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4000" windowHeight="96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9">Chuva!$A$1:$AI$19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8" i="5" l="1"/>
  <c r="AH8" i="5"/>
  <c r="AG8" i="6"/>
  <c r="AH8" i="6"/>
  <c r="AG8" i="7"/>
  <c r="AG8" i="8"/>
  <c r="AH8" i="8"/>
  <c r="AG8" i="9"/>
  <c r="AH8" i="9"/>
  <c r="AG8" i="12"/>
  <c r="AH8" i="12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8" i="15"/>
  <c r="AH8" i="15"/>
  <c r="AG8" i="14"/>
  <c r="AH8" i="14"/>
  <c r="AI8" i="14"/>
  <c r="AG8" i="4"/>
  <c r="AI52" i="14" l="1"/>
  <c r="AH52" i="14"/>
  <c r="AG52" i="14"/>
  <c r="AI51" i="14"/>
  <c r="AH51" i="14"/>
  <c r="AG51" i="14"/>
  <c r="AI50" i="14"/>
  <c r="AH50" i="14"/>
  <c r="AG50" i="14"/>
  <c r="AI49" i="14"/>
  <c r="AH49" i="14"/>
  <c r="AG49" i="14"/>
  <c r="AI48" i="14"/>
  <c r="AH48" i="14"/>
  <c r="AG48" i="14"/>
  <c r="AI47" i="14"/>
  <c r="AH47" i="14"/>
  <c r="AG47" i="14"/>
  <c r="AI46" i="14"/>
  <c r="AH46" i="14"/>
  <c r="AG46" i="14"/>
  <c r="AI45" i="14"/>
  <c r="AH45" i="14"/>
  <c r="AG45" i="14"/>
  <c r="AI44" i="14"/>
  <c r="AH44" i="14"/>
  <c r="AG44" i="14"/>
  <c r="AI43" i="14"/>
  <c r="AH43" i="14"/>
  <c r="AG43" i="14"/>
  <c r="AI42" i="14"/>
  <c r="AH42" i="14"/>
  <c r="AG42" i="14"/>
  <c r="AI41" i="14"/>
  <c r="AH41" i="14"/>
  <c r="AG41" i="14"/>
  <c r="AI40" i="14"/>
  <c r="AH40" i="14"/>
  <c r="AG40" i="14"/>
  <c r="AI39" i="14"/>
  <c r="AH39" i="14"/>
  <c r="AG39" i="14"/>
  <c r="AI38" i="14"/>
  <c r="AH38" i="14"/>
  <c r="AG38" i="14"/>
  <c r="AI37" i="14"/>
  <c r="AH37" i="14"/>
  <c r="AG37" i="14"/>
  <c r="AI36" i="14"/>
  <c r="AH36" i="14"/>
  <c r="AG36" i="14"/>
  <c r="AI35" i="14"/>
  <c r="AH35" i="14"/>
  <c r="AG35" i="14"/>
  <c r="AI34" i="14"/>
  <c r="AH34" i="14"/>
  <c r="AG34" i="14"/>
  <c r="AI33" i="14"/>
  <c r="AH33" i="14"/>
  <c r="AG33" i="14"/>
  <c r="AI32" i="14"/>
  <c r="AH32" i="14"/>
  <c r="AG32" i="14"/>
  <c r="P25" i="9" l="1"/>
  <c r="R18" i="7" l="1"/>
  <c r="AF31" i="14" l="1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G31" i="8" l="1"/>
  <c r="AH31" i="8"/>
  <c r="AG31" i="9"/>
  <c r="AH31" i="9"/>
  <c r="AG31" i="7"/>
  <c r="AG20" i="14"/>
  <c r="AH20" i="14"/>
  <c r="AG19" i="14"/>
  <c r="AH19" i="14"/>
  <c r="AG18" i="14"/>
  <c r="AH18" i="14"/>
  <c r="AH17" i="14"/>
  <c r="AG17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14" l="1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G11" i="4" l="1"/>
  <c r="AH11" i="5"/>
  <c r="AG11" i="5"/>
  <c r="AG11" i="6"/>
  <c r="AH11" i="6"/>
  <c r="AG11" i="12"/>
  <c r="AH11" i="12"/>
  <c r="AH11" i="15"/>
  <c r="AG11" i="15"/>
  <c r="AH11" i="14"/>
  <c r="AG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G10" i="9" l="1"/>
  <c r="AF9" i="14" l="1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G9" i="7" l="1"/>
  <c r="AG9" i="4"/>
  <c r="AG9" i="5"/>
  <c r="AH9" i="5"/>
  <c r="AH9" i="6"/>
  <c r="AG9" i="6"/>
  <c r="AH9" i="8"/>
  <c r="AG9" i="8"/>
  <c r="AH9" i="9"/>
  <c r="AG9" i="9"/>
  <c r="AH9" i="12"/>
  <c r="AG9" i="12"/>
  <c r="AH9" i="15"/>
  <c r="AG9" i="15"/>
  <c r="AG9" i="14"/>
  <c r="AH9" i="14"/>
  <c r="AI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14" l="1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14" l="1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6" i="7" l="1"/>
  <c r="AG18" i="5" l="1"/>
  <c r="AH18" i="5"/>
  <c r="AG6" i="8"/>
  <c r="AH6" i="8"/>
  <c r="AG18" i="12"/>
  <c r="AH18" i="12"/>
  <c r="AH22" i="15"/>
  <c r="AG22" i="15"/>
  <c r="AH22" i="12"/>
  <c r="AG22" i="12"/>
  <c r="AH18" i="6"/>
  <c r="AG18" i="6"/>
  <c r="AG22" i="7"/>
  <c r="AG6" i="4"/>
  <c r="AH18" i="15"/>
  <c r="AG18" i="15"/>
  <c r="AG22" i="6"/>
  <c r="AH22" i="6"/>
  <c r="AH6" i="9"/>
  <c r="AG6" i="9"/>
  <c r="AI22" i="14"/>
  <c r="AH22" i="14"/>
  <c r="AG22" i="14"/>
  <c r="AH6" i="5"/>
  <c r="AG6" i="5"/>
  <c r="AG18" i="7"/>
  <c r="AG22" i="8"/>
  <c r="AH22" i="8"/>
  <c r="AI18" i="14"/>
  <c r="AG22" i="4"/>
  <c r="AH18" i="8"/>
  <c r="AG18" i="8"/>
  <c r="AH6" i="12"/>
  <c r="AG6" i="12"/>
  <c r="AG18" i="4"/>
  <c r="AG6" i="6"/>
  <c r="AH6" i="6"/>
  <c r="AH22" i="9"/>
  <c r="AG22" i="9"/>
  <c r="AH22" i="5"/>
  <c r="AG22" i="5"/>
  <c r="AH6" i="15"/>
  <c r="AG6" i="15"/>
  <c r="AH18" i="9"/>
  <c r="AG18" i="9"/>
  <c r="AI6" i="14"/>
  <c r="AH6" i="14"/>
  <c r="AG6" i="14"/>
  <c r="AG31" i="6"/>
  <c r="AH31" i="6"/>
  <c r="AG31" i="5"/>
  <c r="AH31" i="5"/>
  <c r="AG31" i="4"/>
  <c r="AI31" i="14"/>
  <c r="AI15" i="14"/>
  <c r="AH25" i="8"/>
  <c r="AG27" i="7" l="1"/>
  <c r="AH27" i="9"/>
  <c r="AG25" i="4"/>
  <c r="AH25" i="12"/>
  <c r="AG25" i="14"/>
  <c r="AG27" i="4"/>
  <c r="AH25" i="5"/>
  <c r="AH27" i="8"/>
  <c r="AH27" i="12"/>
  <c r="AG27" i="14"/>
  <c r="AH27" i="6"/>
  <c r="AG25" i="7"/>
  <c r="AH25" i="9"/>
  <c r="AH27" i="15"/>
  <c r="AI25" i="14"/>
  <c r="AH27" i="14"/>
  <c r="AH27" i="5"/>
  <c r="AH25" i="6"/>
  <c r="AH25" i="15"/>
  <c r="AI27" i="14"/>
  <c r="AH25" i="14"/>
  <c r="AG27" i="15"/>
  <c r="AG25" i="15"/>
  <c r="AG27" i="12"/>
  <c r="AG25" i="12"/>
  <c r="AG27" i="9"/>
  <c r="AG25" i="9"/>
  <c r="AG27" i="8"/>
  <c r="AG25" i="8"/>
  <c r="AG27" i="6"/>
  <c r="AG25" i="6"/>
  <c r="AG27" i="5"/>
  <c r="AG25" i="5"/>
  <c r="AI29" i="14" l="1"/>
  <c r="AG30" i="6" l="1"/>
  <c r="AG24" i="7"/>
  <c r="AH24" i="6"/>
  <c r="AH17" i="8"/>
  <c r="AH12" i="5"/>
  <c r="AH19" i="8"/>
  <c r="AH21" i="8"/>
  <c r="AG24" i="8"/>
  <c r="AH26" i="8"/>
  <c r="AG28" i="8"/>
  <c r="AG29" i="8"/>
  <c r="AH30" i="8"/>
  <c r="AH19" i="9"/>
  <c r="AH21" i="9"/>
  <c r="AG24" i="9"/>
  <c r="AH26" i="9"/>
  <c r="AG29" i="9"/>
  <c r="AH30" i="9"/>
  <c r="AH19" i="12"/>
  <c r="AH21" i="12"/>
  <c r="AH26" i="12"/>
  <c r="AG29" i="12"/>
  <c r="AH30" i="12"/>
  <c r="AH19" i="15"/>
  <c r="AH21" i="15"/>
  <c r="AH26" i="15"/>
  <c r="AG28" i="15"/>
  <c r="AG29" i="15"/>
  <c r="AH30" i="15"/>
  <c r="AH14" i="8"/>
  <c r="AH23" i="14"/>
  <c r="AG19" i="5"/>
  <c r="AH24" i="5"/>
  <c r="AG30" i="5"/>
  <c r="AG20" i="6"/>
  <c r="AG24" i="6"/>
  <c r="AG17" i="8"/>
  <c r="AG17" i="5"/>
  <c r="AH17" i="9"/>
  <c r="AH17" i="12"/>
  <c r="AH17" i="15"/>
  <c r="AG16" i="9"/>
  <c r="AG16" i="15"/>
  <c r="AG16" i="14"/>
  <c r="AG16" i="12"/>
  <c r="AG15" i="8"/>
  <c r="AG15" i="5"/>
  <c r="AG15" i="6"/>
  <c r="AG15" i="7"/>
  <c r="AG14" i="8"/>
  <c r="AG13" i="8"/>
  <c r="AG13" i="5"/>
  <c r="AH13" i="9"/>
  <c r="AH13" i="12"/>
  <c r="AH13" i="15"/>
  <c r="AG13" i="14"/>
  <c r="AH13" i="8"/>
  <c r="AG12" i="9"/>
  <c r="AG12" i="12"/>
  <c r="AG12" i="15"/>
  <c r="AG10" i="5"/>
  <c r="AH7" i="9"/>
  <c r="AH7" i="12"/>
  <c r="AH7" i="15"/>
  <c r="AH7" i="14"/>
  <c r="AG5" i="7"/>
  <c r="AH5" i="8"/>
  <c r="AG5" i="9"/>
  <c r="AG5" i="12"/>
  <c r="AG5" i="15"/>
  <c r="AG14" i="7"/>
  <c r="AG28" i="7"/>
  <c r="AG29" i="14"/>
  <c r="AH31" i="14"/>
  <c r="AH7" i="5"/>
  <c r="AH14" i="5"/>
  <c r="AH14" i="6"/>
  <c r="AH20" i="8"/>
  <c r="AH29" i="8"/>
  <c r="AG10" i="12"/>
  <c r="AH12" i="12"/>
  <c r="AH20" i="12"/>
  <c r="AH29" i="12"/>
  <c r="AG10" i="15"/>
  <c r="AH12" i="15"/>
  <c r="AH16" i="15"/>
  <c r="AH20" i="15"/>
  <c r="AH29" i="15"/>
  <c r="AI7" i="14"/>
  <c r="AI12" i="14"/>
  <c r="AH16" i="14"/>
  <c r="AI19" i="14"/>
  <c r="AH21" i="14"/>
  <c r="AI23" i="14"/>
  <c r="AH26" i="14"/>
  <c r="AG28" i="14"/>
  <c r="AH28" i="6"/>
  <c r="AG10" i="7"/>
  <c r="AG23" i="7"/>
  <c r="AH10" i="8"/>
  <c r="AH28" i="14"/>
  <c r="AI28" i="14"/>
  <c r="AH10" i="5"/>
  <c r="AG20" i="5"/>
  <c r="AH23" i="5"/>
  <c r="AH28" i="5"/>
  <c r="AH10" i="6"/>
  <c r="AH23" i="6"/>
  <c r="AH12" i="9"/>
  <c r="AH16" i="9"/>
  <c r="AH20" i="9"/>
  <c r="AH29" i="9"/>
  <c r="AH16" i="12"/>
  <c r="AG12" i="5"/>
  <c r="AH12" i="8"/>
  <c r="AH15" i="8"/>
  <c r="AH16" i="8"/>
  <c r="AH13" i="5"/>
  <c r="AG16" i="5"/>
  <c r="AH17" i="5"/>
  <c r="AH19" i="5"/>
  <c r="AH21" i="5"/>
  <c r="AG23" i="5"/>
  <c r="AG24" i="5"/>
  <c r="AH26" i="5"/>
  <c r="AG29" i="5"/>
  <c r="AH30" i="5"/>
  <c r="AH7" i="6"/>
  <c r="AG12" i="6"/>
  <c r="AH13" i="6"/>
  <c r="AG14" i="6"/>
  <c r="AG16" i="6"/>
  <c r="AH17" i="6"/>
  <c r="AH19" i="6"/>
  <c r="AG21" i="6"/>
  <c r="AH26" i="6"/>
  <c r="AG28" i="6"/>
  <c r="AG29" i="6"/>
  <c r="AH30" i="6"/>
  <c r="AG7" i="7"/>
  <c r="AG13" i="7"/>
  <c r="AG17" i="7"/>
  <c r="AG19" i="7"/>
  <c r="AG21" i="7"/>
  <c r="AG26" i="7"/>
  <c r="AG30" i="7"/>
  <c r="AH7" i="8"/>
  <c r="AG12" i="8"/>
  <c r="AG16" i="8"/>
  <c r="AG19" i="8"/>
  <c r="AH24" i="8"/>
  <c r="AG30" i="8"/>
  <c r="AG13" i="9"/>
  <c r="AG15" i="9"/>
  <c r="AG17" i="9"/>
  <c r="AG19" i="9"/>
  <c r="AH24" i="9"/>
  <c r="AG30" i="9"/>
  <c r="AG13" i="12"/>
  <c r="AG15" i="12"/>
  <c r="AG17" i="12"/>
  <c r="AG19" i="12"/>
  <c r="AG30" i="12"/>
  <c r="AG13" i="15"/>
  <c r="AG15" i="15"/>
  <c r="AG17" i="15"/>
  <c r="AG30" i="15"/>
  <c r="AG7" i="14"/>
  <c r="AG15" i="14"/>
  <c r="AI16" i="14"/>
  <c r="AI21" i="14"/>
  <c r="AG23" i="14"/>
  <c r="AI26" i="14"/>
  <c r="AG30" i="14"/>
  <c r="AH16" i="5"/>
  <c r="AH20" i="5"/>
  <c r="AH29" i="5"/>
  <c r="AG10" i="6"/>
  <c r="AH12" i="6"/>
  <c r="AH16" i="6"/>
  <c r="AH20" i="6"/>
  <c r="AH29" i="6"/>
  <c r="AG12" i="7"/>
  <c r="AG16" i="7"/>
  <c r="AG20" i="7"/>
  <c r="AG29" i="7"/>
  <c r="AG10" i="8"/>
  <c r="AG20" i="8"/>
  <c r="AH23" i="8"/>
  <c r="AH28" i="8"/>
  <c r="AH10" i="9"/>
  <c r="AH14" i="9"/>
  <c r="AG20" i="9"/>
  <c r="AH23" i="9"/>
  <c r="AH28" i="9"/>
  <c r="AH10" i="12"/>
  <c r="AH14" i="12"/>
  <c r="AG20" i="12"/>
  <c r="AH23" i="12"/>
  <c r="AH28" i="12"/>
  <c r="AH10" i="15"/>
  <c r="AH14" i="15"/>
  <c r="AG20" i="15"/>
  <c r="AH23" i="15"/>
  <c r="AH28" i="15"/>
  <c r="AG10" i="14"/>
  <c r="AI14" i="14"/>
  <c r="AG21" i="14"/>
  <c r="AG24" i="14"/>
  <c r="AG26" i="14"/>
  <c r="AH29" i="14"/>
  <c r="AG31" i="14"/>
  <c r="AH5" i="5"/>
  <c r="AG5" i="6"/>
  <c r="AG5" i="8"/>
  <c r="AH5" i="9"/>
  <c r="AH5" i="12"/>
  <c r="AH5" i="15"/>
  <c r="AG5" i="14"/>
  <c r="AH5" i="6"/>
  <c r="AG5" i="5"/>
  <c r="AH30" i="14"/>
  <c r="AI30" i="14"/>
  <c r="AH24" i="14"/>
  <c r="AI24" i="14"/>
  <c r="AI20" i="14"/>
  <c r="AG12" i="14"/>
  <c r="AI13" i="14"/>
  <c r="AG14" i="14"/>
  <c r="AH13" i="14"/>
  <c r="AH12" i="14"/>
  <c r="AH14" i="14"/>
  <c r="AH15" i="14"/>
  <c r="AH10" i="14"/>
  <c r="AI10" i="14"/>
  <c r="AH5" i="14"/>
  <c r="AI5" i="14"/>
  <c r="AG26" i="15"/>
  <c r="AG23" i="15"/>
  <c r="AG21" i="15"/>
  <c r="AG19" i="15"/>
  <c r="AG14" i="15"/>
  <c r="AH15" i="15"/>
  <c r="AG7" i="15"/>
  <c r="AG28" i="12"/>
  <c r="AG26" i="12"/>
  <c r="AG23" i="12"/>
  <c r="AG21" i="12"/>
  <c r="AH15" i="12"/>
  <c r="AG14" i="12"/>
  <c r="AG7" i="12"/>
  <c r="AG28" i="9"/>
  <c r="AG26" i="9"/>
  <c r="AG23" i="9"/>
  <c r="AG21" i="9"/>
  <c r="AG14" i="9"/>
  <c r="AH15" i="9"/>
  <c r="AG7" i="9"/>
  <c r="AG26" i="8"/>
  <c r="AG23" i="8"/>
  <c r="AG21" i="8"/>
  <c r="AG7" i="8"/>
  <c r="AG26" i="6"/>
  <c r="AG23" i="6"/>
  <c r="AH21" i="6"/>
  <c r="AG19" i="6"/>
  <c r="AG13" i="6"/>
  <c r="AG17" i="6"/>
  <c r="AH15" i="6"/>
  <c r="AG7" i="6"/>
  <c r="AG28" i="5"/>
  <c r="AG26" i="5"/>
  <c r="AG21" i="5"/>
  <c r="AG14" i="5"/>
  <c r="AH15" i="5"/>
  <c r="AG7" i="5"/>
  <c r="AG32" i="7" l="1"/>
  <c r="AG15" i="4" l="1"/>
  <c r="AG19" i="4"/>
  <c r="AG21" i="4"/>
  <c r="AG26" i="4"/>
  <c r="AG30" i="4"/>
  <c r="AG14" i="4"/>
  <c r="AG20" i="4"/>
  <c r="AG29" i="4"/>
  <c r="AG10" i="4"/>
  <c r="AG13" i="4"/>
  <c r="AG17" i="4"/>
  <c r="AG24" i="4"/>
  <c r="AG5" i="4"/>
  <c r="AG7" i="4"/>
  <c r="AG12" i="4"/>
  <c r="AG16" i="4"/>
  <c r="AG23" i="4"/>
  <c r="AG28" i="4"/>
  <c r="AG32" i="4" l="1"/>
  <c r="AF54" i="14"/>
  <c r="AF32" i="4"/>
  <c r="AF53" i="14"/>
  <c r="AE32" i="6"/>
  <c r="AF32" i="15"/>
  <c r="AE32" i="5"/>
  <c r="AF32" i="9"/>
  <c r="AF32" i="8"/>
  <c r="AF32" i="12"/>
  <c r="AF32" i="7"/>
  <c r="AE32" i="9" l="1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2" i="6"/>
  <c r="AD32" i="6"/>
  <c r="AC32" i="6"/>
  <c r="AB32" i="6"/>
  <c r="AA32" i="6"/>
  <c r="Z32" i="6"/>
  <c r="Y32" i="6"/>
  <c r="X32" i="6"/>
  <c r="W32" i="6"/>
  <c r="V32" i="6"/>
  <c r="U32" i="6"/>
  <c r="T32" i="6"/>
  <c r="R32" i="6"/>
  <c r="S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U54" i="14"/>
  <c r="AE32" i="15"/>
  <c r="B32" i="15"/>
  <c r="AE32" i="12"/>
  <c r="B32" i="12"/>
  <c r="M32" i="12"/>
  <c r="AC32" i="12"/>
  <c r="AA32" i="12"/>
  <c r="AE32" i="8"/>
  <c r="B32" i="8"/>
  <c r="I53" i="14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D32" i="12"/>
  <c r="AB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L32" i="12"/>
  <c r="K32" i="12"/>
  <c r="J32" i="12"/>
  <c r="I32" i="12"/>
  <c r="H32" i="12"/>
  <c r="G32" i="12"/>
  <c r="F32" i="12"/>
  <c r="E32" i="12"/>
  <c r="D32" i="12"/>
  <c r="C32" i="12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5"/>
  <c r="AF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E32" i="7"/>
  <c r="B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C53" i="14" l="1"/>
  <c r="G53" i="14"/>
  <c r="K54" i="14"/>
  <c r="O54" i="14"/>
  <c r="S53" i="14"/>
  <c r="W54" i="14"/>
  <c r="AA54" i="14"/>
  <c r="AE54" i="14"/>
  <c r="E53" i="14"/>
  <c r="M54" i="14"/>
  <c r="Q53" i="14"/>
  <c r="Y53" i="14"/>
  <c r="E54" i="14"/>
  <c r="U53" i="14"/>
  <c r="AC53" i="14"/>
  <c r="O53" i="14"/>
  <c r="W53" i="14"/>
  <c r="C54" i="14"/>
  <c r="AC54" i="14"/>
  <c r="F53" i="14"/>
  <c r="J53" i="14"/>
  <c r="N53" i="14"/>
  <c r="R53" i="14"/>
  <c r="V53" i="14"/>
  <c r="Z53" i="14"/>
  <c r="K53" i="14"/>
  <c r="AA53" i="14"/>
  <c r="M53" i="14"/>
  <c r="I54" i="14"/>
  <c r="Q54" i="14"/>
  <c r="Y54" i="14"/>
  <c r="AD53" i="14"/>
  <c r="G54" i="14"/>
  <c r="S54" i="14"/>
  <c r="AE53" i="14"/>
  <c r="AH32" i="15"/>
  <c r="AH32" i="12"/>
  <c r="AH32" i="9"/>
  <c r="AH32" i="8"/>
  <c r="AH32" i="6"/>
  <c r="AG32" i="15"/>
  <c r="AG32" i="12"/>
  <c r="AG32" i="9"/>
  <c r="AG32" i="8"/>
  <c r="AG32" i="6"/>
  <c r="AH32" i="5"/>
  <c r="D54" i="14"/>
  <c r="H54" i="14"/>
  <c r="L54" i="14"/>
  <c r="P54" i="14"/>
  <c r="T54" i="14"/>
  <c r="X54" i="14"/>
  <c r="AB54" i="14"/>
  <c r="B53" i="14"/>
  <c r="AG32" i="5"/>
  <c r="D53" i="14"/>
  <c r="H53" i="14"/>
  <c r="L53" i="14"/>
  <c r="P53" i="14"/>
  <c r="T53" i="14"/>
  <c r="X53" i="14"/>
  <c r="AB53" i="14"/>
  <c r="B54" i="14"/>
  <c r="F54" i="14"/>
  <c r="J54" i="14"/>
  <c r="N54" i="14"/>
  <c r="R54" i="14"/>
  <c r="V54" i="14"/>
  <c r="Z54" i="14"/>
  <c r="AD54" i="14"/>
  <c r="AD32" i="4" l="1"/>
  <c r="AC32" i="4"/>
  <c r="AB32" i="4"/>
  <c r="Z32" i="4"/>
  <c r="Y32" i="4"/>
  <c r="X32" i="4"/>
  <c r="V32" i="4"/>
  <c r="U32" i="4"/>
  <c r="T32" i="4"/>
  <c r="R32" i="4"/>
  <c r="Q32" i="4"/>
  <c r="P32" i="4"/>
  <c r="N32" i="4"/>
  <c r="M32" i="4"/>
  <c r="L32" i="4"/>
  <c r="J32" i="4"/>
  <c r="I32" i="4"/>
  <c r="H32" i="4"/>
  <c r="F32" i="4"/>
  <c r="E32" i="4"/>
  <c r="D32" i="4"/>
  <c r="B32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2" i="4" l="1"/>
  <c r="K32" i="4"/>
  <c r="O32" i="4"/>
  <c r="S32" i="4"/>
  <c r="W32" i="4"/>
  <c r="AA32" i="4"/>
  <c r="AE32" i="4"/>
  <c r="G32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4" i="14" l="1"/>
  <c r="AG53" i="14"/>
  <c r="AH53" i="14"/>
</calcChain>
</file>

<file path=xl/sharedStrings.xml><?xml version="1.0" encoding="utf-8"?>
<sst xmlns="http://schemas.openxmlformats.org/spreadsheetml/2006/main" count="1703" uniqueCount="228">
  <si>
    <t>Aquidauana</t>
  </si>
  <si>
    <t>Campo Grande</t>
  </si>
  <si>
    <t>Cassilândia</t>
  </si>
  <si>
    <t>Chapadão do Sul</t>
  </si>
  <si>
    <t>Corumbá</t>
  </si>
  <si>
    <t>Coxim</t>
  </si>
  <si>
    <t>Miranda</t>
  </si>
  <si>
    <t>Nhumirim</t>
  </si>
  <si>
    <t>Paranaíba</t>
  </si>
  <si>
    <t>Ponta Porã</t>
  </si>
  <si>
    <t>Rio Brilhante</t>
  </si>
  <si>
    <t>São Gabriel do Oeste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</si>
  <si>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</si>
  <si>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</si>
  <si>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</si>
  <si>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</si>
  <si>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</si>
  <si>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</si>
  <si>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</si>
  <si>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</si>
  <si>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</si>
  <si>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</si>
  <si>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</si>
  <si>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</si>
  <si>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</si>
  <si>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</si>
  <si>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</si>
  <si>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</si>
  <si>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</si>
  <si>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</si>
  <si>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</si>
  <si>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</si>
  <si>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</si>
  <si>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</si>
  <si>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</si>
  <si>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</si>
  <si>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</si>
  <si>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</si>
  <si>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</si>
  <si>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</si>
  <si>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</si>
  <si>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</si>
  <si>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</si>
  <si>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</si>
  <si>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</si>
  <si>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</si>
  <si>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</si>
  <si>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</si>
  <si>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</si>
  <si>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</si>
  <si>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</si>
  <si>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</si>
  <si>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</si>
  <si>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</si>
  <si>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</si>
  <si>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</si>
  <si>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</si>
  <si>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</si>
  <si>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</si>
  <si>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</si>
  <si>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</si>
  <si>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</si>
  <si>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</si>
  <si>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</si>
  <si>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</si>
  <si>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</si>
  <si>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</si>
  <si>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</si>
  <si>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</si>
  <si>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</si>
  <si>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</si>
  <si>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</si>
  <si>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</si>
  <si>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</si>
  <si>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</si>
  <si>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</si>
  <si>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</si>
  <si>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</si>
  <si>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</si>
  <si>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</si>
  <si>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</si>
  <si>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</si>
  <si>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</si>
  <si>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</si>
  <si>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</si>
  <si>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</si>
  <si>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</si>
  <si>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</si>
  <si>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</si>
  <si>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</si>
  <si>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</si>
  <si>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</si>
  <si>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</si>
  <si>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</si>
  <si>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</si>
  <si>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</si>
  <si>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</si>
  <si>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</si>
  <si>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</si>
  <si>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</si>
  <si>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</si>
  <si>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</si>
  <si>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</si>
  <si>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</si>
  <si>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</si>
  <si>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</si>
  <si>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</si>
  <si>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</si>
  <si>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</si>
  <si>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</si>
  <si>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</si>
  <si>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</si>
  <si>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</si>
  <si>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</si>
  <si>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</si>
  <si>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</si>
  <si>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</si>
  <si>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</si>
  <si>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</si>
  <si>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</si>
  <si>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</si>
  <si>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</si>
  <si>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</si>
  <si>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</si>
  <si>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</si>
  <si>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</si>
  <si>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</si>
  <si>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</si>
  <si>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</si>
  <si>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</si>
  <si>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</si>
  <si>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</si>
  <si>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</si>
  <si>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</si>
  <si>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</si>
  <si>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</si>
  <si>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</si>
  <si>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</si>
  <si>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</si>
  <si>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</si>
  <si>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</si>
  <si>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</si>
  <si>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</si>
  <si>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</si>
  <si>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</si>
  <si>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</si>
  <si>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</si>
  <si>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</si>
  <si>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</si>
  <si>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</si>
  <si>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Iguatemi</t>
  </si>
  <si>
    <t>Nova Alvorada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</si>
  <si>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</si>
  <si>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</si>
  <si>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</si>
  <si>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</si>
  <si>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</si>
  <si>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</si>
  <si>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</si>
  <si>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</si>
  <si>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</si>
  <si>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</si>
  <si>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</si>
  <si>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</si>
  <si>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</si>
  <si>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</si>
  <si>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</si>
  <si>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</si>
  <si>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</si>
  <si>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</si>
  <si>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</si>
  <si>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</si>
  <si>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</si>
  <si>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</si>
  <si>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</si>
  <si>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</si>
  <si>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</si>
  <si>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</si>
  <si>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</si>
  <si>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</si>
  <si>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</si>
  <si>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</si>
  <si>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</si>
  <si>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</si>
  <si>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</si>
  <si>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</si>
  <si>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</si>
  <si>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</si>
  <si>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</si>
  <si>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</si>
  <si>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</si>
  <si>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</si>
  <si>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</si>
  <si>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</si>
  <si>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</si>
  <si>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</si>
  <si>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</si>
  <si>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</si>
  <si>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</si>
  <si>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</si>
  <si>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</si>
  <si>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</si>
  <si>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</si>
  <si>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</si>
  <si>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</si>
  <si>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</si>
  <si>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</si>
  <si>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Agosto/2019</t>
  </si>
  <si>
    <t>Agosto/2022</t>
  </si>
  <si>
    <t>Bela Vista</t>
  </si>
  <si>
    <t>Campo Grande (Vila Sta.Luzia)</t>
  </si>
  <si>
    <t>Campo Grande (Jardim Panamá)</t>
  </si>
  <si>
    <t>Campo Grande (UPA GONÇALVES)</t>
  </si>
  <si>
    <t>Campo Grande (Corrego Anhanduizinho)</t>
  </si>
  <si>
    <t>Corumbá ( Cravo Vermelho)</t>
  </si>
  <si>
    <t>Corumbá (Fortaleza)</t>
  </si>
  <si>
    <t>Coguinho</t>
  </si>
  <si>
    <t>Dourados</t>
  </si>
  <si>
    <t>Dois Irmãos do Burití</t>
  </si>
  <si>
    <t>Itaquiraí</t>
  </si>
  <si>
    <t>Ivinhema</t>
  </si>
  <si>
    <t>Maracaju</t>
  </si>
  <si>
    <t>Mundo Novo</t>
  </si>
  <si>
    <t>Rochedo</t>
  </si>
  <si>
    <t>São Gabriel</t>
  </si>
  <si>
    <t>Tres Lagoas (São Carlos)</t>
  </si>
  <si>
    <t>Obs: Pluviômetros CEMADEN</t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</si>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</sst>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14" xfId="0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13" borderId="1" xfId="0" applyNumberFormat="1" applyFont="1" applyFill="1" applyBorder="1" applyAlignment="1">
      <alignment horizontal="center" vertical="center"/>
    </xf>
    <xf numFmtId="4" fontId="2" fillId="10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4" fontId="4" fillId="8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2" fontId="21" fillId="7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4" fillId="11" borderId="28" xfId="0" applyFont="1" applyFill="1" applyBorder="1" applyAlignment="1">
      <alignment horizontal="left" vertical="center"/>
    </xf>
    <xf numFmtId="0" fontId="10" fillId="7" borderId="41" xfId="0" applyFont="1" applyFill="1" applyBorder="1" applyAlignment="1">
      <alignment vertical="center"/>
    </xf>
    <xf numFmtId="0" fontId="22" fillId="11" borderId="28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116413</xdr:colOff>
      <xdr:row>32</xdr:row>
      <xdr:rowOff>52917</xdr:rowOff>
    </xdr:from>
    <xdr:to>
      <xdr:col>32</xdr:col>
      <xdr:colOff>243412</xdr:colOff>
      <xdr:row>38</xdr:row>
      <xdr:rowOff>117988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5663" y="5281084"/>
          <a:ext cx="8403166" cy="10175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116417</xdr:colOff>
      <xdr:row>54</xdr:row>
      <xdr:rowOff>52916</xdr:rowOff>
    </xdr:from>
    <xdr:to>
      <xdr:col>34</xdr:col>
      <xdr:colOff>719666</xdr:colOff>
      <xdr:row>60</xdr:row>
      <xdr:rowOff>117987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8858249"/>
          <a:ext cx="8403166" cy="1017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264583</xdr:colOff>
      <xdr:row>32</xdr:row>
      <xdr:rowOff>42334</xdr:rowOff>
    </xdr:from>
    <xdr:to>
      <xdr:col>33</xdr:col>
      <xdr:colOff>306916</xdr:colOff>
      <xdr:row>38</xdr:row>
      <xdr:rowOff>107405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750" y="5355167"/>
          <a:ext cx="8403166" cy="1017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232834</xdr:colOff>
      <xdr:row>32</xdr:row>
      <xdr:rowOff>52917</xdr:rowOff>
    </xdr:from>
    <xdr:to>
      <xdr:col>33</xdr:col>
      <xdr:colOff>296333</xdr:colOff>
      <xdr:row>38</xdr:row>
      <xdr:rowOff>117988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584" y="5365750"/>
          <a:ext cx="8403166" cy="1017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211666</xdr:colOff>
      <xdr:row>32</xdr:row>
      <xdr:rowOff>42334</xdr:rowOff>
    </xdr:from>
    <xdr:to>
      <xdr:col>32</xdr:col>
      <xdr:colOff>253998</xdr:colOff>
      <xdr:row>38</xdr:row>
      <xdr:rowOff>107405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4749" y="5355167"/>
          <a:ext cx="8403166" cy="1017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264583</xdr:colOff>
      <xdr:row>32</xdr:row>
      <xdr:rowOff>52918</xdr:rowOff>
    </xdr:from>
    <xdr:to>
      <xdr:col>33</xdr:col>
      <xdr:colOff>232833</xdr:colOff>
      <xdr:row>38</xdr:row>
      <xdr:rowOff>117989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5365751"/>
          <a:ext cx="8403166" cy="1017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317501</xdr:colOff>
      <xdr:row>32</xdr:row>
      <xdr:rowOff>63500</xdr:rowOff>
    </xdr:from>
    <xdr:to>
      <xdr:col>33</xdr:col>
      <xdr:colOff>285750</xdr:colOff>
      <xdr:row>38</xdr:row>
      <xdr:rowOff>128571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5376333"/>
          <a:ext cx="8403166" cy="1017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338667</xdr:colOff>
      <xdr:row>32</xdr:row>
      <xdr:rowOff>63501</xdr:rowOff>
    </xdr:from>
    <xdr:to>
      <xdr:col>33</xdr:col>
      <xdr:colOff>328083</xdr:colOff>
      <xdr:row>38</xdr:row>
      <xdr:rowOff>128572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4" y="5376334"/>
          <a:ext cx="8403166" cy="1017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33</xdr:row>
      <xdr:rowOff>133351</xdr:rowOff>
    </xdr:from>
    <xdr:to>
      <xdr:col>32</xdr:col>
      <xdr:colOff>1057275</xdr:colOff>
      <xdr:row>38</xdr:row>
      <xdr:rowOff>161108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5514976"/>
          <a:ext cx="6915150" cy="8373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105833</xdr:colOff>
      <xdr:row>32</xdr:row>
      <xdr:rowOff>63500</xdr:rowOff>
    </xdr:from>
    <xdr:to>
      <xdr:col>33</xdr:col>
      <xdr:colOff>338665</xdr:colOff>
      <xdr:row>38</xdr:row>
      <xdr:rowOff>128571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2916" y="5376333"/>
          <a:ext cx="8403166" cy="1017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guaClara%20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rumba_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staRica_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xim_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guatemi_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ardim_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iranda_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humirim_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lvorada%20do%20Sul_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aranaiba_2022%20(AUT%20e%20CONV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ntaPora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ngelica_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basdoRioPardo_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oBrilhante_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ntaRitadoPardo_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oGabriel_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idrolandia_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onora_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TresLagoas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quidauana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ndeirantes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taguassu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apu&#227;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poGrande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ssilandia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hapadaoDoSul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>
            <v>61.083333333333336</v>
          </cell>
          <cell r="F5">
            <v>95</v>
          </cell>
          <cell r="G5">
            <v>19</v>
          </cell>
          <cell r="H5">
            <v>11.879999999999999</v>
          </cell>
          <cell r="I5" t="str">
            <v>*</v>
          </cell>
          <cell r="J5">
            <v>32.04</v>
          </cell>
          <cell r="K5">
            <v>0</v>
          </cell>
        </row>
        <row r="6">
          <cell r="B6">
            <v>32.150000000000006</v>
          </cell>
          <cell r="C6">
            <v>35.799999999999997</v>
          </cell>
          <cell r="D6">
            <v>22.3</v>
          </cell>
          <cell r="E6">
            <v>56.458333333333336</v>
          </cell>
          <cell r="F6">
            <v>96</v>
          </cell>
          <cell r="G6">
            <v>15</v>
          </cell>
          <cell r="H6">
            <v>15.48</v>
          </cell>
          <cell r="I6" t="str">
            <v>*</v>
          </cell>
          <cell r="J6">
            <v>30.240000000000002</v>
          </cell>
          <cell r="K6">
            <v>0</v>
          </cell>
        </row>
        <row r="7">
          <cell r="B7">
            <v>23.987499999999997</v>
          </cell>
          <cell r="C7">
            <v>36</v>
          </cell>
          <cell r="D7">
            <v>13.5</v>
          </cell>
          <cell r="E7">
            <v>53.458333333333336</v>
          </cell>
          <cell r="F7">
            <v>94</v>
          </cell>
          <cell r="G7">
            <v>14</v>
          </cell>
          <cell r="H7">
            <v>13.32</v>
          </cell>
          <cell r="I7" t="str">
            <v>*</v>
          </cell>
          <cell r="J7">
            <v>33.119999999999997</v>
          </cell>
          <cell r="K7">
            <v>0</v>
          </cell>
        </row>
        <row r="8">
          <cell r="B8">
            <v>24.454166666666662</v>
          </cell>
          <cell r="C8">
            <v>36.4</v>
          </cell>
          <cell r="D8">
            <v>15.9</v>
          </cell>
          <cell r="E8">
            <v>53.625</v>
          </cell>
          <cell r="F8">
            <v>89</v>
          </cell>
          <cell r="G8">
            <v>15</v>
          </cell>
          <cell r="H8">
            <v>14.04</v>
          </cell>
          <cell r="I8" t="str">
            <v>*</v>
          </cell>
          <cell r="J8">
            <v>36.36</v>
          </cell>
          <cell r="K8">
            <v>0</v>
          </cell>
        </row>
        <row r="9">
          <cell r="B9">
            <v>23.633333333333336</v>
          </cell>
          <cell r="C9">
            <v>30.9</v>
          </cell>
          <cell r="D9">
            <v>17.3</v>
          </cell>
          <cell r="E9">
            <v>60.291666666666664</v>
          </cell>
          <cell r="F9">
            <v>92</v>
          </cell>
          <cell r="G9">
            <v>36</v>
          </cell>
          <cell r="H9">
            <v>7.9200000000000008</v>
          </cell>
          <cell r="I9" t="str">
            <v>*</v>
          </cell>
          <cell r="J9">
            <v>20.88</v>
          </cell>
          <cell r="K9">
            <v>0</v>
          </cell>
        </row>
        <row r="10">
          <cell r="B10">
            <v>24.070833333333336</v>
          </cell>
          <cell r="C10">
            <v>35.5</v>
          </cell>
          <cell r="D10">
            <v>15.1</v>
          </cell>
          <cell r="E10">
            <v>54.958333333333336</v>
          </cell>
          <cell r="F10">
            <v>92</v>
          </cell>
          <cell r="G10">
            <v>20</v>
          </cell>
          <cell r="H10">
            <v>14.4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22.474999999999998</v>
          </cell>
          <cell r="C11">
            <v>28.4</v>
          </cell>
          <cell r="D11">
            <v>17</v>
          </cell>
          <cell r="E11">
            <v>64.541666666666671</v>
          </cell>
          <cell r="F11">
            <v>90</v>
          </cell>
          <cell r="G11">
            <v>39</v>
          </cell>
          <cell r="H11">
            <v>6.12</v>
          </cell>
          <cell r="I11" t="str">
            <v>*</v>
          </cell>
          <cell r="J11">
            <v>20.88</v>
          </cell>
          <cell r="K11">
            <v>0</v>
          </cell>
        </row>
        <row r="12">
          <cell r="B12">
            <v>20.858333333333331</v>
          </cell>
          <cell r="C12">
            <v>24.4</v>
          </cell>
          <cell r="D12">
            <v>18.600000000000001</v>
          </cell>
          <cell r="E12">
            <v>90.083333333333329</v>
          </cell>
          <cell r="F12">
            <v>100</v>
          </cell>
          <cell r="G12">
            <v>67</v>
          </cell>
          <cell r="H12">
            <v>9.7200000000000006</v>
          </cell>
          <cell r="I12" t="str">
            <v>*</v>
          </cell>
          <cell r="J12">
            <v>20.88</v>
          </cell>
          <cell r="K12">
            <v>17.399999999999999</v>
          </cell>
        </row>
        <row r="13">
          <cell r="B13">
            <v>18.354166666666668</v>
          </cell>
          <cell r="C13">
            <v>21.9</v>
          </cell>
          <cell r="D13">
            <v>14.1</v>
          </cell>
          <cell r="E13">
            <v>97.666666666666671</v>
          </cell>
          <cell r="F13">
            <v>100</v>
          </cell>
          <cell r="G13">
            <v>86</v>
          </cell>
          <cell r="H13">
            <v>16.920000000000002</v>
          </cell>
          <cell r="I13" t="str">
            <v>*</v>
          </cell>
          <cell r="J13">
            <v>32.76</v>
          </cell>
          <cell r="K13">
            <v>11.4</v>
          </cell>
        </row>
        <row r="14">
          <cell r="B14">
            <v>14.358333333333334</v>
          </cell>
          <cell r="C14">
            <v>19.8</v>
          </cell>
          <cell r="D14">
            <v>10.5</v>
          </cell>
          <cell r="E14">
            <v>76.375</v>
          </cell>
          <cell r="F14">
            <v>97</v>
          </cell>
          <cell r="G14">
            <v>43</v>
          </cell>
          <cell r="H14">
            <v>16.920000000000002</v>
          </cell>
          <cell r="I14" t="str">
            <v>*</v>
          </cell>
          <cell r="J14">
            <v>36</v>
          </cell>
          <cell r="K14">
            <v>0.60000000000000009</v>
          </cell>
        </row>
        <row r="15">
          <cell r="B15">
            <v>14.5375</v>
          </cell>
          <cell r="C15">
            <v>23.8</v>
          </cell>
          <cell r="D15">
            <v>7.4</v>
          </cell>
          <cell r="E15">
            <v>76.083333333333329</v>
          </cell>
          <cell r="F15">
            <v>100</v>
          </cell>
          <cell r="G15">
            <v>35</v>
          </cell>
          <cell r="H15">
            <v>11.520000000000001</v>
          </cell>
          <cell r="I15" t="str">
            <v>*</v>
          </cell>
          <cell r="J15">
            <v>31.319999999999997</v>
          </cell>
          <cell r="K15">
            <v>0</v>
          </cell>
        </row>
        <row r="16">
          <cell r="B16">
            <v>17.404166666666672</v>
          </cell>
          <cell r="C16">
            <v>28.2</v>
          </cell>
          <cell r="D16">
            <v>8.6</v>
          </cell>
          <cell r="E16">
            <v>69.125</v>
          </cell>
          <cell r="F16">
            <v>100</v>
          </cell>
          <cell r="G16">
            <v>24</v>
          </cell>
          <cell r="H16">
            <v>13.32</v>
          </cell>
          <cell r="I16" t="str">
            <v>*</v>
          </cell>
          <cell r="J16">
            <v>30.6</v>
          </cell>
          <cell r="K16">
            <v>0</v>
          </cell>
        </row>
        <row r="17">
          <cell r="B17">
            <v>19.316666666666666</v>
          </cell>
          <cell r="C17">
            <v>32.700000000000003</v>
          </cell>
          <cell r="D17">
            <v>8.1</v>
          </cell>
          <cell r="E17">
            <v>63.833333333333336</v>
          </cell>
          <cell r="F17">
            <v>100</v>
          </cell>
          <cell r="G17">
            <v>18</v>
          </cell>
          <cell r="H17">
            <v>7.5600000000000005</v>
          </cell>
          <cell r="I17" t="str">
            <v>*</v>
          </cell>
          <cell r="J17">
            <v>18.36</v>
          </cell>
          <cell r="K17">
            <v>0</v>
          </cell>
        </row>
        <row r="18">
          <cell r="B18">
            <v>21.862500000000001</v>
          </cell>
          <cell r="C18">
            <v>35.5</v>
          </cell>
          <cell r="D18">
            <v>10.7</v>
          </cell>
          <cell r="E18">
            <v>59.25</v>
          </cell>
          <cell r="F18">
            <v>98</v>
          </cell>
          <cell r="G18">
            <v>13</v>
          </cell>
          <cell r="H18">
            <v>10.44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23.745833333333337</v>
          </cell>
          <cell r="C19">
            <v>36.299999999999997</v>
          </cell>
          <cell r="D19">
            <v>13</v>
          </cell>
          <cell r="E19">
            <v>57.125</v>
          </cell>
          <cell r="F19">
            <v>96</v>
          </cell>
          <cell r="G19">
            <v>17</v>
          </cell>
          <cell r="H19">
            <v>15.120000000000001</v>
          </cell>
          <cell r="I19" t="str">
            <v>*</v>
          </cell>
          <cell r="J19">
            <v>45.36</v>
          </cell>
          <cell r="K19">
            <v>0</v>
          </cell>
        </row>
        <row r="20">
          <cell r="B20">
            <v>24.375000000000004</v>
          </cell>
          <cell r="C20">
            <v>32.5</v>
          </cell>
          <cell r="D20">
            <v>16.899999999999999</v>
          </cell>
          <cell r="E20">
            <v>60.208333333333336</v>
          </cell>
          <cell r="F20">
            <v>91</v>
          </cell>
          <cell r="G20">
            <v>32</v>
          </cell>
          <cell r="H20">
            <v>26.28</v>
          </cell>
          <cell r="I20" t="str">
            <v>*</v>
          </cell>
          <cell r="J20">
            <v>54.72</v>
          </cell>
          <cell r="K20">
            <v>0.4</v>
          </cell>
        </row>
        <row r="21">
          <cell r="B21">
            <v>19.362500000000001</v>
          </cell>
          <cell r="C21">
            <v>25.6</v>
          </cell>
          <cell r="D21">
            <v>16.8</v>
          </cell>
          <cell r="E21">
            <v>92.5</v>
          </cell>
          <cell r="F21">
            <v>100</v>
          </cell>
          <cell r="G21">
            <v>57</v>
          </cell>
          <cell r="H21">
            <v>16.920000000000002</v>
          </cell>
          <cell r="I21" t="str">
            <v>*</v>
          </cell>
          <cell r="J21">
            <v>47.519999999999996</v>
          </cell>
          <cell r="K21">
            <v>58.999999999999993</v>
          </cell>
        </row>
        <row r="22">
          <cell r="B22">
            <v>18.633333333333336</v>
          </cell>
          <cell r="C22">
            <v>21.7</v>
          </cell>
          <cell r="D22">
            <v>16.5</v>
          </cell>
          <cell r="E22">
            <v>94.583333333333329</v>
          </cell>
          <cell r="F22">
            <v>100</v>
          </cell>
          <cell r="G22">
            <v>80</v>
          </cell>
          <cell r="H22">
            <v>21.6</v>
          </cell>
          <cell r="I22" t="str">
            <v>*</v>
          </cell>
          <cell r="J22">
            <v>48.24</v>
          </cell>
          <cell r="K22">
            <v>39.20000000000001</v>
          </cell>
        </row>
        <row r="23">
          <cell r="B23">
            <v>14.37916666666667</v>
          </cell>
          <cell r="C23">
            <v>18.899999999999999</v>
          </cell>
          <cell r="D23">
            <v>9.3000000000000007</v>
          </cell>
          <cell r="E23">
            <v>62.541666666666664</v>
          </cell>
          <cell r="F23">
            <v>100</v>
          </cell>
          <cell r="G23">
            <v>30</v>
          </cell>
          <cell r="H23">
            <v>18.720000000000002</v>
          </cell>
          <cell r="I23" t="str">
            <v>*</v>
          </cell>
          <cell r="J23">
            <v>42.84</v>
          </cell>
          <cell r="K23">
            <v>1</v>
          </cell>
        </row>
        <row r="24">
          <cell r="B24">
            <v>14.125</v>
          </cell>
          <cell r="C24">
            <v>21.4</v>
          </cell>
          <cell r="D24">
            <v>7.4</v>
          </cell>
          <cell r="E24">
            <v>69.416666666666671</v>
          </cell>
          <cell r="F24">
            <v>98</v>
          </cell>
          <cell r="G24">
            <v>49</v>
          </cell>
          <cell r="H24">
            <v>10.44</v>
          </cell>
          <cell r="I24" t="str">
            <v>*</v>
          </cell>
          <cell r="J24">
            <v>25.92</v>
          </cell>
          <cell r="K24">
            <v>0</v>
          </cell>
        </row>
        <row r="25">
          <cell r="B25">
            <v>19.724999999999998</v>
          </cell>
          <cell r="C25">
            <v>29.1</v>
          </cell>
          <cell r="D25">
            <v>14.4</v>
          </cell>
          <cell r="E25">
            <v>73.541666666666671</v>
          </cell>
          <cell r="F25">
            <v>97</v>
          </cell>
          <cell r="G25">
            <v>37</v>
          </cell>
          <cell r="H25">
            <v>11.16</v>
          </cell>
          <cell r="I25" t="str">
            <v>*</v>
          </cell>
          <cell r="J25">
            <v>27</v>
          </cell>
          <cell r="K25">
            <v>0</v>
          </cell>
        </row>
        <row r="26">
          <cell r="B26">
            <v>21.191666666666666</v>
          </cell>
          <cell r="C26">
            <v>30.4</v>
          </cell>
          <cell r="D26">
            <v>14</v>
          </cell>
          <cell r="E26">
            <v>71.875</v>
          </cell>
          <cell r="F26">
            <v>100</v>
          </cell>
          <cell r="G26">
            <v>35</v>
          </cell>
          <cell r="H26">
            <v>10.8</v>
          </cell>
          <cell r="I26" t="str">
            <v>*</v>
          </cell>
          <cell r="J26">
            <v>24.48</v>
          </cell>
          <cell r="K26">
            <v>0</v>
          </cell>
        </row>
        <row r="27">
          <cell r="B27">
            <v>22.520833333333332</v>
          </cell>
          <cell r="C27">
            <v>31.6</v>
          </cell>
          <cell r="D27">
            <v>15.4</v>
          </cell>
          <cell r="E27">
            <v>64.083333333333329</v>
          </cell>
          <cell r="F27">
            <v>96</v>
          </cell>
          <cell r="G27">
            <v>27</v>
          </cell>
          <cell r="H27">
            <v>11.16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22.675000000000001</v>
          </cell>
          <cell r="C28">
            <v>33.9</v>
          </cell>
          <cell r="D28">
            <v>13.5</v>
          </cell>
          <cell r="E28">
            <v>60.875</v>
          </cell>
          <cell r="F28">
            <v>98</v>
          </cell>
          <cell r="G28">
            <v>16</v>
          </cell>
          <cell r="H28">
            <v>10.08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22.066666666666663</v>
          </cell>
          <cell r="C29">
            <v>33.6</v>
          </cell>
          <cell r="D29">
            <v>13</v>
          </cell>
          <cell r="E29">
            <v>62.166666666666664</v>
          </cell>
          <cell r="F29">
            <v>97</v>
          </cell>
          <cell r="G29">
            <v>16</v>
          </cell>
          <cell r="H29">
            <v>7.2</v>
          </cell>
          <cell r="I29" t="str">
            <v>*</v>
          </cell>
          <cell r="J29">
            <v>20.52</v>
          </cell>
          <cell r="K29">
            <v>0</v>
          </cell>
        </row>
        <row r="30">
          <cell r="B30">
            <v>22.925000000000001</v>
          </cell>
          <cell r="C30">
            <v>34.4</v>
          </cell>
          <cell r="D30">
            <v>12.5</v>
          </cell>
          <cell r="E30">
            <v>55.875</v>
          </cell>
          <cell r="F30">
            <v>95</v>
          </cell>
          <cell r="G30">
            <v>15</v>
          </cell>
          <cell r="H30">
            <v>8.2799999999999994</v>
          </cell>
          <cell r="I30" t="str">
            <v>*</v>
          </cell>
          <cell r="J30">
            <v>29.52</v>
          </cell>
          <cell r="K30">
            <v>0</v>
          </cell>
        </row>
        <row r="31">
          <cell r="B31">
            <v>23.799999999999997</v>
          </cell>
          <cell r="C31">
            <v>36.4</v>
          </cell>
          <cell r="D31">
            <v>12.8</v>
          </cell>
          <cell r="E31">
            <v>56.291666666666664</v>
          </cell>
          <cell r="F31">
            <v>95</v>
          </cell>
          <cell r="G31">
            <v>15</v>
          </cell>
          <cell r="H31">
            <v>14.04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25.566666666666666</v>
          </cell>
          <cell r="C32">
            <v>36.6</v>
          </cell>
          <cell r="D32">
            <v>16.2</v>
          </cell>
          <cell r="E32">
            <v>56.083333333333336</v>
          </cell>
          <cell r="F32">
            <v>94</v>
          </cell>
          <cell r="G32">
            <v>15</v>
          </cell>
          <cell r="H32">
            <v>6.84</v>
          </cell>
          <cell r="I32" t="str">
            <v>*</v>
          </cell>
          <cell r="J32">
            <v>18.720000000000002</v>
          </cell>
          <cell r="K32">
            <v>0</v>
          </cell>
        </row>
        <row r="33">
          <cell r="B33">
            <v>23.804166666666664</v>
          </cell>
          <cell r="C33">
            <v>28.5</v>
          </cell>
          <cell r="D33">
            <v>20</v>
          </cell>
          <cell r="E33">
            <v>58.666666666666664</v>
          </cell>
          <cell r="F33">
            <v>77</v>
          </cell>
          <cell r="G33">
            <v>42</v>
          </cell>
          <cell r="H33">
            <v>15.120000000000001</v>
          </cell>
          <cell r="I33" t="str">
            <v>*</v>
          </cell>
          <cell r="J33">
            <v>28.44</v>
          </cell>
          <cell r="K33">
            <v>0</v>
          </cell>
        </row>
        <row r="34">
          <cell r="B34">
            <v>19.066666666666663</v>
          </cell>
          <cell r="C34">
            <v>25.2</v>
          </cell>
          <cell r="D34">
            <v>12.4</v>
          </cell>
          <cell r="E34">
            <v>57.75</v>
          </cell>
          <cell r="F34">
            <v>77</v>
          </cell>
          <cell r="G34">
            <v>40</v>
          </cell>
          <cell r="H34">
            <v>14.76</v>
          </cell>
          <cell r="I34" t="str">
            <v>*</v>
          </cell>
          <cell r="J34">
            <v>33.840000000000003</v>
          </cell>
          <cell r="K34">
            <v>0</v>
          </cell>
        </row>
        <row r="35">
          <cell r="B35">
            <v>21.354166666666668</v>
          </cell>
          <cell r="C35">
            <v>31.1</v>
          </cell>
          <cell r="D35">
            <v>13.9</v>
          </cell>
          <cell r="E35">
            <v>61.041666666666664</v>
          </cell>
          <cell r="F35">
            <v>87</v>
          </cell>
          <cell r="G35">
            <v>32</v>
          </cell>
          <cell r="H35">
            <v>10.8</v>
          </cell>
          <cell r="I35" t="str">
            <v>*</v>
          </cell>
          <cell r="J35">
            <v>25.2</v>
          </cell>
          <cell r="K35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28.816666666666666</v>
          </cell>
          <cell r="C28">
            <v>35.1</v>
          </cell>
          <cell r="D28">
            <v>23.9</v>
          </cell>
          <cell r="E28">
            <v>35.833333333333336</v>
          </cell>
          <cell r="F28">
            <v>60</v>
          </cell>
          <cell r="G28">
            <v>20</v>
          </cell>
          <cell r="H28">
            <v>19.079999999999998</v>
          </cell>
          <cell r="I28" t="str">
            <v>*</v>
          </cell>
          <cell r="J28">
            <v>38.159999999999997</v>
          </cell>
          <cell r="K28">
            <v>0</v>
          </cell>
        </row>
        <row r="29">
          <cell r="B29">
            <v>29.554166666666671</v>
          </cell>
          <cell r="C29">
            <v>36.1</v>
          </cell>
          <cell r="D29">
            <v>25.5</v>
          </cell>
          <cell r="E29">
            <v>29.958333333333332</v>
          </cell>
          <cell r="F29">
            <v>47</v>
          </cell>
          <cell r="G29">
            <v>16</v>
          </cell>
          <cell r="H29">
            <v>16.2</v>
          </cell>
          <cell r="I29" t="str">
            <v>*</v>
          </cell>
          <cell r="J29">
            <v>31.319999999999997</v>
          </cell>
          <cell r="K29">
            <v>0</v>
          </cell>
        </row>
        <row r="30">
          <cell r="B30">
            <v>29.450000000000003</v>
          </cell>
          <cell r="C30">
            <v>36.799999999999997</v>
          </cell>
          <cell r="D30">
            <v>21.1</v>
          </cell>
          <cell r="E30">
            <v>28.708333333333332</v>
          </cell>
          <cell r="F30">
            <v>57</v>
          </cell>
          <cell r="G30">
            <v>15</v>
          </cell>
          <cell r="H30">
            <v>16.920000000000002</v>
          </cell>
          <cell r="I30" t="str">
            <v>*</v>
          </cell>
          <cell r="J30">
            <v>28.44</v>
          </cell>
          <cell r="K30">
            <v>0</v>
          </cell>
        </row>
        <row r="31">
          <cell r="B31">
            <v>29.799999999999997</v>
          </cell>
          <cell r="C31">
            <v>36.799999999999997</v>
          </cell>
          <cell r="D31">
            <v>22.4</v>
          </cell>
          <cell r="E31">
            <v>36.75</v>
          </cell>
          <cell r="F31">
            <v>71</v>
          </cell>
          <cell r="G31">
            <v>18</v>
          </cell>
          <cell r="H31">
            <v>17.64</v>
          </cell>
          <cell r="I31" t="str">
            <v>*</v>
          </cell>
          <cell r="J31">
            <v>37.800000000000004</v>
          </cell>
          <cell r="K31">
            <v>0</v>
          </cell>
        </row>
        <row r="32">
          <cell r="B32">
            <v>30.041666666666668</v>
          </cell>
          <cell r="C32">
            <v>36.9</v>
          </cell>
          <cell r="D32">
            <v>22.1</v>
          </cell>
          <cell r="E32">
            <v>41.083333333333336</v>
          </cell>
          <cell r="F32">
            <v>77</v>
          </cell>
          <cell r="G32">
            <v>26</v>
          </cell>
          <cell r="H32">
            <v>27.720000000000002</v>
          </cell>
          <cell r="I32" t="str">
            <v>*</v>
          </cell>
          <cell r="J32">
            <v>65.52</v>
          </cell>
          <cell r="K32">
            <v>0</v>
          </cell>
        </row>
        <row r="33">
          <cell r="B33">
            <v>19.408333333333335</v>
          </cell>
          <cell r="C33">
            <v>25.8</v>
          </cell>
          <cell r="D33">
            <v>13.8</v>
          </cell>
          <cell r="E33">
            <v>50.708333333333336</v>
          </cell>
          <cell r="F33">
            <v>63</v>
          </cell>
          <cell r="G33">
            <v>35</v>
          </cell>
          <cell r="H33">
            <v>29.16</v>
          </cell>
          <cell r="I33" t="str">
            <v>*</v>
          </cell>
          <cell r="J33">
            <v>68.400000000000006</v>
          </cell>
          <cell r="K33">
            <v>0</v>
          </cell>
        </row>
        <row r="34">
          <cell r="B34">
            <v>21.941666666666663</v>
          </cell>
          <cell r="C34">
            <v>30.3</v>
          </cell>
          <cell r="D34">
            <v>17</v>
          </cell>
          <cell r="E34">
            <v>47.875</v>
          </cell>
          <cell r="F34">
            <v>69</v>
          </cell>
          <cell r="G34">
            <v>34</v>
          </cell>
          <cell r="H34">
            <v>14.76</v>
          </cell>
          <cell r="I34" t="str">
            <v>*</v>
          </cell>
          <cell r="J34">
            <v>34.200000000000003</v>
          </cell>
          <cell r="K34">
            <v>0</v>
          </cell>
        </row>
        <row r="35">
          <cell r="B35">
            <v>25.912499999999998</v>
          </cell>
          <cell r="C35">
            <v>34.9</v>
          </cell>
          <cell r="D35">
            <v>19.7</v>
          </cell>
          <cell r="E35">
            <v>44.666666666666664</v>
          </cell>
          <cell r="F35">
            <v>66</v>
          </cell>
          <cell r="G35">
            <v>24</v>
          </cell>
          <cell r="H35">
            <v>15.120000000000001</v>
          </cell>
          <cell r="I35" t="str">
            <v>*</v>
          </cell>
          <cell r="J35">
            <v>32.76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23.275000000000002</v>
          </cell>
          <cell r="C21">
            <v>32.200000000000003</v>
          </cell>
          <cell r="D21">
            <v>16.5</v>
          </cell>
          <cell r="E21">
            <v>59.208333333333336</v>
          </cell>
          <cell r="F21">
            <v>93</v>
          </cell>
          <cell r="G21">
            <v>26</v>
          </cell>
          <cell r="H21">
            <v>28.8</v>
          </cell>
          <cell r="I21" t="str">
            <v>*</v>
          </cell>
          <cell r="J21">
            <v>50.4</v>
          </cell>
          <cell r="K21">
            <v>0</v>
          </cell>
        </row>
        <row r="22">
          <cell r="B22">
            <v>22.3125</v>
          </cell>
          <cell r="C22">
            <v>31.5</v>
          </cell>
          <cell r="D22">
            <v>14.9</v>
          </cell>
          <cell r="E22">
            <v>53.708333333333336</v>
          </cell>
          <cell r="F22">
            <v>99</v>
          </cell>
          <cell r="G22">
            <v>26</v>
          </cell>
          <cell r="H22">
            <v>35.64</v>
          </cell>
          <cell r="I22" t="str">
            <v>*</v>
          </cell>
          <cell r="J22">
            <v>74.160000000000011</v>
          </cell>
          <cell r="K22">
            <v>19.8</v>
          </cell>
        </row>
        <row r="23">
          <cell r="B23">
            <v>13.312500000000002</v>
          </cell>
          <cell r="C23">
            <v>18.5</v>
          </cell>
          <cell r="D23">
            <v>9.1999999999999993</v>
          </cell>
          <cell r="E23">
            <v>70.666666666666671</v>
          </cell>
          <cell r="F23">
            <v>98</v>
          </cell>
          <cell r="G23">
            <v>38</v>
          </cell>
          <cell r="H23">
            <v>31.680000000000003</v>
          </cell>
          <cell r="I23" t="str">
            <v>*</v>
          </cell>
          <cell r="J23">
            <v>49.680000000000007</v>
          </cell>
          <cell r="K23">
            <v>3.0000000000000004</v>
          </cell>
        </row>
        <row r="24">
          <cell r="B24">
            <v>14.262500000000001</v>
          </cell>
          <cell r="C24">
            <v>23.6</v>
          </cell>
          <cell r="D24">
            <v>8.3000000000000007</v>
          </cell>
          <cell r="E24">
            <v>68.083333333333329</v>
          </cell>
          <cell r="F24">
            <v>90</v>
          </cell>
          <cell r="G24">
            <v>45</v>
          </cell>
          <cell r="H24">
            <v>24.12</v>
          </cell>
          <cell r="I24" t="str">
            <v>*</v>
          </cell>
          <cell r="J24">
            <v>35.28</v>
          </cell>
          <cell r="K24">
            <v>0</v>
          </cell>
        </row>
        <row r="25">
          <cell r="B25">
            <v>20.112500000000001</v>
          </cell>
          <cell r="C25">
            <v>31.5</v>
          </cell>
          <cell r="D25">
            <v>14.7</v>
          </cell>
          <cell r="E25">
            <v>61.333333333333336</v>
          </cell>
          <cell r="F25">
            <v>83</v>
          </cell>
          <cell r="G25">
            <v>26</v>
          </cell>
          <cell r="H25">
            <v>25.2</v>
          </cell>
          <cell r="I25" t="str">
            <v>*</v>
          </cell>
          <cell r="J25">
            <v>39.6</v>
          </cell>
          <cell r="K25">
            <v>4</v>
          </cell>
        </row>
        <row r="26">
          <cell r="B26">
            <v>22.291666666666671</v>
          </cell>
          <cell r="C26">
            <v>30.2</v>
          </cell>
          <cell r="D26">
            <v>16.8</v>
          </cell>
          <cell r="E26">
            <v>59.291666666666664</v>
          </cell>
          <cell r="F26">
            <v>85</v>
          </cell>
          <cell r="G26">
            <v>29</v>
          </cell>
          <cell r="H26">
            <v>20.52</v>
          </cell>
          <cell r="I26" t="str">
            <v>*</v>
          </cell>
          <cell r="J26">
            <v>33.480000000000004</v>
          </cell>
          <cell r="K26">
            <v>0</v>
          </cell>
        </row>
        <row r="27">
          <cell r="B27">
            <v>23.379166666666666</v>
          </cell>
          <cell r="C27">
            <v>30.9</v>
          </cell>
          <cell r="D27">
            <v>17.8</v>
          </cell>
          <cell r="E27">
            <v>46.083333333333336</v>
          </cell>
          <cell r="F27">
            <v>68</v>
          </cell>
          <cell r="G27">
            <v>21</v>
          </cell>
          <cell r="H27">
            <v>24.48</v>
          </cell>
          <cell r="I27" t="str">
            <v>*</v>
          </cell>
          <cell r="J27">
            <v>36.36</v>
          </cell>
          <cell r="K27">
            <v>0</v>
          </cell>
        </row>
        <row r="28">
          <cell r="B28">
            <v>23.433333333333334</v>
          </cell>
          <cell r="C28">
            <v>30.4</v>
          </cell>
          <cell r="D28">
            <v>17.8</v>
          </cell>
          <cell r="E28">
            <v>38.958333333333336</v>
          </cell>
          <cell r="F28">
            <v>57</v>
          </cell>
          <cell r="G28">
            <v>20</v>
          </cell>
          <cell r="H28">
            <v>17.64</v>
          </cell>
          <cell r="I28" t="str">
            <v>*</v>
          </cell>
          <cell r="J28">
            <v>39.96</v>
          </cell>
          <cell r="K28">
            <v>0</v>
          </cell>
        </row>
        <row r="29">
          <cell r="B29">
            <v>23.283333333333331</v>
          </cell>
          <cell r="C29">
            <v>31.7</v>
          </cell>
          <cell r="D29">
            <v>15.3</v>
          </cell>
          <cell r="E29">
            <v>36.625</v>
          </cell>
          <cell r="F29">
            <v>61</v>
          </cell>
          <cell r="G29">
            <v>15</v>
          </cell>
          <cell r="H29">
            <v>21.240000000000002</v>
          </cell>
          <cell r="I29" t="str">
            <v>*</v>
          </cell>
          <cell r="J29">
            <v>34.200000000000003</v>
          </cell>
          <cell r="K29">
            <v>0</v>
          </cell>
        </row>
        <row r="30">
          <cell r="B30">
            <v>23.725000000000005</v>
          </cell>
          <cell r="C30">
            <v>33.200000000000003</v>
          </cell>
          <cell r="D30">
            <v>14.2</v>
          </cell>
          <cell r="E30">
            <v>35.916666666666664</v>
          </cell>
          <cell r="F30">
            <v>64</v>
          </cell>
          <cell r="G30">
            <v>16</v>
          </cell>
          <cell r="H30">
            <v>21.96</v>
          </cell>
          <cell r="I30" t="str">
            <v>*</v>
          </cell>
          <cell r="J30">
            <v>34.200000000000003</v>
          </cell>
          <cell r="K30">
            <v>0</v>
          </cell>
        </row>
        <row r="31">
          <cell r="B31">
            <v>24.866666666666674</v>
          </cell>
          <cell r="C31">
            <v>34</v>
          </cell>
          <cell r="D31">
            <v>16.899999999999999</v>
          </cell>
          <cell r="E31">
            <v>35.208333333333336</v>
          </cell>
          <cell r="F31">
            <v>59</v>
          </cell>
          <cell r="G31">
            <v>15</v>
          </cell>
          <cell r="H31">
            <v>23.400000000000002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25.666666666666671</v>
          </cell>
          <cell r="C32">
            <v>34</v>
          </cell>
          <cell r="D32">
            <v>16.7</v>
          </cell>
          <cell r="E32">
            <v>34.125</v>
          </cell>
          <cell r="F32">
            <v>63</v>
          </cell>
          <cell r="G32">
            <v>15</v>
          </cell>
          <cell r="H32">
            <v>18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23.916666666666671</v>
          </cell>
          <cell r="C33">
            <v>32</v>
          </cell>
          <cell r="D33">
            <v>17.8</v>
          </cell>
          <cell r="E33">
            <v>47.875</v>
          </cell>
          <cell r="F33">
            <v>78</v>
          </cell>
          <cell r="G33">
            <v>24</v>
          </cell>
          <cell r="H33">
            <v>25.2</v>
          </cell>
          <cell r="I33" t="str">
            <v>*</v>
          </cell>
          <cell r="J33">
            <v>39.24</v>
          </cell>
          <cell r="K33">
            <v>0</v>
          </cell>
        </row>
        <row r="34">
          <cell r="B34">
            <v>21.345833333333331</v>
          </cell>
          <cell r="C34">
            <v>29.3</v>
          </cell>
          <cell r="D34">
            <v>14.5</v>
          </cell>
          <cell r="E34">
            <v>54.541666666666664</v>
          </cell>
          <cell r="F34">
            <v>75</v>
          </cell>
          <cell r="G34">
            <v>30</v>
          </cell>
          <cell r="H34">
            <v>27.720000000000002</v>
          </cell>
          <cell r="I34" t="str">
            <v>*</v>
          </cell>
          <cell r="J34">
            <v>42.480000000000004</v>
          </cell>
          <cell r="K34">
            <v>0</v>
          </cell>
        </row>
        <row r="35">
          <cell r="B35">
            <v>23.070833333333336</v>
          </cell>
          <cell r="C35">
            <v>33.299999999999997</v>
          </cell>
          <cell r="D35">
            <v>15</v>
          </cell>
          <cell r="E35">
            <v>48.5</v>
          </cell>
          <cell r="F35">
            <v>74</v>
          </cell>
          <cell r="G35">
            <v>20</v>
          </cell>
          <cell r="H35">
            <v>22.68</v>
          </cell>
          <cell r="I35" t="str">
            <v>*</v>
          </cell>
          <cell r="J35">
            <v>36.36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24.570833333333336</v>
          </cell>
          <cell r="C22">
            <v>32.9</v>
          </cell>
          <cell r="D22">
            <v>17.899999999999999</v>
          </cell>
          <cell r="E22">
            <v>66.208333333333329</v>
          </cell>
          <cell r="F22">
            <v>96</v>
          </cell>
          <cell r="G22">
            <v>34</v>
          </cell>
          <cell r="H22">
            <v>18</v>
          </cell>
          <cell r="I22" t="str">
            <v>*</v>
          </cell>
          <cell r="J22">
            <v>55.440000000000005</v>
          </cell>
          <cell r="K22">
            <v>23.8</v>
          </cell>
        </row>
        <row r="23">
          <cell r="B23">
            <v>16.570833333333333</v>
          </cell>
          <cell r="C23">
            <v>20.6</v>
          </cell>
          <cell r="D23">
            <v>12</v>
          </cell>
          <cell r="E23">
            <v>54.625</v>
          </cell>
          <cell r="F23">
            <v>95</v>
          </cell>
          <cell r="G23">
            <v>26</v>
          </cell>
          <cell r="H23">
            <v>17.64</v>
          </cell>
          <cell r="I23" t="str">
            <v>*</v>
          </cell>
          <cell r="J23">
            <v>34.200000000000003</v>
          </cell>
          <cell r="K23">
            <v>0.2</v>
          </cell>
        </row>
        <row r="24">
          <cell r="B24">
            <v>14.987499999999999</v>
          </cell>
          <cell r="C24">
            <v>25.2</v>
          </cell>
          <cell r="D24">
            <v>6.7</v>
          </cell>
          <cell r="E24">
            <v>64.458333333333329</v>
          </cell>
          <cell r="F24">
            <v>89</v>
          </cell>
          <cell r="G24">
            <v>43</v>
          </cell>
          <cell r="H24">
            <v>17.28</v>
          </cell>
          <cell r="I24" t="str">
            <v>*</v>
          </cell>
          <cell r="J24">
            <v>37.080000000000005</v>
          </cell>
          <cell r="K24">
            <v>0</v>
          </cell>
        </row>
        <row r="25">
          <cell r="B25">
            <v>21.495833333333334</v>
          </cell>
          <cell r="C25">
            <v>31.4</v>
          </cell>
          <cell r="D25">
            <v>13.9</v>
          </cell>
          <cell r="E25">
            <v>61.166666666666664</v>
          </cell>
          <cell r="F25">
            <v>86</v>
          </cell>
          <cell r="G25">
            <v>31</v>
          </cell>
          <cell r="H25">
            <v>7.9200000000000008</v>
          </cell>
          <cell r="I25" t="str">
            <v>*</v>
          </cell>
          <cell r="J25">
            <v>17.28</v>
          </cell>
          <cell r="K25">
            <v>0</v>
          </cell>
        </row>
        <row r="26">
          <cell r="B26">
            <v>23.168421052631579</v>
          </cell>
          <cell r="C26">
            <v>32.799999999999997</v>
          </cell>
          <cell r="D26">
            <v>17.2</v>
          </cell>
          <cell r="E26">
            <v>62.10526315789474</v>
          </cell>
          <cell r="F26">
            <v>84</v>
          </cell>
          <cell r="G26">
            <v>26</v>
          </cell>
          <cell r="H26">
            <v>12.6</v>
          </cell>
          <cell r="I26" t="str">
            <v>*</v>
          </cell>
          <cell r="J26">
            <v>29.16</v>
          </cell>
          <cell r="K26">
            <v>0</v>
          </cell>
        </row>
        <row r="27">
          <cell r="B27">
            <v>25.55</v>
          </cell>
          <cell r="C27">
            <v>33.700000000000003</v>
          </cell>
          <cell r="D27">
            <v>19.3</v>
          </cell>
          <cell r="E27">
            <v>50.75</v>
          </cell>
          <cell r="F27">
            <v>75</v>
          </cell>
          <cell r="G27">
            <v>22</v>
          </cell>
          <cell r="H27">
            <v>12.6</v>
          </cell>
          <cell r="I27" t="str">
            <v>*</v>
          </cell>
          <cell r="J27">
            <v>24.840000000000003</v>
          </cell>
          <cell r="K27">
            <v>0</v>
          </cell>
        </row>
        <row r="28">
          <cell r="B28">
            <v>25.049999999999997</v>
          </cell>
          <cell r="C28">
            <v>34.6</v>
          </cell>
          <cell r="D28">
            <v>15.6</v>
          </cell>
          <cell r="E28">
            <v>46.25</v>
          </cell>
          <cell r="F28">
            <v>83</v>
          </cell>
          <cell r="G28">
            <v>16</v>
          </cell>
          <cell r="H28">
            <v>13.32</v>
          </cell>
          <cell r="I28" t="str">
            <v>*</v>
          </cell>
          <cell r="J28">
            <v>29.880000000000003</v>
          </cell>
          <cell r="K28">
            <v>0</v>
          </cell>
        </row>
        <row r="29">
          <cell r="B29">
            <v>24.204166666666662</v>
          </cell>
          <cell r="C29">
            <v>34.700000000000003</v>
          </cell>
          <cell r="D29">
            <v>13.6</v>
          </cell>
          <cell r="E29">
            <v>45.708333333333336</v>
          </cell>
          <cell r="F29">
            <v>90</v>
          </cell>
          <cell r="G29">
            <v>14</v>
          </cell>
          <cell r="H29">
            <v>8.2799999999999994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24.55</v>
          </cell>
          <cell r="C30">
            <v>35.4</v>
          </cell>
          <cell r="D30">
            <v>14.5</v>
          </cell>
          <cell r="E30">
            <v>43.583333333333336</v>
          </cell>
          <cell r="F30">
            <v>78</v>
          </cell>
          <cell r="G30">
            <v>16</v>
          </cell>
          <cell r="H30">
            <v>10.8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25.033333333333331</v>
          </cell>
          <cell r="C31">
            <v>37.5</v>
          </cell>
          <cell r="D31">
            <v>14.8</v>
          </cell>
          <cell r="E31">
            <v>47.833333333333336</v>
          </cell>
          <cell r="F31">
            <v>86</v>
          </cell>
          <cell r="G31">
            <v>15</v>
          </cell>
          <cell r="H31">
            <v>10.8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26.595833333333342</v>
          </cell>
          <cell r="C32">
            <v>36.9</v>
          </cell>
          <cell r="D32">
            <v>19.100000000000001</v>
          </cell>
          <cell r="E32">
            <v>45.916666666666664</v>
          </cell>
          <cell r="F32">
            <v>76</v>
          </cell>
          <cell r="G32">
            <v>16</v>
          </cell>
          <cell r="H32">
            <v>8.2799999999999994</v>
          </cell>
          <cell r="I32" t="str">
            <v>*</v>
          </cell>
          <cell r="J32">
            <v>20.52</v>
          </cell>
          <cell r="K32">
            <v>0</v>
          </cell>
        </row>
        <row r="33">
          <cell r="B33">
            <v>26.041666666666661</v>
          </cell>
          <cell r="C33">
            <v>32.1</v>
          </cell>
          <cell r="D33">
            <v>19.399999999999999</v>
          </cell>
          <cell r="E33">
            <v>49.833333333333336</v>
          </cell>
          <cell r="F33">
            <v>74</v>
          </cell>
          <cell r="G33">
            <v>32</v>
          </cell>
          <cell r="H33">
            <v>14.76</v>
          </cell>
          <cell r="I33" t="str">
            <v>*</v>
          </cell>
          <cell r="J33">
            <v>29.52</v>
          </cell>
          <cell r="K33">
            <v>0</v>
          </cell>
        </row>
        <row r="34">
          <cell r="B34">
            <v>23.941666666666663</v>
          </cell>
          <cell r="C34">
            <v>30.6</v>
          </cell>
          <cell r="D34">
            <v>20</v>
          </cell>
          <cell r="E34">
            <v>51.208333333333336</v>
          </cell>
          <cell r="F34">
            <v>73</v>
          </cell>
          <cell r="G34">
            <v>30</v>
          </cell>
          <cell r="H34">
            <v>18.36</v>
          </cell>
          <cell r="I34" t="str">
            <v>*</v>
          </cell>
          <cell r="J34">
            <v>38.159999999999997</v>
          </cell>
          <cell r="K34">
            <v>0</v>
          </cell>
        </row>
        <row r="35">
          <cell r="B35">
            <v>25.245833333333334</v>
          </cell>
          <cell r="C35">
            <v>35.1</v>
          </cell>
          <cell r="D35">
            <v>16.3</v>
          </cell>
          <cell r="E35">
            <v>46.125</v>
          </cell>
          <cell r="F35">
            <v>74</v>
          </cell>
          <cell r="G35">
            <v>21</v>
          </cell>
          <cell r="H35">
            <v>11.16</v>
          </cell>
          <cell r="I35" t="str">
            <v>*</v>
          </cell>
          <cell r="J35">
            <v>25.2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23.84</v>
          </cell>
          <cell r="C5">
            <v>32.5</v>
          </cell>
          <cell r="D5" t="str">
            <v>*</v>
          </cell>
          <cell r="E5">
            <v>52.1</v>
          </cell>
          <cell r="F5">
            <v>83</v>
          </cell>
          <cell r="G5">
            <v>27</v>
          </cell>
          <cell r="H5">
            <v>21.240000000000002</v>
          </cell>
          <cell r="I5" t="str">
            <v>*</v>
          </cell>
          <cell r="J5">
            <v>29.880000000000003</v>
          </cell>
          <cell r="K5">
            <v>0</v>
          </cell>
        </row>
        <row r="6">
          <cell r="B6">
            <v>24.995238095238101</v>
          </cell>
          <cell r="C6">
            <v>32.200000000000003</v>
          </cell>
          <cell r="D6" t="str">
            <v>*</v>
          </cell>
          <cell r="E6">
            <v>50.61904761904762</v>
          </cell>
          <cell r="F6">
            <v>86</v>
          </cell>
          <cell r="G6">
            <v>29</v>
          </cell>
          <cell r="H6">
            <v>29.52</v>
          </cell>
          <cell r="I6" t="str">
            <v>*</v>
          </cell>
          <cell r="J6">
            <v>45.72</v>
          </cell>
          <cell r="K6">
            <v>0</v>
          </cell>
        </row>
        <row r="7">
          <cell r="B7">
            <v>24.799999999999997</v>
          </cell>
          <cell r="C7">
            <v>33.200000000000003</v>
          </cell>
          <cell r="D7" t="str">
            <v>*</v>
          </cell>
          <cell r="E7">
            <v>46.636363636363633</v>
          </cell>
          <cell r="F7">
            <v>83</v>
          </cell>
          <cell r="G7">
            <v>26</v>
          </cell>
          <cell r="H7">
            <v>29.16</v>
          </cell>
          <cell r="I7" t="str">
            <v>*</v>
          </cell>
          <cell r="J7">
            <v>50.04</v>
          </cell>
          <cell r="K7">
            <v>0</v>
          </cell>
        </row>
        <row r="8">
          <cell r="B8">
            <v>22.200000000000003</v>
          </cell>
          <cell r="C8">
            <v>31.2</v>
          </cell>
          <cell r="D8" t="str">
            <v>*</v>
          </cell>
          <cell r="E8">
            <v>61</v>
          </cell>
          <cell r="F8">
            <v>95</v>
          </cell>
          <cell r="G8">
            <v>27</v>
          </cell>
          <cell r="H8">
            <v>20.88</v>
          </cell>
          <cell r="I8" t="str">
            <v>*</v>
          </cell>
          <cell r="J8">
            <v>41.4</v>
          </cell>
          <cell r="K8">
            <v>5.6</v>
          </cell>
        </row>
        <row r="9">
          <cell r="B9">
            <v>16.699999999999996</v>
          </cell>
          <cell r="C9">
            <v>20.6</v>
          </cell>
          <cell r="D9" t="str">
            <v>*</v>
          </cell>
          <cell r="E9">
            <v>80.75</v>
          </cell>
          <cell r="F9">
            <v>93</v>
          </cell>
          <cell r="G9">
            <v>61</v>
          </cell>
          <cell r="H9">
            <v>16.559999999999999</v>
          </cell>
          <cell r="I9" t="str">
            <v>*</v>
          </cell>
          <cell r="J9">
            <v>25.92</v>
          </cell>
          <cell r="K9">
            <v>0.2</v>
          </cell>
        </row>
        <row r="10">
          <cell r="B10">
            <v>18.324999999999999</v>
          </cell>
          <cell r="C10">
            <v>25.2</v>
          </cell>
          <cell r="D10" t="str">
            <v>*</v>
          </cell>
          <cell r="E10">
            <v>77.75</v>
          </cell>
          <cell r="F10">
            <v>93</v>
          </cell>
          <cell r="G10">
            <v>55</v>
          </cell>
          <cell r="H10">
            <v>20.52</v>
          </cell>
          <cell r="I10" t="str">
            <v>*</v>
          </cell>
          <cell r="J10">
            <v>30.6</v>
          </cell>
          <cell r="K10">
            <v>1.6</v>
          </cell>
        </row>
        <row r="11">
          <cell r="B11">
            <v>18.024999999999999</v>
          </cell>
          <cell r="C11">
            <v>20.2</v>
          </cell>
          <cell r="D11" t="str">
            <v>*</v>
          </cell>
          <cell r="E11">
            <v>90.95</v>
          </cell>
          <cell r="F11">
            <v>96</v>
          </cell>
          <cell r="G11">
            <v>85</v>
          </cell>
          <cell r="H11">
            <v>22.32</v>
          </cell>
          <cell r="I11" t="str">
            <v>*</v>
          </cell>
          <cell r="J11">
            <v>33.480000000000004</v>
          </cell>
          <cell r="K11" t="str">
            <v>*</v>
          </cell>
        </row>
        <row r="12">
          <cell r="B12">
            <v>19.466666666666669</v>
          </cell>
          <cell r="C12">
            <v>22.6</v>
          </cell>
          <cell r="D12" t="str">
            <v>*</v>
          </cell>
          <cell r="E12">
            <v>91.333333333333329</v>
          </cell>
          <cell r="F12">
            <v>97</v>
          </cell>
          <cell r="G12">
            <v>74</v>
          </cell>
          <cell r="H12">
            <v>11.16</v>
          </cell>
          <cell r="I12" t="str">
            <v>*</v>
          </cell>
          <cell r="J12">
            <v>19.079999999999998</v>
          </cell>
          <cell r="K12">
            <v>5</v>
          </cell>
        </row>
        <row r="13">
          <cell r="B13">
            <v>16.047368421052635</v>
          </cell>
          <cell r="C13">
            <v>19.5</v>
          </cell>
          <cell r="D13" t="str">
            <v>*</v>
          </cell>
          <cell r="E13">
            <v>85.736842105263165</v>
          </cell>
          <cell r="F13">
            <v>94</v>
          </cell>
          <cell r="G13">
            <v>69</v>
          </cell>
          <cell r="H13">
            <v>16.920000000000002</v>
          </cell>
          <cell r="I13" t="str">
            <v>*</v>
          </cell>
          <cell r="J13">
            <v>41.04</v>
          </cell>
          <cell r="K13" t="str">
            <v>*</v>
          </cell>
        </row>
        <row r="14">
          <cell r="B14">
            <v>12.554999999999998</v>
          </cell>
          <cell r="C14">
            <v>16.399999999999999</v>
          </cell>
          <cell r="D14" t="str">
            <v>*</v>
          </cell>
          <cell r="E14">
            <v>78.95</v>
          </cell>
          <cell r="F14">
            <v>95</v>
          </cell>
          <cell r="G14">
            <v>60</v>
          </cell>
          <cell r="H14">
            <v>23.040000000000003</v>
          </cell>
          <cell r="I14" t="str">
            <v>*</v>
          </cell>
          <cell r="J14">
            <v>38.519999999999996</v>
          </cell>
          <cell r="K14">
            <v>0.2</v>
          </cell>
        </row>
        <row r="15">
          <cell r="B15">
            <v>14.095652173913045</v>
          </cell>
          <cell r="C15">
            <v>22.6</v>
          </cell>
          <cell r="D15">
            <v>6.3</v>
          </cell>
          <cell r="E15">
            <v>74.130434782608702</v>
          </cell>
          <cell r="F15">
            <v>97</v>
          </cell>
          <cell r="G15">
            <v>40</v>
          </cell>
          <cell r="H15">
            <v>15.840000000000002</v>
          </cell>
          <cell r="I15" t="str">
            <v>*</v>
          </cell>
          <cell r="J15">
            <v>30.6</v>
          </cell>
          <cell r="K15">
            <v>0</v>
          </cell>
        </row>
        <row r="16">
          <cell r="B16">
            <v>18.05</v>
          </cell>
          <cell r="C16">
            <v>25.3</v>
          </cell>
          <cell r="D16" t="str">
            <v>*</v>
          </cell>
          <cell r="E16">
            <v>63.35</v>
          </cell>
          <cell r="F16">
            <v>89</v>
          </cell>
          <cell r="G16">
            <v>39</v>
          </cell>
          <cell r="H16">
            <v>33.119999999999997</v>
          </cell>
          <cell r="I16" t="str">
            <v>*</v>
          </cell>
          <cell r="J16">
            <v>50.76</v>
          </cell>
          <cell r="K16">
            <v>0</v>
          </cell>
        </row>
        <row r="17">
          <cell r="B17">
            <v>20.238095238095234</v>
          </cell>
          <cell r="C17">
            <v>29</v>
          </cell>
          <cell r="D17" t="str">
            <v>*</v>
          </cell>
          <cell r="E17">
            <v>57.047619047619051</v>
          </cell>
          <cell r="F17">
            <v>88</v>
          </cell>
          <cell r="G17">
            <v>31</v>
          </cell>
          <cell r="H17">
            <v>22.32</v>
          </cell>
          <cell r="I17" t="str">
            <v>*</v>
          </cell>
          <cell r="J17">
            <v>36</v>
          </cell>
          <cell r="K17">
            <v>0</v>
          </cell>
        </row>
        <row r="18">
          <cell r="B18">
            <v>23.554545454545458</v>
          </cell>
          <cell r="C18">
            <v>33.299999999999997</v>
          </cell>
          <cell r="D18" t="str">
            <v>*</v>
          </cell>
          <cell r="E18">
            <v>46.136363636363633</v>
          </cell>
          <cell r="F18">
            <v>81</v>
          </cell>
          <cell r="G18">
            <v>21</v>
          </cell>
          <cell r="H18">
            <v>35.28</v>
          </cell>
          <cell r="I18" t="str">
            <v>*</v>
          </cell>
          <cell r="J18">
            <v>51.84</v>
          </cell>
          <cell r="K18">
            <v>0</v>
          </cell>
        </row>
        <row r="19">
          <cell r="B19">
            <v>25.614285714285717</v>
          </cell>
          <cell r="C19">
            <v>34.799999999999997</v>
          </cell>
          <cell r="D19" t="str">
            <v>*</v>
          </cell>
          <cell r="E19">
            <v>44.142857142857146</v>
          </cell>
          <cell r="F19">
            <v>74</v>
          </cell>
          <cell r="G19">
            <v>20</v>
          </cell>
          <cell r="H19">
            <v>33.119999999999997</v>
          </cell>
          <cell r="I19" t="str">
            <v>*</v>
          </cell>
          <cell r="J19">
            <v>64.8</v>
          </cell>
          <cell r="K19">
            <v>0</v>
          </cell>
        </row>
        <row r="20">
          <cell r="B20">
            <v>20.841176470588238</v>
          </cell>
          <cell r="C20">
            <v>26.6</v>
          </cell>
          <cell r="D20" t="str">
            <v>*</v>
          </cell>
          <cell r="E20">
            <v>72.411764705882348</v>
          </cell>
          <cell r="F20">
            <v>96</v>
          </cell>
          <cell r="G20">
            <v>39</v>
          </cell>
          <cell r="H20">
            <v>23.040000000000003</v>
          </cell>
          <cell r="I20" t="str">
            <v>*</v>
          </cell>
          <cell r="J20">
            <v>45.72</v>
          </cell>
          <cell r="K20" t="str">
            <v>*</v>
          </cell>
        </row>
        <row r="21">
          <cell r="B21">
            <v>20.295833333333334</v>
          </cell>
          <cell r="C21">
            <v>28.2</v>
          </cell>
          <cell r="D21">
            <v>16.2</v>
          </cell>
          <cell r="E21">
            <v>85.041666666666671</v>
          </cell>
          <cell r="F21">
            <v>95</v>
          </cell>
          <cell r="G21">
            <v>61</v>
          </cell>
          <cell r="H21">
            <v>33.119999999999997</v>
          </cell>
          <cell r="I21" t="str">
            <v>*</v>
          </cell>
          <cell r="J21">
            <v>53.28</v>
          </cell>
          <cell r="K21">
            <v>0</v>
          </cell>
        </row>
        <row r="22">
          <cell r="B22">
            <v>17.677272727272726</v>
          </cell>
          <cell r="C22">
            <v>22</v>
          </cell>
          <cell r="D22">
            <v>12.7</v>
          </cell>
          <cell r="E22">
            <v>82.5</v>
          </cell>
          <cell r="F22">
            <v>97</v>
          </cell>
          <cell r="G22">
            <v>45</v>
          </cell>
          <cell r="H22">
            <v>36</v>
          </cell>
          <cell r="I22" t="str">
            <v>*</v>
          </cell>
          <cell r="J22">
            <v>54.36</v>
          </cell>
          <cell r="K22">
            <v>0.8</v>
          </cell>
        </row>
        <row r="23">
          <cell r="B23">
            <v>9.9809523809523792</v>
          </cell>
          <cell r="C23" t="str">
            <v>*</v>
          </cell>
          <cell r="D23">
            <v>4.3</v>
          </cell>
          <cell r="E23">
            <v>55.714285714285715</v>
          </cell>
          <cell r="F23">
            <v>82</v>
          </cell>
          <cell r="G23">
            <v>33</v>
          </cell>
          <cell r="H23">
            <v>23.759999999999998</v>
          </cell>
          <cell r="J23">
            <v>38.159999999999997</v>
          </cell>
          <cell r="K23" t="str">
            <v>*</v>
          </cell>
        </row>
        <row r="24">
          <cell r="B24">
            <v>11.230434782608693</v>
          </cell>
          <cell r="C24">
            <v>21.1</v>
          </cell>
          <cell r="D24">
            <v>2.2000000000000002</v>
          </cell>
          <cell r="E24">
            <v>66.826086956521735</v>
          </cell>
          <cell r="F24">
            <v>96</v>
          </cell>
          <cell r="G24">
            <v>40</v>
          </cell>
          <cell r="H24">
            <v>19.440000000000001</v>
          </cell>
          <cell r="I24" t="str">
            <v>*</v>
          </cell>
          <cell r="J24">
            <v>34.92</v>
          </cell>
          <cell r="K24">
            <v>3.8</v>
          </cell>
        </row>
        <row r="25">
          <cell r="B25">
            <v>16.009090909090908</v>
          </cell>
          <cell r="C25">
            <v>24.6</v>
          </cell>
          <cell r="D25">
            <v>8.1999999999999993</v>
          </cell>
          <cell r="E25">
            <v>74.272727272727266</v>
          </cell>
          <cell r="F25">
            <v>96</v>
          </cell>
          <cell r="G25">
            <v>51</v>
          </cell>
          <cell r="H25">
            <v>12.6</v>
          </cell>
          <cell r="I25" t="str">
            <v>*</v>
          </cell>
          <cell r="J25">
            <v>22.68</v>
          </cell>
          <cell r="K25">
            <v>0</v>
          </cell>
        </row>
        <row r="26">
          <cell r="B26">
            <v>19.64</v>
          </cell>
          <cell r="C26">
            <v>26.4</v>
          </cell>
          <cell r="D26" t="str">
            <v>*</v>
          </cell>
          <cell r="E26">
            <v>72.2</v>
          </cell>
          <cell r="F26">
            <v>96</v>
          </cell>
          <cell r="G26">
            <v>49</v>
          </cell>
          <cell r="H26">
            <v>19.079999999999998</v>
          </cell>
          <cell r="I26" t="str">
            <v>*</v>
          </cell>
          <cell r="J26">
            <v>30.6</v>
          </cell>
          <cell r="K26">
            <v>0</v>
          </cell>
        </row>
        <row r="27">
          <cell r="B27">
            <v>20.214285714285715</v>
          </cell>
          <cell r="C27">
            <v>27.6</v>
          </cell>
          <cell r="D27" t="str">
            <v>*</v>
          </cell>
          <cell r="E27">
            <v>70.952380952380949</v>
          </cell>
          <cell r="F27">
            <v>95</v>
          </cell>
          <cell r="G27">
            <v>42</v>
          </cell>
          <cell r="H27">
            <v>20.88</v>
          </cell>
          <cell r="I27" t="str">
            <v>*</v>
          </cell>
          <cell r="J27">
            <v>31.680000000000003</v>
          </cell>
          <cell r="K27">
            <v>0</v>
          </cell>
        </row>
        <row r="28">
          <cell r="B28">
            <v>21.805</v>
          </cell>
          <cell r="C28">
            <v>29.3</v>
          </cell>
          <cell r="D28" t="str">
            <v>*</v>
          </cell>
          <cell r="E28">
            <v>62.1</v>
          </cell>
          <cell r="F28">
            <v>90</v>
          </cell>
          <cell r="G28">
            <v>37</v>
          </cell>
          <cell r="H28">
            <v>20.16</v>
          </cell>
          <cell r="I28" t="str">
            <v>*</v>
          </cell>
          <cell r="J28">
            <v>36.36</v>
          </cell>
          <cell r="K28">
            <v>0</v>
          </cell>
        </row>
        <row r="29">
          <cell r="B29">
            <v>22.185714285714287</v>
          </cell>
          <cell r="C29">
            <v>30.2</v>
          </cell>
          <cell r="D29" t="str">
            <v>*</v>
          </cell>
          <cell r="E29">
            <v>58.476190476190474</v>
          </cell>
          <cell r="F29">
            <v>91</v>
          </cell>
          <cell r="G29">
            <v>30</v>
          </cell>
          <cell r="H29">
            <v>18.720000000000002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23.147368421052626</v>
          </cell>
          <cell r="C30">
            <v>31.4</v>
          </cell>
          <cell r="D30" t="str">
            <v>*</v>
          </cell>
          <cell r="E30">
            <v>52.684210526315788</v>
          </cell>
          <cell r="F30">
            <v>95</v>
          </cell>
          <cell r="G30">
            <v>24</v>
          </cell>
          <cell r="H30">
            <v>15.840000000000002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25.72</v>
          </cell>
          <cell r="C31">
            <v>33.799999999999997</v>
          </cell>
          <cell r="D31" t="str">
            <v>*</v>
          </cell>
          <cell r="E31">
            <v>41.6</v>
          </cell>
          <cell r="F31">
            <v>80</v>
          </cell>
          <cell r="G31">
            <v>22</v>
          </cell>
          <cell r="H31">
            <v>23.759999999999998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22.510000000000005</v>
          </cell>
          <cell r="C32">
            <v>28.6</v>
          </cell>
          <cell r="D32" t="str">
            <v>*</v>
          </cell>
          <cell r="E32">
            <v>61.85</v>
          </cell>
          <cell r="F32">
            <v>86</v>
          </cell>
          <cell r="G32">
            <v>40</v>
          </cell>
          <cell r="H32">
            <v>31.680000000000003</v>
          </cell>
          <cell r="I32" t="str">
            <v>*</v>
          </cell>
          <cell r="J32">
            <v>47.88</v>
          </cell>
          <cell r="K32">
            <v>0</v>
          </cell>
        </row>
        <row r="33">
          <cell r="B33">
            <v>17.994736842105269</v>
          </cell>
          <cell r="C33">
            <v>24.2</v>
          </cell>
          <cell r="D33">
            <v>11.3</v>
          </cell>
          <cell r="E33">
            <v>67.368421052631575</v>
          </cell>
          <cell r="F33">
            <v>89</v>
          </cell>
          <cell r="G33">
            <v>37</v>
          </cell>
          <cell r="H33">
            <v>20.52</v>
          </cell>
          <cell r="I33" t="str">
            <v>*</v>
          </cell>
          <cell r="J33">
            <v>43.2</v>
          </cell>
          <cell r="K33">
            <v>0</v>
          </cell>
        </row>
        <row r="34">
          <cell r="B34">
            <v>17.977777777777778</v>
          </cell>
          <cell r="C34">
            <v>23.4</v>
          </cell>
          <cell r="D34">
            <v>11.7</v>
          </cell>
          <cell r="E34">
            <v>51.5</v>
          </cell>
          <cell r="F34">
            <v>74</v>
          </cell>
          <cell r="G34">
            <v>37</v>
          </cell>
          <cell r="H34">
            <v>21.240000000000002</v>
          </cell>
          <cell r="I34" t="str">
            <v>*</v>
          </cell>
          <cell r="J34">
            <v>45.36</v>
          </cell>
          <cell r="K34">
            <v>0</v>
          </cell>
        </row>
        <row r="35">
          <cell r="B35">
            <v>19.489473684210523</v>
          </cell>
          <cell r="C35">
            <v>27.1</v>
          </cell>
          <cell r="D35">
            <v>12.3</v>
          </cell>
          <cell r="E35">
            <v>60.210526315789473</v>
          </cell>
          <cell r="F35">
            <v>82</v>
          </cell>
          <cell r="G35">
            <v>41</v>
          </cell>
          <cell r="H35">
            <v>26.28</v>
          </cell>
          <cell r="I35" t="str">
            <v>*</v>
          </cell>
          <cell r="J35">
            <v>41.04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24.291666666666668</v>
          </cell>
          <cell r="C5">
            <v>33.1</v>
          </cell>
          <cell r="D5">
            <v>18.2</v>
          </cell>
          <cell r="E5">
            <v>48.083333333333336</v>
          </cell>
          <cell r="F5">
            <v>65</v>
          </cell>
          <cell r="G5">
            <v>23</v>
          </cell>
          <cell r="H5">
            <v>10.44</v>
          </cell>
          <cell r="I5" t="str">
            <v>*</v>
          </cell>
          <cell r="J5">
            <v>22.32</v>
          </cell>
          <cell r="K5">
            <v>0</v>
          </cell>
        </row>
        <row r="6">
          <cell r="B6">
            <v>23.720833333333331</v>
          </cell>
          <cell r="C6">
            <v>33.9</v>
          </cell>
          <cell r="D6">
            <v>14.8</v>
          </cell>
          <cell r="E6">
            <v>48.625</v>
          </cell>
          <cell r="F6">
            <v>76</v>
          </cell>
          <cell r="G6">
            <v>19</v>
          </cell>
          <cell r="H6">
            <v>14.76</v>
          </cell>
          <cell r="I6" t="str">
            <v>*</v>
          </cell>
          <cell r="J6">
            <v>26.28</v>
          </cell>
          <cell r="K6">
            <v>0</v>
          </cell>
        </row>
        <row r="7">
          <cell r="B7">
            <v>24.345833333333331</v>
          </cell>
          <cell r="C7">
            <v>35.1</v>
          </cell>
          <cell r="D7">
            <v>14.6</v>
          </cell>
          <cell r="E7">
            <v>44.25</v>
          </cell>
          <cell r="F7">
            <v>72</v>
          </cell>
          <cell r="G7">
            <v>15</v>
          </cell>
          <cell r="H7">
            <v>14.4</v>
          </cell>
          <cell r="I7" t="str">
            <v>*</v>
          </cell>
          <cell r="J7">
            <v>30.96</v>
          </cell>
          <cell r="K7">
            <v>0</v>
          </cell>
        </row>
        <row r="8">
          <cell r="B8">
            <v>25.0625</v>
          </cell>
          <cell r="C8">
            <v>33.6</v>
          </cell>
          <cell r="D8">
            <v>16.399999999999999</v>
          </cell>
          <cell r="E8">
            <v>40.375</v>
          </cell>
          <cell r="F8">
            <v>61</v>
          </cell>
          <cell r="G8">
            <v>22</v>
          </cell>
          <cell r="H8">
            <v>12.24</v>
          </cell>
          <cell r="I8" t="str">
            <v>*</v>
          </cell>
          <cell r="J8">
            <v>32.04</v>
          </cell>
          <cell r="K8">
            <v>0</v>
          </cell>
        </row>
        <row r="9">
          <cell r="B9">
            <v>20.804166666666664</v>
          </cell>
          <cell r="C9">
            <v>24.6</v>
          </cell>
          <cell r="D9">
            <v>17.8</v>
          </cell>
          <cell r="E9">
            <v>67.458333333333329</v>
          </cell>
          <cell r="F9">
            <v>78</v>
          </cell>
          <cell r="G9">
            <v>52</v>
          </cell>
          <cell r="H9">
            <v>12.96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21.733333333333338</v>
          </cell>
          <cell r="C10">
            <v>28.8</v>
          </cell>
          <cell r="D10">
            <v>17.8</v>
          </cell>
          <cell r="E10">
            <v>64</v>
          </cell>
          <cell r="F10">
            <v>76</v>
          </cell>
          <cell r="G10">
            <v>46</v>
          </cell>
          <cell r="H10">
            <v>6.84</v>
          </cell>
          <cell r="I10" t="str">
            <v>*</v>
          </cell>
          <cell r="J10">
            <v>17.28</v>
          </cell>
          <cell r="K10">
            <v>0</v>
          </cell>
        </row>
        <row r="11">
          <cell r="B11">
            <v>21.443478260869561</v>
          </cell>
          <cell r="C11">
            <v>24.1</v>
          </cell>
          <cell r="D11">
            <v>19.600000000000001</v>
          </cell>
          <cell r="E11">
            <v>77.521739130434781</v>
          </cell>
          <cell r="F11">
            <v>86</v>
          </cell>
          <cell r="G11">
            <v>53</v>
          </cell>
          <cell r="H11">
            <v>7.2</v>
          </cell>
          <cell r="I11" t="str">
            <v>*</v>
          </cell>
          <cell r="J11">
            <v>27.720000000000002</v>
          </cell>
          <cell r="K11">
            <v>0</v>
          </cell>
        </row>
        <row r="12">
          <cell r="B12">
            <v>20.162499999999998</v>
          </cell>
          <cell r="C12">
            <v>21.7</v>
          </cell>
          <cell r="D12">
            <v>18.5</v>
          </cell>
          <cell r="E12">
            <v>86.791666666666671</v>
          </cell>
          <cell r="F12">
            <v>88</v>
          </cell>
          <cell r="G12">
            <v>84</v>
          </cell>
          <cell r="H12">
            <v>10.8</v>
          </cell>
          <cell r="I12" t="str">
            <v>*</v>
          </cell>
          <cell r="J12">
            <v>24.48</v>
          </cell>
          <cell r="K12">
            <v>0</v>
          </cell>
        </row>
        <row r="13">
          <cell r="B13">
            <v>16.025000000000002</v>
          </cell>
          <cell r="C13">
            <v>19.3</v>
          </cell>
          <cell r="D13">
            <v>14.4</v>
          </cell>
          <cell r="E13">
            <v>87</v>
          </cell>
          <cell r="F13">
            <v>89</v>
          </cell>
          <cell r="G13">
            <v>79</v>
          </cell>
          <cell r="H13">
            <v>9</v>
          </cell>
          <cell r="I13" t="str">
            <v>*</v>
          </cell>
          <cell r="J13">
            <v>30.240000000000002</v>
          </cell>
          <cell r="K13">
            <v>0</v>
          </cell>
        </row>
        <row r="14">
          <cell r="B14">
            <v>12.826086956521742</v>
          </cell>
          <cell r="C14">
            <v>17.8</v>
          </cell>
          <cell r="D14">
            <v>8.4</v>
          </cell>
          <cell r="E14">
            <v>75.304347826086953</v>
          </cell>
          <cell r="F14">
            <v>83</v>
          </cell>
          <cell r="G14">
            <v>63</v>
          </cell>
          <cell r="H14">
            <v>12.96</v>
          </cell>
          <cell r="I14" t="str">
            <v>*</v>
          </cell>
          <cell r="J14">
            <v>36.36</v>
          </cell>
          <cell r="K14">
            <v>0</v>
          </cell>
        </row>
        <row r="15">
          <cell r="B15">
            <v>14.918181818181818</v>
          </cell>
          <cell r="C15">
            <v>24.6</v>
          </cell>
          <cell r="D15">
            <v>6.5</v>
          </cell>
          <cell r="E15">
            <v>65.772727272727266</v>
          </cell>
          <cell r="F15">
            <v>85</v>
          </cell>
          <cell r="G15">
            <v>40</v>
          </cell>
          <cell r="H15">
            <v>11.520000000000001</v>
          </cell>
          <cell r="I15" t="str">
            <v>*</v>
          </cell>
          <cell r="J15">
            <v>25.2</v>
          </cell>
          <cell r="K15">
            <v>0</v>
          </cell>
        </row>
        <row r="16">
          <cell r="B16">
            <v>18.626086956521739</v>
          </cell>
          <cell r="C16">
            <v>26.7</v>
          </cell>
          <cell r="D16" t="str">
            <v>*</v>
          </cell>
          <cell r="E16">
            <v>52.217391304347828</v>
          </cell>
          <cell r="F16">
            <v>75</v>
          </cell>
          <cell r="G16">
            <v>28</v>
          </cell>
          <cell r="H16">
            <v>18.36</v>
          </cell>
          <cell r="I16" t="str">
            <v>*</v>
          </cell>
          <cell r="J16">
            <v>36</v>
          </cell>
          <cell r="K16">
            <v>0</v>
          </cell>
        </row>
        <row r="17">
          <cell r="B17">
            <v>21.430434782608696</v>
          </cell>
          <cell r="C17">
            <v>32.1</v>
          </cell>
          <cell r="D17">
            <v>10.8</v>
          </cell>
          <cell r="E17">
            <v>47.304347826086953</v>
          </cell>
          <cell r="F17">
            <v>75</v>
          </cell>
          <cell r="G17">
            <v>23</v>
          </cell>
          <cell r="H17">
            <v>14.04</v>
          </cell>
          <cell r="I17" t="str">
            <v>*</v>
          </cell>
          <cell r="J17">
            <v>30.240000000000002</v>
          </cell>
          <cell r="K17">
            <v>0</v>
          </cell>
        </row>
        <row r="18">
          <cell r="B18">
            <v>23.99166666666666</v>
          </cell>
          <cell r="C18">
            <v>33.4</v>
          </cell>
          <cell r="D18">
            <v>15.4</v>
          </cell>
          <cell r="E18">
            <v>45.25</v>
          </cell>
          <cell r="F18">
            <v>69</v>
          </cell>
          <cell r="G18">
            <v>24</v>
          </cell>
          <cell r="H18">
            <v>15.840000000000002</v>
          </cell>
          <cell r="I18" t="str">
            <v>*</v>
          </cell>
          <cell r="J18">
            <v>37.800000000000004</v>
          </cell>
          <cell r="K18">
            <v>0</v>
          </cell>
        </row>
        <row r="19">
          <cell r="B19">
            <v>26.443478260869561</v>
          </cell>
          <cell r="C19">
            <v>34.6</v>
          </cell>
          <cell r="D19">
            <v>17.8</v>
          </cell>
          <cell r="E19">
            <v>39.565217391304351</v>
          </cell>
          <cell r="F19">
            <v>66</v>
          </cell>
          <cell r="G19">
            <v>21</v>
          </cell>
          <cell r="H19">
            <v>20.52</v>
          </cell>
          <cell r="I19" t="str">
            <v>*</v>
          </cell>
          <cell r="J19">
            <v>55.800000000000004</v>
          </cell>
          <cell r="K19">
            <v>0</v>
          </cell>
        </row>
        <row r="20">
          <cell r="B20">
            <v>24.112500000000001</v>
          </cell>
          <cell r="C20">
            <v>29.5</v>
          </cell>
          <cell r="D20">
            <v>19.600000000000001</v>
          </cell>
          <cell r="E20">
            <v>56.041666666666664</v>
          </cell>
          <cell r="F20">
            <v>82</v>
          </cell>
          <cell r="G20">
            <v>28</v>
          </cell>
          <cell r="H20">
            <v>8.2799999999999994</v>
          </cell>
          <cell r="I20" t="str">
            <v>*</v>
          </cell>
          <cell r="J20">
            <v>23.400000000000002</v>
          </cell>
          <cell r="K20">
            <v>0</v>
          </cell>
        </row>
        <row r="21">
          <cell r="B21">
            <v>22.962499999999995</v>
          </cell>
          <cell r="C21">
            <v>29.3</v>
          </cell>
          <cell r="D21">
            <v>18.600000000000001</v>
          </cell>
          <cell r="E21">
            <v>76.791666666666671</v>
          </cell>
          <cell r="F21">
            <v>85</v>
          </cell>
          <cell r="G21">
            <v>59</v>
          </cell>
          <cell r="H21">
            <v>20.52</v>
          </cell>
          <cell r="I21" t="str">
            <v>*</v>
          </cell>
          <cell r="J21">
            <v>47.16</v>
          </cell>
          <cell r="K21">
            <v>0</v>
          </cell>
        </row>
        <row r="22">
          <cell r="B22">
            <v>19.049999999999997</v>
          </cell>
          <cell r="C22">
            <v>27.5</v>
          </cell>
          <cell r="D22">
            <v>14</v>
          </cell>
          <cell r="E22">
            <v>84.041666666666671</v>
          </cell>
          <cell r="F22">
            <v>88</v>
          </cell>
          <cell r="G22">
            <v>61</v>
          </cell>
          <cell r="H22">
            <v>11.520000000000001</v>
          </cell>
          <cell r="I22" t="str">
            <v>*</v>
          </cell>
          <cell r="J22">
            <v>45.36</v>
          </cell>
          <cell r="K22">
            <v>0</v>
          </cell>
        </row>
        <row r="23">
          <cell r="B23">
            <v>12.286956521739132</v>
          </cell>
          <cell r="C23">
            <v>17.7</v>
          </cell>
          <cell r="D23">
            <v>6.8</v>
          </cell>
          <cell r="E23">
            <v>63.695652173913047</v>
          </cell>
          <cell r="F23">
            <v>84</v>
          </cell>
          <cell r="G23">
            <v>37</v>
          </cell>
          <cell r="H23">
            <v>6.12</v>
          </cell>
          <cell r="I23" t="str">
            <v>*</v>
          </cell>
          <cell r="J23">
            <v>28.8</v>
          </cell>
          <cell r="K23">
            <v>0</v>
          </cell>
        </row>
        <row r="24">
          <cell r="B24">
            <v>13.543478260869563</v>
          </cell>
          <cell r="C24">
            <v>23.7</v>
          </cell>
          <cell r="D24">
            <v>4.8</v>
          </cell>
          <cell r="E24">
            <v>55.695652173913047</v>
          </cell>
          <cell r="F24">
            <v>74</v>
          </cell>
          <cell r="G24">
            <v>35</v>
          </cell>
          <cell r="H24">
            <v>10.08</v>
          </cell>
          <cell r="I24" t="str">
            <v>*</v>
          </cell>
          <cell r="J24">
            <v>25.2</v>
          </cell>
          <cell r="K24">
            <v>0</v>
          </cell>
        </row>
        <row r="25">
          <cell r="B25">
            <v>18.954166666666669</v>
          </cell>
          <cell r="C25">
            <v>28.1</v>
          </cell>
          <cell r="D25">
            <v>10.3</v>
          </cell>
          <cell r="E25">
            <v>58.708333333333336</v>
          </cell>
          <cell r="F25">
            <v>77</v>
          </cell>
          <cell r="G25">
            <v>41</v>
          </cell>
          <cell r="H25">
            <v>5.7600000000000007</v>
          </cell>
          <cell r="I25" t="str">
            <v>*</v>
          </cell>
          <cell r="J25">
            <v>15.840000000000002</v>
          </cell>
          <cell r="K25">
            <v>0</v>
          </cell>
        </row>
        <row r="26">
          <cell r="B26">
            <v>22.283333333333331</v>
          </cell>
          <cell r="C26">
            <v>30.7</v>
          </cell>
          <cell r="D26">
            <v>16</v>
          </cell>
          <cell r="E26">
            <v>59.666666666666664</v>
          </cell>
          <cell r="F26">
            <v>77</v>
          </cell>
          <cell r="G26">
            <v>39</v>
          </cell>
          <cell r="H26">
            <v>9.3600000000000012</v>
          </cell>
          <cell r="I26" t="str">
            <v>*</v>
          </cell>
          <cell r="J26">
            <v>22.68</v>
          </cell>
          <cell r="K26">
            <v>0</v>
          </cell>
        </row>
        <row r="27">
          <cell r="B27">
            <v>24.433333333333334</v>
          </cell>
          <cell r="C27">
            <v>31.6</v>
          </cell>
          <cell r="D27">
            <v>17.8</v>
          </cell>
          <cell r="E27">
            <v>52.208333333333336</v>
          </cell>
          <cell r="F27">
            <v>72</v>
          </cell>
          <cell r="G27">
            <v>31</v>
          </cell>
          <cell r="H27">
            <v>14.76</v>
          </cell>
          <cell r="I27" t="str">
            <v>*</v>
          </cell>
          <cell r="J27">
            <v>26.64</v>
          </cell>
          <cell r="K27">
            <v>0</v>
          </cell>
        </row>
        <row r="28">
          <cell r="B28">
            <v>25.462499999999995</v>
          </cell>
          <cell r="C28">
            <v>32.5</v>
          </cell>
          <cell r="D28">
            <v>19.899999999999999</v>
          </cell>
          <cell r="E28">
            <v>43.791666666666664</v>
          </cell>
          <cell r="F28">
            <v>63</v>
          </cell>
          <cell r="G28">
            <v>25</v>
          </cell>
          <cell r="H28">
            <v>13.32</v>
          </cell>
          <cell r="I28" t="str">
            <v>*</v>
          </cell>
          <cell r="J28">
            <v>25.56</v>
          </cell>
          <cell r="K28">
            <v>0</v>
          </cell>
        </row>
        <row r="29">
          <cell r="B29">
            <v>25.400000000000002</v>
          </cell>
          <cell r="C29">
            <v>33.5</v>
          </cell>
          <cell r="D29">
            <v>19.399999999999999</v>
          </cell>
          <cell r="E29">
            <v>44.208333333333336</v>
          </cell>
          <cell r="F29">
            <v>64</v>
          </cell>
          <cell r="G29">
            <v>21</v>
          </cell>
          <cell r="H29">
            <v>8.64</v>
          </cell>
          <cell r="I29" t="str">
            <v>*</v>
          </cell>
          <cell r="J29">
            <v>22.68</v>
          </cell>
          <cell r="K29">
            <v>0</v>
          </cell>
        </row>
        <row r="30">
          <cell r="B30">
            <v>25.349999999999998</v>
          </cell>
          <cell r="C30">
            <v>33.6</v>
          </cell>
          <cell r="D30">
            <v>16.3</v>
          </cell>
          <cell r="E30">
            <v>40.625</v>
          </cell>
          <cell r="F30">
            <v>65</v>
          </cell>
          <cell r="G30">
            <v>19</v>
          </cell>
          <cell r="H30">
            <v>11.879999999999999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24.937499999999996</v>
          </cell>
          <cell r="C31">
            <v>34.700000000000003</v>
          </cell>
          <cell r="D31">
            <v>16.3</v>
          </cell>
          <cell r="E31">
            <v>43.75</v>
          </cell>
          <cell r="F31">
            <v>68</v>
          </cell>
          <cell r="G31">
            <v>22</v>
          </cell>
          <cell r="H31">
            <v>12.6</v>
          </cell>
          <cell r="I31" t="str">
            <v>*</v>
          </cell>
          <cell r="J31">
            <v>24.48</v>
          </cell>
          <cell r="K31">
            <v>0</v>
          </cell>
        </row>
        <row r="32">
          <cell r="B32">
            <v>24.38421052631579</v>
          </cell>
          <cell r="C32">
            <v>33.299999999999997</v>
          </cell>
          <cell r="D32">
            <v>18.3</v>
          </cell>
          <cell r="E32">
            <v>52.10526315789474</v>
          </cell>
          <cell r="F32">
            <v>70</v>
          </cell>
          <cell r="G32">
            <v>29</v>
          </cell>
          <cell r="H32">
            <v>11.16</v>
          </cell>
          <cell r="I32" t="str">
            <v>*</v>
          </cell>
          <cell r="J32">
            <v>29.52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23.083333333333329</v>
          </cell>
          <cell r="C26">
            <v>31.1</v>
          </cell>
          <cell r="D26">
            <v>17.899999999999999</v>
          </cell>
          <cell r="E26">
            <v>63.25</v>
          </cell>
          <cell r="F26">
            <v>82</v>
          </cell>
          <cell r="G26">
            <v>34</v>
          </cell>
          <cell r="H26">
            <v>8.2799999999999994</v>
          </cell>
          <cell r="I26" t="str">
            <v>*</v>
          </cell>
          <cell r="J26">
            <v>17.64</v>
          </cell>
          <cell r="K26">
            <v>0</v>
          </cell>
        </row>
        <row r="27">
          <cell r="B27">
            <v>24.745833333333334</v>
          </cell>
          <cell r="C27">
            <v>32.4</v>
          </cell>
          <cell r="D27">
            <v>18.899999999999999</v>
          </cell>
          <cell r="E27">
            <v>58.458333333333336</v>
          </cell>
          <cell r="F27">
            <v>78</v>
          </cell>
          <cell r="G27">
            <v>31</v>
          </cell>
          <cell r="H27">
            <v>7.9200000000000008</v>
          </cell>
          <cell r="I27" t="str">
            <v>*</v>
          </cell>
          <cell r="J27">
            <v>21.6</v>
          </cell>
          <cell r="K27">
            <v>0</v>
          </cell>
        </row>
        <row r="28">
          <cell r="B28">
            <v>26.145833333333332</v>
          </cell>
          <cell r="C28">
            <v>33.4</v>
          </cell>
          <cell r="D28">
            <v>21.9</v>
          </cell>
          <cell r="E28">
            <v>48.791666666666664</v>
          </cell>
          <cell r="F28">
            <v>68</v>
          </cell>
          <cell r="G28">
            <v>22</v>
          </cell>
          <cell r="H28">
            <v>11.16</v>
          </cell>
          <cell r="I28" t="str">
            <v>*</v>
          </cell>
          <cell r="J28">
            <v>26.64</v>
          </cell>
          <cell r="K28">
            <v>0</v>
          </cell>
        </row>
        <row r="29">
          <cell r="B29">
            <v>24.966666666666665</v>
          </cell>
          <cell r="C29">
            <v>34</v>
          </cell>
          <cell r="D29">
            <v>17.8</v>
          </cell>
          <cell r="E29">
            <v>50.833333333333336</v>
          </cell>
          <cell r="F29">
            <v>82</v>
          </cell>
          <cell r="G29">
            <v>17</v>
          </cell>
          <cell r="H29">
            <v>6.48</v>
          </cell>
          <cell r="I29" t="str">
            <v>*</v>
          </cell>
          <cell r="J29">
            <v>21.6</v>
          </cell>
          <cell r="K29">
            <v>0</v>
          </cell>
        </row>
        <row r="30">
          <cell r="B30">
            <v>26.399999999999995</v>
          </cell>
          <cell r="C30">
            <v>34.6</v>
          </cell>
          <cell r="D30">
            <v>19.5</v>
          </cell>
          <cell r="E30">
            <v>39.333333333333336</v>
          </cell>
          <cell r="F30">
            <v>64</v>
          </cell>
          <cell r="G30">
            <v>16</v>
          </cell>
          <cell r="H30">
            <v>7.5600000000000005</v>
          </cell>
          <cell r="I30" t="str">
            <v>*</v>
          </cell>
          <cell r="J30">
            <v>27</v>
          </cell>
          <cell r="K30">
            <v>0</v>
          </cell>
        </row>
        <row r="31">
          <cell r="B31">
            <v>25.908333333333335</v>
          </cell>
          <cell r="C31">
            <v>36.200000000000003</v>
          </cell>
          <cell r="D31">
            <v>16.8</v>
          </cell>
          <cell r="E31">
            <v>46.958333333333336</v>
          </cell>
          <cell r="F31">
            <v>78</v>
          </cell>
          <cell r="G31">
            <v>18</v>
          </cell>
          <cell r="H31">
            <v>10.8</v>
          </cell>
          <cell r="I31" t="str">
            <v>*</v>
          </cell>
          <cell r="J31">
            <v>39.24</v>
          </cell>
          <cell r="K31">
            <v>0</v>
          </cell>
        </row>
        <row r="32">
          <cell r="B32">
            <v>26.550000000000008</v>
          </cell>
          <cell r="C32">
            <v>37</v>
          </cell>
          <cell r="D32">
            <v>18</v>
          </cell>
          <cell r="E32">
            <v>54.791666666666664</v>
          </cell>
          <cell r="F32">
            <v>84</v>
          </cell>
          <cell r="G32">
            <v>21</v>
          </cell>
          <cell r="H32">
            <v>17.28</v>
          </cell>
          <cell r="I32" t="str">
            <v>*</v>
          </cell>
          <cell r="J32">
            <v>38.519999999999996</v>
          </cell>
          <cell r="K32">
            <v>0</v>
          </cell>
        </row>
        <row r="33">
          <cell r="B33">
            <v>19.158333333333335</v>
          </cell>
          <cell r="C33">
            <v>26.2</v>
          </cell>
          <cell r="D33">
            <v>14.7</v>
          </cell>
          <cell r="E33">
            <v>63.666666666666664</v>
          </cell>
          <cell r="F33">
            <v>75</v>
          </cell>
          <cell r="G33">
            <v>51</v>
          </cell>
          <cell r="H33">
            <v>17.28</v>
          </cell>
          <cell r="I33" t="str">
            <v>*</v>
          </cell>
          <cell r="J33">
            <v>37.800000000000004</v>
          </cell>
          <cell r="K33">
            <v>0</v>
          </cell>
        </row>
        <row r="34">
          <cell r="B34">
            <v>20.054166666666664</v>
          </cell>
          <cell r="C34">
            <v>26.2</v>
          </cell>
          <cell r="D34">
            <v>16.100000000000001</v>
          </cell>
          <cell r="E34">
            <v>60.583333333333336</v>
          </cell>
          <cell r="F34">
            <v>77</v>
          </cell>
          <cell r="G34">
            <v>37</v>
          </cell>
          <cell r="H34">
            <v>11.879999999999999</v>
          </cell>
          <cell r="I34" t="str">
            <v>*</v>
          </cell>
          <cell r="J34">
            <v>24.840000000000003</v>
          </cell>
          <cell r="K34">
            <v>0</v>
          </cell>
        </row>
        <row r="35">
          <cell r="B35">
            <v>22.945833333333329</v>
          </cell>
          <cell r="C35">
            <v>32.9</v>
          </cell>
          <cell r="D35">
            <v>15.6</v>
          </cell>
          <cell r="E35">
            <v>53.125</v>
          </cell>
          <cell r="F35">
            <v>76</v>
          </cell>
          <cell r="G35">
            <v>26</v>
          </cell>
          <cell r="H35">
            <v>10.08</v>
          </cell>
          <cell r="I35" t="str">
            <v>*</v>
          </cell>
          <cell r="J35">
            <v>19.079999999999998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26.654166666666665</v>
          </cell>
          <cell r="C28">
            <v>35.4</v>
          </cell>
          <cell r="D28">
            <v>20.100000000000001</v>
          </cell>
          <cell r="E28">
            <v>48.083333333333336</v>
          </cell>
          <cell r="F28">
            <v>83</v>
          </cell>
          <cell r="G28">
            <v>17</v>
          </cell>
          <cell r="H28">
            <v>22.68</v>
          </cell>
          <cell r="I28" t="str">
            <v>*</v>
          </cell>
          <cell r="J28">
            <v>38.159999999999997</v>
          </cell>
          <cell r="K28">
            <v>0</v>
          </cell>
        </row>
        <row r="29">
          <cell r="B29">
            <v>25.124999999999996</v>
          </cell>
          <cell r="C29">
            <v>35.9</v>
          </cell>
          <cell r="D29">
            <v>15.2</v>
          </cell>
          <cell r="E29">
            <v>49.375</v>
          </cell>
          <cell r="F29">
            <v>86</v>
          </cell>
          <cell r="G29">
            <v>15</v>
          </cell>
          <cell r="H29">
            <v>22.32</v>
          </cell>
          <cell r="I29" t="str">
            <v>*</v>
          </cell>
          <cell r="J29">
            <v>33.119999999999997</v>
          </cell>
          <cell r="K29">
            <v>0</v>
          </cell>
        </row>
        <row r="30">
          <cell r="B30">
            <v>24.833333333333339</v>
          </cell>
          <cell r="C30">
            <v>36.5</v>
          </cell>
          <cell r="D30">
            <v>14.4</v>
          </cell>
          <cell r="E30">
            <v>50.375</v>
          </cell>
          <cell r="F30">
            <v>88</v>
          </cell>
          <cell r="G30">
            <v>16</v>
          </cell>
          <cell r="H30">
            <v>14.76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25.487500000000001</v>
          </cell>
          <cell r="C31">
            <v>37.299999999999997</v>
          </cell>
          <cell r="D31">
            <v>15.3</v>
          </cell>
          <cell r="E31">
            <v>52.708333333333336</v>
          </cell>
          <cell r="F31">
            <v>87</v>
          </cell>
          <cell r="G31">
            <v>17</v>
          </cell>
          <cell r="H31">
            <v>21.96</v>
          </cell>
          <cell r="I31" t="str">
            <v>*</v>
          </cell>
          <cell r="J31">
            <v>37.800000000000004</v>
          </cell>
          <cell r="K31">
            <v>0</v>
          </cell>
        </row>
        <row r="32">
          <cell r="B32">
            <v>26.908333333333331</v>
          </cell>
          <cell r="C32">
            <v>37.6</v>
          </cell>
          <cell r="D32">
            <v>19.100000000000001</v>
          </cell>
          <cell r="E32">
            <v>53.375</v>
          </cell>
          <cell r="F32">
            <v>83</v>
          </cell>
          <cell r="G32">
            <v>23</v>
          </cell>
          <cell r="H32">
            <v>25.92</v>
          </cell>
          <cell r="I32" t="str">
            <v>*</v>
          </cell>
          <cell r="J32">
            <v>52.56</v>
          </cell>
          <cell r="K32">
            <v>0</v>
          </cell>
        </row>
        <row r="33">
          <cell r="B33">
            <v>20.287499999999998</v>
          </cell>
          <cell r="C33">
            <v>28.7</v>
          </cell>
          <cell r="D33">
            <v>14.7</v>
          </cell>
          <cell r="E33">
            <v>58.291666666666664</v>
          </cell>
          <cell r="F33">
            <v>72</v>
          </cell>
          <cell r="G33">
            <v>42</v>
          </cell>
          <cell r="H33">
            <v>29.52</v>
          </cell>
          <cell r="I33" t="str">
            <v>*</v>
          </cell>
          <cell r="J33">
            <v>49.680000000000007</v>
          </cell>
          <cell r="K33">
            <v>0</v>
          </cell>
        </row>
        <row r="34">
          <cell r="B34">
            <v>21.762499999999999</v>
          </cell>
          <cell r="C34">
            <v>30.6</v>
          </cell>
          <cell r="D34">
            <v>15.3</v>
          </cell>
          <cell r="E34">
            <v>55.041666666666664</v>
          </cell>
          <cell r="F34">
            <v>77</v>
          </cell>
          <cell r="G34">
            <v>34</v>
          </cell>
          <cell r="H34">
            <v>14.04</v>
          </cell>
          <cell r="I34" t="str">
            <v>*</v>
          </cell>
          <cell r="J34">
            <v>28.08</v>
          </cell>
          <cell r="K34">
            <v>0</v>
          </cell>
        </row>
        <row r="35">
          <cell r="B35">
            <v>24.229166666666668</v>
          </cell>
          <cell r="C35">
            <v>35.299999999999997</v>
          </cell>
          <cell r="D35">
            <v>14.4</v>
          </cell>
          <cell r="E35">
            <v>52.625</v>
          </cell>
          <cell r="F35">
            <v>85</v>
          </cell>
          <cell r="G35">
            <v>23</v>
          </cell>
          <cell r="H35">
            <v>14.04</v>
          </cell>
          <cell r="I35" t="str">
            <v>*</v>
          </cell>
          <cell r="J35">
            <v>27.720000000000002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22.033333333333331</v>
          </cell>
          <cell r="C5">
            <v>32.1</v>
          </cell>
          <cell r="D5">
            <v>13.9</v>
          </cell>
          <cell r="E5">
            <v>53.666666666666664</v>
          </cell>
          <cell r="F5">
            <v>74</v>
          </cell>
          <cell r="G5">
            <v>31</v>
          </cell>
          <cell r="H5">
            <v>13.32</v>
          </cell>
          <cell r="I5" t="str">
            <v>*</v>
          </cell>
          <cell r="J5">
            <v>33.480000000000004</v>
          </cell>
          <cell r="K5">
            <v>0</v>
          </cell>
        </row>
        <row r="6">
          <cell r="B6">
            <v>24.120833333333334</v>
          </cell>
          <cell r="C6">
            <v>33.299999999999997</v>
          </cell>
          <cell r="D6">
            <v>17.5</v>
          </cell>
          <cell r="E6">
            <v>44.583333333333336</v>
          </cell>
          <cell r="F6">
            <v>59</v>
          </cell>
          <cell r="G6">
            <v>26</v>
          </cell>
          <cell r="H6">
            <v>16.559999999999999</v>
          </cell>
          <cell r="I6" t="str">
            <v>*</v>
          </cell>
          <cell r="J6">
            <v>34.92</v>
          </cell>
          <cell r="K6">
            <v>0</v>
          </cell>
        </row>
        <row r="7">
          <cell r="B7">
            <v>24.95</v>
          </cell>
          <cell r="C7">
            <v>34.4</v>
          </cell>
          <cell r="D7">
            <v>18.2</v>
          </cell>
          <cell r="E7">
            <v>41.125</v>
          </cell>
          <cell r="F7">
            <v>55</v>
          </cell>
          <cell r="G7">
            <v>25</v>
          </cell>
          <cell r="H7">
            <v>15.120000000000001</v>
          </cell>
          <cell r="I7" t="str">
            <v>*</v>
          </cell>
          <cell r="J7">
            <v>31.680000000000003</v>
          </cell>
          <cell r="K7">
            <v>0</v>
          </cell>
        </row>
        <row r="8">
          <cell r="B8">
            <v>25.945833333333329</v>
          </cell>
          <cell r="C8">
            <v>35.700000000000003</v>
          </cell>
          <cell r="D8">
            <v>18</v>
          </cell>
          <cell r="E8">
            <v>36.333333333333336</v>
          </cell>
          <cell r="F8">
            <v>50</v>
          </cell>
          <cell r="G8">
            <v>23</v>
          </cell>
          <cell r="H8">
            <v>23.759999999999998</v>
          </cell>
          <cell r="I8" t="str">
            <v>*</v>
          </cell>
          <cell r="J8">
            <v>40.32</v>
          </cell>
          <cell r="K8">
            <v>0</v>
          </cell>
        </row>
        <row r="9">
          <cell r="B9">
            <v>20.774999999999995</v>
          </cell>
          <cell r="C9">
            <v>25.5</v>
          </cell>
          <cell r="D9">
            <v>17.100000000000001</v>
          </cell>
          <cell r="E9">
            <v>62.583333333333336</v>
          </cell>
          <cell r="F9">
            <v>76</v>
          </cell>
          <cell r="G9">
            <v>37</v>
          </cell>
          <cell r="H9">
            <v>9.7200000000000006</v>
          </cell>
          <cell r="I9" t="str">
            <v>*</v>
          </cell>
          <cell r="J9">
            <v>23.400000000000002</v>
          </cell>
          <cell r="K9">
            <v>0</v>
          </cell>
        </row>
        <row r="10">
          <cell r="B10">
            <v>21.824999999999999</v>
          </cell>
          <cell r="C10">
            <v>31.4</v>
          </cell>
          <cell r="D10">
            <v>15.2</v>
          </cell>
          <cell r="E10">
            <v>62.458333333333336</v>
          </cell>
          <cell r="F10">
            <v>79</v>
          </cell>
          <cell r="G10">
            <v>42</v>
          </cell>
          <cell r="H10">
            <v>18.720000000000002</v>
          </cell>
          <cell r="I10" t="str">
            <v>*</v>
          </cell>
          <cell r="J10">
            <v>35.64</v>
          </cell>
          <cell r="K10">
            <v>0</v>
          </cell>
        </row>
        <row r="11">
          <cell r="B11">
            <v>21.108333333333334</v>
          </cell>
          <cell r="C11">
            <v>25.1</v>
          </cell>
          <cell r="D11">
            <v>19</v>
          </cell>
          <cell r="E11">
            <v>72.75</v>
          </cell>
          <cell r="F11">
            <v>81</v>
          </cell>
          <cell r="G11">
            <v>54</v>
          </cell>
          <cell r="H11">
            <v>10.44</v>
          </cell>
          <cell r="I11" t="str">
            <v>*</v>
          </cell>
          <cell r="J11">
            <v>23.040000000000003</v>
          </cell>
          <cell r="K11">
            <v>4.8000000000000007</v>
          </cell>
        </row>
        <row r="12">
          <cell r="B12">
            <v>20.362500000000004</v>
          </cell>
          <cell r="C12">
            <v>22.7</v>
          </cell>
          <cell r="D12">
            <v>18.5</v>
          </cell>
          <cell r="E12">
            <v>87.083333333333329</v>
          </cell>
          <cell r="F12">
            <v>89</v>
          </cell>
          <cell r="G12">
            <v>81</v>
          </cell>
          <cell r="H12">
            <v>14.04</v>
          </cell>
          <cell r="I12" t="str">
            <v>*</v>
          </cell>
          <cell r="J12">
            <v>29.880000000000003</v>
          </cell>
          <cell r="K12">
            <v>19.799999999999997</v>
          </cell>
        </row>
        <row r="13">
          <cell r="B13">
            <v>16.658333333333331</v>
          </cell>
          <cell r="C13">
            <v>20</v>
          </cell>
          <cell r="D13">
            <v>12.8</v>
          </cell>
          <cell r="E13">
            <v>90.458333333333329</v>
          </cell>
          <cell r="F13">
            <v>91</v>
          </cell>
          <cell r="G13">
            <v>89</v>
          </cell>
          <cell r="H13">
            <v>14.76</v>
          </cell>
          <cell r="I13" t="str">
            <v>*</v>
          </cell>
          <cell r="J13">
            <v>33.840000000000003</v>
          </cell>
          <cell r="K13">
            <v>36.6</v>
          </cell>
        </row>
        <row r="14">
          <cell r="B14">
            <v>11.379166666666668</v>
          </cell>
          <cell r="C14">
            <v>15.2</v>
          </cell>
          <cell r="D14">
            <v>7.7</v>
          </cell>
          <cell r="E14">
            <v>86.916666666666671</v>
          </cell>
          <cell r="F14">
            <v>91</v>
          </cell>
          <cell r="G14">
            <v>78</v>
          </cell>
          <cell r="H14">
            <v>15.120000000000001</v>
          </cell>
          <cell r="I14" t="str">
            <v>*</v>
          </cell>
          <cell r="J14">
            <v>35.64</v>
          </cell>
          <cell r="K14">
            <v>0.2</v>
          </cell>
        </row>
        <row r="15">
          <cell r="B15">
            <v>13.174999999999999</v>
          </cell>
          <cell r="C15">
            <v>22.2</v>
          </cell>
          <cell r="D15">
            <v>6.1</v>
          </cell>
          <cell r="E15">
            <v>79.291666666666671</v>
          </cell>
          <cell r="F15">
            <v>90</v>
          </cell>
          <cell r="G15">
            <v>62</v>
          </cell>
          <cell r="H15">
            <v>18.36</v>
          </cell>
          <cell r="I15" t="str">
            <v>*</v>
          </cell>
          <cell r="J15">
            <v>35.64</v>
          </cell>
          <cell r="K15">
            <v>0</v>
          </cell>
        </row>
        <row r="16">
          <cell r="B16">
            <v>16.55</v>
          </cell>
          <cell r="C16">
            <v>25.8</v>
          </cell>
          <cell r="D16">
            <v>8.9</v>
          </cell>
          <cell r="E16">
            <v>69.25</v>
          </cell>
          <cell r="F16">
            <v>84</v>
          </cell>
          <cell r="G16">
            <v>47</v>
          </cell>
          <cell r="H16">
            <v>19.8</v>
          </cell>
          <cell r="I16" t="str">
            <v>*</v>
          </cell>
          <cell r="J16">
            <v>39.6</v>
          </cell>
          <cell r="K16">
            <v>0.2</v>
          </cell>
        </row>
        <row r="17">
          <cell r="B17">
            <v>19.845833333333335</v>
          </cell>
          <cell r="C17">
            <v>31</v>
          </cell>
          <cell r="D17">
            <v>10.6</v>
          </cell>
          <cell r="E17">
            <v>57.125</v>
          </cell>
          <cell r="F17">
            <v>73</v>
          </cell>
          <cell r="G17">
            <v>36</v>
          </cell>
          <cell r="H17">
            <v>11.520000000000001</v>
          </cell>
          <cell r="I17" t="str">
            <v>*</v>
          </cell>
          <cell r="J17">
            <v>21.96</v>
          </cell>
          <cell r="K17">
            <v>0</v>
          </cell>
        </row>
        <row r="18">
          <cell r="B18">
            <v>23.420833333333334</v>
          </cell>
          <cell r="C18">
            <v>33.1</v>
          </cell>
          <cell r="D18">
            <v>16.2</v>
          </cell>
          <cell r="E18">
            <v>45.958333333333336</v>
          </cell>
          <cell r="F18">
            <v>61</v>
          </cell>
          <cell r="G18">
            <v>29</v>
          </cell>
          <cell r="H18">
            <v>18.36</v>
          </cell>
          <cell r="I18" t="str">
            <v>*</v>
          </cell>
          <cell r="J18">
            <v>34.92</v>
          </cell>
          <cell r="K18">
            <v>0</v>
          </cell>
        </row>
        <row r="19">
          <cell r="B19">
            <v>25.337500000000002</v>
          </cell>
          <cell r="C19">
            <v>34.6</v>
          </cell>
          <cell r="D19">
            <v>17</v>
          </cell>
          <cell r="E19">
            <v>40.958333333333336</v>
          </cell>
          <cell r="F19">
            <v>56</v>
          </cell>
          <cell r="G19">
            <v>26</v>
          </cell>
          <cell r="H19">
            <v>33.119999999999997</v>
          </cell>
          <cell r="I19" t="str">
            <v>*</v>
          </cell>
          <cell r="J19">
            <v>56.519999999999996</v>
          </cell>
          <cell r="K19">
            <v>0</v>
          </cell>
        </row>
        <row r="20">
          <cell r="B20">
            <v>24.120833333333334</v>
          </cell>
          <cell r="C20">
            <v>33.6</v>
          </cell>
          <cell r="D20">
            <v>17.5</v>
          </cell>
          <cell r="E20">
            <v>53.416666666666664</v>
          </cell>
          <cell r="F20">
            <v>79</v>
          </cell>
          <cell r="G20">
            <v>39</v>
          </cell>
          <cell r="H20">
            <v>28.08</v>
          </cell>
          <cell r="I20" t="str">
            <v>*</v>
          </cell>
          <cell r="J20">
            <v>54.72</v>
          </cell>
          <cell r="K20">
            <v>10.8</v>
          </cell>
        </row>
        <row r="21">
          <cell r="B21">
            <v>20.758333333333333</v>
          </cell>
          <cell r="C21">
            <v>26.2</v>
          </cell>
          <cell r="D21">
            <v>17.2</v>
          </cell>
          <cell r="E21">
            <v>83.125</v>
          </cell>
          <cell r="F21">
            <v>89</v>
          </cell>
          <cell r="G21">
            <v>73</v>
          </cell>
          <cell r="H21">
            <v>0</v>
          </cell>
          <cell r="I21" t="str">
            <v>*</v>
          </cell>
          <cell r="J21">
            <v>0</v>
          </cell>
          <cell r="K21">
            <v>22.599999999999998</v>
          </cell>
        </row>
        <row r="22">
          <cell r="B22">
            <v>18.416666666666668</v>
          </cell>
          <cell r="C22">
            <v>22.7</v>
          </cell>
          <cell r="D22">
            <v>14.5</v>
          </cell>
          <cell r="E22">
            <v>85.791666666666671</v>
          </cell>
          <cell r="F22">
            <v>91</v>
          </cell>
          <cell r="G22">
            <v>77</v>
          </cell>
          <cell r="H22">
            <v>0</v>
          </cell>
          <cell r="I22" t="str">
            <v>*</v>
          </cell>
          <cell r="J22">
            <v>0</v>
          </cell>
          <cell r="K22">
            <v>83.999999999999986</v>
          </cell>
        </row>
        <row r="23">
          <cell r="B23">
            <v>10.566666666666668</v>
          </cell>
          <cell r="C23">
            <v>15.3</v>
          </cell>
          <cell r="D23">
            <v>5.2</v>
          </cell>
          <cell r="E23">
            <v>76.5</v>
          </cell>
          <cell r="F23">
            <v>90</v>
          </cell>
          <cell r="G23">
            <v>58</v>
          </cell>
          <cell r="H23">
            <v>0</v>
          </cell>
          <cell r="I23" t="str">
            <v>*</v>
          </cell>
          <cell r="J23">
            <v>0</v>
          </cell>
          <cell r="K23">
            <v>0</v>
          </cell>
        </row>
        <row r="24">
          <cell r="B24">
            <v>12.441666666666665</v>
          </cell>
          <cell r="C24">
            <v>21.7</v>
          </cell>
          <cell r="D24">
            <v>5.0999999999999996</v>
          </cell>
          <cell r="E24">
            <v>69</v>
          </cell>
          <cell r="F24">
            <v>80</v>
          </cell>
          <cell r="G24">
            <v>57</v>
          </cell>
          <cell r="H24">
            <v>0</v>
          </cell>
          <cell r="I24" t="str">
            <v>*</v>
          </cell>
          <cell r="J24">
            <v>0</v>
          </cell>
          <cell r="K24">
            <v>0</v>
          </cell>
        </row>
        <row r="25">
          <cell r="B25">
            <v>17.433333333333334</v>
          </cell>
          <cell r="C25">
            <v>25.8</v>
          </cell>
          <cell r="D25">
            <v>10.199999999999999</v>
          </cell>
          <cell r="E25">
            <v>71.791666666666671</v>
          </cell>
          <cell r="F25">
            <v>84</v>
          </cell>
          <cell r="G25">
            <v>59</v>
          </cell>
          <cell r="H25">
            <v>0</v>
          </cell>
          <cell r="I25" t="str">
            <v>*</v>
          </cell>
          <cell r="J25">
            <v>0</v>
          </cell>
          <cell r="K25">
            <v>0</v>
          </cell>
        </row>
        <row r="26">
          <cell r="B26">
            <v>19.824999999999999</v>
          </cell>
          <cell r="C26">
            <v>28.5</v>
          </cell>
          <cell r="D26">
            <v>11.8</v>
          </cell>
          <cell r="E26">
            <v>71.583333333333329</v>
          </cell>
          <cell r="F26">
            <v>86</v>
          </cell>
          <cell r="G26">
            <v>53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21.849999999999998</v>
          </cell>
          <cell r="C27">
            <v>29.5</v>
          </cell>
          <cell r="D27">
            <v>13.9</v>
          </cell>
          <cell r="E27">
            <v>63.5</v>
          </cell>
          <cell r="F27">
            <v>80</v>
          </cell>
          <cell r="G27">
            <v>41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23.270833333333332</v>
          </cell>
          <cell r="C28">
            <v>31.9</v>
          </cell>
          <cell r="D28">
            <v>16.100000000000001</v>
          </cell>
          <cell r="E28">
            <v>55.833333333333336</v>
          </cell>
          <cell r="F28">
            <v>72</v>
          </cell>
          <cell r="G28">
            <v>34</v>
          </cell>
          <cell r="H28">
            <v>0</v>
          </cell>
          <cell r="I28" t="str">
            <v>*</v>
          </cell>
          <cell r="J28">
            <v>0</v>
          </cell>
          <cell r="K28">
            <v>0</v>
          </cell>
        </row>
        <row r="29">
          <cell r="B29">
            <v>23.737500000000001</v>
          </cell>
          <cell r="C29">
            <v>32.200000000000003</v>
          </cell>
          <cell r="D29">
            <v>16.7</v>
          </cell>
          <cell r="E29">
            <v>48.791666666666664</v>
          </cell>
          <cell r="F29">
            <v>64</v>
          </cell>
          <cell r="G29">
            <v>29</v>
          </cell>
          <cell r="H29">
            <v>0</v>
          </cell>
          <cell r="I29" t="str">
            <v>*</v>
          </cell>
          <cell r="J29">
            <v>0</v>
          </cell>
          <cell r="K29">
            <v>0</v>
          </cell>
        </row>
        <row r="30">
          <cell r="B30">
            <v>23.970833333333331</v>
          </cell>
          <cell r="C30">
            <v>32.5</v>
          </cell>
          <cell r="D30">
            <v>15</v>
          </cell>
          <cell r="E30">
            <v>46.458333333333336</v>
          </cell>
          <cell r="F30">
            <v>66</v>
          </cell>
          <cell r="G30">
            <v>29</v>
          </cell>
          <cell r="H30">
            <v>0</v>
          </cell>
          <cell r="I30" t="str">
            <v>*</v>
          </cell>
          <cell r="J30">
            <v>0</v>
          </cell>
          <cell r="K30">
            <v>0</v>
          </cell>
        </row>
        <row r="31">
          <cell r="B31">
            <v>24.929166666666671</v>
          </cell>
          <cell r="C31">
            <v>35.200000000000003</v>
          </cell>
          <cell r="D31">
            <v>17.399999999999999</v>
          </cell>
          <cell r="E31">
            <v>44.291666666666664</v>
          </cell>
          <cell r="F31">
            <v>61</v>
          </cell>
          <cell r="G31">
            <v>26</v>
          </cell>
          <cell r="H31">
            <v>0</v>
          </cell>
          <cell r="I31" t="str">
            <v>*</v>
          </cell>
          <cell r="J31">
            <v>0</v>
          </cell>
          <cell r="K31">
            <v>0</v>
          </cell>
        </row>
        <row r="32">
          <cell r="B32">
            <v>24.995833333333334</v>
          </cell>
          <cell r="C32">
            <v>35.9</v>
          </cell>
          <cell r="D32">
            <v>16</v>
          </cell>
          <cell r="E32">
            <v>49.375</v>
          </cell>
          <cell r="F32">
            <v>71</v>
          </cell>
          <cell r="G32">
            <v>28</v>
          </cell>
          <cell r="H32">
            <v>0</v>
          </cell>
          <cell r="I32" t="str">
            <v>*</v>
          </cell>
          <cell r="J32">
            <v>0</v>
          </cell>
          <cell r="K32">
            <v>0</v>
          </cell>
        </row>
        <row r="33">
          <cell r="B33">
            <v>19.791666666666668</v>
          </cell>
          <cell r="C33">
            <v>25.3</v>
          </cell>
          <cell r="D33">
            <v>14.8</v>
          </cell>
          <cell r="E33">
            <v>64.833333333333329</v>
          </cell>
          <cell r="F33">
            <v>77</v>
          </cell>
          <cell r="G33">
            <v>44</v>
          </cell>
          <cell r="H33">
            <v>0</v>
          </cell>
          <cell r="I33" t="str">
            <v>*</v>
          </cell>
          <cell r="J33">
            <v>0</v>
          </cell>
          <cell r="K33">
            <v>0</v>
          </cell>
        </row>
        <row r="34">
          <cell r="B34">
            <v>17.641666666666666</v>
          </cell>
          <cell r="C34">
            <v>22.2</v>
          </cell>
          <cell r="D34">
            <v>12.7</v>
          </cell>
          <cell r="E34">
            <v>64.833333333333329</v>
          </cell>
          <cell r="F34">
            <v>75</v>
          </cell>
          <cell r="G34">
            <v>53</v>
          </cell>
          <cell r="H34">
            <v>0</v>
          </cell>
          <cell r="I34" t="str">
            <v>*</v>
          </cell>
          <cell r="J34">
            <v>0</v>
          </cell>
          <cell r="K34">
            <v>0</v>
          </cell>
        </row>
        <row r="35">
          <cell r="B35">
            <v>19.166666666666668</v>
          </cell>
          <cell r="C35">
            <v>28.9</v>
          </cell>
          <cell r="D35">
            <v>11.1</v>
          </cell>
          <cell r="E35">
            <v>64.916666666666671</v>
          </cell>
          <cell r="F35">
            <v>80</v>
          </cell>
          <cell r="G35">
            <v>46</v>
          </cell>
          <cell r="H35">
            <v>0</v>
          </cell>
          <cell r="I35" t="str">
            <v>*</v>
          </cell>
          <cell r="J35">
            <v>0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JANEIRO 1 CONV"/>
      <sheetName val="FEVEREIRO 1 CONV"/>
      <sheetName val="MARÇO 1 CONV"/>
      <sheetName val="ABBRIL 1 CONV"/>
      <sheetName val="MAIO 1 CONV"/>
      <sheetName val="JUNHO 1 CONV"/>
      <sheetName val="JULHO 1 CONV"/>
      <sheetName val="AGOSTO 1 CONV"/>
      <sheetName val="SETEMBRO 1 CONV"/>
      <sheetName val="OUTUBRO 1 CONV"/>
      <sheetName val="NOVEMBRO 1 CONV"/>
      <sheetName val="DEZEMBRO 1 CO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24.295454545454547</v>
          </cell>
          <cell r="C5">
            <v>34.200000000000003</v>
          </cell>
          <cell r="D5">
            <v>14.6</v>
          </cell>
          <cell r="E5">
            <v>42.863636363636367</v>
          </cell>
          <cell r="F5">
            <v>78</v>
          </cell>
          <cell r="G5">
            <v>16</v>
          </cell>
          <cell r="H5">
            <v>0</v>
          </cell>
          <cell r="I5" t="str">
            <v>*</v>
          </cell>
          <cell r="J5">
            <v>23.040000000000003</v>
          </cell>
          <cell r="K5">
            <v>0</v>
          </cell>
        </row>
        <row r="6">
          <cell r="B6">
            <v>24.962500000000006</v>
          </cell>
          <cell r="C6">
            <v>34.5</v>
          </cell>
          <cell r="D6">
            <v>14.8</v>
          </cell>
          <cell r="E6">
            <v>40.208333333333336</v>
          </cell>
          <cell r="F6">
            <v>70</v>
          </cell>
          <cell r="G6">
            <v>17</v>
          </cell>
          <cell r="H6">
            <v>2.8800000000000003</v>
          </cell>
          <cell r="I6" t="str">
            <v>*</v>
          </cell>
          <cell r="J6">
            <v>25.2</v>
          </cell>
          <cell r="K6">
            <v>0</v>
          </cell>
        </row>
        <row r="7">
          <cell r="B7">
            <v>25.312500000000004</v>
          </cell>
          <cell r="C7">
            <v>35.200000000000003</v>
          </cell>
          <cell r="D7">
            <v>15.2</v>
          </cell>
          <cell r="E7">
            <v>42.833333333333336</v>
          </cell>
          <cell r="F7">
            <v>78</v>
          </cell>
          <cell r="G7">
            <v>16</v>
          </cell>
          <cell r="H7">
            <v>13.32</v>
          </cell>
          <cell r="I7" t="str">
            <v>*</v>
          </cell>
          <cell r="J7">
            <v>29.16</v>
          </cell>
          <cell r="K7">
            <v>0</v>
          </cell>
        </row>
        <row r="8">
          <cell r="B8">
            <v>25.387499999999999</v>
          </cell>
          <cell r="C8">
            <v>35.700000000000003</v>
          </cell>
          <cell r="D8">
            <v>16.2</v>
          </cell>
          <cell r="E8">
            <v>40.708333333333336</v>
          </cell>
          <cell r="F8">
            <v>71</v>
          </cell>
          <cell r="G8">
            <v>15</v>
          </cell>
          <cell r="H8">
            <v>13.32</v>
          </cell>
          <cell r="I8" t="str">
            <v>*</v>
          </cell>
          <cell r="J8">
            <v>37.440000000000005</v>
          </cell>
          <cell r="K8">
            <v>0</v>
          </cell>
        </row>
        <row r="9">
          <cell r="B9">
            <v>24.879166666666666</v>
          </cell>
          <cell r="C9">
            <v>33.4</v>
          </cell>
          <cell r="D9">
            <v>17.2</v>
          </cell>
          <cell r="E9">
            <v>43.041666666666664</v>
          </cell>
          <cell r="F9">
            <v>66</v>
          </cell>
          <cell r="G9">
            <v>23</v>
          </cell>
          <cell r="H9">
            <v>19.079999999999998</v>
          </cell>
          <cell r="I9" t="str">
            <v>*</v>
          </cell>
          <cell r="J9">
            <v>29.16</v>
          </cell>
          <cell r="K9">
            <v>0</v>
          </cell>
        </row>
        <row r="10">
          <cell r="B10">
            <v>25.7</v>
          </cell>
          <cell r="C10">
            <v>35</v>
          </cell>
          <cell r="D10">
            <v>16.399999999999999</v>
          </cell>
          <cell r="E10">
            <v>48.166666666666664</v>
          </cell>
          <cell r="F10">
            <v>84</v>
          </cell>
          <cell r="G10">
            <v>17</v>
          </cell>
          <cell r="H10">
            <v>10.8</v>
          </cell>
          <cell r="I10" t="str">
            <v>*</v>
          </cell>
          <cell r="J10">
            <v>26.28</v>
          </cell>
          <cell r="K10">
            <v>0</v>
          </cell>
        </row>
        <row r="11">
          <cell r="B11">
            <v>25.07083333333334</v>
          </cell>
          <cell r="C11">
            <v>36.299999999999997</v>
          </cell>
          <cell r="D11">
            <v>16.5</v>
          </cell>
          <cell r="E11">
            <v>41.791666666666664</v>
          </cell>
          <cell r="F11">
            <v>74</v>
          </cell>
          <cell r="G11">
            <v>14</v>
          </cell>
          <cell r="H11">
            <v>22.32</v>
          </cell>
          <cell r="I11" t="str">
            <v>*</v>
          </cell>
          <cell r="J11">
            <v>39.24</v>
          </cell>
          <cell r="K11">
            <v>0</v>
          </cell>
        </row>
        <row r="12">
          <cell r="B12">
            <v>22.220833333333342</v>
          </cell>
          <cell r="C12">
            <v>25.6</v>
          </cell>
          <cell r="D12">
            <v>18.8</v>
          </cell>
          <cell r="E12">
            <v>69.375</v>
          </cell>
          <cell r="F12">
            <v>91</v>
          </cell>
          <cell r="G12">
            <v>47</v>
          </cell>
          <cell r="H12">
            <v>13.68</v>
          </cell>
          <cell r="I12" t="str">
            <v>*</v>
          </cell>
          <cell r="J12">
            <v>28.8</v>
          </cell>
          <cell r="K12">
            <v>0</v>
          </cell>
        </row>
        <row r="13">
          <cell r="B13">
            <v>21.145833333333339</v>
          </cell>
          <cell r="C13">
            <v>25.7</v>
          </cell>
          <cell r="D13">
            <v>16.8</v>
          </cell>
          <cell r="E13">
            <v>82.333333333333329</v>
          </cell>
          <cell r="F13">
            <v>92</v>
          </cell>
          <cell r="G13">
            <v>59</v>
          </cell>
          <cell r="H13">
            <v>24.48</v>
          </cell>
          <cell r="I13" t="str">
            <v>*</v>
          </cell>
          <cell r="J13">
            <v>43.92</v>
          </cell>
          <cell r="K13">
            <v>6.8000000000000007</v>
          </cell>
        </row>
        <row r="14">
          <cell r="B14">
            <v>15.85</v>
          </cell>
          <cell r="C14">
            <v>21.2</v>
          </cell>
          <cell r="D14">
            <v>13</v>
          </cell>
          <cell r="E14">
            <v>68.291666666666671</v>
          </cell>
          <cell r="F14">
            <v>91</v>
          </cell>
          <cell r="G14">
            <v>31</v>
          </cell>
          <cell r="H14">
            <v>21.240000000000002</v>
          </cell>
          <cell r="I14" t="str">
            <v>*</v>
          </cell>
          <cell r="J14">
            <v>43.92</v>
          </cell>
          <cell r="K14">
            <v>0.8</v>
          </cell>
        </row>
        <row r="15">
          <cell r="B15">
            <v>14.462500000000004</v>
          </cell>
          <cell r="C15">
            <v>23.3</v>
          </cell>
          <cell r="D15">
            <v>6.8</v>
          </cell>
          <cell r="E15">
            <v>67.291666666666671</v>
          </cell>
          <cell r="F15">
            <v>92</v>
          </cell>
          <cell r="G15">
            <v>35</v>
          </cell>
          <cell r="H15">
            <v>3.9600000000000004</v>
          </cell>
          <cell r="I15" t="str">
            <v>*</v>
          </cell>
          <cell r="J15">
            <v>32.76</v>
          </cell>
          <cell r="K15">
            <v>0</v>
          </cell>
        </row>
        <row r="16">
          <cell r="B16">
            <v>17.9375</v>
          </cell>
          <cell r="C16">
            <v>28.2</v>
          </cell>
          <cell r="D16">
            <v>9.8000000000000007</v>
          </cell>
          <cell r="E16">
            <v>62.125</v>
          </cell>
          <cell r="F16">
            <v>92</v>
          </cell>
          <cell r="G16">
            <v>25</v>
          </cell>
          <cell r="H16">
            <v>0.72000000000000008</v>
          </cell>
          <cell r="I16" t="str">
            <v>*</v>
          </cell>
          <cell r="J16">
            <v>25.2</v>
          </cell>
          <cell r="K16">
            <v>0</v>
          </cell>
        </row>
        <row r="17">
          <cell r="B17">
            <v>20.166666666666668</v>
          </cell>
          <cell r="C17">
            <v>33</v>
          </cell>
          <cell r="D17">
            <v>9.4</v>
          </cell>
          <cell r="E17">
            <v>53.666666666666664</v>
          </cell>
          <cell r="F17">
            <v>89</v>
          </cell>
          <cell r="G17">
            <v>14</v>
          </cell>
          <cell r="H17">
            <v>0.36000000000000004</v>
          </cell>
          <cell r="I17" t="str">
            <v>*</v>
          </cell>
          <cell r="J17">
            <v>16.920000000000002</v>
          </cell>
          <cell r="K17">
            <v>0</v>
          </cell>
        </row>
        <row r="18">
          <cell r="B18">
            <v>23.360869565217389</v>
          </cell>
          <cell r="C18">
            <v>34.5</v>
          </cell>
          <cell r="D18">
            <v>12.2</v>
          </cell>
          <cell r="E18">
            <v>43.782608695652172</v>
          </cell>
          <cell r="F18">
            <v>83</v>
          </cell>
          <cell r="G18">
            <v>15</v>
          </cell>
          <cell r="H18">
            <v>1.8</v>
          </cell>
          <cell r="I18" t="str">
            <v>*</v>
          </cell>
          <cell r="J18">
            <v>28.8</v>
          </cell>
          <cell r="K18">
            <v>0</v>
          </cell>
        </row>
        <row r="19">
          <cell r="B19">
            <v>25.516666666666666</v>
          </cell>
          <cell r="C19">
            <v>35.200000000000003</v>
          </cell>
          <cell r="D19">
            <v>15.5</v>
          </cell>
          <cell r="E19">
            <v>40.541666666666664</v>
          </cell>
          <cell r="F19">
            <v>77</v>
          </cell>
          <cell r="G19">
            <v>16</v>
          </cell>
          <cell r="H19">
            <v>3.9600000000000004</v>
          </cell>
          <cell r="I19" t="str">
            <v>*</v>
          </cell>
          <cell r="J19">
            <v>30.96</v>
          </cell>
          <cell r="K19">
            <v>0</v>
          </cell>
        </row>
        <row r="20">
          <cell r="B20">
            <v>26.879166666666674</v>
          </cell>
          <cell r="C20">
            <v>35.200000000000003</v>
          </cell>
          <cell r="D20">
            <v>18</v>
          </cell>
          <cell r="E20">
            <v>39.25</v>
          </cell>
          <cell r="F20">
            <v>71</v>
          </cell>
          <cell r="G20">
            <v>19</v>
          </cell>
          <cell r="H20">
            <v>19.079999999999998</v>
          </cell>
          <cell r="I20" t="str">
            <v>*</v>
          </cell>
          <cell r="J20">
            <v>40.680000000000007</v>
          </cell>
          <cell r="K20">
            <v>0</v>
          </cell>
        </row>
        <row r="21">
          <cell r="B21">
            <v>21.312499999999996</v>
          </cell>
          <cell r="C21">
            <v>26.2</v>
          </cell>
          <cell r="D21">
            <v>18.100000000000001</v>
          </cell>
          <cell r="E21">
            <v>71.708333333333329</v>
          </cell>
          <cell r="F21">
            <v>83</v>
          </cell>
          <cell r="G21">
            <v>42</v>
          </cell>
          <cell r="H21">
            <v>15.840000000000002</v>
          </cell>
          <cell r="I21" t="str">
            <v>*</v>
          </cell>
          <cell r="J21">
            <v>33.480000000000004</v>
          </cell>
          <cell r="K21">
            <v>0</v>
          </cell>
        </row>
        <row r="22">
          <cell r="B22">
            <v>20.095833333333331</v>
          </cell>
          <cell r="C22">
            <v>32</v>
          </cell>
          <cell r="D22">
            <v>16.399999999999999</v>
          </cell>
          <cell r="E22">
            <v>72.916666666666671</v>
          </cell>
          <cell r="F22">
            <v>89</v>
          </cell>
          <cell r="G22">
            <v>24</v>
          </cell>
          <cell r="H22">
            <v>33.480000000000004</v>
          </cell>
          <cell r="I22" t="str">
            <v>*</v>
          </cell>
          <cell r="J22">
            <v>54.72</v>
          </cell>
          <cell r="K22">
            <v>0</v>
          </cell>
        </row>
        <row r="23">
          <cell r="B23">
            <v>16.987500000000001</v>
          </cell>
          <cell r="C23">
            <v>22.3</v>
          </cell>
          <cell r="D23">
            <v>12.2</v>
          </cell>
          <cell r="E23">
            <v>62.083333333333336</v>
          </cell>
          <cell r="F23">
            <v>89</v>
          </cell>
          <cell r="G23">
            <v>25</v>
          </cell>
          <cell r="H23">
            <v>22.32</v>
          </cell>
          <cell r="I23" t="str">
            <v>*</v>
          </cell>
          <cell r="J23">
            <v>40.680000000000007</v>
          </cell>
          <cell r="K23">
            <v>0</v>
          </cell>
        </row>
        <row r="24">
          <cell r="B24">
            <v>15.529166666666667</v>
          </cell>
          <cell r="C24">
            <v>23.2</v>
          </cell>
          <cell r="D24">
            <v>10.9</v>
          </cell>
          <cell r="E24">
            <v>64.666666666666671</v>
          </cell>
          <cell r="F24">
            <v>85</v>
          </cell>
          <cell r="G24">
            <v>41</v>
          </cell>
          <cell r="H24">
            <v>11.879999999999999</v>
          </cell>
          <cell r="I24" t="str">
            <v>*</v>
          </cell>
          <cell r="J24">
            <v>29.880000000000003</v>
          </cell>
          <cell r="K24">
            <v>0</v>
          </cell>
        </row>
        <row r="25">
          <cell r="B25">
            <v>22.0625</v>
          </cell>
          <cell r="C25">
            <v>28.4</v>
          </cell>
          <cell r="D25">
            <v>16.7</v>
          </cell>
          <cell r="E25">
            <v>55.541666666666664</v>
          </cell>
          <cell r="F25">
            <v>80</v>
          </cell>
          <cell r="G25">
            <v>33</v>
          </cell>
          <cell r="H25">
            <v>9.7200000000000006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22.6875</v>
          </cell>
          <cell r="C26">
            <v>31.2</v>
          </cell>
          <cell r="D26">
            <v>14.6</v>
          </cell>
          <cell r="E26">
            <v>56.541666666666664</v>
          </cell>
          <cell r="F26">
            <v>88</v>
          </cell>
          <cell r="G26">
            <v>28</v>
          </cell>
          <cell r="H26">
            <v>1.8</v>
          </cell>
          <cell r="I26" t="str">
            <v>*</v>
          </cell>
          <cell r="J26">
            <v>22.32</v>
          </cell>
          <cell r="K26">
            <v>0</v>
          </cell>
        </row>
        <row r="27">
          <cell r="B27">
            <v>24.195833333333329</v>
          </cell>
          <cell r="C27">
            <v>32.1</v>
          </cell>
          <cell r="D27">
            <v>16.899999999999999</v>
          </cell>
          <cell r="E27">
            <v>47.166666666666664</v>
          </cell>
          <cell r="F27">
            <v>77</v>
          </cell>
          <cell r="G27">
            <v>21</v>
          </cell>
          <cell r="H27">
            <v>0.72000000000000008</v>
          </cell>
          <cell r="I27" t="str">
            <v>*</v>
          </cell>
          <cell r="J27">
            <v>20.88</v>
          </cell>
          <cell r="K27">
            <v>0</v>
          </cell>
        </row>
        <row r="28">
          <cell r="B28">
            <v>23.920833333333338</v>
          </cell>
          <cell r="C28">
            <v>31.5</v>
          </cell>
          <cell r="D28">
            <v>17.2</v>
          </cell>
          <cell r="E28">
            <v>42.375</v>
          </cell>
          <cell r="F28">
            <v>66</v>
          </cell>
          <cell r="G28">
            <v>19</v>
          </cell>
          <cell r="H28">
            <v>0</v>
          </cell>
          <cell r="I28" t="str">
            <v>*</v>
          </cell>
          <cell r="J28">
            <v>10.44</v>
          </cell>
          <cell r="K28">
            <v>0</v>
          </cell>
        </row>
        <row r="29">
          <cell r="B29">
            <v>23.445833333333336</v>
          </cell>
          <cell r="C29">
            <v>33.5</v>
          </cell>
          <cell r="D29">
            <v>15</v>
          </cell>
          <cell r="E29">
            <v>42</v>
          </cell>
          <cell r="F29">
            <v>71</v>
          </cell>
          <cell r="G29">
            <v>16</v>
          </cell>
          <cell r="H29">
            <v>0</v>
          </cell>
          <cell r="I29" t="str">
            <v>*</v>
          </cell>
          <cell r="J29">
            <v>15.48</v>
          </cell>
          <cell r="K29">
            <v>0</v>
          </cell>
        </row>
        <row r="30">
          <cell r="B30">
            <v>24.525000000000002</v>
          </cell>
          <cell r="C30">
            <v>33.9</v>
          </cell>
          <cell r="D30">
            <v>13.9</v>
          </cell>
          <cell r="E30">
            <v>39.083333333333336</v>
          </cell>
          <cell r="F30">
            <v>80</v>
          </cell>
          <cell r="G30">
            <v>15</v>
          </cell>
          <cell r="H30">
            <v>4.6800000000000006</v>
          </cell>
          <cell r="I30" t="str">
            <v>*</v>
          </cell>
          <cell r="J30">
            <v>39.24</v>
          </cell>
          <cell r="K30">
            <v>0</v>
          </cell>
        </row>
        <row r="31">
          <cell r="B31">
            <v>25.108333333333334</v>
          </cell>
          <cell r="C31">
            <v>35.5</v>
          </cell>
          <cell r="D31">
            <v>13.9</v>
          </cell>
          <cell r="E31">
            <v>37.125</v>
          </cell>
          <cell r="F31">
            <v>71</v>
          </cell>
          <cell r="G31">
            <v>14</v>
          </cell>
          <cell r="H31">
            <v>2.16</v>
          </cell>
          <cell r="I31" t="str">
            <v>*</v>
          </cell>
          <cell r="J31">
            <v>27.36</v>
          </cell>
          <cell r="K31">
            <v>0</v>
          </cell>
        </row>
        <row r="32">
          <cell r="B32">
            <v>26.270833333333332</v>
          </cell>
          <cell r="C32">
            <v>36.799999999999997</v>
          </cell>
          <cell r="D32">
            <v>16.100000000000001</v>
          </cell>
          <cell r="E32">
            <v>34.666666666666664</v>
          </cell>
          <cell r="F32">
            <v>67</v>
          </cell>
          <cell r="G32">
            <v>14</v>
          </cell>
          <cell r="H32">
            <v>1.8</v>
          </cell>
          <cell r="I32" t="str">
            <v>*</v>
          </cell>
          <cell r="J32">
            <v>30.6</v>
          </cell>
          <cell r="K32">
            <v>0</v>
          </cell>
        </row>
        <row r="33">
          <cell r="B33">
            <v>24.041666666666668</v>
          </cell>
          <cell r="C33">
            <v>30.2</v>
          </cell>
          <cell r="D33">
            <v>19.100000000000001</v>
          </cell>
          <cell r="E33">
            <v>46.333333333333336</v>
          </cell>
          <cell r="F33">
            <v>70</v>
          </cell>
          <cell r="G33">
            <v>25</v>
          </cell>
          <cell r="H33">
            <v>7.2</v>
          </cell>
          <cell r="I33" t="str">
            <v>*</v>
          </cell>
          <cell r="J33">
            <v>33.840000000000003</v>
          </cell>
          <cell r="K33">
            <v>0</v>
          </cell>
        </row>
        <row r="34">
          <cell r="B34">
            <v>20.162500000000005</v>
          </cell>
          <cell r="C34">
            <v>26.6</v>
          </cell>
          <cell r="D34">
            <v>14</v>
          </cell>
          <cell r="E34">
            <v>50.375</v>
          </cell>
          <cell r="F34">
            <v>67</v>
          </cell>
          <cell r="G34">
            <v>34</v>
          </cell>
          <cell r="H34">
            <v>17.64</v>
          </cell>
          <cell r="I34" t="str">
            <v>*</v>
          </cell>
          <cell r="J34">
            <v>36.36</v>
          </cell>
          <cell r="K34">
            <v>0</v>
          </cell>
        </row>
        <row r="35">
          <cell r="B35">
            <v>23.525000000000002</v>
          </cell>
          <cell r="C35">
            <v>32</v>
          </cell>
          <cell r="D35">
            <v>15.8</v>
          </cell>
          <cell r="E35">
            <v>45.916666666666664</v>
          </cell>
          <cell r="F35">
            <v>64</v>
          </cell>
          <cell r="G35">
            <v>26</v>
          </cell>
          <cell r="H35">
            <v>3.6</v>
          </cell>
          <cell r="I35" t="str">
            <v>*</v>
          </cell>
          <cell r="J35">
            <v>37.440000000000005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23.187499999999996</v>
          </cell>
          <cell r="C5">
            <v>30.9</v>
          </cell>
          <cell r="D5">
            <v>16.5</v>
          </cell>
          <cell r="E5">
            <v>47.083333333333336</v>
          </cell>
          <cell r="F5">
            <v>70</v>
          </cell>
          <cell r="G5">
            <v>24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23.241666666666664</v>
          </cell>
          <cell r="C6">
            <v>30.1</v>
          </cell>
          <cell r="D6">
            <v>17.2</v>
          </cell>
          <cell r="E6">
            <v>43.166666666666664</v>
          </cell>
          <cell r="F6">
            <v>60</v>
          </cell>
          <cell r="G6">
            <v>25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23.929166666666664</v>
          </cell>
          <cell r="C7">
            <v>32.200000000000003</v>
          </cell>
          <cell r="D7">
            <v>17.5</v>
          </cell>
          <cell r="E7">
            <v>38.833333333333336</v>
          </cell>
          <cell r="F7">
            <v>57</v>
          </cell>
          <cell r="G7">
            <v>18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24.554166666666664</v>
          </cell>
          <cell r="C8">
            <v>30.5</v>
          </cell>
          <cell r="D8">
            <v>17.7</v>
          </cell>
          <cell r="E8">
            <v>42.291666666666664</v>
          </cell>
          <cell r="F8">
            <v>89</v>
          </cell>
          <cell r="G8">
            <v>20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16.695833333333336</v>
          </cell>
          <cell r="C9">
            <v>22.7</v>
          </cell>
          <cell r="D9">
            <v>12.2</v>
          </cell>
          <cell r="E9">
            <v>77.291666666666671</v>
          </cell>
          <cell r="F9">
            <v>93</v>
          </cell>
          <cell r="G9">
            <v>43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18.612499999999997</v>
          </cell>
          <cell r="C10">
            <v>28.9</v>
          </cell>
          <cell r="D10">
            <v>13.5</v>
          </cell>
          <cell r="E10">
            <v>71.958333333333329</v>
          </cell>
          <cell r="F10">
            <v>91</v>
          </cell>
          <cell r="G10">
            <v>32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17.366666666666667</v>
          </cell>
          <cell r="C11">
            <v>19.8</v>
          </cell>
          <cell r="D11">
            <v>15.8</v>
          </cell>
          <cell r="E11">
            <v>92.416666666666671</v>
          </cell>
          <cell r="F11">
            <v>95</v>
          </cell>
          <cell r="G11">
            <v>86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15.208333333333334</v>
          </cell>
          <cell r="C16">
            <v>23.8</v>
          </cell>
          <cell r="D16">
            <v>9.1</v>
          </cell>
          <cell r="E16">
            <v>68.458333333333329</v>
          </cell>
          <cell r="F16">
            <v>92</v>
          </cell>
          <cell r="G16">
            <v>34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18.854166666666668</v>
          </cell>
          <cell r="C17">
            <v>29.3</v>
          </cell>
          <cell r="D17">
            <v>10.6</v>
          </cell>
          <cell r="E17">
            <v>54.916666666666664</v>
          </cell>
          <cell r="F17">
            <v>80</v>
          </cell>
          <cell r="G17">
            <v>29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22.5625</v>
          </cell>
          <cell r="C18">
            <v>31</v>
          </cell>
          <cell r="D18">
            <v>15.9</v>
          </cell>
          <cell r="E18">
            <v>46.25</v>
          </cell>
          <cell r="F18">
            <v>66</v>
          </cell>
          <cell r="G18">
            <v>25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26.087500000000002</v>
          </cell>
          <cell r="C19">
            <v>31.6</v>
          </cell>
          <cell r="D19">
            <v>21.9</v>
          </cell>
          <cell r="E19">
            <v>35.958333333333336</v>
          </cell>
          <cell r="F19">
            <v>49</v>
          </cell>
          <cell r="G19">
            <v>23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19.382608695652173</v>
          </cell>
          <cell r="C20">
            <v>26.3</v>
          </cell>
          <cell r="D20">
            <v>14.9</v>
          </cell>
          <cell r="E20">
            <v>75.869565217391298</v>
          </cell>
          <cell r="F20">
            <v>96</v>
          </cell>
          <cell r="G20">
            <v>34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11.570833333333333</v>
          </cell>
          <cell r="C24">
            <v>19.8</v>
          </cell>
          <cell r="D24">
            <v>5.9</v>
          </cell>
          <cell r="E24">
            <v>58.916666666666664</v>
          </cell>
          <cell r="F24">
            <v>79</v>
          </cell>
          <cell r="G24">
            <v>38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16.354166666666664</v>
          </cell>
          <cell r="C25">
            <v>25</v>
          </cell>
          <cell r="D25">
            <v>10.6</v>
          </cell>
          <cell r="E25">
            <v>68.75</v>
          </cell>
          <cell r="F25">
            <v>88</v>
          </cell>
          <cell r="G25">
            <v>45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18.0625</v>
          </cell>
          <cell r="C26">
            <v>26.5</v>
          </cell>
          <cell r="D26">
            <v>12.5</v>
          </cell>
          <cell r="E26">
            <v>76.458333333333329</v>
          </cell>
          <cell r="F26">
            <v>97</v>
          </cell>
          <cell r="G26">
            <v>45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20.233333333333334</v>
          </cell>
          <cell r="C27">
            <v>27.7</v>
          </cell>
          <cell r="D27">
            <v>14.5</v>
          </cell>
          <cell r="E27">
            <v>64.958333333333329</v>
          </cell>
          <cell r="F27">
            <v>90</v>
          </cell>
          <cell r="G27">
            <v>31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21.075000000000006</v>
          </cell>
          <cell r="C28">
            <v>29.1</v>
          </cell>
          <cell r="D28">
            <v>15.2</v>
          </cell>
          <cell r="E28">
            <v>58.625</v>
          </cell>
          <cell r="F28">
            <v>83</v>
          </cell>
          <cell r="G28">
            <v>30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22.183333333333334</v>
          </cell>
          <cell r="C29">
            <v>30.6</v>
          </cell>
          <cell r="D29">
            <v>15.2</v>
          </cell>
          <cell r="E29">
            <v>51.583333333333336</v>
          </cell>
          <cell r="F29">
            <v>79</v>
          </cell>
          <cell r="G29">
            <v>22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22.941666666666666</v>
          </cell>
          <cell r="C30">
            <v>30.6</v>
          </cell>
          <cell r="D30">
            <v>17.100000000000001</v>
          </cell>
          <cell r="E30">
            <v>42.75</v>
          </cell>
          <cell r="F30">
            <v>61</v>
          </cell>
          <cell r="G30">
            <v>21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23.6875</v>
          </cell>
          <cell r="C31">
            <v>32.700000000000003</v>
          </cell>
          <cell r="D31">
            <v>16.3</v>
          </cell>
          <cell r="E31">
            <v>40.416666666666664</v>
          </cell>
          <cell r="F31">
            <v>60</v>
          </cell>
          <cell r="G31">
            <v>18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23.525000000000002</v>
          </cell>
          <cell r="C32">
            <v>30.7</v>
          </cell>
          <cell r="D32">
            <v>17</v>
          </cell>
          <cell r="E32">
            <v>46.416666666666664</v>
          </cell>
          <cell r="F32">
            <v>83</v>
          </cell>
          <cell r="G32">
            <v>28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13.512499999999998</v>
          </cell>
          <cell r="C33">
            <v>20.100000000000001</v>
          </cell>
          <cell r="D33">
            <v>10</v>
          </cell>
          <cell r="E33">
            <v>84.416666666666671</v>
          </cell>
          <cell r="F33">
            <v>97</v>
          </cell>
          <cell r="G33">
            <v>58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14.958333333333336</v>
          </cell>
          <cell r="C34">
            <v>19.600000000000001</v>
          </cell>
          <cell r="D34">
            <v>10.8</v>
          </cell>
          <cell r="E34">
            <v>64.625</v>
          </cell>
          <cell r="F34">
            <v>80</v>
          </cell>
          <cell r="G34">
            <v>50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18.033333333333339</v>
          </cell>
          <cell r="C35">
            <v>27.2</v>
          </cell>
          <cell r="D35">
            <v>11.5</v>
          </cell>
          <cell r="E35">
            <v>64.125</v>
          </cell>
          <cell r="F35">
            <v>87</v>
          </cell>
          <cell r="G35">
            <v>37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24.483333333333331</v>
          </cell>
          <cell r="C5">
            <v>33</v>
          </cell>
          <cell r="D5">
            <v>16.8</v>
          </cell>
          <cell r="E5">
            <v>46.5</v>
          </cell>
          <cell r="F5">
            <v>74</v>
          </cell>
          <cell r="G5">
            <v>24</v>
          </cell>
          <cell r="H5">
            <v>16.920000000000002</v>
          </cell>
          <cell r="I5" t="str">
            <v>*</v>
          </cell>
          <cell r="J5">
            <v>32.76</v>
          </cell>
          <cell r="K5">
            <v>0</v>
          </cell>
        </row>
        <row r="6">
          <cell r="B6">
            <v>25.483333333333334</v>
          </cell>
          <cell r="C6">
            <v>33.4</v>
          </cell>
          <cell r="D6">
            <v>18.600000000000001</v>
          </cell>
          <cell r="E6">
            <v>41.541666666666664</v>
          </cell>
          <cell r="F6">
            <v>64</v>
          </cell>
          <cell r="G6">
            <v>22</v>
          </cell>
          <cell r="H6">
            <v>16.920000000000002</v>
          </cell>
          <cell r="I6" t="str">
            <v>*</v>
          </cell>
          <cell r="J6">
            <v>34.56</v>
          </cell>
          <cell r="K6">
            <v>0</v>
          </cell>
        </row>
        <row r="7">
          <cell r="B7">
            <v>25.850000000000005</v>
          </cell>
          <cell r="C7">
            <v>34.6</v>
          </cell>
          <cell r="D7">
            <v>17.7</v>
          </cell>
          <cell r="E7">
            <v>39.208333333333336</v>
          </cell>
          <cell r="F7">
            <v>65</v>
          </cell>
          <cell r="G7">
            <v>20</v>
          </cell>
          <cell r="H7">
            <v>19.8</v>
          </cell>
          <cell r="I7" t="str">
            <v>*</v>
          </cell>
          <cell r="J7">
            <v>39.24</v>
          </cell>
          <cell r="K7">
            <v>0</v>
          </cell>
        </row>
        <row r="8">
          <cell r="B8">
            <v>26.158333333333328</v>
          </cell>
          <cell r="C8">
            <v>36</v>
          </cell>
          <cell r="D8">
            <v>19.100000000000001</v>
          </cell>
          <cell r="E8">
            <v>40.541666666666664</v>
          </cell>
          <cell r="F8">
            <v>64</v>
          </cell>
          <cell r="G8">
            <v>18</v>
          </cell>
          <cell r="H8">
            <v>21.6</v>
          </cell>
          <cell r="I8" t="str">
            <v>*</v>
          </cell>
          <cell r="J8">
            <v>45.36</v>
          </cell>
          <cell r="K8">
            <v>0</v>
          </cell>
        </row>
        <row r="9">
          <cell r="B9">
            <v>19.845833333333335</v>
          </cell>
          <cell r="C9">
            <v>23.3</v>
          </cell>
          <cell r="D9">
            <v>15.9</v>
          </cell>
          <cell r="E9">
            <v>69.875</v>
          </cell>
          <cell r="F9">
            <v>85</v>
          </cell>
          <cell r="G9">
            <v>47</v>
          </cell>
          <cell r="H9">
            <v>10.08</v>
          </cell>
          <cell r="I9" t="str">
            <v>*</v>
          </cell>
          <cell r="J9">
            <v>26.28</v>
          </cell>
          <cell r="K9">
            <v>0</v>
          </cell>
        </row>
        <row r="10">
          <cell r="B10">
            <v>22.108333333333338</v>
          </cell>
          <cell r="C10">
            <v>31.9</v>
          </cell>
          <cell r="D10">
            <v>15.7</v>
          </cell>
          <cell r="E10">
            <v>63.25</v>
          </cell>
          <cell r="F10">
            <v>89</v>
          </cell>
          <cell r="G10">
            <v>34</v>
          </cell>
          <cell r="H10">
            <v>14.4</v>
          </cell>
          <cell r="I10" t="str">
            <v>*</v>
          </cell>
          <cell r="J10">
            <v>28.8</v>
          </cell>
          <cell r="K10">
            <v>0</v>
          </cell>
        </row>
        <row r="11">
          <cell r="B11">
            <v>20.2</v>
          </cell>
          <cell r="C11">
            <v>25</v>
          </cell>
          <cell r="D11">
            <v>18.600000000000001</v>
          </cell>
          <cell r="E11">
            <v>80.291666666666671</v>
          </cell>
          <cell r="F11">
            <v>95</v>
          </cell>
          <cell r="G11">
            <v>59</v>
          </cell>
          <cell r="H11">
            <v>14.04</v>
          </cell>
          <cell r="I11" t="str">
            <v>*</v>
          </cell>
          <cell r="J11">
            <v>33.119999999999997</v>
          </cell>
          <cell r="K11">
            <v>3.6</v>
          </cell>
        </row>
        <row r="12">
          <cell r="B12">
            <v>20.004166666666666</v>
          </cell>
          <cell r="C12">
            <v>23.2</v>
          </cell>
          <cell r="D12">
            <v>18.100000000000001</v>
          </cell>
          <cell r="E12">
            <v>93.791666666666671</v>
          </cell>
          <cell r="F12">
            <v>98</v>
          </cell>
          <cell r="G12">
            <v>79</v>
          </cell>
          <cell r="H12">
            <v>13.32</v>
          </cell>
          <cell r="I12" t="str">
            <v>*</v>
          </cell>
          <cell r="J12">
            <v>25.92</v>
          </cell>
          <cell r="K12">
            <v>8.8000000000000007</v>
          </cell>
        </row>
        <row r="13">
          <cell r="B13">
            <v>17.162500000000001</v>
          </cell>
          <cell r="C13">
            <v>20.9</v>
          </cell>
          <cell r="D13">
            <v>13.8</v>
          </cell>
          <cell r="E13">
            <v>94.208333333333329</v>
          </cell>
          <cell r="F13">
            <v>98</v>
          </cell>
          <cell r="G13">
            <v>84</v>
          </cell>
          <cell r="H13">
            <v>20.88</v>
          </cell>
          <cell r="I13" t="str">
            <v>*</v>
          </cell>
          <cell r="J13">
            <v>37.080000000000005</v>
          </cell>
          <cell r="K13">
            <v>33.6</v>
          </cell>
        </row>
        <row r="14">
          <cell r="B14">
            <v>12.195833333333333</v>
          </cell>
          <cell r="C14">
            <v>15.3</v>
          </cell>
          <cell r="D14">
            <v>8.3000000000000007</v>
          </cell>
          <cell r="E14">
            <v>81.791666666666671</v>
          </cell>
          <cell r="F14">
            <v>94</v>
          </cell>
          <cell r="G14">
            <v>64</v>
          </cell>
          <cell r="H14">
            <v>21.96</v>
          </cell>
          <cell r="I14" t="str">
            <v>*</v>
          </cell>
          <cell r="J14">
            <v>46.440000000000005</v>
          </cell>
          <cell r="K14">
            <v>0</v>
          </cell>
        </row>
        <row r="15">
          <cell r="B15">
            <v>13.799999999999999</v>
          </cell>
          <cell r="C15">
            <v>22.7</v>
          </cell>
          <cell r="D15">
            <v>6</v>
          </cell>
          <cell r="E15">
            <v>78.625</v>
          </cell>
          <cell r="F15">
            <v>99</v>
          </cell>
          <cell r="G15">
            <v>45</v>
          </cell>
          <cell r="H15">
            <v>17.64</v>
          </cell>
          <cell r="I15" t="str">
            <v>*</v>
          </cell>
          <cell r="J15">
            <v>31.319999999999997</v>
          </cell>
          <cell r="K15">
            <v>0</v>
          </cell>
        </row>
        <row r="16">
          <cell r="B16">
            <v>17.374999999999996</v>
          </cell>
          <cell r="C16">
            <v>25.6</v>
          </cell>
          <cell r="D16">
            <v>11</v>
          </cell>
          <cell r="E16">
            <v>67.458333333333329</v>
          </cell>
          <cell r="F16">
            <v>92</v>
          </cell>
          <cell r="G16">
            <v>35</v>
          </cell>
          <cell r="H16">
            <v>19.8</v>
          </cell>
          <cell r="I16" t="str">
            <v>*</v>
          </cell>
          <cell r="J16">
            <v>33.480000000000004</v>
          </cell>
          <cell r="K16">
            <v>0</v>
          </cell>
        </row>
        <row r="17">
          <cell r="B17">
            <v>20.183333333333334</v>
          </cell>
          <cell r="C17">
            <v>30.6</v>
          </cell>
          <cell r="D17">
            <v>13</v>
          </cell>
          <cell r="E17">
            <v>57.416666666666664</v>
          </cell>
          <cell r="F17">
            <v>82</v>
          </cell>
          <cell r="G17">
            <v>27</v>
          </cell>
          <cell r="H17">
            <v>12.6</v>
          </cell>
          <cell r="I17" t="str">
            <v>*</v>
          </cell>
          <cell r="J17">
            <v>25.92</v>
          </cell>
          <cell r="K17">
            <v>0</v>
          </cell>
        </row>
        <row r="18">
          <cell r="B18">
            <v>23.254166666666666</v>
          </cell>
          <cell r="C18">
            <v>33.200000000000003</v>
          </cell>
          <cell r="D18">
            <v>14.4</v>
          </cell>
          <cell r="E18">
            <v>47.5</v>
          </cell>
          <cell r="F18">
            <v>78</v>
          </cell>
          <cell r="G18">
            <v>22</v>
          </cell>
          <cell r="H18">
            <v>17.64</v>
          </cell>
          <cell r="I18" t="str">
            <v>*</v>
          </cell>
          <cell r="J18">
            <v>35.64</v>
          </cell>
          <cell r="K18">
            <v>0</v>
          </cell>
        </row>
        <row r="19">
          <cell r="B19">
            <v>25.662499999999994</v>
          </cell>
          <cell r="C19">
            <v>35.299999999999997</v>
          </cell>
          <cell r="D19">
            <v>17.5</v>
          </cell>
          <cell r="E19">
            <v>41.041666666666664</v>
          </cell>
          <cell r="F19">
            <v>64</v>
          </cell>
          <cell r="G19">
            <v>20</v>
          </cell>
          <cell r="H19">
            <v>24.12</v>
          </cell>
          <cell r="I19" t="str">
            <v>*</v>
          </cell>
          <cell r="J19">
            <v>50.04</v>
          </cell>
          <cell r="K19">
            <v>0</v>
          </cell>
        </row>
        <row r="20">
          <cell r="B20">
            <v>22.675000000000001</v>
          </cell>
          <cell r="C20">
            <v>27.7</v>
          </cell>
          <cell r="D20">
            <v>16.399999999999999</v>
          </cell>
          <cell r="E20">
            <v>62.916666666666664</v>
          </cell>
          <cell r="F20">
            <v>97</v>
          </cell>
          <cell r="G20">
            <v>34</v>
          </cell>
          <cell r="H20">
            <v>20.88</v>
          </cell>
          <cell r="I20" t="str">
            <v>*</v>
          </cell>
          <cell r="J20">
            <v>53.64</v>
          </cell>
          <cell r="K20">
            <v>7</v>
          </cell>
        </row>
        <row r="21">
          <cell r="B21">
            <v>19.412500000000001</v>
          </cell>
          <cell r="C21">
            <v>23.5</v>
          </cell>
          <cell r="D21">
            <v>16.3</v>
          </cell>
          <cell r="E21">
            <v>90.958333333333329</v>
          </cell>
          <cell r="F21">
            <v>98</v>
          </cell>
          <cell r="G21">
            <v>76</v>
          </cell>
          <cell r="H21">
            <v>20.16</v>
          </cell>
          <cell r="I21" t="str">
            <v>*</v>
          </cell>
          <cell r="J21">
            <v>40.32</v>
          </cell>
          <cell r="K21">
            <v>5.2</v>
          </cell>
        </row>
        <row r="22">
          <cell r="B22">
            <v>17.525000000000002</v>
          </cell>
          <cell r="C22">
            <v>21.1</v>
          </cell>
          <cell r="D22">
            <v>14.6</v>
          </cell>
          <cell r="E22">
            <v>92.75</v>
          </cell>
          <cell r="F22">
            <v>99</v>
          </cell>
          <cell r="G22">
            <v>66</v>
          </cell>
          <cell r="H22">
            <v>23.759999999999998</v>
          </cell>
          <cell r="I22" t="str">
            <v>*</v>
          </cell>
          <cell r="J22">
            <v>78.48</v>
          </cell>
          <cell r="K22">
            <v>75.2</v>
          </cell>
        </row>
        <row r="23">
          <cell r="B23">
            <v>11.429166666666665</v>
          </cell>
          <cell r="C23">
            <v>16.100000000000001</v>
          </cell>
          <cell r="D23">
            <v>7</v>
          </cell>
          <cell r="E23">
            <v>58.208333333333336</v>
          </cell>
          <cell r="F23">
            <v>77</v>
          </cell>
          <cell r="G23">
            <v>36</v>
          </cell>
          <cell r="H23">
            <v>15.840000000000002</v>
          </cell>
          <cell r="I23" t="str">
            <v>*</v>
          </cell>
          <cell r="J23">
            <v>41.04</v>
          </cell>
          <cell r="K23">
            <v>0</v>
          </cell>
        </row>
        <row r="24">
          <cell r="B24">
            <v>13.920833333333329</v>
          </cell>
          <cell r="C24">
            <v>21.8</v>
          </cell>
          <cell r="D24">
            <v>8.6</v>
          </cell>
          <cell r="E24">
            <v>64.833333333333329</v>
          </cell>
          <cell r="F24">
            <v>86</v>
          </cell>
          <cell r="G24">
            <v>49</v>
          </cell>
          <cell r="H24">
            <v>25.2</v>
          </cell>
          <cell r="I24" t="str">
            <v>*</v>
          </cell>
          <cell r="J24">
            <v>40.32</v>
          </cell>
          <cell r="K24">
            <v>0</v>
          </cell>
        </row>
        <row r="25">
          <cell r="B25">
            <v>18.070833333333333</v>
          </cell>
          <cell r="C25">
            <v>25.2</v>
          </cell>
          <cell r="D25">
            <v>12.6</v>
          </cell>
          <cell r="E25">
            <v>72.708333333333329</v>
          </cell>
          <cell r="F25">
            <v>90</v>
          </cell>
          <cell r="G25">
            <v>54</v>
          </cell>
          <cell r="H25">
            <v>16.2</v>
          </cell>
          <cell r="I25" t="str">
            <v>*</v>
          </cell>
          <cell r="J25">
            <v>31.680000000000003</v>
          </cell>
          <cell r="K25">
            <v>0</v>
          </cell>
        </row>
        <row r="26">
          <cell r="B26">
            <v>18.970833333333331</v>
          </cell>
          <cell r="C26">
            <v>27.5</v>
          </cell>
          <cell r="D26">
            <v>13.4</v>
          </cell>
          <cell r="E26">
            <v>77.25</v>
          </cell>
          <cell r="F26">
            <v>96</v>
          </cell>
          <cell r="G26">
            <v>46</v>
          </cell>
          <cell r="H26">
            <v>14.76</v>
          </cell>
          <cell r="I26" t="str">
            <v>*</v>
          </cell>
          <cell r="J26">
            <v>34.92</v>
          </cell>
          <cell r="K26">
            <v>0</v>
          </cell>
        </row>
        <row r="27">
          <cell r="B27">
            <v>21.020833333333332</v>
          </cell>
          <cell r="C27">
            <v>28.9</v>
          </cell>
          <cell r="D27">
            <v>15</v>
          </cell>
          <cell r="E27">
            <v>68.958333333333329</v>
          </cell>
          <cell r="F27">
            <v>92</v>
          </cell>
          <cell r="G27">
            <v>38</v>
          </cell>
          <cell r="H27">
            <v>17.64</v>
          </cell>
          <cell r="I27" t="str">
            <v>*</v>
          </cell>
          <cell r="J27">
            <v>33.480000000000004</v>
          </cell>
          <cell r="K27">
            <v>0</v>
          </cell>
        </row>
        <row r="28">
          <cell r="B28">
            <v>22.387500000000003</v>
          </cell>
          <cell r="C28">
            <v>30.3</v>
          </cell>
          <cell r="D28">
            <v>15.7</v>
          </cell>
          <cell r="E28">
            <v>61.083333333333336</v>
          </cell>
          <cell r="F28">
            <v>84</v>
          </cell>
          <cell r="G28">
            <v>30</v>
          </cell>
          <cell r="H28">
            <v>17.64</v>
          </cell>
          <cell r="I28" t="str">
            <v>*</v>
          </cell>
          <cell r="J28">
            <v>28.8</v>
          </cell>
          <cell r="K28">
            <v>0</v>
          </cell>
        </row>
        <row r="29">
          <cell r="B29">
            <v>23.766666666666662</v>
          </cell>
          <cell r="C29">
            <v>32.200000000000003</v>
          </cell>
          <cell r="D29">
            <v>16.600000000000001</v>
          </cell>
          <cell r="E29">
            <v>50.375</v>
          </cell>
          <cell r="F29">
            <v>73</v>
          </cell>
          <cell r="G29">
            <v>25</v>
          </cell>
          <cell r="H29">
            <v>17.64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24.266666666666666</v>
          </cell>
          <cell r="C30">
            <v>32.5</v>
          </cell>
          <cell r="D30">
            <v>16.899999999999999</v>
          </cell>
          <cell r="E30">
            <v>46.833333333333336</v>
          </cell>
          <cell r="F30">
            <v>73</v>
          </cell>
          <cell r="G30">
            <v>22</v>
          </cell>
          <cell r="H30">
            <v>11.879999999999999</v>
          </cell>
          <cell r="I30" t="str">
            <v>*</v>
          </cell>
          <cell r="J30">
            <v>20.16</v>
          </cell>
          <cell r="K30">
            <v>0</v>
          </cell>
        </row>
        <row r="31">
          <cell r="B31">
            <v>25.181818181818183</v>
          </cell>
          <cell r="C31">
            <v>34.700000000000003</v>
          </cell>
          <cell r="D31">
            <v>17</v>
          </cell>
          <cell r="E31">
            <v>40.772727272727273</v>
          </cell>
          <cell r="F31">
            <v>69</v>
          </cell>
          <cell r="G31">
            <v>21</v>
          </cell>
          <cell r="H31">
            <v>18</v>
          </cell>
          <cell r="I31" t="str">
            <v>*</v>
          </cell>
          <cell r="J31">
            <v>36</v>
          </cell>
          <cell r="K31">
            <v>0</v>
          </cell>
        </row>
        <row r="32">
          <cell r="B32">
            <v>26.154166669999999</v>
          </cell>
          <cell r="C32">
            <v>36</v>
          </cell>
          <cell r="D32">
            <v>19.399999999999999</v>
          </cell>
          <cell r="E32">
            <v>48.125</v>
          </cell>
          <cell r="F32">
            <v>76</v>
          </cell>
          <cell r="G32">
            <v>21</v>
          </cell>
          <cell r="H32">
            <v>17.64</v>
          </cell>
          <cell r="I32" t="str">
            <v>*</v>
          </cell>
          <cell r="J32">
            <v>42.48</v>
          </cell>
          <cell r="K32">
            <v>0</v>
          </cell>
        </row>
        <row r="33">
          <cell r="B33">
            <v>20.304166670000001</v>
          </cell>
          <cell r="C33">
            <v>26</v>
          </cell>
          <cell r="D33">
            <v>14.4</v>
          </cell>
          <cell r="E33">
            <v>69.541666669999998</v>
          </cell>
          <cell r="F33">
            <v>89</v>
          </cell>
          <cell r="G33">
            <v>49</v>
          </cell>
          <cell r="H33">
            <v>15.84</v>
          </cell>
          <cell r="I33" t="str">
            <v>*</v>
          </cell>
          <cell r="J33">
            <v>40.68</v>
          </cell>
          <cell r="K33">
            <v>0</v>
          </cell>
        </row>
        <row r="34">
          <cell r="B34">
            <v>17.458333329999999</v>
          </cell>
          <cell r="C34">
            <v>22.2</v>
          </cell>
          <cell r="D34">
            <v>12.1</v>
          </cell>
          <cell r="E34">
            <v>62.916666669999998</v>
          </cell>
          <cell r="F34">
            <v>81</v>
          </cell>
          <cell r="G34">
            <v>47</v>
          </cell>
          <cell r="H34">
            <v>26.28</v>
          </cell>
          <cell r="I34" t="str">
            <v>*</v>
          </cell>
          <cell r="J34">
            <v>42.12</v>
          </cell>
          <cell r="K34">
            <v>0</v>
          </cell>
        </row>
        <row r="35">
          <cell r="B35">
            <v>19.795833330000001</v>
          </cell>
          <cell r="C35">
            <v>28.4</v>
          </cell>
          <cell r="D35">
            <v>12.6</v>
          </cell>
          <cell r="E35">
            <v>61.875</v>
          </cell>
          <cell r="F35">
            <v>85</v>
          </cell>
          <cell r="G35">
            <v>40</v>
          </cell>
          <cell r="H35">
            <v>23.04</v>
          </cell>
          <cell r="I35" t="str">
            <v>*</v>
          </cell>
          <cell r="J35">
            <v>37.08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23.083333333333339</v>
          </cell>
          <cell r="C5">
            <v>33.4</v>
          </cell>
          <cell r="D5">
            <v>13.1</v>
          </cell>
          <cell r="E5">
            <v>50.625</v>
          </cell>
          <cell r="F5">
            <v>87</v>
          </cell>
          <cell r="G5">
            <v>23</v>
          </cell>
          <cell r="H5">
            <v>13.32</v>
          </cell>
          <cell r="I5" t="str">
            <v>*</v>
          </cell>
          <cell r="J5">
            <v>28.44</v>
          </cell>
          <cell r="K5">
            <v>0</v>
          </cell>
        </row>
        <row r="6">
          <cell r="B6">
            <v>23.845833333333335</v>
          </cell>
          <cell r="C6">
            <v>34.299999999999997</v>
          </cell>
          <cell r="D6">
            <v>13.4</v>
          </cell>
          <cell r="E6">
            <v>49.875</v>
          </cell>
          <cell r="F6">
            <v>89</v>
          </cell>
          <cell r="G6">
            <v>17</v>
          </cell>
          <cell r="H6">
            <v>17.28</v>
          </cell>
          <cell r="I6" t="str">
            <v>*</v>
          </cell>
          <cell r="J6">
            <v>31.680000000000003</v>
          </cell>
          <cell r="K6">
            <v>0</v>
          </cell>
        </row>
        <row r="7">
          <cell r="B7">
            <v>24.570833333333336</v>
          </cell>
          <cell r="C7">
            <v>35.4</v>
          </cell>
          <cell r="D7">
            <v>15</v>
          </cell>
          <cell r="E7">
            <v>45.583333333333336</v>
          </cell>
          <cell r="F7">
            <v>79</v>
          </cell>
          <cell r="G7">
            <v>17</v>
          </cell>
          <cell r="H7">
            <v>15.840000000000002</v>
          </cell>
          <cell r="I7" t="str">
            <v>*</v>
          </cell>
          <cell r="J7">
            <v>53.28</v>
          </cell>
          <cell r="K7">
            <v>0</v>
          </cell>
        </row>
        <row r="8">
          <cell r="B8">
            <v>25.679166666666664</v>
          </cell>
          <cell r="C8">
            <v>36</v>
          </cell>
          <cell r="D8">
            <v>16.5</v>
          </cell>
          <cell r="E8">
            <v>41.291666666666664</v>
          </cell>
          <cell r="F8">
            <v>74</v>
          </cell>
          <cell r="G8">
            <v>18</v>
          </cell>
          <cell r="H8">
            <v>21.240000000000002</v>
          </cell>
          <cell r="I8" t="str">
            <v>*</v>
          </cell>
          <cell r="J8">
            <v>46.080000000000005</v>
          </cell>
          <cell r="K8">
            <v>0</v>
          </cell>
        </row>
        <row r="9">
          <cell r="B9">
            <v>22.654166666666669</v>
          </cell>
          <cell r="C9">
            <v>29.3</v>
          </cell>
          <cell r="D9">
            <v>16.100000000000001</v>
          </cell>
          <cell r="E9">
            <v>60.458333333333336</v>
          </cell>
          <cell r="F9">
            <v>93</v>
          </cell>
          <cell r="G9">
            <v>33</v>
          </cell>
          <cell r="H9">
            <v>16.920000000000002</v>
          </cell>
          <cell r="I9" t="str">
            <v>*</v>
          </cell>
          <cell r="J9">
            <v>31.319999999999997</v>
          </cell>
          <cell r="K9">
            <v>0</v>
          </cell>
        </row>
        <row r="10">
          <cell r="B10">
            <v>23.554166666666671</v>
          </cell>
          <cell r="C10">
            <v>34.1</v>
          </cell>
          <cell r="D10">
            <v>14.9</v>
          </cell>
          <cell r="E10">
            <v>53.208333333333336</v>
          </cell>
          <cell r="F10">
            <v>86</v>
          </cell>
          <cell r="G10">
            <v>24</v>
          </cell>
          <cell r="H10">
            <v>19.440000000000001</v>
          </cell>
          <cell r="I10" t="str">
            <v>*</v>
          </cell>
          <cell r="J10">
            <v>40.680000000000007</v>
          </cell>
          <cell r="K10">
            <v>0</v>
          </cell>
        </row>
        <row r="11">
          <cell r="B11">
            <v>23.687499999999996</v>
          </cell>
          <cell r="C11">
            <v>29.7</v>
          </cell>
          <cell r="D11">
            <v>18.8</v>
          </cell>
          <cell r="E11">
            <v>55.541666666666664</v>
          </cell>
          <cell r="F11">
            <v>76</v>
          </cell>
          <cell r="G11">
            <v>34</v>
          </cell>
          <cell r="H11">
            <v>10.8</v>
          </cell>
          <cell r="I11" t="str">
            <v>*</v>
          </cell>
          <cell r="J11">
            <v>19.440000000000001</v>
          </cell>
          <cell r="K11">
            <v>0</v>
          </cell>
        </row>
        <row r="12">
          <cell r="B12">
            <v>20.308333333333334</v>
          </cell>
          <cell r="C12">
            <v>24.4</v>
          </cell>
          <cell r="D12">
            <v>17.7</v>
          </cell>
          <cell r="E12">
            <v>92.625</v>
          </cell>
          <cell r="F12">
            <v>99</v>
          </cell>
          <cell r="G12">
            <v>66</v>
          </cell>
          <cell r="H12">
            <v>12.6</v>
          </cell>
          <cell r="I12" t="str">
            <v>*</v>
          </cell>
          <cell r="J12">
            <v>26.64</v>
          </cell>
          <cell r="K12">
            <v>21.400000000000006</v>
          </cell>
        </row>
        <row r="13">
          <cell r="B13">
            <v>17.025000000000002</v>
          </cell>
          <cell r="C13">
            <v>20.2</v>
          </cell>
          <cell r="D13">
            <v>12.9</v>
          </cell>
          <cell r="E13">
            <v>97.375</v>
          </cell>
          <cell r="F13">
            <v>100</v>
          </cell>
          <cell r="G13">
            <v>92</v>
          </cell>
          <cell r="H13">
            <v>21.96</v>
          </cell>
          <cell r="I13" t="str">
            <v>*</v>
          </cell>
          <cell r="J13">
            <v>39.24</v>
          </cell>
          <cell r="K13">
            <v>16.600000000000001</v>
          </cell>
        </row>
        <row r="14">
          <cell r="B14">
            <v>13.333333333333336</v>
          </cell>
          <cell r="C14">
            <v>18</v>
          </cell>
          <cell r="D14">
            <v>9.1</v>
          </cell>
          <cell r="E14">
            <v>74.75</v>
          </cell>
          <cell r="F14">
            <v>94</v>
          </cell>
          <cell r="G14">
            <v>46</v>
          </cell>
          <cell r="H14">
            <v>21.96</v>
          </cell>
          <cell r="I14" t="str">
            <v>*</v>
          </cell>
          <cell r="J14">
            <v>39.96</v>
          </cell>
          <cell r="K14">
            <v>0.4</v>
          </cell>
        </row>
        <row r="15">
          <cell r="B15">
            <v>14.629166666666663</v>
          </cell>
          <cell r="C15">
            <v>22.8</v>
          </cell>
          <cell r="D15">
            <v>7.5</v>
          </cell>
          <cell r="E15">
            <v>73.083333333333329</v>
          </cell>
          <cell r="F15">
            <v>100</v>
          </cell>
          <cell r="G15">
            <v>38</v>
          </cell>
          <cell r="H15">
            <v>16.559999999999999</v>
          </cell>
          <cell r="I15" t="str">
            <v>*</v>
          </cell>
          <cell r="J15">
            <v>33.480000000000004</v>
          </cell>
          <cell r="K15">
            <v>0</v>
          </cell>
        </row>
        <row r="16">
          <cell r="B16">
            <v>17.737500000000001</v>
          </cell>
          <cell r="C16">
            <v>26.9</v>
          </cell>
          <cell r="D16">
            <v>9.8000000000000007</v>
          </cell>
          <cell r="E16">
            <v>63.25</v>
          </cell>
          <cell r="F16">
            <v>96</v>
          </cell>
          <cell r="G16">
            <v>29</v>
          </cell>
          <cell r="H16">
            <v>16.920000000000002</v>
          </cell>
          <cell r="I16" t="str">
            <v>*</v>
          </cell>
          <cell r="J16">
            <v>30.6</v>
          </cell>
          <cell r="K16">
            <v>0</v>
          </cell>
        </row>
        <row r="17">
          <cell r="B17">
            <v>20.012499999999999</v>
          </cell>
          <cell r="C17">
            <v>32</v>
          </cell>
          <cell r="D17">
            <v>8.8000000000000007</v>
          </cell>
          <cell r="E17">
            <v>57</v>
          </cell>
          <cell r="F17">
            <v>99</v>
          </cell>
          <cell r="G17">
            <v>24</v>
          </cell>
          <cell r="H17">
            <v>8.2799999999999994</v>
          </cell>
          <cell r="I17" t="str">
            <v>*</v>
          </cell>
          <cell r="J17">
            <v>26.28</v>
          </cell>
          <cell r="K17">
            <v>0</v>
          </cell>
        </row>
        <row r="18">
          <cell r="B18">
            <v>22.958333333333339</v>
          </cell>
          <cell r="C18">
            <v>34</v>
          </cell>
          <cell r="D18">
            <v>12.1</v>
          </cell>
          <cell r="E18">
            <v>49.291666666666664</v>
          </cell>
          <cell r="F18">
            <v>94</v>
          </cell>
          <cell r="G18">
            <v>16</v>
          </cell>
          <cell r="H18">
            <v>18.36</v>
          </cell>
          <cell r="I18" t="str">
            <v>*</v>
          </cell>
          <cell r="J18">
            <v>34.56</v>
          </cell>
          <cell r="K18">
            <v>0</v>
          </cell>
        </row>
        <row r="19">
          <cell r="B19">
            <v>24.737500000000001</v>
          </cell>
          <cell r="C19">
            <v>34.799999999999997</v>
          </cell>
          <cell r="D19">
            <v>15.5</v>
          </cell>
          <cell r="E19">
            <v>45.916666666666664</v>
          </cell>
          <cell r="F19">
            <v>78</v>
          </cell>
          <cell r="G19">
            <v>24</v>
          </cell>
          <cell r="H19">
            <v>27.36</v>
          </cell>
          <cell r="I19" t="str">
            <v>*</v>
          </cell>
          <cell r="J19">
            <v>56.16</v>
          </cell>
          <cell r="K19">
            <v>0</v>
          </cell>
        </row>
        <row r="20">
          <cell r="B20">
            <v>24.179166666666664</v>
          </cell>
          <cell r="C20">
            <v>33.1</v>
          </cell>
          <cell r="D20">
            <v>18.399999999999999</v>
          </cell>
          <cell r="E20">
            <v>59.125</v>
          </cell>
          <cell r="F20">
            <v>100</v>
          </cell>
          <cell r="G20">
            <v>37</v>
          </cell>
          <cell r="H20">
            <v>27</v>
          </cell>
          <cell r="I20" t="str">
            <v>*</v>
          </cell>
          <cell r="J20">
            <v>66.239999999999995</v>
          </cell>
          <cell r="K20">
            <v>14.399999999999999</v>
          </cell>
        </row>
        <row r="21">
          <cell r="B21">
            <v>19.866666666666664</v>
          </cell>
          <cell r="C21">
            <v>25.2</v>
          </cell>
          <cell r="D21">
            <v>16.899999999999999</v>
          </cell>
          <cell r="E21">
            <v>92.166666666666671</v>
          </cell>
          <cell r="F21">
            <v>100</v>
          </cell>
          <cell r="G21">
            <v>67</v>
          </cell>
          <cell r="H21">
            <v>19.8</v>
          </cell>
          <cell r="I21" t="str">
            <v>*</v>
          </cell>
          <cell r="J21">
            <v>39.6</v>
          </cell>
          <cell r="K21">
            <v>49.4</v>
          </cell>
        </row>
        <row r="22">
          <cell r="B22">
            <v>18.649999999999999</v>
          </cell>
          <cell r="C22">
            <v>21.6</v>
          </cell>
          <cell r="D22">
            <v>15.9</v>
          </cell>
          <cell r="E22">
            <v>95</v>
          </cell>
          <cell r="F22">
            <v>100</v>
          </cell>
          <cell r="G22">
            <v>82</v>
          </cell>
          <cell r="H22">
            <v>19.079999999999998</v>
          </cell>
          <cell r="I22" t="str">
            <v>*</v>
          </cell>
          <cell r="J22">
            <v>49.32</v>
          </cell>
          <cell r="K22">
            <v>42.2</v>
          </cell>
        </row>
        <row r="23">
          <cell r="B23">
            <v>12.529166666666669</v>
          </cell>
          <cell r="C23">
            <v>17.399999999999999</v>
          </cell>
          <cell r="D23">
            <v>8.1999999999999993</v>
          </cell>
          <cell r="E23">
            <v>58.791666666666664</v>
          </cell>
          <cell r="F23">
            <v>99</v>
          </cell>
          <cell r="G23">
            <v>31</v>
          </cell>
          <cell r="H23">
            <v>27.36</v>
          </cell>
          <cell r="I23" t="str">
            <v>*</v>
          </cell>
          <cell r="J23">
            <v>49.32</v>
          </cell>
          <cell r="K23">
            <v>1.2</v>
          </cell>
        </row>
        <row r="24">
          <cell r="B24">
            <v>13.670833333333334</v>
          </cell>
          <cell r="C24">
            <v>22.1</v>
          </cell>
          <cell r="D24">
            <v>6.8</v>
          </cell>
          <cell r="E24">
            <v>67.458333333333329</v>
          </cell>
          <cell r="F24">
            <v>91</v>
          </cell>
          <cell r="G24">
            <v>48</v>
          </cell>
          <cell r="H24">
            <v>18</v>
          </cell>
          <cell r="I24" t="str">
            <v>*</v>
          </cell>
          <cell r="J24">
            <v>32.76</v>
          </cell>
          <cell r="K24">
            <v>0</v>
          </cell>
        </row>
        <row r="25">
          <cell r="B25">
            <v>19.145833333333332</v>
          </cell>
          <cell r="C25">
            <v>27</v>
          </cell>
          <cell r="D25">
            <v>13.6</v>
          </cell>
          <cell r="E25">
            <v>71.708333333333329</v>
          </cell>
          <cell r="F25">
            <v>95</v>
          </cell>
          <cell r="G25">
            <v>48</v>
          </cell>
          <cell r="H25">
            <v>13.32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20.291666666666664</v>
          </cell>
          <cell r="C26">
            <v>29</v>
          </cell>
          <cell r="D26">
            <v>14.1</v>
          </cell>
          <cell r="E26">
            <v>75.75</v>
          </cell>
          <cell r="F26">
            <v>100</v>
          </cell>
          <cell r="G26">
            <v>40</v>
          </cell>
          <cell r="H26">
            <v>15.120000000000001</v>
          </cell>
          <cell r="I26" t="str">
            <v>*</v>
          </cell>
          <cell r="J26">
            <v>28.44</v>
          </cell>
          <cell r="K26">
            <v>0</v>
          </cell>
        </row>
        <row r="27">
          <cell r="B27">
            <v>22.454166666666669</v>
          </cell>
          <cell r="C27">
            <v>30.4</v>
          </cell>
          <cell r="D27">
            <v>16</v>
          </cell>
          <cell r="E27">
            <v>63.125</v>
          </cell>
          <cell r="F27">
            <v>91</v>
          </cell>
          <cell r="G27">
            <v>29</v>
          </cell>
          <cell r="H27">
            <v>15.48</v>
          </cell>
          <cell r="I27" t="str">
            <v>*</v>
          </cell>
          <cell r="J27">
            <v>30.240000000000002</v>
          </cell>
          <cell r="K27">
            <v>0</v>
          </cell>
        </row>
        <row r="28">
          <cell r="B28">
            <v>23.175000000000001</v>
          </cell>
          <cell r="C28">
            <v>32.4</v>
          </cell>
          <cell r="D28">
            <v>14.4</v>
          </cell>
          <cell r="E28">
            <v>56.041666666666664</v>
          </cell>
          <cell r="F28">
            <v>95</v>
          </cell>
          <cell r="G28">
            <v>22</v>
          </cell>
          <cell r="H28">
            <v>15.840000000000002</v>
          </cell>
          <cell r="I28" t="str">
            <v>*</v>
          </cell>
          <cell r="J28">
            <v>28.8</v>
          </cell>
          <cell r="K28">
            <v>0</v>
          </cell>
        </row>
        <row r="29">
          <cell r="B29">
            <v>23.191666666666666</v>
          </cell>
          <cell r="C29">
            <v>32.1</v>
          </cell>
          <cell r="D29">
            <v>14.7</v>
          </cell>
          <cell r="E29">
            <v>50</v>
          </cell>
          <cell r="F29">
            <v>84</v>
          </cell>
          <cell r="G29">
            <v>23</v>
          </cell>
          <cell r="H29">
            <v>10.8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23.166666666666661</v>
          </cell>
          <cell r="C30">
            <v>32.700000000000003</v>
          </cell>
          <cell r="D30">
            <v>13.7</v>
          </cell>
          <cell r="E30">
            <v>49.625</v>
          </cell>
          <cell r="F30">
            <v>88</v>
          </cell>
          <cell r="G30">
            <v>22</v>
          </cell>
          <cell r="H30">
            <v>15.48</v>
          </cell>
          <cell r="I30" t="str">
            <v>*</v>
          </cell>
          <cell r="J30">
            <v>31.680000000000003</v>
          </cell>
          <cell r="K30">
            <v>0</v>
          </cell>
        </row>
        <row r="31">
          <cell r="B31">
            <v>24.504166666666666</v>
          </cell>
          <cell r="C31">
            <v>35.4</v>
          </cell>
          <cell r="D31">
            <v>14.6</v>
          </cell>
          <cell r="E31">
            <v>48.791666666666664</v>
          </cell>
          <cell r="F31">
            <v>88</v>
          </cell>
          <cell r="G31">
            <v>21</v>
          </cell>
          <cell r="H31">
            <v>13.68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25.991666666666671</v>
          </cell>
          <cell r="C32">
            <v>36.4</v>
          </cell>
          <cell r="D32">
            <v>17</v>
          </cell>
          <cell r="E32">
            <v>49.208333333333336</v>
          </cell>
          <cell r="F32">
            <v>83</v>
          </cell>
          <cell r="G32">
            <v>19</v>
          </cell>
          <cell r="H32">
            <v>10.8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22.895833333333339</v>
          </cell>
          <cell r="C33">
            <v>29.2</v>
          </cell>
          <cell r="D33">
            <v>16.8</v>
          </cell>
          <cell r="E33">
            <v>60.625</v>
          </cell>
          <cell r="F33">
            <v>87</v>
          </cell>
          <cell r="G33">
            <v>36</v>
          </cell>
          <cell r="H33">
            <v>25.92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18.8</v>
          </cell>
          <cell r="C34">
            <v>24.3</v>
          </cell>
          <cell r="D34">
            <v>13</v>
          </cell>
          <cell r="E34">
            <v>59.791666666666664</v>
          </cell>
          <cell r="F34">
            <v>73</v>
          </cell>
          <cell r="G34">
            <v>43</v>
          </cell>
          <cell r="H34">
            <v>18.720000000000002</v>
          </cell>
          <cell r="I34" t="str">
            <v>*</v>
          </cell>
          <cell r="J34">
            <v>36</v>
          </cell>
          <cell r="K34">
            <v>0</v>
          </cell>
        </row>
        <row r="35">
          <cell r="B35">
            <v>20.858333333333331</v>
          </cell>
          <cell r="C35">
            <v>29.7</v>
          </cell>
          <cell r="D35">
            <v>14.3</v>
          </cell>
          <cell r="E35">
            <v>60.708333333333336</v>
          </cell>
          <cell r="F35">
            <v>85</v>
          </cell>
          <cell r="G35">
            <v>37</v>
          </cell>
          <cell r="H35">
            <v>14.76</v>
          </cell>
          <cell r="I35" t="str">
            <v>*</v>
          </cell>
          <cell r="J35">
            <v>29.52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21.620833333333334</v>
          </cell>
          <cell r="C5">
            <v>33.1</v>
          </cell>
          <cell r="D5">
            <v>11.3</v>
          </cell>
          <cell r="E5">
            <v>61.166666666666664</v>
          </cell>
          <cell r="F5">
            <v>97</v>
          </cell>
          <cell r="G5">
            <v>23</v>
          </cell>
          <cell r="H5">
            <v>20.16</v>
          </cell>
          <cell r="I5" t="str">
            <v>*</v>
          </cell>
          <cell r="J5">
            <v>37.800000000000004</v>
          </cell>
          <cell r="K5">
            <v>0</v>
          </cell>
        </row>
        <row r="6">
          <cell r="B6">
            <v>22.695833333333336</v>
          </cell>
          <cell r="C6">
            <v>33.5</v>
          </cell>
          <cell r="D6">
            <v>12.4</v>
          </cell>
          <cell r="E6">
            <v>54.708333333333336</v>
          </cell>
          <cell r="F6">
            <v>92</v>
          </cell>
          <cell r="G6">
            <v>21</v>
          </cell>
          <cell r="H6">
            <v>15.48</v>
          </cell>
          <cell r="I6" t="str">
            <v>*</v>
          </cell>
          <cell r="J6">
            <v>36.36</v>
          </cell>
          <cell r="K6">
            <v>0</v>
          </cell>
        </row>
        <row r="7">
          <cell r="B7">
            <v>23.058333333333334</v>
          </cell>
          <cell r="C7">
            <v>35.299999999999997</v>
          </cell>
          <cell r="D7">
            <v>12</v>
          </cell>
          <cell r="E7">
            <v>52.208333333333336</v>
          </cell>
          <cell r="F7">
            <v>91</v>
          </cell>
          <cell r="G7">
            <v>18</v>
          </cell>
          <cell r="H7">
            <v>16.559999999999999</v>
          </cell>
          <cell r="I7" t="str">
            <v>*</v>
          </cell>
          <cell r="J7">
            <v>34.56</v>
          </cell>
          <cell r="K7">
            <v>0</v>
          </cell>
        </row>
        <row r="8">
          <cell r="B8">
            <v>24.487499999999997</v>
          </cell>
          <cell r="C8">
            <v>36.299999999999997</v>
          </cell>
          <cell r="D8">
            <v>14.4</v>
          </cell>
          <cell r="E8">
            <v>45.666666666666664</v>
          </cell>
          <cell r="F8">
            <v>80</v>
          </cell>
          <cell r="G8">
            <v>17</v>
          </cell>
          <cell r="H8">
            <v>30.96</v>
          </cell>
          <cell r="I8" t="str">
            <v>*</v>
          </cell>
          <cell r="J8">
            <v>57.24</v>
          </cell>
          <cell r="K8">
            <v>0</v>
          </cell>
        </row>
        <row r="9">
          <cell r="B9">
            <v>20.033333333333335</v>
          </cell>
          <cell r="C9">
            <v>24</v>
          </cell>
          <cell r="D9">
            <v>16.3</v>
          </cell>
          <cell r="E9">
            <v>71.416666666666671</v>
          </cell>
          <cell r="F9">
            <v>90</v>
          </cell>
          <cell r="G9">
            <v>47</v>
          </cell>
          <cell r="H9">
            <v>9.7200000000000006</v>
          </cell>
          <cell r="I9" t="str">
            <v>*</v>
          </cell>
          <cell r="J9">
            <v>21.6</v>
          </cell>
          <cell r="K9">
            <v>0</v>
          </cell>
        </row>
        <row r="10">
          <cell r="B10">
            <v>22.112499999999997</v>
          </cell>
          <cell r="C10">
            <v>33.200000000000003</v>
          </cell>
          <cell r="D10">
            <v>15.1</v>
          </cell>
          <cell r="E10">
            <v>64</v>
          </cell>
          <cell r="F10">
            <v>91</v>
          </cell>
          <cell r="G10">
            <v>29</v>
          </cell>
          <cell r="H10">
            <v>15.120000000000001</v>
          </cell>
          <cell r="I10" t="str">
            <v>*</v>
          </cell>
          <cell r="J10">
            <v>30.96</v>
          </cell>
          <cell r="K10">
            <v>0</v>
          </cell>
        </row>
        <row r="11">
          <cell r="B11">
            <v>20.216666666666672</v>
          </cell>
          <cell r="C11">
            <v>26.8</v>
          </cell>
          <cell r="D11">
            <v>17.8</v>
          </cell>
          <cell r="E11">
            <v>84.375</v>
          </cell>
          <cell r="F11">
            <v>97</v>
          </cell>
          <cell r="G11">
            <v>52</v>
          </cell>
          <cell r="H11">
            <v>12.24</v>
          </cell>
          <cell r="I11" t="str">
            <v>*</v>
          </cell>
          <cell r="J11">
            <v>30.96</v>
          </cell>
          <cell r="K11">
            <v>0</v>
          </cell>
        </row>
        <row r="12">
          <cell r="B12">
            <v>20.341666666666665</v>
          </cell>
          <cell r="C12">
            <v>23.2</v>
          </cell>
          <cell r="D12">
            <v>18.600000000000001</v>
          </cell>
          <cell r="E12">
            <v>94.875</v>
          </cell>
          <cell r="F12">
            <v>99</v>
          </cell>
          <cell r="G12">
            <v>77</v>
          </cell>
          <cell r="H12">
            <v>10.44</v>
          </cell>
          <cell r="I12" t="str">
            <v>*</v>
          </cell>
          <cell r="J12">
            <v>20.88</v>
          </cell>
          <cell r="K12">
            <v>0</v>
          </cell>
        </row>
        <row r="13">
          <cell r="B13">
            <v>16.487500000000001</v>
          </cell>
          <cell r="C13">
            <v>20.6</v>
          </cell>
          <cell r="D13">
            <v>13.2</v>
          </cell>
          <cell r="E13">
            <v>94.791666666666671</v>
          </cell>
          <cell r="F13">
            <v>98</v>
          </cell>
          <cell r="G13">
            <v>86</v>
          </cell>
          <cell r="H13">
            <v>11.520000000000001</v>
          </cell>
          <cell r="I13" t="str">
            <v>*</v>
          </cell>
          <cell r="J13">
            <v>33.119999999999997</v>
          </cell>
          <cell r="K13">
            <v>0</v>
          </cell>
        </row>
        <row r="14">
          <cell r="B14">
            <v>11.6875</v>
          </cell>
          <cell r="C14">
            <v>17</v>
          </cell>
          <cell r="D14">
            <v>6.3</v>
          </cell>
          <cell r="E14">
            <v>83.125</v>
          </cell>
          <cell r="F14">
            <v>97</v>
          </cell>
          <cell r="G14">
            <v>59</v>
          </cell>
          <cell r="H14">
            <v>18.36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12.495833333333332</v>
          </cell>
          <cell r="C15">
            <v>22.2</v>
          </cell>
          <cell r="D15">
            <v>4.0999999999999996</v>
          </cell>
          <cell r="E15">
            <v>80.791666666666671</v>
          </cell>
          <cell r="F15">
            <v>100</v>
          </cell>
          <cell r="G15">
            <v>46</v>
          </cell>
          <cell r="H15">
            <v>9.7200000000000006</v>
          </cell>
          <cell r="I15" t="str">
            <v>*</v>
          </cell>
          <cell r="J15">
            <v>27.720000000000002</v>
          </cell>
          <cell r="K15">
            <v>0</v>
          </cell>
        </row>
        <row r="16">
          <cell r="B16">
            <v>17.004166666666666</v>
          </cell>
          <cell r="C16">
            <v>26.1</v>
          </cell>
          <cell r="D16">
            <v>8.6999999999999993</v>
          </cell>
          <cell r="E16">
            <v>68.125</v>
          </cell>
          <cell r="F16">
            <v>98</v>
          </cell>
          <cell r="G16">
            <v>30</v>
          </cell>
          <cell r="H16">
            <v>16.2</v>
          </cell>
          <cell r="I16" t="str">
            <v>*</v>
          </cell>
          <cell r="J16">
            <v>33.480000000000004</v>
          </cell>
          <cell r="K16">
            <v>0</v>
          </cell>
        </row>
        <row r="17">
          <cell r="B17">
            <v>19.670833333333334</v>
          </cell>
          <cell r="C17">
            <v>31.2</v>
          </cell>
          <cell r="D17">
            <v>8</v>
          </cell>
          <cell r="E17">
            <v>59.958333333333336</v>
          </cell>
          <cell r="F17">
            <v>97</v>
          </cell>
          <cell r="G17">
            <v>26</v>
          </cell>
          <cell r="H17">
            <v>7.5600000000000005</v>
          </cell>
          <cell r="I17" t="str">
            <v>*</v>
          </cell>
          <cell r="J17">
            <v>20.52</v>
          </cell>
          <cell r="K17">
            <v>0</v>
          </cell>
        </row>
        <row r="18">
          <cell r="B18">
            <v>22.549999999999997</v>
          </cell>
          <cell r="C18">
            <v>33.700000000000003</v>
          </cell>
          <cell r="D18">
            <v>11.6</v>
          </cell>
          <cell r="E18">
            <v>54.208333333333336</v>
          </cell>
          <cell r="F18">
            <v>96</v>
          </cell>
          <cell r="G18">
            <v>21</v>
          </cell>
          <cell r="H18">
            <v>17.64</v>
          </cell>
          <cell r="I18" t="str">
            <v>*</v>
          </cell>
          <cell r="J18">
            <v>35.28</v>
          </cell>
          <cell r="K18">
            <v>0</v>
          </cell>
        </row>
        <row r="19">
          <cell r="B19">
            <v>24.254166666666666</v>
          </cell>
          <cell r="C19">
            <v>35.200000000000003</v>
          </cell>
          <cell r="D19">
            <v>13.8</v>
          </cell>
          <cell r="E19">
            <v>48.708333333333336</v>
          </cell>
          <cell r="F19">
            <v>85</v>
          </cell>
          <cell r="G19">
            <v>20</v>
          </cell>
          <cell r="H19">
            <v>33.119999999999997</v>
          </cell>
          <cell r="I19" t="str">
            <v>*</v>
          </cell>
          <cell r="J19">
            <v>63.360000000000007</v>
          </cell>
          <cell r="K19">
            <v>0</v>
          </cell>
        </row>
        <row r="20">
          <cell r="B20">
            <v>21.404166666666669</v>
          </cell>
          <cell r="C20">
            <v>29.3</v>
          </cell>
          <cell r="D20">
            <v>16.8</v>
          </cell>
          <cell r="E20">
            <v>71.083333333333329</v>
          </cell>
          <cell r="F20">
            <v>97</v>
          </cell>
          <cell r="G20">
            <v>40</v>
          </cell>
          <cell r="H20">
            <v>20.16</v>
          </cell>
          <cell r="I20" t="str">
            <v>*</v>
          </cell>
          <cell r="J20">
            <v>49.32</v>
          </cell>
          <cell r="K20">
            <v>0</v>
          </cell>
        </row>
        <row r="21">
          <cell r="B21">
            <v>20.358333333333331</v>
          </cell>
          <cell r="C21">
            <v>26.7</v>
          </cell>
          <cell r="D21">
            <v>16.7</v>
          </cell>
          <cell r="E21">
            <v>88.791666666666671</v>
          </cell>
          <cell r="F21">
            <v>98</v>
          </cell>
          <cell r="G21">
            <v>65</v>
          </cell>
          <cell r="H21">
            <v>25.92</v>
          </cell>
          <cell r="I21" t="str">
            <v>*</v>
          </cell>
          <cell r="J21">
            <v>62.28</v>
          </cell>
          <cell r="K21">
            <v>0</v>
          </cell>
        </row>
        <row r="22">
          <cell r="B22">
            <v>18.062499999999996</v>
          </cell>
          <cell r="C22">
            <v>22.8</v>
          </cell>
          <cell r="D22">
            <v>14</v>
          </cell>
          <cell r="E22">
            <v>93.833333333333329</v>
          </cell>
          <cell r="F22">
            <v>98</v>
          </cell>
          <cell r="G22">
            <v>80</v>
          </cell>
          <cell r="H22">
            <v>23.400000000000002</v>
          </cell>
          <cell r="I22" t="str">
            <v>*</v>
          </cell>
          <cell r="J22">
            <v>44.64</v>
          </cell>
          <cell r="K22">
            <v>0</v>
          </cell>
        </row>
        <row r="23">
          <cell r="B23">
            <v>10.983333333333334</v>
          </cell>
          <cell r="C23">
            <v>16</v>
          </cell>
          <cell r="D23">
            <v>6.1</v>
          </cell>
          <cell r="E23">
            <v>59.541666666666664</v>
          </cell>
          <cell r="F23">
            <v>82</v>
          </cell>
          <cell r="G23">
            <v>31</v>
          </cell>
          <cell r="H23">
            <v>18</v>
          </cell>
          <cell r="I23" t="str">
            <v>*</v>
          </cell>
          <cell r="J23">
            <v>38.519999999999996</v>
          </cell>
          <cell r="K23">
            <v>0</v>
          </cell>
        </row>
        <row r="24">
          <cell r="B24">
            <v>11.799999999999999</v>
          </cell>
          <cell r="C24">
            <v>21.9</v>
          </cell>
          <cell r="D24">
            <v>3.6</v>
          </cell>
          <cell r="E24">
            <v>74.625</v>
          </cell>
          <cell r="F24">
            <v>98</v>
          </cell>
          <cell r="G24">
            <v>48</v>
          </cell>
          <cell r="H24">
            <v>14.04</v>
          </cell>
          <cell r="I24" t="str">
            <v>*</v>
          </cell>
          <cell r="J24">
            <v>30.6</v>
          </cell>
          <cell r="K24">
            <v>0</v>
          </cell>
        </row>
        <row r="25">
          <cell r="B25">
            <v>17.137499999999999</v>
          </cell>
          <cell r="C25">
            <v>25.9</v>
          </cell>
          <cell r="D25">
            <v>10.1</v>
          </cell>
          <cell r="E25">
            <v>78</v>
          </cell>
          <cell r="F25">
            <v>98</v>
          </cell>
          <cell r="G25">
            <v>51</v>
          </cell>
          <cell r="H25">
            <v>9.3600000000000012</v>
          </cell>
          <cell r="I25" t="str">
            <v>*</v>
          </cell>
          <cell r="J25">
            <v>23.759999999999998</v>
          </cell>
          <cell r="K25">
            <v>0</v>
          </cell>
        </row>
        <row r="26">
          <cell r="B26">
            <v>19.320833333333336</v>
          </cell>
          <cell r="C26">
            <v>28.4</v>
          </cell>
          <cell r="D26">
            <v>10.7</v>
          </cell>
          <cell r="E26">
            <v>77.166666666666671</v>
          </cell>
          <cell r="F26">
            <v>100</v>
          </cell>
          <cell r="G26">
            <v>44</v>
          </cell>
          <cell r="H26">
            <v>9.3600000000000012</v>
          </cell>
          <cell r="I26" t="str">
            <v>*</v>
          </cell>
          <cell r="J26">
            <v>27.720000000000002</v>
          </cell>
          <cell r="K26">
            <v>0</v>
          </cell>
        </row>
        <row r="27">
          <cell r="B27">
            <v>20.537499999999998</v>
          </cell>
          <cell r="C27">
            <v>29.4</v>
          </cell>
          <cell r="D27">
            <v>11.8</v>
          </cell>
          <cell r="E27">
            <v>70.625</v>
          </cell>
          <cell r="F27">
            <v>99</v>
          </cell>
          <cell r="G27">
            <v>33</v>
          </cell>
          <cell r="H27">
            <v>10.8</v>
          </cell>
          <cell r="I27" t="str">
            <v>*</v>
          </cell>
          <cell r="J27">
            <v>26.28</v>
          </cell>
          <cell r="K27">
            <v>0</v>
          </cell>
        </row>
        <row r="28">
          <cell r="B28">
            <v>21.958333333333332</v>
          </cell>
          <cell r="C28">
            <v>32</v>
          </cell>
          <cell r="D28">
            <v>13.4</v>
          </cell>
          <cell r="E28">
            <v>63.666666666666664</v>
          </cell>
          <cell r="F28">
            <v>97</v>
          </cell>
          <cell r="G28">
            <v>25</v>
          </cell>
          <cell r="H28">
            <v>13.68</v>
          </cell>
          <cell r="I28" t="str">
            <v>*</v>
          </cell>
          <cell r="J28">
            <v>30.6</v>
          </cell>
          <cell r="K28">
            <v>0</v>
          </cell>
        </row>
        <row r="29">
          <cell r="B29">
            <v>21.941666666666663</v>
          </cell>
          <cell r="C29">
            <v>32.5</v>
          </cell>
          <cell r="D29">
            <v>12.7</v>
          </cell>
          <cell r="E29">
            <v>60.125</v>
          </cell>
          <cell r="F29">
            <v>96</v>
          </cell>
          <cell r="G29">
            <v>20</v>
          </cell>
          <cell r="H29">
            <v>7.5600000000000005</v>
          </cell>
          <cell r="I29" t="str">
            <v>*</v>
          </cell>
          <cell r="J29">
            <v>27.720000000000002</v>
          </cell>
          <cell r="K29">
            <v>0</v>
          </cell>
        </row>
        <row r="30">
          <cell r="B30">
            <v>21.641666666666666</v>
          </cell>
          <cell r="C30">
            <v>32.200000000000003</v>
          </cell>
          <cell r="D30">
            <v>11.5</v>
          </cell>
          <cell r="E30">
            <v>60.083333333333336</v>
          </cell>
          <cell r="F30">
            <v>96</v>
          </cell>
          <cell r="G30">
            <v>22</v>
          </cell>
          <cell r="H30">
            <v>9.7200000000000006</v>
          </cell>
          <cell r="I30" t="str">
            <v>*</v>
          </cell>
          <cell r="J30">
            <v>21.96</v>
          </cell>
          <cell r="K30">
            <v>0</v>
          </cell>
        </row>
        <row r="31">
          <cell r="B31">
            <v>23.679166666666674</v>
          </cell>
          <cell r="C31">
            <v>35.5</v>
          </cell>
          <cell r="D31">
            <v>12.5</v>
          </cell>
          <cell r="E31">
            <v>52.583333333333336</v>
          </cell>
          <cell r="F31">
            <v>93</v>
          </cell>
          <cell r="G31">
            <v>19</v>
          </cell>
          <cell r="H31">
            <v>14.04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24.020833333333329</v>
          </cell>
          <cell r="C32">
            <v>35.799999999999997</v>
          </cell>
          <cell r="D32">
            <v>13.9</v>
          </cell>
          <cell r="E32">
            <v>58.958333333333336</v>
          </cell>
          <cell r="F32">
            <v>93</v>
          </cell>
          <cell r="G32">
            <v>21</v>
          </cell>
          <cell r="H32">
            <v>18</v>
          </cell>
          <cell r="I32" t="str">
            <v>*</v>
          </cell>
          <cell r="J32">
            <v>39.96</v>
          </cell>
          <cell r="K32">
            <v>0</v>
          </cell>
        </row>
        <row r="33">
          <cell r="B33">
            <v>19.533333333333335</v>
          </cell>
          <cell r="C33">
            <v>25.2</v>
          </cell>
          <cell r="D33">
            <v>14.3</v>
          </cell>
          <cell r="E33">
            <v>72.791666666666671</v>
          </cell>
          <cell r="F33">
            <v>90</v>
          </cell>
          <cell r="G33">
            <v>54</v>
          </cell>
          <cell r="H33">
            <v>16.559999999999999</v>
          </cell>
          <cell r="I33" t="str">
            <v>*</v>
          </cell>
          <cell r="J33">
            <v>34.56</v>
          </cell>
          <cell r="K33">
            <v>0</v>
          </cell>
        </row>
        <row r="34">
          <cell r="B34">
            <v>17.483333333333334</v>
          </cell>
          <cell r="C34">
            <v>22</v>
          </cell>
          <cell r="D34">
            <v>12.9</v>
          </cell>
          <cell r="E34">
            <v>68.375</v>
          </cell>
          <cell r="F34">
            <v>91</v>
          </cell>
          <cell r="G34">
            <v>50</v>
          </cell>
          <cell r="H34">
            <v>11.16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B35">
            <v>18.612500000000001</v>
          </cell>
          <cell r="C35">
            <v>28.7</v>
          </cell>
          <cell r="D35">
            <v>10.199999999999999</v>
          </cell>
          <cell r="E35">
            <v>70.625</v>
          </cell>
          <cell r="F35">
            <v>97</v>
          </cell>
          <cell r="G35">
            <v>39</v>
          </cell>
          <cell r="H35">
            <v>11.520000000000001</v>
          </cell>
          <cell r="I35" t="str">
            <v>*</v>
          </cell>
          <cell r="J35">
            <v>28.8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22.820833333333329</v>
          </cell>
          <cell r="C5">
            <v>32.4</v>
          </cell>
          <cell r="D5">
            <v>14.6</v>
          </cell>
          <cell r="E5">
            <v>54.5</v>
          </cell>
          <cell r="F5">
            <v>94</v>
          </cell>
          <cell r="G5">
            <v>25</v>
          </cell>
          <cell r="H5">
            <v>18.720000000000002</v>
          </cell>
          <cell r="I5" t="str">
            <v>*</v>
          </cell>
          <cell r="J5">
            <v>31.319999999999997</v>
          </cell>
          <cell r="K5">
            <v>0</v>
          </cell>
        </row>
        <row r="6">
          <cell r="B6">
            <v>23.929166666666674</v>
          </cell>
          <cell r="C6">
            <v>33.700000000000003</v>
          </cell>
          <cell r="D6">
            <v>15.1</v>
          </cell>
          <cell r="E6">
            <v>45.875</v>
          </cell>
          <cell r="F6">
            <v>82</v>
          </cell>
          <cell r="G6">
            <v>21</v>
          </cell>
          <cell r="H6">
            <v>28.08</v>
          </cell>
          <cell r="I6" t="str">
            <v>*</v>
          </cell>
          <cell r="J6">
            <v>42.12</v>
          </cell>
          <cell r="K6">
            <v>0</v>
          </cell>
        </row>
        <row r="7">
          <cell r="B7">
            <v>26.045833333333331</v>
          </cell>
          <cell r="C7">
            <v>34.5</v>
          </cell>
          <cell r="D7">
            <v>20.5</v>
          </cell>
          <cell r="E7">
            <v>38.583333333333336</v>
          </cell>
          <cell r="F7">
            <v>61</v>
          </cell>
          <cell r="G7">
            <v>21</v>
          </cell>
          <cell r="H7">
            <v>28.44</v>
          </cell>
          <cell r="I7" t="str">
            <v>*</v>
          </cell>
          <cell r="J7">
            <v>45.36</v>
          </cell>
          <cell r="K7">
            <v>0</v>
          </cell>
        </row>
        <row r="8">
          <cell r="B8">
            <v>25.766666666666669</v>
          </cell>
          <cell r="C8">
            <v>35.5</v>
          </cell>
          <cell r="D8">
            <v>17.100000000000001</v>
          </cell>
          <cell r="E8">
            <v>45</v>
          </cell>
          <cell r="F8">
            <v>85</v>
          </cell>
          <cell r="G8">
            <v>18</v>
          </cell>
          <cell r="H8">
            <v>21.6</v>
          </cell>
          <cell r="I8" t="str">
            <v>*</v>
          </cell>
          <cell r="J8">
            <v>44.64</v>
          </cell>
          <cell r="K8">
            <v>0</v>
          </cell>
        </row>
        <row r="9">
          <cell r="B9">
            <v>21.645833333333332</v>
          </cell>
          <cell r="C9">
            <v>28.3</v>
          </cell>
          <cell r="D9">
            <v>15.6</v>
          </cell>
          <cell r="E9">
            <v>68.458333333333329</v>
          </cell>
          <cell r="F9">
            <v>100</v>
          </cell>
          <cell r="G9">
            <v>38</v>
          </cell>
          <cell r="H9">
            <v>21.240000000000002</v>
          </cell>
          <cell r="I9" t="str">
            <v>*</v>
          </cell>
          <cell r="J9">
            <v>45.36</v>
          </cell>
          <cell r="K9">
            <v>0</v>
          </cell>
        </row>
        <row r="10">
          <cell r="B10">
            <v>22.958333333333332</v>
          </cell>
          <cell r="C10">
            <v>32.9</v>
          </cell>
          <cell r="D10">
            <v>15.2</v>
          </cell>
          <cell r="E10">
            <v>60.875</v>
          </cell>
          <cell r="F10">
            <v>100</v>
          </cell>
          <cell r="G10">
            <v>30</v>
          </cell>
          <cell r="H10">
            <v>23.040000000000003</v>
          </cell>
          <cell r="I10" t="str">
            <v>*</v>
          </cell>
          <cell r="J10">
            <v>36</v>
          </cell>
          <cell r="K10">
            <v>0</v>
          </cell>
        </row>
        <row r="11">
          <cell r="B11">
            <v>22.491666666666664</v>
          </cell>
          <cell r="C11">
            <v>26.7</v>
          </cell>
          <cell r="D11">
            <v>20.100000000000001</v>
          </cell>
          <cell r="E11">
            <v>66.666666666666671</v>
          </cell>
          <cell r="F11">
            <v>89</v>
          </cell>
          <cell r="G11">
            <v>51</v>
          </cell>
          <cell r="H11">
            <v>17.28</v>
          </cell>
          <cell r="I11" t="str">
            <v>*</v>
          </cell>
          <cell r="J11">
            <v>28.8</v>
          </cell>
          <cell r="K11">
            <v>0</v>
          </cell>
        </row>
        <row r="12">
          <cell r="B12">
            <v>20.620833333333334</v>
          </cell>
          <cell r="C12">
            <v>26.4</v>
          </cell>
          <cell r="D12">
            <v>18.3</v>
          </cell>
          <cell r="E12">
            <v>93.791666666666671</v>
          </cell>
          <cell r="F12">
            <v>100</v>
          </cell>
          <cell r="G12">
            <v>62</v>
          </cell>
          <cell r="H12">
            <v>19.8</v>
          </cell>
          <cell r="I12" t="str">
            <v>*</v>
          </cell>
          <cell r="J12">
            <v>32.4</v>
          </cell>
          <cell r="K12">
            <v>38.6</v>
          </cell>
        </row>
        <row r="13">
          <cell r="B13">
            <v>18.058333333333334</v>
          </cell>
          <cell r="C13">
            <v>20.5</v>
          </cell>
          <cell r="D13">
            <v>13.6</v>
          </cell>
          <cell r="E13">
            <v>100</v>
          </cell>
          <cell r="F13">
            <v>100</v>
          </cell>
          <cell r="G13">
            <v>94</v>
          </cell>
          <cell r="H13">
            <v>25.92</v>
          </cell>
          <cell r="I13" t="str">
            <v>*</v>
          </cell>
          <cell r="J13">
            <v>45.36</v>
          </cell>
          <cell r="K13">
            <v>10</v>
          </cell>
        </row>
        <row r="14">
          <cell r="B14">
            <v>12.79166666666667</v>
          </cell>
          <cell r="C14">
            <v>15.1</v>
          </cell>
          <cell r="D14">
            <v>9.6</v>
          </cell>
          <cell r="E14">
            <v>86.125</v>
          </cell>
          <cell r="F14">
            <v>100</v>
          </cell>
          <cell r="G14">
            <v>64</v>
          </cell>
          <cell r="H14">
            <v>25.92</v>
          </cell>
          <cell r="I14" t="str">
            <v>*</v>
          </cell>
          <cell r="J14">
            <v>42.12</v>
          </cell>
          <cell r="K14">
            <v>0</v>
          </cell>
        </row>
        <row r="15">
          <cell r="B15">
            <v>13.6</v>
          </cell>
          <cell r="C15">
            <v>22</v>
          </cell>
          <cell r="D15">
            <v>5.3</v>
          </cell>
          <cell r="E15">
            <v>80.791666666666671</v>
          </cell>
          <cell r="F15">
            <v>100</v>
          </cell>
          <cell r="G15">
            <v>45</v>
          </cell>
          <cell r="H15">
            <v>24.12</v>
          </cell>
          <cell r="I15" t="str">
            <v>*</v>
          </cell>
          <cell r="J15">
            <v>41.76</v>
          </cell>
          <cell r="K15">
            <v>0</v>
          </cell>
        </row>
        <row r="16">
          <cell r="B16">
            <v>17.095833333333331</v>
          </cell>
          <cell r="C16">
            <v>25.8</v>
          </cell>
          <cell r="D16">
            <v>10.4</v>
          </cell>
          <cell r="E16">
            <v>73.958333333333329</v>
          </cell>
          <cell r="F16">
            <v>100</v>
          </cell>
          <cell r="G16">
            <v>36</v>
          </cell>
          <cell r="H16">
            <v>27</v>
          </cell>
          <cell r="I16" t="str">
            <v>*</v>
          </cell>
          <cell r="J16">
            <v>40.32</v>
          </cell>
          <cell r="K16">
            <v>0</v>
          </cell>
        </row>
        <row r="17">
          <cell r="B17">
            <v>19.620833333333334</v>
          </cell>
          <cell r="C17">
            <v>31.4</v>
          </cell>
          <cell r="D17">
            <v>10.1</v>
          </cell>
          <cell r="E17">
            <v>63.5</v>
          </cell>
          <cell r="F17">
            <v>100</v>
          </cell>
          <cell r="G17">
            <v>24</v>
          </cell>
          <cell r="H17">
            <v>20.16</v>
          </cell>
          <cell r="I17" t="str">
            <v>*</v>
          </cell>
          <cell r="J17">
            <v>28.8</v>
          </cell>
          <cell r="K17">
            <v>0</v>
          </cell>
        </row>
        <row r="18">
          <cell r="B18">
            <v>22.762500000000003</v>
          </cell>
          <cell r="C18">
            <v>33.5</v>
          </cell>
          <cell r="D18">
            <v>12.7</v>
          </cell>
          <cell r="E18">
            <v>46.416666666666664</v>
          </cell>
          <cell r="F18">
            <v>83</v>
          </cell>
          <cell r="G18">
            <v>18</v>
          </cell>
          <cell r="H18">
            <v>23.040000000000003</v>
          </cell>
          <cell r="I18" t="str">
            <v>*</v>
          </cell>
          <cell r="J18">
            <v>35.64</v>
          </cell>
          <cell r="K18">
            <v>0</v>
          </cell>
        </row>
        <row r="19">
          <cell r="B19">
            <v>26.366666666666664</v>
          </cell>
          <cell r="C19">
            <v>34.4</v>
          </cell>
          <cell r="D19">
            <v>18</v>
          </cell>
          <cell r="E19">
            <v>39.541666666666664</v>
          </cell>
          <cell r="F19">
            <v>75</v>
          </cell>
          <cell r="G19">
            <v>23</v>
          </cell>
          <cell r="H19">
            <v>26.64</v>
          </cell>
          <cell r="I19" t="str">
            <v>*</v>
          </cell>
          <cell r="J19">
            <v>47.88</v>
          </cell>
          <cell r="K19">
            <v>0</v>
          </cell>
        </row>
        <row r="20">
          <cell r="B20">
            <v>24.008695652173916</v>
          </cell>
          <cell r="C20">
            <v>32.799999999999997</v>
          </cell>
          <cell r="D20">
            <v>17.100000000000001</v>
          </cell>
          <cell r="E20">
            <v>60.869565217391305</v>
          </cell>
          <cell r="F20">
            <v>98</v>
          </cell>
          <cell r="G20">
            <v>34</v>
          </cell>
          <cell r="H20">
            <v>30.6</v>
          </cell>
          <cell r="I20" t="str">
            <v>*</v>
          </cell>
          <cell r="J20">
            <v>62.28</v>
          </cell>
          <cell r="K20">
            <v>0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11.720833333333337</v>
          </cell>
          <cell r="C23">
            <v>15.6</v>
          </cell>
          <cell r="D23">
            <v>7.6</v>
          </cell>
          <cell r="E23">
            <v>63.375</v>
          </cell>
          <cell r="F23">
            <v>95</v>
          </cell>
          <cell r="G23">
            <v>38</v>
          </cell>
          <cell r="H23">
            <v>26.64</v>
          </cell>
          <cell r="I23" t="str">
            <v>*</v>
          </cell>
          <cell r="J23">
            <v>51.480000000000004</v>
          </cell>
          <cell r="K23">
            <v>0.2</v>
          </cell>
        </row>
        <row r="24">
          <cell r="B24">
            <v>13.362500000000002</v>
          </cell>
          <cell r="C24">
            <v>21.9</v>
          </cell>
          <cell r="D24">
            <v>7.3</v>
          </cell>
          <cell r="E24">
            <v>68.583333333333329</v>
          </cell>
          <cell r="F24">
            <v>90</v>
          </cell>
          <cell r="G24">
            <v>51</v>
          </cell>
          <cell r="H24">
            <v>14.4</v>
          </cell>
          <cell r="I24" t="str">
            <v>*</v>
          </cell>
          <cell r="J24">
            <v>41.4</v>
          </cell>
          <cell r="K24">
            <v>0</v>
          </cell>
        </row>
        <row r="25">
          <cell r="B25">
            <v>19.195833333333333</v>
          </cell>
          <cell r="C25">
            <v>28.6</v>
          </cell>
          <cell r="D25">
            <v>13.3</v>
          </cell>
          <cell r="E25">
            <v>66.791666666666671</v>
          </cell>
          <cell r="F25">
            <v>85</v>
          </cell>
          <cell r="G25">
            <v>34</v>
          </cell>
          <cell r="H25">
            <v>15.120000000000001</v>
          </cell>
          <cell r="I25" t="str">
            <v>*</v>
          </cell>
          <cell r="J25">
            <v>29.880000000000003</v>
          </cell>
          <cell r="K25">
            <v>0</v>
          </cell>
        </row>
        <row r="26">
          <cell r="B26">
            <v>21.279166666666665</v>
          </cell>
          <cell r="C26">
            <v>29.5</v>
          </cell>
          <cell r="D26">
            <v>15.1</v>
          </cell>
          <cell r="E26">
            <v>65.75</v>
          </cell>
          <cell r="F26">
            <v>90</v>
          </cell>
          <cell r="G26">
            <v>33</v>
          </cell>
          <cell r="H26">
            <v>13.68</v>
          </cell>
          <cell r="I26" t="str">
            <v>*</v>
          </cell>
          <cell r="J26">
            <v>29.52</v>
          </cell>
          <cell r="K26">
            <v>0</v>
          </cell>
        </row>
        <row r="27">
          <cell r="B27">
            <v>22.441666666666663</v>
          </cell>
          <cell r="C27">
            <v>30.6</v>
          </cell>
          <cell r="D27">
            <v>16.3</v>
          </cell>
          <cell r="E27">
            <v>57.583333333333336</v>
          </cell>
          <cell r="F27">
            <v>83</v>
          </cell>
          <cell r="G27">
            <v>26</v>
          </cell>
          <cell r="H27">
            <v>16.559999999999999</v>
          </cell>
          <cell r="I27" t="str">
            <v>*</v>
          </cell>
          <cell r="J27">
            <v>36.36</v>
          </cell>
          <cell r="K27">
            <v>0</v>
          </cell>
        </row>
        <row r="28">
          <cell r="B28">
            <v>22.812499999999996</v>
          </cell>
          <cell r="C28">
            <v>31</v>
          </cell>
          <cell r="D28">
            <v>17.600000000000001</v>
          </cell>
          <cell r="E28">
            <v>48.375</v>
          </cell>
          <cell r="F28">
            <v>70</v>
          </cell>
          <cell r="G28">
            <v>21</v>
          </cell>
          <cell r="H28">
            <v>15.120000000000001</v>
          </cell>
          <cell r="I28" t="str">
            <v>*</v>
          </cell>
          <cell r="J28">
            <v>38.519999999999996</v>
          </cell>
          <cell r="K28">
            <v>0</v>
          </cell>
        </row>
        <row r="29">
          <cell r="B29">
            <v>23.583333333333339</v>
          </cell>
          <cell r="C29">
            <v>30.5</v>
          </cell>
          <cell r="D29">
            <v>17.100000000000001</v>
          </cell>
          <cell r="E29">
            <v>36.875</v>
          </cell>
          <cell r="F29">
            <v>57</v>
          </cell>
          <cell r="G29">
            <v>18</v>
          </cell>
          <cell r="H29">
            <v>12.96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23.849999999999998</v>
          </cell>
          <cell r="C30">
            <v>31.9</v>
          </cell>
          <cell r="D30">
            <v>17</v>
          </cell>
          <cell r="E30">
            <v>37</v>
          </cell>
          <cell r="F30">
            <v>56</v>
          </cell>
          <cell r="G30">
            <v>19</v>
          </cell>
          <cell r="H30">
            <v>14.76</v>
          </cell>
          <cell r="I30" t="str">
            <v>*</v>
          </cell>
          <cell r="J30">
            <v>34.92</v>
          </cell>
          <cell r="K30">
            <v>0</v>
          </cell>
        </row>
        <row r="31">
          <cell r="B31">
            <v>24.38333333333334</v>
          </cell>
          <cell r="C31">
            <v>33.700000000000003</v>
          </cell>
          <cell r="D31">
            <v>15.8</v>
          </cell>
          <cell r="E31">
            <v>38.875</v>
          </cell>
          <cell r="F31">
            <v>73</v>
          </cell>
          <cell r="G31">
            <v>16</v>
          </cell>
          <cell r="H31">
            <v>18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25.491666666666664</v>
          </cell>
          <cell r="C32">
            <v>34.299999999999997</v>
          </cell>
          <cell r="D32">
            <v>17</v>
          </cell>
          <cell r="E32">
            <v>40.75</v>
          </cell>
          <cell r="F32">
            <v>72</v>
          </cell>
          <cell r="G32">
            <v>16</v>
          </cell>
          <cell r="H32">
            <v>15.840000000000002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23.262500000000006</v>
          </cell>
          <cell r="C33">
            <v>29.2</v>
          </cell>
          <cell r="D33">
            <v>17.3</v>
          </cell>
          <cell r="E33">
            <v>55.958333333333336</v>
          </cell>
          <cell r="F33">
            <v>76</v>
          </cell>
          <cell r="G33">
            <v>31</v>
          </cell>
          <cell r="H33">
            <v>24.840000000000003</v>
          </cell>
          <cell r="I33" t="str">
            <v>*</v>
          </cell>
          <cell r="J33">
            <v>39.6</v>
          </cell>
          <cell r="K33">
            <v>0</v>
          </cell>
        </row>
        <row r="34">
          <cell r="B34">
            <v>19.725000000000005</v>
          </cell>
          <cell r="C34">
            <v>25.2</v>
          </cell>
          <cell r="D34">
            <v>13.9</v>
          </cell>
          <cell r="E34">
            <v>59.875</v>
          </cell>
          <cell r="F34">
            <v>76</v>
          </cell>
          <cell r="G34">
            <v>38</v>
          </cell>
          <cell r="H34">
            <v>12.6</v>
          </cell>
          <cell r="I34" t="str">
            <v>*</v>
          </cell>
          <cell r="J34">
            <v>37.440000000000005</v>
          </cell>
          <cell r="K34">
            <v>0</v>
          </cell>
        </row>
        <row r="35">
          <cell r="B35">
            <v>21.562499999999996</v>
          </cell>
          <cell r="C35">
            <v>31.9</v>
          </cell>
          <cell r="D35">
            <v>14.9</v>
          </cell>
          <cell r="E35">
            <v>54.458333333333336</v>
          </cell>
          <cell r="F35">
            <v>76</v>
          </cell>
          <cell r="G35">
            <v>26</v>
          </cell>
          <cell r="H35">
            <v>11.520000000000001</v>
          </cell>
          <cell r="I35" t="str">
            <v>*</v>
          </cell>
          <cell r="J35">
            <v>27.720000000000002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23.020833333333332</v>
          </cell>
          <cell r="C5">
            <v>32.5</v>
          </cell>
          <cell r="D5">
            <v>13.5</v>
          </cell>
          <cell r="E5">
            <v>46.125</v>
          </cell>
          <cell r="F5">
            <v>72</v>
          </cell>
          <cell r="G5">
            <v>23</v>
          </cell>
          <cell r="H5">
            <v>11.16</v>
          </cell>
          <cell r="I5" t="str">
            <v>*</v>
          </cell>
          <cell r="J5">
            <v>30.6</v>
          </cell>
          <cell r="K5">
            <v>0</v>
          </cell>
        </row>
        <row r="6">
          <cell r="B6">
            <v>24.734782608695649</v>
          </cell>
          <cell r="C6">
            <v>33.799999999999997</v>
          </cell>
          <cell r="D6">
            <v>16.3</v>
          </cell>
          <cell r="E6">
            <v>39.695652173913047</v>
          </cell>
          <cell r="F6">
            <v>62</v>
          </cell>
          <cell r="G6">
            <v>20</v>
          </cell>
          <cell r="H6">
            <v>17.64</v>
          </cell>
          <cell r="I6" t="str">
            <v>*</v>
          </cell>
          <cell r="J6">
            <v>34.56</v>
          </cell>
          <cell r="K6">
            <v>0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21.049999999999997</v>
          </cell>
          <cell r="C9">
            <v>27.1</v>
          </cell>
          <cell r="D9">
            <v>17.100000000000001</v>
          </cell>
          <cell r="E9">
            <v>64.681818181818187</v>
          </cell>
          <cell r="F9">
            <v>84</v>
          </cell>
          <cell r="G9">
            <v>33</v>
          </cell>
          <cell r="H9">
            <v>18.36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21.280952380952378</v>
          </cell>
          <cell r="C10" t="str">
            <v>*</v>
          </cell>
          <cell r="D10">
            <v>14.1</v>
          </cell>
          <cell r="E10">
            <v>59.523809523809526</v>
          </cell>
          <cell r="F10">
            <v>80</v>
          </cell>
          <cell r="G10">
            <v>29</v>
          </cell>
          <cell r="H10">
            <v>14.04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21.580952380952382</v>
          </cell>
          <cell r="C11">
            <v>27.2</v>
          </cell>
          <cell r="D11">
            <v>18.600000000000001</v>
          </cell>
          <cell r="E11">
            <v>70.904761904761898</v>
          </cell>
          <cell r="F11">
            <v>88</v>
          </cell>
          <cell r="G11">
            <v>49</v>
          </cell>
          <cell r="H11">
            <v>13.32</v>
          </cell>
          <cell r="I11" t="str">
            <v>*</v>
          </cell>
          <cell r="J11">
            <v>23.400000000000002</v>
          </cell>
          <cell r="K11">
            <v>0</v>
          </cell>
        </row>
        <row r="12">
          <cell r="B12">
            <v>19.716666666666661</v>
          </cell>
          <cell r="C12">
            <v>22.3</v>
          </cell>
          <cell r="D12">
            <v>17.8</v>
          </cell>
          <cell r="E12">
            <v>90</v>
          </cell>
          <cell r="F12">
            <v>93</v>
          </cell>
          <cell r="G12">
            <v>82</v>
          </cell>
          <cell r="H12">
            <v>12.24</v>
          </cell>
          <cell r="I12" t="str">
            <v>*</v>
          </cell>
          <cell r="J12">
            <v>24.48</v>
          </cell>
          <cell r="K12">
            <v>0</v>
          </cell>
        </row>
        <row r="13">
          <cell r="B13">
            <v>15.925000000000004</v>
          </cell>
          <cell r="C13">
            <v>19.600000000000001</v>
          </cell>
          <cell r="D13">
            <v>12</v>
          </cell>
          <cell r="E13">
            <v>91.041666666666671</v>
          </cell>
          <cell r="F13">
            <v>95</v>
          </cell>
          <cell r="G13">
            <v>84</v>
          </cell>
          <cell r="H13">
            <v>17.28</v>
          </cell>
          <cell r="I13" t="str">
            <v>*</v>
          </cell>
          <cell r="J13">
            <v>35.64</v>
          </cell>
          <cell r="K13">
            <v>0</v>
          </cell>
        </row>
        <row r="14">
          <cell r="B14">
            <v>11.337499999999999</v>
          </cell>
          <cell r="C14">
            <v>15.7</v>
          </cell>
          <cell r="D14">
            <v>6.3</v>
          </cell>
          <cell r="E14">
            <v>79.458333333333329</v>
          </cell>
          <cell r="F14">
            <v>92</v>
          </cell>
          <cell r="G14">
            <v>62</v>
          </cell>
          <cell r="H14">
            <v>11.16</v>
          </cell>
          <cell r="I14" t="str">
            <v>*</v>
          </cell>
          <cell r="J14">
            <v>29.880000000000003</v>
          </cell>
          <cell r="K14">
            <v>0</v>
          </cell>
        </row>
        <row r="15">
          <cell r="B15">
            <v>13.379166666666668</v>
          </cell>
          <cell r="C15">
            <v>22.4</v>
          </cell>
          <cell r="D15">
            <v>4.4000000000000004</v>
          </cell>
          <cell r="E15">
            <v>70.083333333333329</v>
          </cell>
          <cell r="F15">
            <v>93</v>
          </cell>
          <cell r="G15">
            <v>37</v>
          </cell>
          <cell r="H15">
            <v>19.8</v>
          </cell>
          <cell r="I15" t="str">
            <v>*</v>
          </cell>
          <cell r="J15">
            <v>36</v>
          </cell>
          <cell r="K15">
            <v>0</v>
          </cell>
        </row>
        <row r="16">
          <cell r="B16">
            <v>17.804166666666664</v>
          </cell>
          <cell r="C16">
            <v>26.8</v>
          </cell>
          <cell r="D16">
            <v>10.3</v>
          </cell>
          <cell r="E16">
            <v>56.5</v>
          </cell>
          <cell r="F16">
            <v>80</v>
          </cell>
          <cell r="G16">
            <v>28</v>
          </cell>
          <cell r="H16">
            <v>21.6</v>
          </cell>
          <cell r="I16" t="str">
            <v>*</v>
          </cell>
          <cell r="J16">
            <v>42.480000000000004</v>
          </cell>
          <cell r="K16">
            <v>0</v>
          </cell>
        </row>
        <row r="17">
          <cell r="B17">
            <v>22.220833333333335</v>
          </cell>
          <cell r="C17">
            <v>31.6</v>
          </cell>
          <cell r="D17">
            <v>10.5</v>
          </cell>
          <cell r="E17">
            <v>42.208333333333336</v>
          </cell>
          <cell r="F17">
            <v>69</v>
          </cell>
          <cell r="G17">
            <v>24</v>
          </cell>
          <cell r="H17">
            <v>11.520000000000001</v>
          </cell>
          <cell r="I17" t="str">
            <v>*</v>
          </cell>
          <cell r="J17">
            <v>29.16</v>
          </cell>
          <cell r="K17">
            <v>0</v>
          </cell>
        </row>
        <row r="18">
          <cell r="B18">
            <v>24.870833333333334</v>
          </cell>
          <cell r="C18">
            <v>33.299999999999997</v>
          </cell>
          <cell r="D18">
            <v>17.399999999999999</v>
          </cell>
          <cell r="E18">
            <v>38.083333333333336</v>
          </cell>
          <cell r="F18">
            <v>58</v>
          </cell>
          <cell r="G18">
            <v>21</v>
          </cell>
          <cell r="H18">
            <v>13.32</v>
          </cell>
          <cell r="I18" t="str">
            <v>*</v>
          </cell>
          <cell r="J18">
            <v>34.56</v>
          </cell>
          <cell r="K18">
            <v>0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18.634782608695648</v>
          </cell>
          <cell r="C22">
            <v>23.9</v>
          </cell>
          <cell r="D22">
            <v>14</v>
          </cell>
          <cell r="E22">
            <v>86.391304347826093</v>
          </cell>
          <cell r="F22">
            <v>92</v>
          </cell>
          <cell r="G22">
            <v>71</v>
          </cell>
          <cell r="H22">
            <v>19.8</v>
          </cell>
          <cell r="I22" t="str">
            <v>*</v>
          </cell>
          <cell r="J22">
            <v>43.92</v>
          </cell>
          <cell r="K22">
            <v>0</v>
          </cell>
        </row>
        <row r="23">
          <cell r="B23">
            <v>10.386363636363635</v>
          </cell>
          <cell r="C23">
            <v>15.2</v>
          </cell>
          <cell r="D23">
            <v>5.2</v>
          </cell>
          <cell r="E23">
            <v>62.045454545454547</v>
          </cell>
          <cell r="F23">
            <v>82</v>
          </cell>
          <cell r="G23">
            <v>37</v>
          </cell>
          <cell r="H23">
            <v>29.52</v>
          </cell>
          <cell r="I23" t="str">
            <v>*</v>
          </cell>
          <cell r="J23">
            <v>55.800000000000004</v>
          </cell>
          <cell r="K23" t="str">
            <v>*</v>
          </cell>
        </row>
        <row r="24">
          <cell r="B24">
            <v>11.679166666666667</v>
          </cell>
          <cell r="C24">
            <v>22.8</v>
          </cell>
          <cell r="D24">
            <v>4.2</v>
          </cell>
          <cell r="E24">
            <v>69.5</v>
          </cell>
          <cell r="F24">
            <v>87</v>
          </cell>
          <cell r="G24">
            <v>43</v>
          </cell>
          <cell r="H24">
            <v>17.28</v>
          </cell>
          <cell r="I24" t="str">
            <v>*</v>
          </cell>
          <cell r="J24">
            <v>38.880000000000003</v>
          </cell>
          <cell r="K24">
            <v>0</v>
          </cell>
        </row>
        <row r="25">
          <cell r="B25">
            <v>16.974999999999998</v>
          </cell>
          <cell r="C25">
            <v>27.5</v>
          </cell>
          <cell r="D25">
            <v>8.6</v>
          </cell>
          <cell r="E25">
            <v>71.458333333333329</v>
          </cell>
          <cell r="F25">
            <v>92</v>
          </cell>
          <cell r="G25">
            <v>43</v>
          </cell>
          <cell r="H25">
            <v>13.32</v>
          </cell>
          <cell r="I25" t="str">
            <v>*</v>
          </cell>
          <cell r="J25">
            <v>26.64</v>
          </cell>
          <cell r="K25">
            <v>0</v>
          </cell>
        </row>
        <row r="26">
          <cell r="B26">
            <v>20.045833333333334</v>
          </cell>
          <cell r="C26">
            <v>29.5</v>
          </cell>
          <cell r="D26">
            <v>12.7</v>
          </cell>
          <cell r="E26">
            <v>68.583333333333329</v>
          </cell>
          <cell r="F26">
            <v>91</v>
          </cell>
          <cell r="G26">
            <v>36</v>
          </cell>
          <cell r="H26">
            <v>11.879999999999999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21.866666666666664</v>
          </cell>
          <cell r="C27">
            <v>30.6</v>
          </cell>
          <cell r="D27">
            <v>15</v>
          </cell>
          <cell r="E27">
            <v>60.333333333333336</v>
          </cell>
          <cell r="F27">
            <v>85</v>
          </cell>
          <cell r="G27">
            <v>30</v>
          </cell>
          <cell r="H27">
            <v>14.4</v>
          </cell>
          <cell r="I27" t="str">
            <v>*</v>
          </cell>
          <cell r="J27">
            <v>37.080000000000005</v>
          </cell>
          <cell r="K27">
            <v>0</v>
          </cell>
        </row>
        <row r="28">
          <cell r="B28">
            <v>23.245833333333334</v>
          </cell>
          <cell r="C28">
            <v>31.9</v>
          </cell>
          <cell r="D28">
            <v>15.5</v>
          </cell>
          <cell r="E28">
            <v>51.208333333333336</v>
          </cell>
          <cell r="F28">
            <v>78</v>
          </cell>
          <cell r="G28">
            <v>24</v>
          </cell>
          <cell r="H28">
            <v>14.04</v>
          </cell>
          <cell r="I28" t="str">
            <v>*</v>
          </cell>
          <cell r="J28">
            <v>34.56</v>
          </cell>
          <cell r="K28">
            <v>0</v>
          </cell>
        </row>
        <row r="29">
          <cell r="B29">
            <v>24.458333333333332</v>
          </cell>
          <cell r="C29">
            <v>32.700000000000003</v>
          </cell>
          <cell r="D29">
            <v>17.600000000000001</v>
          </cell>
          <cell r="E29">
            <v>42.916666666666664</v>
          </cell>
          <cell r="F29">
            <v>71</v>
          </cell>
          <cell r="G29">
            <v>19</v>
          </cell>
          <cell r="H29">
            <v>12.24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24.041666666666668</v>
          </cell>
          <cell r="C30">
            <v>32.299999999999997</v>
          </cell>
          <cell r="D30">
            <v>15.2</v>
          </cell>
          <cell r="E30">
            <v>39.625</v>
          </cell>
          <cell r="F30">
            <v>64</v>
          </cell>
          <cell r="G30">
            <v>21</v>
          </cell>
          <cell r="H30">
            <v>12.96</v>
          </cell>
          <cell r="I30" t="str">
            <v>*</v>
          </cell>
          <cell r="J30">
            <v>30.96</v>
          </cell>
          <cell r="K30">
            <v>0</v>
          </cell>
        </row>
        <row r="31">
          <cell r="B31">
            <v>25.725000000000005</v>
          </cell>
          <cell r="C31">
            <v>34.5</v>
          </cell>
          <cell r="D31">
            <v>17.399999999999999</v>
          </cell>
          <cell r="E31">
            <v>37.416666666666664</v>
          </cell>
          <cell r="F31">
            <v>55</v>
          </cell>
          <cell r="G31">
            <v>21</v>
          </cell>
          <cell r="H31">
            <v>9.7200000000000006</v>
          </cell>
          <cell r="I31" t="str">
            <v>*</v>
          </cell>
          <cell r="J31">
            <v>23.759999999999998</v>
          </cell>
          <cell r="K31">
            <v>0</v>
          </cell>
        </row>
        <row r="32">
          <cell r="B32">
            <v>26.437500000000004</v>
          </cell>
          <cell r="C32">
            <v>35.799999999999997</v>
          </cell>
          <cell r="D32">
            <v>17.5</v>
          </cell>
          <cell r="E32">
            <v>41.666666666666664</v>
          </cell>
          <cell r="F32">
            <v>66</v>
          </cell>
          <cell r="G32">
            <v>20</v>
          </cell>
          <cell r="H32">
            <v>12.96</v>
          </cell>
          <cell r="I32" t="str">
            <v>*</v>
          </cell>
          <cell r="J32">
            <v>37.800000000000004</v>
          </cell>
          <cell r="K32">
            <v>0</v>
          </cell>
        </row>
        <row r="33">
          <cell r="B33">
            <v>19.554166666666664</v>
          </cell>
          <cell r="C33">
            <v>25.5</v>
          </cell>
          <cell r="D33">
            <v>14.3</v>
          </cell>
          <cell r="E33">
            <v>66.666666666666671</v>
          </cell>
          <cell r="F33">
            <v>83</v>
          </cell>
          <cell r="G33">
            <v>48</v>
          </cell>
          <cell r="H33">
            <v>23.400000000000002</v>
          </cell>
          <cell r="I33" t="str">
            <v>*</v>
          </cell>
          <cell r="J33">
            <v>44.64</v>
          </cell>
          <cell r="K33">
            <v>0</v>
          </cell>
        </row>
        <row r="34">
          <cell r="B34">
            <v>17.904166666666665</v>
          </cell>
          <cell r="C34">
            <v>22.6</v>
          </cell>
          <cell r="D34">
            <v>14</v>
          </cell>
          <cell r="E34">
            <v>64</v>
          </cell>
          <cell r="F34">
            <v>85</v>
          </cell>
          <cell r="G34">
            <v>43</v>
          </cell>
          <cell r="H34">
            <v>21.6</v>
          </cell>
          <cell r="I34" t="str">
            <v>*</v>
          </cell>
          <cell r="J34">
            <v>47.519999999999996</v>
          </cell>
          <cell r="K34">
            <v>0</v>
          </cell>
        </row>
        <row r="35">
          <cell r="B35">
            <v>20.166666666666664</v>
          </cell>
          <cell r="C35">
            <v>31</v>
          </cell>
          <cell r="D35">
            <v>11.1</v>
          </cell>
          <cell r="E35">
            <v>58.625</v>
          </cell>
          <cell r="F35">
            <v>85</v>
          </cell>
          <cell r="G35">
            <v>28</v>
          </cell>
          <cell r="H35">
            <v>14.4</v>
          </cell>
          <cell r="I35" t="str">
            <v>*</v>
          </cell>
          <cell r="J35">
            <v>31.319999999999997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25.516666666666662</v>
          </cell>
          <cell r="C5">
            <v>33.200000000000003</v>
          </cell>
          <cell r="D5">
            <v>18.2</v>
          </cell>
          <cell r="E5">
            <v>37.666666666666664</v>
          </cell>
          <cell r="F5">
            <v>61</v>
          </cell>
          <cell r="G5">
            <v>17</v>
          </cell>
          <cell r="H5">
            <v>16.559999999999999</v>
          </cell>
          <cell r="I5" t="str">
            <v>*</v>
          </cell>
          <cell r="J5">
            <v>26.28</v>
          </cell>
          <cell r="K5">
            <v>0</v>
          </cell>
        </row>
        <row r="6">
          <cell r="B6">
            <v>26.145833333333332</v>
          </cell>
          <cell r="C6">
            <v>34.799999999999997</v>
          </cell>
          <cell r="D6">
            <v>18.3</v>
          </cell>
          <cell r="E6">
            <v>33.125</v>
          </cell>
          <cell r="F6">
            <v>55</v>
          </cell>
          <cell r="G6">
            <v>13</v>
          </cell>
          <cell r="H6">
            <v>16.920000000000002</v>
          </cell>
          <cell r="I6" t="str">
            <v>*</v>
          </cell>
          <cell r="J6">
            <v>24.840000000000003</v>
          </cell>
          <cell r="K6">
            <v>0</v>
          </cell>
        </row>
        <row r="7">
          <cell r="B7">
            <v>26.262499999999999</v>
          </cell>
          <cell r="C7">
            <v>34.4</v>
          </cell>
          <cell r="D7">
            <v>17.899999999999999</v>
          </cell>
          <cell r="E7">
            <v>30</v>
          </cell>
          <cell r="F7">
            <v>51</v>
          </cell>
          <cell r="G7">
            <v>13</v>
          </cell>
          <cell r="H7">
            <v>17.28</v>
          </cell>
          <cell r="I7" t="str">
            <v>*</v>
          </cell>
          <cell r="J7">
            <v>46.800000000000004</v>
          </cell>
          <cell r="K7">
            <v>0</v>
          </cell>
        </row>
        <row r="8">
          <cell r="B8">
            <v>25.237499999999997</v>
          </cell>
          <cell r="C8">
            <v>33.700000000000003</v>
          </cell>
          <cell r="D8">
            <v>16.2</v>
          </cell>
          <cell r="E8">
            <v>35</v>
          </cell>
          <cell r="F8">
            <v>66</v>
          </cell>
          <cell r="G8">
            <v>18</v>
          </cell>
          <cell r="H8">
            <v>20.52</v>
          </cell>
          <cell r="I8" t="str">
            <v>*</v>
          </cell>
          <cell r="J8">
            <v>38.519999999999996</v>
          </cell>
          <cell r="K8">
            <v>0</v>
          </cell>
        </row>
        <row r="9">
          <cell r="B9">
            <v>25.641666666666662</v>
          </cell>
          <cell r="C9">
            <v>34</v>
          </cell>
          <cell r="D9">
            <v>18.8</v>
          </cell>
          <cell r="E9">
            <v>37.25</v>
          </cell>
          <cell r="F9">
            <v>56</v>
          </cell>
          <cell r="G9">
            <v>19</v>
          </cell>
          <cell r="H9">
            <v>16.2</v>
          </cell>
          <cell r="I9" t="str">
            <v>*</v>
          </cell>
          <cell r="J9">
            <v>35.28</v>
          </cell>
          <cell r="K9">
            <v>0</v>
          </cell>
        </row>
        <row r="10">
          <cell r="B10">
            <v>26.458333333333339</v>
          </cell>
          <cell r="C10">
            <v>34.6</v>
          </cell>
          <cell r="D10">
            <v>18.3</v>
          </cell>
          <cell r="E10">
            <v>37.291666666666664</v>
          </cell>
          <cell r="F10">
            <v>66</v>
          </cell>
          <cell r="G10">
            <v>15</v>
          </cell>
          <cell r="H10">
            <v>20.16</v>
          </cell>
          <cell r="I10" t="str">
            <v>*</v>
          </cell>
          <cell r="J10">
            <v>38.519999999999996</v>
          </cell>
          <cell r="K10">
            <v>0</v>
          </cell>
        </row>
        <row r="11">
          <cell r="B11">
            <v>25.141666666666666</v>
          </cell>
          <cell r="C11">
            <v>32.700000000000003</v>
          </cell>
          <cell r="D11">
            <v>19.399999999999999</v>
          </cell>
          <cell r="E11">
            <v>41.458333333333336</v>
          </cell>
          <cell r="F11">
            <v>59</v>
          </cell>
          <cell r="G11">
            <v>23</v>
          </cell>
          <cell r="H11">
            <v>23.759999999999998</v>
          </cell>
          <cell r="I11" t="str">
            <v>*</v>
          </cell>
          <cell r="J11">
            <v>37.080000000000005</v>
          </cell>
          <cell r="K11">
            <v>0</v>
          </cell>
        </row>
        <row r="12">
          <cell r="B12">
            <v>23.616666666666671</v>
          </cell>
          <cell r="C12">
            <v>31.2</v>
          </cell>
          <cell r="D12">
            <v>19.600000000000001</v>
          </cell>
          <cell r="E12">
            <v>68.708333333333329</v>
          </cell>
          <cell r="F12">
            <v>95</v>
          </cell>
          <cell r="G12">
            <v>32</v>
          </cell>
          <cell r="H12">
            <v>21.240000000000002</v>
          </cell>
          <cell r="I12" t="str">
            <v>*</v>
          </cell>
          <cell r="J12">
            <v>30.240000000000002</v>
          </cell>
          <cell r="K12">
            <v>0.2</v>
          </cell>
        </row>
        <row r="13">
          <cell r="B13">
            <v>18.554166666666667</v>
          </cell>
          <cell r="C13">
            <v>22.7</v>
          </cell>
          <cell r="D13">
            <v>13.7</v>
          </cell>
          <cell r="E13">
            <v>92.708333333333329</v>
          </cell>
          <cell r="F13">
            <v>100</v>
          </cell>
          <cell r="G13">
            <v>77</v>
          </cell>
          <cell r="H13">
            <v>34.92</v>
          </cell>
          <cell r="I13" t="str">
            <v>*</v>
          </cell>
          <cell r="J13">
            <v>54</v>
          </cell>
          <cell r="K13">
            <v>0.2</v>
          </cell>
        </row>
        <row r="14">
          <cell r="B14">
            <v>14.191666666666668</v>
          </cell>
          <cell r="C14">
            <v>19.3</v>
          </cell>
          <cell r="D14">
            <v>9.5</v>
          </cell>
          <cell r="E14">
            <v>79.5</v>
          </cell>
          <cell r="F14">
            <v>100</v>
          </cell>
          <cell r="G14">
            <v>42</v>
          </cell>
          <cell r="H14">
            <v>24.48</v>
          </cell>
          <cell r="I14" t="str">
            <v>*</v>
          </cell>
          <cell r="J14">
            <v>37.800000000000004</v>
          </cell>
          <cell r="K14">
            <v>0</v>
          </cell>
        </row>
        <row r="15">
          <cell r="B15">
            <v>14.654166666666667</v>
          </cell>
          <cell r="C15">
            <v>23.5</v>
          </cell>
          <cell r="D15">
            <v>9.1</v>
          </cell>
          <cell r="E15">
            <v>65.416666666666671</v>
          </cell>
          <cell r="F15">
            <v>88</v>
          </cell>
          <cell r="G15">
            <v>32</v>
          </cell>
          <cell r="H15">
            <v>20.52</v>
          </cell>
          <cell r="I15" t="str">
            <v>*</v>
          </cell>
          <cell r="J15">
            <v>33.119999999999997</v>
          </cell>
          <cell r="K15">
            <v>0.2</v>
          </cell>
        </row>
        <row r="16">
          <cell r="B16">
            <v>19.012500000000003</v>
          </cell>
          <cell r="C16">
            <v>29.4</v>
          </cell>
          <cell r="D16">
            <v>10.7</v>
          </cell>
          <cell r="E16">
            <v>47.958333333333336</v>
          </cell>
          <cell r="F16">
            <v>78</v>
          </cell>
          <cell r="G16">
            <v>17</v>
          </cell>
          <cell r="H16">
            <v>17.64</v>
          </cell>
          <cell r="I16" t="str">
            <v>*</v>
          </cell>
          <cell r="J16">
            <v>27.720000000000002</v>
          </cell>
          <cell r="K16">
            <v>0</v>
          </cell>
        </row>
        <row r="17">
          <cell r="B17">
            <v>23.074999999999999</v>
          </cell>
          <cell r="C17">
            <v>33.1</v>
          </cell>
          <cell r="D17">
            <v>14.5</v>
          </cell>
          <cell r="E17">
            <v>37.458333333333336</v>
          </cell>
          <cell r="F17">
            <v>64</v>
          </cell>
          <cell r="G17">
            <v>15</v>
          </cell>
          <cell r="H17">
            <v>20.88</v>
          </cell>
          <cell r="I17" t="str">
            <v>*</v>
          </cell>
          <cell r="J17">
            <v>31.680000000000003</v>
          </cell>
          <cell r="K17">
            <v>0</v>
          </cell>
        </row>
        <row r="18">
          <cell r="B18">
            <v>26.074999999999999</v>
          </cell>
          <cell r="C18">
            <v>34.5</v>
          </cell>
          <cell r="D18">
            <v>17.399999999999999</v>
          </cell>
          <cell r="E18">
            <v>33.5</v>
          </cell>
          <cell r="F18">
            <v>63</v>
          </cell>
          <cell r="G18">
            <v>14</v>
          </cell>
          <cell r="H18">
            <v>22.68</v>
          </cell>
          <cell r="I18" t="str">
            <v>*</v>
          </cell>
          <cell r="J18">
            <v>38.159999999999997</v>
          </cell>
          <cell r="K18">
            <v>0.2</v>
          </cell>
        </row>
        <row r="19">
          <cell r="B19">
            <v>25.787500000000005</v>
          </cell>
          <cell r="C19">
            <v>34.6</v>
          </cell>
          <cell r="D19">
            <v>17.2</v>
          </cell>
          <cell r="E19">
            <v>38.875</v>
          </cell>
          <cell r="F19">
            <v>60</v>
          </cell>
          <cell r="G19">
            <v>18</v>
          </cell>
          <cell r="H19">
            <v>31.319999999999997</v>
          </cell>
          <cell r="I19" t="str">
            <v>*</v>
          </cell>
          <cell r="J19">
            <v>55.080000000000005</v>
          </cell>
          <cell r="K19">
            <v>0</v>
          </cell>
        </row>
        <row r="20">
          <cell r="B20">
            <v>24.570833333333336</v>
          </cell>
          <cell r="C20">
            <v>29.5</v>
          </cell>
          <cell r="D20">
            <v>21.1</v>
          </cell>
          <cell r="E20">
            <v>55.708333333333336</v>
          </cell>
          <cell r="F20">
            <v>69</v>
          </cell>
          <cell r="G20">
            <v>43</v>
          </cell>
          <cell r="H20">
            <v>30.96</v>
          </cell>
          <cell r="I20" t="str">
            <v>*</v>
          </cell>
          <cell r="J20">
            <v>55.800000000000004</v>
          </cell>
          <cell r="K20">
            <v>0</v>
          </cell>
        </row>
        <row r="21">
          <cell r="B21">
            <v>25.687500000000004</v>
          </cell>
          <cell r="C21">
            <v>33</v>
          </cell>
          <cell r="D21">
            <v>19.3</v>
          </cell>
          <cell r="E21">
            <v>59.333333333333336</v>
          </cell>
          <cell r="F21">
            <v>85</v>
          </cell>
          <cell r="G21">
            <v>35</v>
          </cell>
          <cell r="H21">
            <v>35.28</v>
          </cell>
          <cell r="I21" t="str">
            <v>*</v>
          </cell>
          <cell r="J21">
            <v>54.36</v>
          </cell>
          <cell r="K21">
            <v>0</v>
          </cell>
        </row>
        <row r="22">
          <cell r="B22">
            <v>23.395833333333332</v>
          </cell>
          <cell r="C22">
            <v>32.5</v>
          </cell>
          <cell r="D22">
            <v>17.100000000000001</v>
          </cell>
          <cell r="E22">
            <v>63.125</v>
          </cell>
          <cell r="F22">
            <v>99</v>
          </cell>
          <cell r="G22">
            <v>35</v>
          </cell>
          <cell r="H22">
            <v>43.92</v>
          </cell>
          <cell r="I22" t="str">
            <v>*</v>
          </cell>
          <cell r="J22">
            <v>77.760000000000005</v>
          </cell>
          <cell r="K22">
            <v>0</v>
          </cell>
        </row>
        <row r="23">
          <cell r="B23">
            <v>14.850000000000001</v>
          </cell>
          <cell r="C23">
            <v>19</v>
          </cell>
          <cell r="D23">
            <v>9.3000000000000007</v>
          </cell>
          <cell r="E23">
            <v>66.708333333333329</v>
          </cell>
          <cell r="F23">
            <v>99</v>
          </cell>
          <cell r="G23">
            <v>31</v>
          </cell>
          <cell r="H23">
            <v>37.800000000000004</v>
          </cell>
          <cell r="I23" t="str">
            <v>*</v>
          </cell>
          <cell r="J23">
            <v>54</v>
          </cell>
          <cell r="K23">
            <v>0</v>
          </cell>
        </row>
        <row r="24">
          <cell r="B24">
            <v>14.274999999999999</v>
          </cell>
          <cell r="C24">
            <v>23.5</v>
          </cell>
          <cell r="D24">
            <v>7.6</v>
          </cell>
          <cell r="E24">
            <v>63.083333333333336</v>
          </cell>
          <cell r="F24">
            <v>82</v>
          </cell>
          <cell r="G24">
            <v>45</v>
          </cell>
          <cell r="H24">
            <v>27.720000000000002</v>
          </cell>
          <cell r="I24" t="str">
            <v>*</v>
          </cell>
          <cell r="J24">
            <v>45.36</v>
          </cell>
          <cell r="K24">
            <v>0</v>
          </cell>
        </row>
        <row r="25">
          <cell r="B25">
            <v>21.224999999999998</v>
          </cell>
          <cell r="C25">
            <v>31.2</v>
          </cell>
          <cell r="D25">
            <v>14.5</v>
          </cell>
          <cell r="E25">
            <v>59.625</v>
          </cell>
          <cell r="F25">
            <v>79</v>
          </cell>
          <cell r="G25">
            <v>26</v>
          </cell>
          <cell r="H25">
            <v>23.400000000000002</v>
          </cell>
          <cell r="I25" t="str">
            <v>*</v>
          </cell>
          <cell r="J25">
            <v>33.480000000000004</v>
          </cell>
          <cell r="K25">
            <v>0</v>
          </cell>
        </row>
        <row r="26">
          <cell r="B26">
            <v>23.762500000000003</v>
          </cell>
          <cell r="C26">
            <v>32.1</v>
          </cell>
          <cell r="D26">
            <v>18.399999999999999</v>
          </cell>
          <cell r="E26">
            <v>55.166666666666664</v>
          </cell>
          <cell r="F26">
            <v>78</v>
          </cell>
          <cell r="G26">
            <v>25</v>
          </cell>
          <cell r="H26">
            <v>24.12</v>
          </cell>
          <cell r="I26" t="str">
            <v>*</v>
          </cell>
          <cell r="J26">
            <v>36.36</v>
          </cell>
          <cell r="K26">
            <v>0</v>
          </cell>
        </row>
        <row r="27">
          <cell r="B27">
            <v>25.591666666666672</v>
          </cell>
          <cell r="C27">
            <v>32.4</v>
          </cell>
          <cell r="D27">
            <v>20.2</v>
          </cell>
          <cell r="E27">
            <v>43.583333333333336</v>
          </cell>
          <cell r="F27">
            <v>66</v>
          </cell>
          <cell r="G27">
            <v>21</v>
          </cell>
          <cell r="H27">
            <v>24.12</v>
          </cell>
          <cell r="I27" t="str">
            <v>*</v>
          </cell>
          <cell r="J27">
            <v>39.96</v>
          </cell>
          <cell r="K27">
            <v>0</v>
          </cell>
        </row>
        <row r="28">
          <cell r="B28">
            <v>25.870833333333334</v>
          </cell>
          <cell r="C28">
            <v>32.299999999999997</v>
          </cell>
          <cell r="D28">
            <v>17.899999999999999</v>
          </cell>
          <cell r="E28">
            <v>32</v>
          </cell>
          <cell r="F28">
            <v>54</v>
          </cell>
          <cell r="G28">
            <v>16</v>
          </cell>
          <cell r="H28">
            <v>21.240000000000002</v>
          </cell>
          <cell r="I28" t="str">
            <v>*</v>
          </cell>
          <cell r="J28">
            <v>35.28</v>
          </cell>
          <cell r="K28">
            <v>0</v>
          </cell>
        </row>
        <row r="29">
          <cell r="B29">
            <v>25.808333333333334</v>
          </cell>
          <cell r="C29">
            <v>33.799999999999997</v>
          </cell>
          <cell r="D29">
            <v>17.100000000000001</v>
          </cell>
          <cell r="E29">
            <v>31.75</v>
          </cell>
          <cell r="F29">
            <v>59</v>
          </cell>
          <cell r="G29">
            <v>14</v>
          </cell>
          <cell r="H29">
            <v>19.440000000000001</v>
          </cell>
          <cell r="I29" t="str">
            <v>*</v>
          </cell>
          <cell r="J29">
            <v>35.64</v>
          </cell>
          <cell r="K29">
            <v>0</v>
          </cell>
        </row>
        <row r="30">
          <cell r="B30">
            <v>26.166666666666661</v>
          </cell>
          <cell r="C30">
            <v>34.1</v>
          </cell>
          <cell r="D30">
            <v>18.100000000000001</v>
          </cell>
          <cell r="E30">
            <v>31.083333333333332</v>
          </cell>
          <cell r="F30">
            <v>51</v>
          </cell>
          <cell r="G30">
            <v>16</v>
          </cell>
          <cell r="H30">
            <v>20.52</v>
          </cell>
          <cell r="I30" t="str">
            <v>*</v>
          </cell>
          <cell r="J30">
            <v>30.6</v>
          </cell>
          <cell r="K30">
            <v>0</v>
          </cell>
        </row>
        <row r="31">
          <cell r="B31">
            <v>27.391666666666669</v>
          </cell>
          <cell r="C31">
            <v>35.700000000000003</v>
          </cell>
          <cell r="D31">
            <v>19.600000000000001</v>
          </cell>
          <cell r="E31">
            <v>31.75</v>
          </cell>
          <cell r="F31">
            <v>55</v>
          </cell>
          <cell r="G31">
            <v>15</v>
          </cell>
          <cell r="H31">
            <v>19.440000000000001</v>
          </cell>
          <cell r="I31" t="str">
            <v>*</v>
          </cell>
          <cell r="J31">
            <v>33.480000000000004</v>
          </cell>
          <cell r="K31">
            <v>0</v>
          </cell>
        </row>
        <row r="32">
          <cell r="B32">
            <v>27.879166666666677</v>
          </cell>
          <cell r="C32">
            <v>35.200000000000003</v>
          </cell>
          <cell r="D32">
            <v>20.7</v>
          </cell>
          <cell r="E32">
            <v>33.541666666666664</v>
          </cell>
          <cell r="F32">
            <v>57</v>
          </cell>
          <cell r="G32">
            <v>16</v>
          </cell>
          <cell r="H32">
            <v>17.64</v>
          </cell>
          <cell r="I32" t="str">
            <v>*</v>
          </cell>
          <cell r="J32">
            <v>29.16</v>
          </cell>
          <cell r="K32">
            <v>0</v>
          </cell>
        </row>
        <row r="33">
          <cell r="B33">
            <v>23.795833333333338</v>
          </cell>
          <cell r="C33">
            <v>29.5</v>
          </cell>
          <cell r="D33">
            <v>18.100000000000001</v>
          </cell>
          <cell r="E33">
            <v>59.875</v>
          </cell>
          <cell r="F33">
            <v>88</v>
          </cell>
          <cell r="G33">
            <v>29</v>
          </cell>
          <cell r="H33">
            <v>24.12</v>
          </cell>
          <cell r="I33" t="str">
            <v>*</v>
          </cell>
          <cell r="J33">
            <v>38.880000000000003</v>
          </cell>
          <cell r="K33">
            <v>0</v>
          </cell>
        </row>
        <row r="34">
          <cell r="B34">
            <v>22.374999999999996</v>
          </cell>
          <cell r="C34">
            <v>30.6</v>
          </cell>
          <cell r="D34">
            <v>15.8</v>
          </cell>
          <cell r="E34">
            <v>58.416666666666664</v>
          </cell>
          <cell r="F34">
            <v>87</v>
          </cell>
          <cell r="G34">
            <v>31</v>
          </cell>
          <cell r="H34">
            <v>28.08</v>
          </cell>
          <cell r="I34" t="str">
            <v>*</v>
          </cell>
          <cell r="J34">
            <v>51.12</v>
          </cell>
          <cell r="K34">
            <v>0</v>
          </cell>
        </row>
        <row r="35">
          <cell r="B35">
            <v>25.670833333333334</v>
          </cell>
          <cell r="C35">
            <v>35.200000000000003</v>
          </cell>
          <cell r="D35">
            <v>18.5</v>
          </cell>
          <cell r="E35">
            <v>44.666666666666664</v>
          </cell>
          <cell r="F35">
            <v>65</v>
          </cell>
          <cell r="G35">
            <v>17</v>
          </cell>
          <cell r="H35">
            <v>29.880000000000003</v>
          </cell>
          <cell r="I35" t="str">
            <v>*</v>
          </cell>
          <cell r="J35">
            <v>42.12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24.262499999999999</v>
          </cell>
          <cell r="C5">
            <v>34.700000000000003</v>
          </cell>
          <cell r="D5">
            <v>17.7</v>
          </cell>
          <cell r="E5">
            <v>42.833333333333336</v>
          </cell>
          <cell r="F5">
            <v>64</v>
          </cell>
          <cell r="G5">
            <v>17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25.458333333333332</v>
          </cell>
          <cell r="C6">
            <v>36.9</v>
          </cell>
          <cell r="D6">
            <v>17.7</v>
          </cell>
          <cell r="E6">
            <v>40.708333333333336</v>
          </cell>
          <cell r="F6">
            <v>65</v>
          </cell>
          <cell r="G6">
            <v>15</v>
          </cell>
          <cell r="H6" t="str">
            <v>*</v>
          </cell>
          <cell r="I6" t="str">
            <v>*</v>
          </cell>
          <cell r="J6" t="str">
            <v>*</v>
          </cell>
          <cell r="K6">
            <v>0</v>
          </cell>
        </row>
        <row r="7">
          <cell r="B7">
            <v>26.754166666666663</v>
          </cell>
          <cell r="C7">
            <v>36.5</v>
          </cell>
          <cell r="D7">
            <v>20.100000000000001</v>
          </cell>
          <cell r="E7">
            <v>35.125</v>
          </cell>
          <cell r="F7">
            <v>50</v>
          </cell>
          <cell r="G7">
            <v>18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26.758333333333329</v>
          </cell>
          <cell r="C8">
            <v>36.4</v>
          </cell>
          <cell r="D8">
            <v>20.2</v>
          </cell>
          <cell r="E8">
            <v>38.291666666666664</v>
          </cell>
          <cell r="F8">
            <v>67</v>
          </cell>
          <cell r="G8">
            <v>14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25.504166666666666</v>
          </cell>
          <cell r="C9">
            <v>32.799999999999997</v>
          </cell>
          <cell r="D9">
            <v>18.8</v>
          </cell>
          <cell r="E9">
            <v>45.833333333333336</v>
          </cell>
          <cell r="F9">
            <v>76</v>
          </cell>
          <cell r="G9">
            <v>27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24.720833333333331</v>
          </cell>
          <cell r="C10">
            <v>34.1</v>
          </cell>
          <cell r="D10">
            <v>17.8</v>
          </cell>
          <cell r="E10">
            <v>49.583333333333336</v>
          </cell>
          <cell r="F10">
            <v>68</v>
          </cell>
          <cell r="G10">
            <v>25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0.4</v>
          </cell>
        </row>
        <row r="11">
          <cell r="B11">
            <v>24.454166666666666</v>
          </cell>
          <cell r="C11">
            <v>29.5</v>
          </cell>
          <cell r="D11">
            <v>20.5</v>
          </cell>
          <cell r="E11">
            <v>51.833333333333336</v>
          </cell>
          <cell r="F11">
            <v>66</v>
          </cell>
          <cell r="G11">
            <v>39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21.375</v>
          </cell>
          <cell r="C12">
            <v>27</v>
          </cell>
          <cell r="D12">
            <v>18.5</v>
          </cell>
          <cell r="E12">
            <v>78.541666666666671</v>
          </cell>
          <cell r="F12">
            <v>93</v>
          </cell>
          <cell r="G12">
            <v>56</v>
          </cell>
          <cell r="H12" t="str">
            <v>*</v>
          </cell>
          <cell r="I12" t="str">
            <v>*</v>
          </cell>
          <cell r="J12" t="str">
            <v>*</v>
          </cell>
          <cell r="K12">
            <v>7.6000000000000014</v>
          </cell>
        </row>
        <row r="13">
          <cell r="B13">
            <v>19.933333333333334</v>
          </cell>
          <cell r="C13">
            <v>22.6</v>
          </cell>
          <cell r="D13">
            <v>14.6</v>
          </cell>
          <cell r="E13">
            <v>89.083333333333329</v>
          </cell>
          <cell r="F13">
            <v>93</v>
          </cell>
          <cell r="G13">
            <v>75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9.8000000000000007</v>
          </cell>
        </row>
        <row r="14">
          <cell r="B14">
            <v>15.504166666666668</v>
          </cell>
          <cell r="C14">
            <v>20.8</v>
          </cell>
          <cell r="D14">
            <v>11.9</v>
          </cell>
          <cell r="E14">
            <v>67</v>
          </cell>
          <cell r="F14">
            <v>92</v>
          </cell>
          <cell r="G14">
            <v>38</v>
          </cell>
          <cell r="H14" t="str">
            <v>*</v>
          </cell>
          <cell r="I14" t="str">
            <v>*</v>
          </cell>
          <cell r="J14" t="str">
            <v>*</v>
          </cell>
          <cell r="K14">
            <v>2.6</v>
          </cell>
        </row>
        <row r="15">
          <cell r="B15">
            <v>15.529166666666669</v>
          </cell>
          <cell r="C15">
            <v>24.7</v>
          </cell>
          <cell r="D15">
            <v>8.8000000000000007</v>
          </cell>
          <cell r="E15">
            <v>66</v>
          </cell>
          <cell r="F15">
            <v>92</v>
          </cell>
          <cell r="G15">
            <v>35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</v>
          </cell>
        </row>
        <row r="16">
          <cell r="B16">
            <v>18.708333333333332</v>
          </cell>
          <cell r="C16">
            <v>27.6</v>
          </cell>
          <cell r="D16">
            <v>11.7</v>
          </cell>
          <cell r="E16">
            <v>60.958333333333336</v>
          </cell>
          <cell r="F16">
            <v>86</v>
          </cell>
          <cell r="G16">
            <v>30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20.650000000000002</v>
          </cell>
          <cell r="C17">
            <v>32.799999999999997</v>
          </cell>
          <cell r="D17">
            <v>11.9</v>
          </cell>
          <cell r="E17">
            <v>53.791666666666664</v>
          </cell>
          <cell r="F17">
            <v>84</v>
          </cell>
          <cell r="G17">
            <v>11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23.054166666666671</v>
          </cell>
          <cell r="C18">
            <v>34.6</v>
          </cell>
          <cell r="D18">
            <v>13.9</v>
          </cell>
          <cell r="E18">
            <v>37.708333333333336</v>
          </cell>
          <cell r="F18">
            <v>62</v>
          </cell>
          <cell r="G18">
            <v>16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25.804166666666671</v>
          </cell>
          <cell r="C19">
            <v>35.6</v>
          </cell>
          <cell r="D19">
            <v>17.8</v>
          </cell>
          <cell r="E19">
            <v>39.5</v>
          </cell>
          <cell r="F19">
            <v>64</v>
          </cell>
          <cell r="G19">
            <v>16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25.734782608695657</v>
          </cell>
          <cell r="C20">
            <v>32.6</v>
          </cell>
          <cell r="D20">
            <v>21.3</v>
          </cell>
          <cell r="E20">
            <v>47</v>
          </cell>
          <cell r="F20">
            <v>71</v>
          </cell>
          <cell r="G20">
            <v>25</v>
          </cell>
          <cell r="H20" t="str">
            <v>*</v>
          </cell>
          <cell r="I20" t="str">
            <v>*</v>
          </cell>
          <cell r="J20" t="str">
            <v>*</v>
          </cell>
          <cell r="K20">
            <v>1</v>
          </cell>
        </row>
        <row r="21">
          <cell r="B21">
            <v>18.874999999999996</v>
          </cell>
          <cell r="C21">
            <v>23.2</v>
          </cell>
          <cell r="D21">
            <v>16.600000000000001</v>
          </cell>
          <cell r="E21">
            <v>82.75</v>
          </cell>
          <cell r="F21">
            <v>93</v>
          </cell>
          <cell r="G21">
            <v>62</v>
          </cell>
          <cell r="H21" t="str">
            <v>*</v>
          </cell>
          <cell r="I21" t="str">
            <v>*</v>
          </cell>
          <cell r="J21" t="str">
            <v>*</v>
          </cell>
          <cell r="K21">
            <v>36.799999999999997</v>
          </cell>
        </row>
        <row r="22">
          <cell r="B22">
            <v>18.745833333333334</v>
          </cell>
          <cell r="C22">
            <v>21.7</v>
          </cell>
          <cell r="D22">
            <v>16.7</v>
          </cell>
          <cell r="E22">
            <v>84.75</v>
          </cell>
          <cell r="F22">
            <v>93</v>
          </cell>
          <cell r="G22">
            <v>68</v>
          </cell>
          <cell r="H22" t="str">
            <v>*</v>
          </cell>
          <cell r="I22" t="str">
            <v>*</v>
          </cell>
          <cell r="J22" t="str">
            <v>*</v>
          </cell>
          <cell r="K22">
            <v>16.799999999999997</v>
          </cell>
        </row>
        <row r="23">
          <cell r="B23">
            <v>15.695833333333338</v>
          </cell>
          <cell r="C23">
            <v>20.9</v>
          </cell>
          <cell r="D23">
            <v>11.3</v>
          </cell>
          <cell r="E23">
            <v>62.5</v>
          </cell>
          <cell r="F23">
            <v>91</v>
          </cell>
          <cell r="G23">
            <v>34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0.60000000000000009</v>
          </cell>
        </row>
        <row r="24">
          <cell r="B24">
            <v>15.699999999999996</v>
          </cell>
          <cell r="C24">
            <v>23.5</v>
          </cell>
          <cell r="D24">
            <v>9.9</v>
          </cell>
          <cell r="E24">
            <v>64.208333333333329</v>
          </cell>
          <cell r="F24">
            <v>82</v>
          </cell>
          <cell r="G24">
            <v>44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19.962500000000002</v>
          </cell>
          <cell r="C25">
            <v>27.2</v>
          </cell>
          <cell r="D25">
            <v>15.5</v>
          </cell>
          <cell r="E25">
            <v>66.083333333333329</v>
          </cell>
          <cell r="F25">
            <v>85</v>
          </cell>
          <cell r="G25">
            <v>44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0.60000000000000009</v>
          </cell>
        </row>
        <row r="26">
          <cell r="B26">
            <v>21.24583333333333</v>
          </cell>
          <cell r="C26">
            <v>31.4</v>
          </cell>
          <cell r="D26">
            <v>14.1</v>
          </cell>
          <cell r="E26">
            <v>65.541666666666671</v>
          </cell>
          <cell r="F26">
            <v>94</v>
          </cell>
          <cell r="G26">
            <v>29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22.508333333333329</v>
          </cell>
          <cell r="C27">
            <v>31.5</v>
          </cell>
          <cell r="D27">
            <v>15.2</v>
          </cell>
          <cell r="E27">
            <v>57.333333333333336</v>
          </cell>
          <cell r="F27">
            <v>85</v>
          </cell>
          <cell r="G27">
            <v>26</v>
          </cell>
          <cell r="H27" t="str">
            <v>*</v>
          </cell>
          <cell r="I27" t="str">
            <v>*</v>
          </cell>
          <cell r="J27" t="str">
            <v>*</v>
          </cell>
          <cell r="K27">
            <v>0</v>
          </cell>
        </row>
        <row r="28">
          <cell r="B28">
            <v>23.454166666666666</v>
          </cell>
          <cell r="C28">
            <v>33.5</v>
          </cell>
          <cell r="D28">
            <v>15.7</v>
          </cell>
          <cell r="E28">
            <v>50.708333333333336</v>
          </cell>
          <cell r="F28">
            <v>81</v>
          </cell>
          <cell r="G28">
            <v>16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24.041666666666668</v>
          </cell>
          <cell r="C29">
            <v>33.799999999999997</v>
          </cell>
          <cell r="D29">
            <v>15.7</v>
          </cell>
          <cell r="E29">
            <v>46.166666666666664</v>
          </cell>
          <cell r="F29">
            <v>75</v>
          </cell>
          <cell r="G29">
            <v>14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24.850000000000005</v>
          </cell>
          <cell r="C30">
            <v>35</v>
          </cell>
          <cell r="D30">
            <v>16.7</v>
          </cell>
          <cell r="E30">
            <v>40.833333333333336</v>
          </cell>
          <cell r="F30">
            <v>68</v>
          </cell>
          <cell r="G30">
            <v>14</v>
          </cell>
          <cell r="H30" t="str">
            <v>*</v>
          </cell>
          <cell r="I30" t="str">
            <v>*</v>
          </cell>
          <cell r="J30" t="str">
            <v>*</v>
          </cell>
          <cell r="K30">
            <v>0</v>
          </cell>
        </row>
        <row r="31">
          <cell r="B31">
            <v>25.520833333333339</v>
          </cell>
          <cell r="C31">
            <v>35.799999999999997</v>
          </cell>
          <cell r="D31">
            <v>17.7</v>
          </cell>
          <cell r="E31">
            <v>40.75</v>
          </cell>
          <cell r="F31">
            <v>68</v>
          </cell>
          <cell r="G31">
            <v>16</v>
          </cell>
          <cell r="H31" t="str">
            <v>*</v>
          </cell>
          <cell r="I31" t="str">
            <v>*</v>
          </cell>
          <cell r="J31" t="str">
            <v>*</v>
          </cell>
          <cell r="K31">
            <v>0</v>
          </cell>
        </row>
        <row r="32">
          <cell r="B32">
            <v>26.891666666666669</v>
          </cell>
          <cell r="C32">
            <v>37.200000000000003</v>
          </cell>
          <cell r="D32">
            <v>18.899999999999999</v>
          </cell>
          <cell r="E32">
            <v>39.583333333333336</v>
          </cell>
          <cell r="F32">
            <v>64</v>
          </cell>
          <cell r="G32">
            <v>14</v>
          </cell>
          <cell r="H32" t="str">
            <v>*</v>
          </cell>
          <cell r="I32" t="str">
            <v>*</v>
          </cell>
          <cell r="J32" t="str">
            <v>*</v>
          </cell>
          <cell r="K32">
            <v>0</v>
          </cell>
        </row>
        <row r="33">
          <cell r="B33">
            <v>23.854166666666661</v>
          </cell>
          <cell r="C33">
            <v>29.7</v>
          </cell>
          <cell r="D33">
            <v>18.5</v>
          </cell>
          <cell r="E33">
            <v>50.125</v>
          </cell>
          <cell r="F33">
            <v>74</v>
          </cell>
          <cell r="G33">
            <v>33</v>
          </cell>
          <cell r="H33" t="str">
            <v>*</v>
          </cell>
          <cell r="I33" t="str">
            <v>*</v>
          </cell>
          <cell r="J33" t="str">
            <v>*</v>
          </cell>
          <cell r="K33">
            <v>0</v>
          </cell>
        </row>
        <row r="34">
          <cell r="B34">
            <v>19.287500000000005</v>
          </cell>
          <cell r="C34">
            <v>26.7</v>
          </cell>
          <cell r="D34">
            <v>12.8</v>
          </cell>
          <cell r="E34">
            <v>51.666666666666664</v>
          </cell>
          <cell r="F34">
            <v>67</v>
          </cell>
          <cell r="G34">
            <v>35</v>
          </cell>
          <cell r="H34" t="str">
            <v>*</v>
          </cell>
          <cell r="I34" t="str">
            <v>*</v>
          </cell>
          <cell r="J34" t="str">
            <v>*</v>
          </cell>
          <cell r="K34">
            <v>0</v>
          </cell>
        </row>
        <row r="35">
          <cell r="B35">
            <v>22.45</v>
          </cell>
          <cell r="C35">
            <v>31.5</v>
          </cell>
          <cell r="D35">
            <v>14.6</v>
          </cell>
          <cell r="E35">
            <v>47.25</v>
          </cell>
          <cell r="F35">
            <v>70</v>
          </cell>
          <cell r="G35">
            <v>29</v>
          </cell>
          <cell r="H35" t="str">
            <v>*</v>
          </cell>
          <cell r="I35" t="str">
            <v>*</v>
          </cell>
          <cell r="J35" t="str">
            <v>*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22.842857142857145</v>
          </cell>
          <cell r="C25">
            <v>28.5</v>
          </cell>
          <cell r="D25">
            <v>12.5</v>
          </cell>
          <cell r="E25">
            <v>59.142857142857146</v>
          </cell>
          <cell r="F25">
            <v>91</v>
          </cell>
          <cell r="G25">
            <v>40</v>
          </cell>
          <cell r="H25">
            <v>9</v>
          </cell>
          <cell r="I25" t="str">
            <v>*</v>
          </cell>
          <cell r="J25">
            <v>18.36</v>
          </cell>
          <cell r="K25" t="str">
            <v>*</v>
          </cell>
        </row>
        <row r="26">
          <cell r="B26">
            <v>23.204166666666669</v>
          </cell>
          <cell r="C26">
            <v>31.1</v>
          </cell>
          <cell r="D26">
            <v>17.5</v>
          </cell>
          <cell r="E26">
            <v>64.333333333333329</v>
          </cell>
          <cell r="F26">
            <v>88</v>
          </cell>
          <cell r="G26">
            <v>36</v>
          </cell>
          <cell r="H26">
            <v>11.520000000000001</v>
          </cell>
          <cell r="I26" t="str">
            <v>*</v>
          </cell>
          <cell r="J26">
            <v>22.68</v>
          </cell>
          <cell r="K26" t="str">
            <v>*</v>
          </cell>
        </row>
        <row r="27">
          <cell r="B27">
            <v>25.483333333333334</v>
          </cell>
          <cell r="C27">
            <v>32.9</v>
          </cell>
          <cell r="D27">
            <v>20.7</v>
          </cell>
          <cell r="E27">
            <v>55.416666666666664</v>
          </cell>
          <cell r="F27">
            <v>85</v>
          </cell>
          <cell r="G27">
            <v>29</v>
          </cell>
          <cell r="H27">
            <v>14.4</v>
          </cell>
          <cell r="I27" t="str">
            <v>*</v>
          </cell>
          <cell r="J27">
            <v>28.44</v>
          </cell>
          <cell r="K27" t="str">
            <v>*</v>
          </cell>
        </row>
        <row r="28">
          <cell r="B28">
            <v>26.604166666666668</v>
          </cell>
          <cell r="C28">
            <v>33.9</v>
          </cell>
          <cell r="D28">
            <v>22.1</v>
          </cell>
          <cell r="E28">
            <v>46.208333333333336</v>
          </cell>
          <cell r="F28">
            <v>68</v>
          </cell>
          <cell r="G28">
            <v>20</v>
          </cell>
          <cell r="H28">
            <v>14.04</v>
          </cell>
          <cell r="I28" t="str">
            <v>*</v>
          </cell>
          <cell r="J28">
            <v>28.44</v>
          </cell>
          <cell r="K28" t="str">
            <v>*</v>
          </cell>
        </row>
        <row r="29">
          <cell r="B29">
            <v>25.158333333333335</v>
          </cell>
          <cell r="C29">
            <v>34</v>
          </cell>
          <cell r="D29">
            <v>18.399999999999999</v>
          </cell>
          <cell r="E29">
            <v>53.333333333333336</v>
          </cell>
          <cell r="F29">
            <v>88</v>
          </cell>
          <cell r="G29">
            <v>18</v>
          </cell>
          <cell r="H29">
            <v>15.120000000000001</v>
          </cell>
          <cell r="I29" t="str">
            <v>*</v>
          </cell>
          <cell r="J29">
            <v>24.48</v>
          </cell>
          <cell r="K29" t="str">
            <v>*</v>
          </cell>
        </row>
        <row r="30">
          <cell r="B30">
            <v>25.729166666666661</v>
          </cell>
          <cell r="C30">
            <v>34.4</v>
          </cell>
          <cell r="D30">
            <v>17.399999999999999</v>
          </cell>
          <cell r="E30">
            <v>43.125</v>
          </cell>
          <cell r="F30">
            <v>75</v>
          </cell>
          <cell r="G30">
            <v>17</v>
          </cell>
          <cell r="H30">
            <v>14.04</v>
          </cell>
          <cell r="I30" t="str">
            <v>*</v>
          </cell>
          <cell r="J30">
            <v>27</v>
          </cell>
          <cell r="K30" t="str">
            <v>*</v>
          </cell>
        </row>
        <row r="31">
          <cell r="B31">
            <v>25.595833333333335</v>
          </cell>
          <cell r="C31">
            <v>36</v>
          </cell>
          <cell r="D31">
            <v>17.399999999999999</v>
          </cell>
          <cell r="E31">
            <v>53.416666666666664</v>
          </cell>
          <cell r="F31">
            <v>83</v>
          </cell>
          <cell r="G31">
            <v>19</v>
          </cell>
          <cell r="H31">
            <v>9.3600000000000012</v>
          </cell>
          <cell r="I31" t="str">
            <v>*</v>
          </cell>
          <cell r="J31">
            <v>29.16</v>
          </cell>
          <cell r="K31" t="str">
            <v>*</v>
          </cell>
        </row>
        <row r="32">
          <cell r="B32">
            <v>26.212500000000002</v>
          </cell>
          <cell r="C32">
            <v>37.5</v>
          </cell>
          <cell r="D32">
            <v>17.899999999999999</v>
          </cell>
          <cell r="E32">
            <v>57.166666666666664</v>
          </cell>
          <cell r="F32">
            <v>87</v>
          </cell>
          <cell r="G32">
            <v>20</v>
          </cell>
          <cell r="H32">
            <v>11.520000000000001</v>
          </cell>
          <cell r="I32" t="str">
            <v>*</v>
          </cell>
          <cell r="J32">
            <v>35.64</v>
          </cell>
          <cell r="K32" t="str">
            <v>*</v>
          </cell>
        </row>
        <row r="33">
          <cell r="B33">
            <v>19.8125</v>
          </cell>
          <cell r="C33">
            <v>26.5</v>
          </cell>
          <cell r="D33">
            <v>15.1</v>
          </cell>
          <cell r="E33">
            <v>67.458333333333329</v>
          </cell>
          <cell r="F33">
            <v>80</v>
          </cell>
          <cell r="G33">
            <v>51</v>
          </cell>
          <cell r="H33">
            <v>11.16</v>
          </cell>
          <cell r="I33" t="str">
            <v>*</v>
          </cell>
          <cell r="J33">
            <v>30.96</v>
          </cell>
          <cell r="K33" t="str">
            <v>*</v>
          </cell>
        </row>
        <row r="34">
          <cell r="B34">
            <v>20.075000000000003</v>
          </cell>
          <cell r="C34">
            <v>25.9</v>
          </cell>
          <cell r="D34">
            <v>15.9</v>
          </cell>
          <cell r="E34">
            <v>60.125</v>
          </cell>
          <cell r="F34">
            <v>85</v>
          </cell>
          <cell r="G34">
            <v>38</v>
          </cell>
          <cell r="H34">
            <v>18.720000000000002</v>
          </cell>
          <cell r="I34" t="str">
            <v>*</v>
          </cell>
          <cell r="J34">
            <v>41.4</v>
          </cell>
          <cell r="K34" t="str">
            <v>*</v>
          </cell>
        </row>
        <row r="35">
          <cell r="B35">
            <v>24.091666666666669</v>
          </cell>
          <cell r="C35">
            <v>32.299999999999997</v>
          </cell>
          <cell r="D35">
            <v>18.399999999999999</v>
          </cell>
          <cell r="E35">
            <v>47.583333333333336</v>
          </cell>
          <cell r="F35">
            <v>62</v>
          </cell>
          <cell r="G35">
            <v>29</v>
          </cell>
          <cell r="H35">
            <v>14.76</v>
          </cell>
          <cell r="I35" t="str">
            <v>*</v>
          </cell>
          <cell r="J35">
            <v>31.319999999999997</v>
          </cell>
          <cell r="K35" t="str">
            <v>*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22.75</v>
          </cell>
          <cell r="C5">
            <v>32.1</v>
          </cell>
          <cell r="D5">
            <v>13.1</v>
          </cell>
          <cell r="E5">
            <v>46.291666666666664</v>
          </cell>
          <cell r="F5">
            <v>80</v>
          </cell>
          <cell r="G5">
            <v>24</v>
          </cell>
          <cell r="H5">
            <v>16.920000000000002</v>
          </cell>
          <cell r="I5" t="str">
            <v>*</v>
          </cell>
          <cell r="J5">
            <v>33.480000000000004</v>
          </cell>
          <cell r="K5">
            <v>0</v>
          </cell>
        </row>
        <row r="6">
          <cell r="B6">
            <v>23.900000000000002</v>
          </cell>
          <cell r="C6">
            <v>33.4</v>
          </cell>
          <cell r="D6">
            <v>14.2</v>
          </cell>
          <cell r="E6">
            <v>41.166666666666664</v>
          </cell>
          <cell r="F6">
            <v>71</v>
          </cell>
          <cell r="G6">
            <v>19</v>
          </cell>
          <cell r="H6">
            <v>21.240000000000002</v>
          </cell>
          <cell r="I6" t="str">
            <v>*</v>
          </cell>
          <cell r="J6">
            <v>38.880000000000003</v>
          </cell>
          <cell r="K6">
            <v>0</v>
          </cell>
        </row>
        <row r="7">
          <cell r="B7">
            <v>23.404166666666669</v>
          </cell>
          <cell r="C7">
            <v>34.6</v>
          </cell>
          <cell r="D7">
            <v>13.8</v>
          </cell>
          <cell r="E7">
            <v>42.083333333333336</v>
          </cell>
          <cell r="F7">
            <v>72</v>
          </cell>
          <cell r="G7">
            <v>17</v>
          </cell>
          <cell r="H7">
            <v>17.64</v>
          </cell>
          <cell r="I7" t="str">
            <v>*</v>
          </cell>
          <cell r="J7">
            <v>45.36</v>
          </cell>
          <cell r="K7">
            <v>0</v>
          </cell>
        </row>
        <row r="8">
          <cell r="B8">
            <v>25.670833333333338</v>
          </cell>
          <cell r="C8">
            <v>34.200000000000003</v>
          </cell>
          <cell r="D8">
            <v>16.8</v>
          </cell>
          <cell r="E8">
            <v>34.25</v>
          </cell>
          <cell r="F8">
            <v>59</v>
          </cell>
          <cell r="G8">
            <v>19</v>
          </cell>
          <cell r="H8">
            <v>23.759999999999998</v>
          </cell>
          <cell r="I8" t="str">
            <v>*</v>
          </cell>
          <cell r="J8">
            <v>39.96</v>
          </cell>
          <cell r="K8">
            <v>0</v>
          </cell>
        </row>
        <row r="9">
          <cell r="B9">
            <v>21.916666666666668</v>
          </cell>
          <cell r="C9">
            <v>30.9</v>
          </cell>
          <cell r="D9">
            <v>14.4</v>
          </cell>
          <cell r="E9">
            <v>61.875</v>
          </cell>
          <cell r="F9">
            <v>95</v>
          </cell>
          <cell r="G9">
            <v>34</v>
          </cell>
          <cell r="H9">
            <v>23.040000000000003</v>
          </cell>
          <cell r="I9" t="str">
            <v>*</v>
          </cell>
          <cell r="J9">
            <v>35.28</v>
          </cell>
          <cell r="K9">
            <v>0</v>
          </cell>
        </row>
        <row r="10">
          <cell r="B10">
            <v>22.558333333333334</v>
          </cell>
          <cell r="C10">
            <v>33.5</v>
          </cell>
          <cell r="D10">
            <v>14.1</v>
          </cell>
          <cell r="E10">
            <v>58.291666666666664</v>
          </cell>
          <cell r="F10">
            <v>92</v>
          </cell>
          <cell r="G10">
            <v>22</v>
          </cell>
          <cell r="H10">
            <v>22.68</v>
          </cell>
          <cell r="I10" t="str">
            <v>*</v>
          </cell>
          <cell r="J10">
            <v>39.24</v>
          </cell>
          <cell r="K10">
            <v>0</v>
          </cell>
        </row>
        <row r="11">
          <cell r="B11">
            <v>24.125000000000004</v>
          </cell>
          <cell r="C11">
            <v>29.3</v>
          </cell>
          <cell r="D11">
            <v>19</v>
          </cell>
          <cell r="E11">
            <v>46.5</v>
          </cell>
          <cell r="F11">
            <v>72</v>
          </cell>
          <cell r="G11">
            <v>32</v>
          </cell>
          <cell r="H11">
            <v>19.440000000000001</v>
          </cell>
          <cell r="I11" t="str">
            <v>*</v>
          </cell>
          <cell r="J11">
            <v>32.4</v>
          </cell>
          <cell r="K11">
            <v>0</v>
          </cell>
        </row>
        <row r="12">
          <cell r="B12">
            <v>19.383333333333336</v>
          </cell>
          <cell r="C12">
            <v>24.2</v>
          </cell>
          <cell r="D12">
            <v>16.3</v>
          </cell>
          <cell r="E12">
            <v>93</v>
          </cell>
          <cell r="F12">
            <v>100</v>
          </cell>
          <cell r="G12">
            <v>53</v>
          </cell>
          <cell r="H12">
            <v>19.079999999999998</v>
          </cell>
          <cell r="I12" t="str">
            <v>*</v>
          </cell>
          <cell r="J12">
            <v>43.92</v>
          </cell>
          <cell r="K12">
            <v>4.0000000000000009</v>
          </cell>
        </row>
        <row r="13">
          <cell r="B13">
            <v>16.366666666666664</v>
          </cell>
          <cell r="C13">
            <v>18.8</v>
          </cell>
          <cell r="D13">
            <v>11.7</v>
          </cell>
          <cell r="E13">
            <v>96.458333333333329</v>
          </cell>
          <cell r="F13">
            <v>100</v>
          </cell>
          <cell r="G13">
            <v>89</v>
          </cell>
          <cell r="H13">
            <v>20.88</v>
          </cell>
          <cell r="I13" t="str">
            <v>*</v>
          </cell>
          <cell r="J13">
            <v>39.96</v>
          </cell>
          <cell r="K13">
            <v>2.4</v>
          </cell>
        </row>
        <row r="14">
          <cell r="B14">
            <v>12.008333333333333</v>
          </cell>
          <cell r="C14">
            <v>17</v>
          </cell>
          <cell r="D14">
            <v>7.9</v>
          </cell>
          <cell r="E14">
            <v>81.75</v>
          </cell>
          <cell r="F14">
            <v>99</v>
          </cell>
          <cell r="G14">
            <v>54</v>
          </cell>
          <cell r="H14">
            <v>18.36</v>
          </cell>
          <cell r="I14" t="str">
            <v>*</v>
          </cell>
          <cell r="J14">
            <v>34.56</v>
          </cell>
          <cell r="K14">
            <v>1.5999999999999999</v>
          </cell>
        </row>
        <row r="15">
          <cell r="B15">
            <v>13.637500000000005</v>
          </cell>
          <cell r="C15">
            <v>22.5</v>
          </cell>
          <cell r="D15">
            <v>7.1</v>
          </cell>
          <cell r="E15">
            <v>72</v>
          </cell>
          <cell r="F15">
            <v>100</v>
          </cell>
          <cell r="G15">
            <v>34</v>
          </cell>
          <cell r="H15">
            <v>29.52</v>
          </cell>
          <cell r="I15" t="str">
            <v>*</v>
          </cell>
          <cell r="J15">
            <v>45.72</v>
          </cell>
          <cell r="K15">
            <v>0.60000000000000009</v>
          </cell>
        </row>
        <row r="16">
          <cell r="B16">
            <v>16.045833333333334</v>
          </cell>
          <cell r="C16">
            <v>26.4</v>
          </cell>
          <cell r="D16">
            <v>8.6999999999999993</v>
          </cell>
          <cell r="E16">
            <v>66.75</v>
          </cell>
          <cell r="F16">
            <v>97</v>
          </cell>
          <cell r="G16">
            <v>29</v>
          </cell>
          <cell r="H16">
            <v>25.56</v>
          </cell>
          <cell r="I16" t="str">
            <v>*</v>
          </cell>
          <cell r="J16">
            <v>47.16</v>
          </cell>
          <cell r="K16">
            <v>0.4</v>
          </cell>
        </row>
        <row r="17">
          <cell r="B17">
            <v>21.020833333333332</v>
          </cell>
          <cell r="C17">
            <v>31.6</v>
          </cell>
          <cell r="D17">
            <v>10.3</v>
          </cell>
          <cell r="E17">
            <v>43.666666666666664</v>
          </cell>
          <cell r="F17">
            <v>75</v>
          </cell>
          <cell r="G17">
            <v>22</v>
          </cell>
          <cell r="H17">
            <v>14.76</v>
          </cell>
          <cell r="I17" t="str">
            <v>*</v>
          </cell>
          <cell r="J17">
            <v>29.16</v>
          </cell>
          <cell r="K17">
            <v>0.2</v>
          </cell>
        </row>
        <row r="18">
          <cell r="B18">
            <v>22.695833333333329</v>
          </cell>
          <cell r="C18">
            <v>33.5</v>
          </cell>
          <cell r="D18">
            <v>12.3</v>
          </cell>
          <cell r="E18">
            <v>44.625</v>
          </cell>
          <cell r="F18">
            <v>81</v>
          </cell>
          <cell r="G18">
            <v>19</v>
          </cell>
          <cell r="H18">
            <v>22.32</v>
          </cell>
          <cell r="I18" t="str">
            <v>*</v>
          </cell>
          <cell r="J18">
            <v>38.159999999999997</v>
          </cell>
          <cell r="K18">
            <v>0</v>
          </cell>
        </row>
        <row r="19">
          <cell r="B19">
            <v>25.612499999999997</v>
          </cell>
          <cell r="C19">
            <v>33.5</v>
          </cell>
          <cell r="D19">
            <v>16</v>
          </cell>
          <cell r="E19">
            <v>37.333333333333336</v>
          </cell>
          <cell r="F19">
            <v>64</v>
          </cell>
          <cell r="G19">
            <v>23</v>
          </cell>
          <cell r="H19">
            <v>33.119999999999997</v>
          </cell>
          <cell r="I19" t="str">
            <v>*</v>
          </cell>
          <cell r="J19">
            <v>55.800000000000004</v>
          </cell>
          <cell r="K19">
            <v>0</v>
          </cell>
        </row>
        <row r="20">
          <cell r="B20">
            <v>25.187500000000004</v>
          </cell>
          <cell r="C20">
            <v>32.200000000000003</v>
          </cell>
          <cell r="D20">
            <v>18.100000000000001</v>
          </cell>
          <cell r="E20">
            <v>54.666666666666664</v>
          </cell>
          <cell r="F20">
            <v>100</v>
          </cell>
          <cell r="G20">
            <v>35</v>
          </cell>
          <cell r="H20">
            <v>31.319999999999997</v>
          </cell>
          <cell r="I20" t="str">
            <v>*</v>
          </cell>
          <cell r="J20">
            <v>60.12</v>
          </cell>
          <cell r="K20">
            <v>0</v>
          </cell>
        </row>
        <row r="21">
          <cell r="B21">
            <v>20.087499999999999</v>
          </cell>
          <cell r="C21">
            <v>26</v>
          </cell>
          <cell r="D21">
            <v>17.3</v>
          </cell>
          <cell r="E21">
            <v>89.791666666666671</v>
          </cell>
          <cell r="F21">
            <v>100</v>
          </cell>
          <cell r="G21">
            <v>64</v>
          </cell>
          <cell r="H21">
            <v>25.56</v>
          </cell>
          <cell r="I21" t="str">
            <v>*</v>
          </cell>
          <cell r="J21">
            <v>48.96</v>
          </cell>
          <cell r="K21">
            <v>17.799999999999997</v>
          </cell>
        </row>
        <row r="22">
          <cell r="B22">
            <v>19.350000000000001</v>
          </cell>
          <cell r="C22">
            <v>24.1</v>
          </cell>
          <cell r="D22">
            <v>15.4</v>
          </cell>
          <cell r="E22">
            <v>89.625</v>
          </cell>
          <cell r="F22">
            <v>100</v>
          </cell>
          <cell r="G22">
            <v>71</v>
          </cell>
          <cell r="H22">
            <v>28.08</v>
          </cell>
          <cell r="I22" t="str">
            <v>*</v>
          </cell>
          <cell r="J22">
            <v>58.680000000000007</v>
          </cell>
          <cell r="K22">
            <v>51.399999999999991</v>
          </cell>
        </row>
        <row r="23">
          <cell r="B23">
            <v>11.258333333333333</v>
          </cell>
          <cell r="C23">
            <v>15.9</v>
          </cell>
          <cell r="D23">
            <v>7.2</v>
          </cell>
          <cell r="E23">
            <v>60.75</v>
          </cell>
          <cell r="F23">
            <v>100</v>
          </cell>
          <cell r="G23">
            <v>36</v>
          </cell>
          <cell r="H23">
            <v>41.76</v>
          </cell>
          <cell r="I23" t="str">
            <v>*</v>
          </cell>
          <cell r="J23">
            <v>63</v>
          </cell>
          <cell r="K23">
            <v>4.5999999999999996</v>
          </cell>
        </row>
        <row r="24">
          <cell r="B24">
            <v>12.558333333333335</v>
          </cell>
          <cell r="C24">
            <v>22.6</v>
          </cell>
          <cell r="D24">
            <v>6.6</v>
          </cell>
          <cell r="E24">
            <v>70.291666666666671</v>
          </cell>
          <cell r="F24">
            <v>94</v>
          </cell>
          <cell r="G24">
            <v>48</v>
          </cell>
          <cell r="H24">
            <v>34.56</v>
          </cell>
          <cell r="I24" t="str">
            <v>*</v>
          </cell>
          <cell r="J24">
            <v>54.36</v>
          </cell>
          <cell r="K24">
            <v>0.2</v>
          </cell>
        </row>
        <row r="25">
          <cell r="B25">
            <v>18.608333333333334</v>
          </cell>
          <cell r="C25">
            <v>28.6</v>
          </cell>
          <cell r="D25">
            <v>12.7</v>
          </cell>
          <cell r="E25">
            <v>72.583333333333329</v>
          </cell>
          <cell r="F25">
            <v>93</v>
          </cell>
          <cell r="G25">
            <v>41</v>
          </cell>
          <cell r="H25">
            <v>24.48</v>
          </cell>
          <cell r="I25" t="str">
            <v>*</v>
          </cell>
          <cell r="J25">
            <v>37.080000000000005</v>
          </cell>
          <cell r="K25">
            <v>0</v>
          </cell>
        </row>
        <row r="26">
          <cell r="B26">
            <v>19.850000000000001</v>
          </cell>
          <cell r="C26">
            <v>29.1</v>
          </cell>
          <cell r="D26">
            <v>13.6</v>
          </cell>
          <cell r="E26">
            <v>76.625</v>
          </cell>
          <cell r="F26">
            <v>100</v>
          </cell>
          <cell r="G26">
            <v>39</v>
          </cell>
          <cell r="H26">
            <v>24.12</v>
          </cell>
          <cell r="I26" t="str">
            <v>*</v>
          </cell>
          <cell r="J26">
            <v>38.880000000000003</v>
          </cell>
          <cell r="K26">
            <v>0</v>
          </cell>
        </row>
        <row r="27">
          <cell r="B27">
            <v>21.233333333333331</v>
          </cell>
          <cell r="C27">
            <v>30</v>
          </cell>
          <cell r="D27">
            <v>14.8</v>
          </cell>
          <cell r="E27">
            <v>68.125</v>
          </cell>
          <cell r="F27">
            <v>96</v>
          </cell>
          <cell r="G27">
            <v>34</v>
          </cell>
          <cell r="H27">
            <v>26.64</v>
          </cell>
          <cell r="I27" t="str">
            <v>*</v>
          </cell>
          <cell r="J27">
            <v>41.4</v>
          </cell>
          <cell r="K27">
            <v>0</v>
          </cell>
        </row>
        <row r="28">
          <cell r="B28">
            <v>21.733333333333338</v>
          </cell>
          <cell r="C28">
            <v>32</v>
          </cell>
          <cell r="D28">
            <v>15</v>
          </cell>
          <cell r="E28">
            <v>57.583333333333336</v>
          </cell>
          <cell r="F28">
            <v>88</v>
          </cell>
          <cell r="G28">
            <v>22</v>
          </cell>
          <cell r="H28">
            <v>26.28</v>
          </cell>
          <cell r="I28" t="str">
            <v>*</v>
          </cell>
          <cell r="J28">
            <v>44.28</v>
          </cell>
          <cell r="K28">
            <v>0</v>
          </cell>
        </row>
        <row r="29">
          <cell r="B29">
            <v>21.925000000000001</v>
          </cell>
          <cell r="C29">
            <v>31.8</v>
          </cell>
          <cell r="D29">
            <v>12.3</v>
          </cell>
          <cell r="E29">
            <v>49.291666666666664</v>
          </cell>
          <cell r="F29">
            <v>87</v>
          </cell>
          <cell r="G29">
            <v>21</v>
          </cell>
          <cell r="H29">
            <v>19.079999999999998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21.204166666666662</v>
          </cell>
          <cell r="C30">
            <v>32.200000000000003</v>
          </cell>
          <cell r="D30">
            <v>11.8</v>
          </cell>
          <cell r="E30">
            <v>53.875</v>
          </cell>
          <cell r="F30">
            <v>87</v>
          </cell>
          <cell r="G30">
            <v>21</v>
          </cell>
          <cell r="H30">
            <v>23.040000000000003</v>
          </cell>
          <cell r="I30" t="str">
            <v>*</v>
          </cell>
          <cell r="J30">
            <v>37.800000000000004</v>
          </cell>
          <cell r="K30">
            <v>0</v>
          </cell>
        </row>
        <row r="31">
          <cell r="B31">
            <v>23.170833333333334</v>
          </cell>
          <cell r="C31">
            <v>34.1</v>
          </cell>
          <cell r="D31">
            <v>13.7</v>
          </cell>
          <cell r="E31">
            <v>48.666666666666664</v>
          </cell>
          <cell r="F31">
            <v>78</v>
          </cell>
          <cell r="G31">
            <v>21</v>
          </cell>
          <cell r="H31">
            <v>19.079999999999998</v>
          </cell>
          <cell r="I31" t="str">
            <v>*</v>
          </cell>
          <cell r="J31">
            <v>35.28</v>
          </cell>
          <cell r="K31">
            <v>0</v>
          </cell>
        </row>
        <row r="32">
          <cell r="B32">
            <v>25.920833333333334</v>
          </cell>
          <cell r="C32">
            <v>35</v>
          </cell>
          <cell r="D32">
            <v>16.5</v>
          </cell>
          <cell r="E32">
            <v>41.333333333333336</v>
          </cell>
          <cell r="F32">
            <v>72</v>
          </cell>
          <cell r="G32">
            <v>19</v>
          </cell>
          <cell r="H32">
            <v>11.520000000000001</v>
          </cell>
          <cell r="I32" t="str">
            <v>*</v>
          </cell>
          <cell r="J32">
            <v>28.44</v>
          </cell>
          <cell r="K32">
            <v>0</v>
          </cell>
        </row>
        <row r="33">
          <cell r="B33">
            <v>21.841666666666665</v>
          </cell>
          <cell r="C33">
            <v>27.5</v>
          </cell>
          <cell r="D33">
            <v>16.2</v>
          </cell>
          <cell r="E33">
            <v>63.708333333333336</v>
          </cell>
          <cell r="F33">
            <v>88</v>
          </cell>
          <cell r="G33">
            <v>42</v>
          </cell>
          <cell r="H33">
            <v>35.64</v>
          </cell>
          <cell r="I33" t="str">
            <v>*</v>
          </cell>
          <cell r="J33">
            <v>59.4</v>
          </cell>
          <cell r="K33">
            <v>0</v>
          </cell>
        </row>
        <row r="34">
          <cell r="B34">
            <v>18.516666666666669</v>
          </cell>
          <cell r="C34">
            <v>25.4</v>
          </cell>
          <cell r="D34">
            <v>12.3</v>
          </cell>
          <cell r="E34">
            <v>65.208333333333329</v>
          </cell>
          <cell r="F34">
            <v>86</v>
          </cell>
          <cell r="G34">
            <v>42</v>
          </cell>
          <cell r="H34">
            <v>35.64</v>
          </cell>
          <cell r="I34" t="str">
            <v>*</v>
          </cell>
          <cell r="J34">
            <v>52.2</v>
          </cell>
          <cell r="K34">
            <v>0</v>
          </cell>
        </row>
        <row r="35">
          <cell r="B35">
            <v>19.895833333333332</v>
          </cell>
          <cell r="C35">
            <v>31.3</v>
          </cell>
          <cell r="D35">
            <v>13.2</v>
          </cell>
          <cell r="E35">
            <v>63.458333333333336</v>
          </cell>
          <cell r="F35">
            <v>87</v>
          </cell>
          <cell r="G35">
            <v>30</v>
          </cell>
          <cell r="H35">
            <v>24.48</v>
          </cell>
          <cell r="I35" t="str">
            <v>*</v>
          </cell>
          <cell r="J35">
            <v>42.480000000000004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23.9375</v>
          </cell>
          <cell r="C5">
            <v>32.200000000000003</v>
          </cell>
          <cell r="D5">
            <v>16.8</v>
          </cell>
          <cell r="E5">
            <v>44.583333333333336</v>
          </cell>
          <cell r="F5">
            <v>71</v>
          </cell>
          <cell r="G5">
            <v>22</v>
          </cell>
          <cell r="H5">
            <v>16.920000000000002</v>
          </cell>
          <cell r="I5" t="str">
            <v>*</v>
          </cell>
          <cell r="J5">
            <v>28.44</v>
          </cell>
          <cell r="K5">
            <v>0</v>
          </cell>
        </row>
        <row r="6">
          <cell r="B6">
            <v>25.618181818181814</v>
          </cell>
          <cell r="C6">
            <v>32.799999999999997</v>
          </cell>
          <cell r="D6">
            <v>19.100000000000001</v>
          </cell>
          <cell r="E6">
            <v>36.772727272727273</v>
          </cell>
          <cell r="F6">
            <v>67</v>
          </cell>
          <cell r="G6">
            <v>19</v>
          </cell>
          <cell r="H6">
            <v>20.16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25.79</v>
          </cell>
          <cell r="C7">
            <v>33.5</v>
          </cell>
          <cell r="D7">
            <v>19.899999999999999</v>
          </cell>
          <cell r="E7">
            <v>36.85</v>
          </cell>
          <cell r="F7">
            <v>57</v>
          </cell>
          <cell r="G7">
            <v>21</v>
          </cell>
          <cell r="H7">
            <v>19.8</v>
          </cell>
          <cell r="I7" t="str">
            <v>*</v>
          </cell>
          <cell r="J7">
            <v>38.159999999999997</v>
          </cell>
          <cell r="K7">
            <v>0</v>
          </cell>
        </row>
        <row r="8">
          <cell r="B8">
            <v>27.208333333333332</v>
          </cell>
          <cell r="C8">
            <v>35.700000000000003</v>
          </cell>
          <cell r="D8">
            <v>20</v>
          </cell>
          <cell r="E8">
            <v>33.625</v>
          </cell>
          <cell r="F8">
            <v>54</v>
          </cell>
          <cell r="G8">
            <v>14</v>
          </cell>
          <cell r="H8">
            <v>22.32</v>
          </cell>
          <cell r="I8" t="str">
            <v>*</v>
          </cell>
          <cell r="J8">
            <v>41.04</v>
          </cell>
          <cell r="K8">
            <v>0</v>
          </cell>
        </row>
        <row r="9">
          <cell r="B9">
            <v>21.566666666666666</v>
          </cell>
          <cell r="C9">
            <v>28</v>
          </cell>
          <cell r="D9">
            <v>17.100000000000001</v>
          </cell>
          <cell r="E9">
            <v>55.428571428571431</v>
          </cell>
          <cell r="F9">
            <v>100</v>
          </cell>
          <cell r="G9">
            <v>29</v>
          </cell>
          <cell r="H9">
            <v>22.32</v>
          </cell>
          <cell r="I9" t="str">
            <v>*</v>
          </cell>
          <cell r="J9">
            <v>38.159999999999997</v>
          </cell>
          <cell r="K9">
            <v>0</v>
          </cell>
        </row>
        <row r="10">
          <cell r="B10">
            <v>23.379166666666666</v>
          </cell>
          <cell r="C10">
            <v>32.4</v>
          </cell>
          <cell r="D10">
            <v>18</v>
          </cell>
          <cell r="E10">
            <v>54</v>
          </cell>
          <cell r="F10">
            <v>83</v>
          </cell>
          <cell r="G10">
            <v>27</v>
          </cell>
          <cell r="H10">
            <v>22.68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21.720833333333331</v>
          </cell>
          <cell r="C11">
            <v>27</v>
          </cell>
          <cell r="D11">
            <v>19.8</v>
          </cell>
          <cell r="E11">
            <v>64.875</v>
          </cell>
          <cell r="F11">
            <v>76</v>
          </cell>
          <cell r="G11">
            <v>39</v>
          </cell>
          <cell r="H11">
            <v>21.6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20.766666666666666</v>
          </cell>
          <cell r="C12">
            <v>26.2</v>
          </cell>
          <cell r="D12">
            <v>18.3</v>
          </cell>
          <cell r="E12">
            <v>75.5</v>
          </cell>
          <cell r="F12">
            <v>100</v>
          </cell>
          <cell r="G12">
            <v>59</v>
          </cell>
          <cell r="H12">
            <v>14.76</v>
          </cell>
          <cell r="I12" t="str">
            <v>*</v>
          </cell>
          <cell r="J12">
            <v>24.840000000000003</v>
          </cell>
          <cell r="K12">
            <v>6.4</v>
          </cell>
        </row>
        <row r="13">
          <cell r="B13">
            <v>18.0625</v>
          </cell>
          <cell r="C13">
            <v>20.5</v>
          </cell>
          <cell r="D13">
            <v>13.3</v>
          </cell>
          <cell r="E13" t="str">
            <v>*</v>
          </cell>
          <cell r="F13">
            <v>0</v>
          </cell>
          <cell r="G13">
            <v>0</v>
          </cell>
          <cell r="H13">
            <v>26.64</v>
          </cell>
          <cell r="I13" t="str">
            <v>*</v>
          </cell>
          <cell r="J13">
            <v>52.2</v>
          </cell>
          <cell r="K13">
            <v>28.2</v>
          </cell>
        </row>
        <row r="14">
          <cell r="B14">
            <v>12.558333333333335</v>
          </cell>
          <cell r="C14">
            <v>15.7</v>
          </cell>
          <cell r="D14">
            <v>9.4</v>
          </cell>
          <cell r="E14">
            <v>81.349999999999994</v>
          </cell>
          <cell r="F14">
            <v>100</v>
          </cell>
          <cell r="G14">
            <v>60</v>
          </cell>
          <cell r="H14">
            <v>21.240000000000002</v>
          </cell>
          <cell r="I14" t="str">
            <v>*</v>
          </cell>
          <cell r="J14">
            <v>44.64</v>
          </cell>
          <cell r="K14">
            <v>0.2</v>
          </cell>
        </row>
        <row r="15">
          <cell r="B15">
            <v>14.575000000000001</v>
          </cell>
          <cell r="C15">
            <v>21.8</v>
          </cell>
          <cell r="D15">
            <v>9.5</v>
          </cell>
          <cell r="E15">
            <v>63.928571428571431</v>
          </cell>
          <cell r="F15">
            <v>100</v>
          </cell>
          <cell r="G15">
            <v>42</v>
          </cell>
          <cell r="H15">
            <v>17.28</v>
          </cell>
          <cell r="I15" t="str">
            <v>*</v>
          </cell>
          <cell r="J15">
            <v>33.119999999999997</v>
          </cell>
          <cell r="K15">
            <v>0</v>
          </cell>
        </row>
        <row r="16">
          <cell r="B16">
            <v>18.012500000000003</v>
          </cell>
          <cell r="C16">
            <v>25.5</v>
          </cell>
          <cell r="D16">
            <v>12.2</v>
          </cell>
          <cell r="E16">
            <v>61.208333333333336</v>
          </cell>
          <cell r="F16">
            <v>87</v>
          </cell>
          <cell r="G16">
            <v>31</v>
          </cell>
          <cell r="H16">
            <v>26.64</v>
          </cell>
          <cell r="I16" t="str">
            <v>*</v>
          </cell>
          <cell r="J16">
            <v>39.24</v>
          </cell>
          <cell r="K16">
            <v>0</v>
          </cell>
        </row>
        <row r="17">
          <cell r="B17">
            <v>21.079166666666669</v>
          </cell>
          <cell r="C17">
            <v>30.3</v>
          </cell>
          <cell r="D17">
            <v>14.1</v>
          </cell>
          <cell r="E17">
            <v>47.958333333333336</v>
          </cell>
          <cell r="F17">
            <v>79</v>
          </cell>
          <cell r="G17">
            <v>21</v>
          </cell>
          <cell r="H17">
            <v>19.8</v>
          </cell>
          <cell r="I17" t="str">
            <v>*</v>
          </cell>
          <cell r="J17">
            <v>30.240000000000002</v>
          </cell>
          <cell r="K17">
            <v>0</v>
          </cell>
        </row>
        <row r="18">
          <cell r="B18">
            <v>24.308333333333334</v>
          </cell>
          <cell r="C18">
            <v>33.5</v>
          </cell>
          <cell r="D18">
            <v>17.399999999999999</v>
          </cell>
          <cell r="E18">
            <v>37.166666666666664</v>
          </cell>
          <cell r="F18">
            <v>59</v>
          </cell>
          <cell r="G18">
            <v>14</v>
          </cell>
          <cell r="H18">
            <v>22.68</v>
          </cell>
          <cell r="I18" t="str">
            <v>*</v>
          </cell>
          <cell r="J18">
            <v>32.04</v>
          </cell>
          <cell r="K18">
            <v>0</v>
          </cell>
        </row>
        <row r="19">
          <cell r="B19">
            <v>26.258333333333329</v>
          </cell>
          <cell r="C19">
            <v>34.6</v>
          </cell>
          <cell r="D19">
            <v>19.100000000000001</v>
          </cell>
          <cell r="E19">
            <v>35.5</v>
          </cell>
          <cell r="F19">
            <v>54</v>
          </cell>
          <cell r="G19">
            <v>19</v>
          </cell>
          <cell r="H19">
            <v>22.68</v>
          </cell>
          <cell r="I19" t="str">
            <v>*</v>
          </cell>
          <cell r="J19">
            <v>41.76</v>
          </cell>
          <cell r="K19">
            <v>0</v>
          </cell>
        </row>
        <row r="20">
          <cell r="B20">
            <v>23.954166666666669</v>
          </cell>
          <cell r="C20">
            <v>33</v>
          </cell>
          <cell r="D20">
            <v>18</v>
          </cell>
          <cell r="E20">
            <v>50.347826086956523</v>
          </cell>
          <cell r="F20">
            <v>100</v>
          </cell>
          <cell r="G20">
            <v>28</v>
          </cell>
          <cell r="H20">
            <v>29.52</v>
          </cell>
          <cell r="I20" t="str">
            <v>*</v>
          </cell>
          <cell r="J20">
            <v>56.16</v>
          </cell>
          <cell r="K20">
            <v>11.6</v>
          </cell>
        </row>
        <row r="21">
          <cell r="B21">
            <v>18.137500000000003</v>
          </cell>
          <cell r="C21">
            <v>21.3</v>
          </cell>
          <cell r="D21">
            <v>16.2</v>
          </cell>
          <cell r="E21">
            <v>96.5</v>
          </cell>
          <cell r="F21">
            <v>100</v>
          </cell>
          <cell r="G21">
            <v>76</v>
          </cell>
          <cell r="H21">
            <v>28.08</v>
          </cell>
          <cell r="I21" t="str">
            <v>*</v>
          </cell>
          <cell r="J21">
            <v>43.2</v>
          </cell>
          <cell r="K21">
            <v>38.199999999999996</v>
          </cell>
        </row>
        <row r="22">
          <cell r="B22">
            <v>17.591666666666665</v>
          </cell>
          <cell r="C22">
            <v>20.5</v>
          </cell>
          <cell r="D22">
            <v>16.100000000000001</v>
          </cell>
          <cell r="E22">
            <v>95.333333333333329</v>
          </cell>
          <cell r="F22">
            <v>100</v>
          </cell>
          <cell r="G22">
            <v>89</v>
          </cell>
          <cell r="H22">
            <v>28.08</v>
          </cell>
          <cell r="I22" t="str">
            <v>*</v>
          </cell>
          <cell r="J22">
            <v>58.680000000000007</v>
          </cell>
          <cell r="K22">
            <v>44</v>
          </cell>
        </row>
        <row r="23">
          <cell r="B23">
            <v>13.020833333333336</v>
          </cell>
          <cell r="C23">
            <v>17.899999999999999</v>
          </cell>
          <cell r="D23">
            <v>8.5</v>
          </cell>
          <cell r="E23">
            <v>60.217391304347828</v>
          </cell>
          <cell r="F23">
            <v>96</v>
          </cell>
          <cell r="G23">
            <v>33</v>
          </cell>
          <cell r="H23">
            <v>24.48</v>
          </cell>
          <cell r="I23" t="str">
            <v>*</v>
          </cell>
          <cell r="J23">
            <v>43.2</v>
          </cell>
          <cell r="K23">
            <v>0</v>
          </cell>
        </row>
        <row r="24">
          <cell r="B24">
            <v>14.549999999999999</v>
          </cell>
          <cell r="C24">
            <v>21.8</v>
          </cell>
          <cell r="D24">
            <v>8.8000000000000007</v>
          </cell>
          <cell r="E24">
            <v>62.125</v>
          </cell>
          <cell r="F24">
            <v>82</v>
          </cell>
          <cell r="G24">
            <v>46</v>
          </cell>
          <cell r="H24">
            <v>28.44</v>
          </cell>
          <cell r="I24" t="str">
            <v>*</v>
          </cell>
          <cell r="J24">
            <v>47.16</v>
          </cell>
          <cell r="K24">
            <v>0</v>
          </cell>
        </row>
        <row r="25">
          <cell r="B25">
            <v>15.920833333333333</v>
          </cell>
          <cell r="C25">
            <v>19.399999999999999</v>
          </cell>
          <cell r="D25">
            <v>12.9</v>
          </cell>
          <cell r="E25">
            <v>79.318181818181813</v>
          </cell>
          <cell r="F25">
            <v>100</v>
          </cell>
          <cell r="G25">
            <v>65</v>
          </cell>
          <cell r="H25">
            <v>23.040000000000003</v>
          </cell>
          <cell r="I25" t="str">
            <v>*</v>
          </cell>
          <cell r="J25">
            <v>39.6</v>
          </cell>
          <cell r="K25">
            <v>9.1999999999999993</v>
          </cell>
        </row>
        <row r="26">
          <cell r="B26">
            <v>18.220833333333335</v>
          </cell>
          <cell r="C26">
            <v>25.6</v>
          </cell>
          <cell r="D26">
            <v>13.9</v>
          </cell>
          <cell r="E26">
            <v>64.07692307692308</v>
          </cell>
          <cell r="F26">
            <v>100</v>
          </cell>
          <cell r="G26">
            <v>47</v>
          </cell>
          <cell r="H26">
            <v>21.6</v>
          </cell>
          <cell r="I26" t="str">
            <v>*</v>
          </cell>
          <cell r="J26">
            <v>32.4</v>
          </cell>
          <cell r="K26">
            <v>0</v>
          </cell>
        </row>
        <row r="27">
          <cell r="B27">
            <v>20.620833333333334</v>
          </cell>
          <cell r="C27">
            <v>27.5</v>
          </cell>
          <cell r="D27">
            <v>14.7</v>
          </cell>
          <cell r="E27">
            <v>65.291666666666671</v>
          </cell>
          <cell r="F27">
            <v>95</v>
          </cell>
          <cell r="G27">
            <v>38</v>
          </cell>
          <cell r="H27">
            <v>24.48</v>
          </cell>
          <cell r="I27" t="str">
            <v>*</v>
          </cell>
          <cell r="J27">
            <v>37.080000000000005</v>
          </cell>
          <cell r="K27">
            <v>0</v>
          </cell>
        </row>
        <row r="28">
          <cell r="B28">
            <v>21.458333333333332</v>
          </cell>
          <cell r="C28">
            <v>28.7</v>
          </cell>
          <cell r="D28">
            <v>15.4</v>
          </cell>
          <cell r="E28">
            <v>58.541666666666664</v>
          </cell>
          <cell r="F28">
            <v>85</v>
          </cell>
          <cell r="G28">
            <v>30</v>
          </cell>
          <cell r="H28">
            <v>21.240000000000002</v>
          </cell>
          <cell r="I28" t="str">
            <v>*</v>
          </cell>
          <cell r="J28">
            <v>32.4</v>
          </cell>
          <cell r="K28">
            <v>0</v>
          </cell>
        </row>
        <row r="29">
          <cell r="B29">
            <v>22.762500000000003</v>
          </cell>
          <cell r="C29">
            <v>30.8</v>
          </cell>
          <cell r="D29">
            <v>16.100000000000001</v>
          </cell>
          <cell r="E29">
            <v>50.458333333333336</v>
          </cell>
          <cell r="F29">
            <v>71</v>
          </cell>
          <cell r="G29">
            <v>25</v>
          </cell>
          <cell r="H29">
            <v>16.920000000000002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24.058333333333334</v>
          </cell>
          <cell r="C30">
            <v>31.4</v>
          </cell>
          <cell r="D30">
            <v>16.600000000000001</v>
          </cell>
          <cell r="E30">
            <v>42.125</v>
          </cell>
          <cell r="F30">
            <v>68</v>
          </cell>
          <cell r="G30">
            <v>21</v>
          </cell>
          <cell r="H30">
            <v>16.920000000000002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25.733333333333338</v>
          </cell>
          <cell r="C31">
            <v>34.299999999999997</v>
          </cell>
          <cell r="D31">
            <v>18.100000000000001</v>
          </cell>
          <cell r="E31">
            <v>38.708333333333336</v>
          </cell>
          <cell r="F31">
            <v>70</v>
          </cell>
          <cell r="G31">
            <v>19</v>
          </cell>
          <cell r="H31">
            <v>18</v>
          </cell>
          <cell r="I31" t="str">
            <v>*</v>
          </cell>
          <cell r="J31">
            <v>30.240000000000002</v>
          </cell>
          <cell r="K31">
            <v>0</v>
          </cell>
        </row>
        <row r="32">
          <cell r="B32">
            <v>26.958333333333332</v>
          </cell>
          <cell r="C32">
            <v>35.5</v>
          </cell>
          <cell r="D32">
            <v>19.5</v>
          </cell>
          <cell r="E32">
            <v>38.916666666666664</v>
          </cell>
          <cell r="F32">
            <v>66</v>
          </cell>
          <cell r="G32">
            <v>15</v>
          </cell>
          <cell r="H32">
            <v>13.68</v>
          </cell>
          <cell r="I32" t="str">
            <v>*</v>
          </cell>
          <cell r="J32">
            <v>24.12</v>
          </cell>
          <cell r="K32">
            <v>0</v>
          </cell>
        </row>
        <row r="33">
          <cell r="B33">
            <v>22.058333333333337</v>
          </cell>
          <cell r="C33">
            <v>26.5</v>
          </cell>
          <cell r="D33">
            <v>17.899999999999999</v>
          </cell>
          <cell r="E33">
            <v>56.791666666666664</v>
          </cell>
          <cell r="F33">
            <v>77</v>
          </cell>
          <cell r="G33">
            <v>40</v>
          </cell>
          <cell r="H33">
            <v>27.36</v>
          </cell>
          <cell r="I33" t="str">
            <v>*</v>
          </cell>
          <cell r="J33">
            <v>41.4</v>
          </cell>
          <cell r="K33">
            <v>0</v>
          </cell>
        </row>
        <row r="34">
          <cell r="B34">
            <v>17.004166666666666</v>
          </cell>
          <cell r="C34">
            <v>22.6</v>
          </cell>
          <cell r="D34">
            <v>12.5</v>
          </cell>
          <cell r="E34">
            <v>57.791666666666664</v>
          </cell>
          <cell r="F34">
            <v>70</v>
          </cell>
          <cell r="G34">
            <v>41</v>
          </cell>
          <cell r="H34">
            <v>29.16</v>
          </cell>
          <cell r="I34" t="str">
            <v>*</v>
          </cell>
          <cell r="J34">
            <v>46.080000000000005</v>
          </cell>
          <cell r="K34">
            <v>0</v>
          </cell>
        </row>
        <row r="35">
          <cell r="B35">
            <v>19.558333333333337</v>
          </cell>
          <cell r="C35">
            <v>27.2</v>
          </cell>
          <cell r="D35">
            <v>13.1</v>
          </cell>
          <cell r="E35">
            <v>57.125</v>
          </cell>
          <cell r="F35">
            <v>79</v>
          </cell>
          <cell r="G35">
            <v>37</v>
          </cell>
          <cell r="H35">
            <v>24.840000000000003</v>
          </cell>
          <cell r="I35" t="str">
            <v>*</v>
          </cell>
          <cell r="J35">
            <v>41.76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2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22.150000000000002</v>
          </cell>
          <cell r="C5">
            <v>33.1</v>
          </cell>
          <cell r="D5">
            <v>12.8</v>
          </cell>
          <cell r="E5" t="str">
            <v>*</v>
          </cell>
          <cell r="F5" t="str">
            <v>*</v>
          </cell>
          <cell r="G5" t="str">
            <v>*</v>
          </cell>
          <cell r="H5">
            <v>18.36</v>
          </cell>
          <cell r="I5" t="str">
            <v>*</v>
          </cell>
          <cell r="J5">
            <v>38.880000000000003</v>
          </cell>
          <cell r="K5">
            <v>0</v>
          </cell>
        </row>
        <row r="6">
          <cell r="B6">
            <v>22.862500000000001</v>
          </cell>
          <cell r="C6">
            <v>34.799999999999997</v>
          </cell>
          <cell r="D6">
            <v>12.1</v>
          </cell>
          <cell r="E6" t="str">
            <v>*</v>
          </cell>
          <cell r="F6" t="str">
            <v>*</v>
          </cell>
          <cell r="G6" t="str">
            <v>*</v>
          </cell>
          <cell r="H6">
            <v>18.720000000000002</v>
          </cell>
          <cell r="I6" t="str">
            <v>*</v>
          </cell>
          <cell r="J6">
            <v>40.32</v>
          </cell>
          <cell r="K6">
            <v>0</v>
          </cell>
        </row>
        <row r="7">
          <cell r="B7">
            <v>22.820833333333336</v>
          </cell>
          <cell r="C7">
            <v>34.6</v>
          </cell>
          <cell r="D7">
            <v>13.1</v>
          </cell>
          <cell r="E7" t="str">
            <v>*</v>
          </cell>
          <cell r="F7" t="str">
            <v>*</v>
          </cell>
          <cell r="G7" t="str">
            <v>*</v>
          </cell>
          <cell r="H7">
            <v>13.32</v>
          </cell>
          <cell r="I7" t="str">
            <v>*</v>
          </cell>
          <cell r="J7">
            <v>28.44</v>
          </cell>
          <cell r="K7">
            <v>0</v>
          </cell>
        </row>
        <row r="8">
          <cell r="B8">
            <v>23.316666666666666</v>
          </cell>
          <cell r="C8">
            <v>33.9</v>
          </cell>
          <cell r="D8">
            <v>14.1</v>
          </cell>
          <cell r="E8" t="str">
            <v>*</v>
          </cell>
          <cell r="F8" t="str">
            <v>*</v>
          </cell>
          <cell r="G8" t="str">
            <v>*</v>
          </cell>
          <cell r="H8">
            <v>22.68</v>
          </cell>
          <cell r="I8" t="str">
            <v>*</v>
          </cell>
          <cell r="J8">
            <v>45.72</v>
          </cell>
          <cell r="K8">
            <v>0</v>
          </cell>
        </row>
        <row r="9">
          <cell r="B9">
            <v>22.875</v>
          </cell>
          <cell r="C9">
            <v>32.4</v>
          </cell>
          <cell r="D9">
            <v>15.2</v>
          </cell>
          <cell r="E9" t="str">
            <v>*</v>
          </cell>
          <cell r="F9" t="str">
            <v>*</v>
          </cell>
          <cell r="G9" t="str">
            <v>*</v>
          </cell>
          <cell r="H9">
            <v>21.240000000000002</v>
          </cell>
          <cell r="I9" t="str">
            <v>*</v>
          </cell>
          <cell r="J9">
            <v>33.119999999999997</v>
          </cell>
          <cell r="K9">
            <v>0</v>
          </cell>
        </row>
        <row r="10">
          <cell r="B10">
            <v>23.520833333333332</v>
          </cell>
          <cell r="C10">
            <v>34.6</v>
          </cell>
          <cell r="D10">
            <v>15.2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17.64</v>
          </cell>
          <cell r="I10" t="str">
            <v>*</v>
          </cell>
          <cell r="J10">
            <v>34.200000000000003</v>
          </cell>
          <cell r="K10">
            <v>0</v>
          </cell>
        </row>
        <row r="11">
          <cell r="B11">
            <v>22.070833333333336</v>
          </cell>
          <cell r="C11">
            <v>28.4</v>
          </cell>
          <cell r="D11">
            <v>16.8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12.24</v>
          </cell>
          <cell r="I11" t="str">
            <v>*</v>
          </cell>
          <cell r="J11">
            <v>26.28</v>
          </cell>
          <cell r="K11">
            <v>0</v>
          </cell>
        </row>
        <row r="12">
          <cell r="B12">
            <v>20.526086956521738</v>
          </cell>
          <cell r="C12">
            <v>27</v>
          </cell>
          <cell r="D12">
            <v>17.899999999999999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22.68</v>
          </cell>
          <cell r="I12" t="str">
            <v>*</v>
          </cell>
          <cell r="J12">
            <v>42.12</v>
          </cell>
          <cell r="K12">
            <v>9.1999999999999993</v>
          </cell>
        </row>
        <row r="13">
          <cell r="B13">
            <v>17.137499999999999</v>
          </cell>
          <cell r="C13">
            <v>19.8</v>
          </cell>
          <cell r="D13">
            <v>12.7</v>
          </cell>
          <cell r="E13" t="str">
            <v>*</v>
          </cell>
          <cell r="F13" t="str">
            <v>*</v>
          </cell>
          <cell r="G13" t="str">
            <v>*</v>
          </cell>
          <cell r="H13">
            <v>31.319999999999997</v>
          </cell>
          <cell r="I13" t="str">
            <v>*</v>
          </cell>
          <cell r="J13">
            <v>56.88</v>
          </cell>
          <cell r="K13">
            <v>16.199999999999996</v>
          </cell>
        </row>
        <row r="14">
          <cell r="B14">
            <v>13.5</v>
          </cell>
          <cell r="C14">
            <v>19.600000000000001</v>
          </cell>
          <cell r="D14">
            <v>7.5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22.68</v>
          </cell>
          <cell r="I14" t="str">
            <v>*</v>
          </cell>
          <cell r="J14">
            <v>41.4</v>
          </cell>
          <cell r="K14">
            <v>1.2000000000000002</v>
          </cell>
        </row>
        <row r="15">
          <cell r="B15">
            <v>14.483333333333333</v>
          </cell>
          <cell r="C15">
            <v>23.6</v>
          </cell>
          <cell r="D15">
            <v>8.1999999999999993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18</v>
          </cell>
          <cell r="I15" t="str">
            <v>*</v>
          </cell>
          <cell r="J15">
            <v>37.080000000000005</v>
          </cell>
          <cell r="K15">
            <v>0</v>
          </cell>
        </row>
        <row r="16">
          <cell r="B16">
            <v>18.150000000000002</v>
          </cell>
          <cell r="C16">
            <v>27.8</v>
          </cell>
          <cell r="D16">
            <v>9.8000000000000007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18.720000000000002</v>
          </cell>
          <cell r="I16" t="str">
            <v>*</v>
          </cell>
          <cell r="J16">
            <v>40.32</v>
          </cell>
          <cell r="K16">
            <v>0</v>
          </cell>
        </row>
        <row r="17">
          <cell r="B17">
            <v>20.154166666666665</v>
          </cell>
          <cell r="C17">
            <v>32.200000000000003</v>
          </cell>
          <cell r="D17">
            <v>8.9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12.24</v>
          </cell>
          <cell r="I17" t="str">
            <v>*</v>
          </cell>
          <cell r="J17">
            <v>26.28</v>
          </cell>
          <cell r="K17">
            <v>0</v>
          </cell>
        </row>
        <row r="18">
          <cell r="B18">
            <v>21.979166666666668</v>
          </cell>
          <cell r="C18">
            <v>33.799999999999997</v>
          </cell>
          <cell r="D18">
            <v>10.6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19.079999999999998</v>
          </cell>
          <cell r="I18" t="str">
            <v>*</v>
          </cell>
          <cell r="J18">
            <v>33.119999999999997</v>
          </cell>
          <cell r="K18">
            <v>0</v>
          </cell>
        </row>
        <row r="19">
          <cell r="B19">
            <v>22.666666666666668</v>
          </cell>
          <cell r="C19">
            <v>34</v>
          </cell>
          <cell r="D19">
            <v>11.5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25.92</v>
          </cell>
          <cell r="I19" t="str">
            <v>*</v>
          </cell>
          <cell r="J19">
            <v>49.680000000000007</v>
          </cell>
          <cell r="K19">
            <v>0</v>
          </cell>
        </row>
        <row r="20">
          <cell r="B20">
            <v>23.016666666666666</v>
          </cell>
          <cell r="C20">
            <v>30.1</v>
          </cell>
          <cell r="D20">
            <v>15.4</v>
          </cell>
          <cell r="E20" t="str">
            <v>*</v>
          </cell>
          <cell r="F20" t="str">
            <v>*</v>
          </cell>
          <cell r="G20" t="str">
            <v>*</v>
          </cell>
          <cell r="H20">
            <v>35.64</v>
          </cell>
          <cell r="I20" t="str">
            <v>*</v>
          </cell>
          <cell r="J20">
            <v>57.24</v>
          </cell>
          <cell r="K20">
            <v>0</v>
          </cell>
        </row>
        <row r="21">
          <cell r="B21">
            <v>20.675000000000001</v>
          </cell>
          <cell r="C21">
            <v>27.3</v>
          </cell>
          <cell r="D21">
            <v>16.899999999999999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20.52</v>
          </cell>
          <cell r="I21" t="str">
            <v>*</v>
          </cell>
          <cell r="J21">
            <v>42.84</v>
          </cell>
          <cell r="K21">
            <v>23.799999999999997</v>
          </cell>
        </row>
        <row r="22">
          <cell r="B22">
            <v>19.579166666666669</v>
          </cell>
          <cell r="C22">
            <v>24.3</v>
          </cell>
          <cell r="D22">
            <v>15.5</v>
          </cell>
          <cell r="E22" t="str">
            <v>*</v>
          </cell>
          <cell r="F22" t="str">
            <v>*</v>
          </cell>
          <cell r="G22" t="str">
            <v>*</v>
          </cell>
          <cell r="H22">
            <v>30.96</v>
          </cell>
          <cell r="I22" t="str">
            <v>*</v>
          </cell>
          <cell r="J22">
            <v>69.12</v>
          </cell>
          <cell r="K22">
            <v>25.4</v>
          </cell>
        </row>
        <row r="23">
          <cell r="B23">
            <v>12.466666666666669</v>
          </cell>
          <cell r="C23">
            <v>17.600000000000001</v>
          </cell>
          <cell r="D23">
            <v>7.9</v>
          </cell>
          <cell r="E23" t="str">
            <v>*</v>
          </cell>
          <cell r="F23" t="str">
            <v>*</v>
          </cell>
          <cell r="G23" t="str">
            <v>*</v>
          </cell>
          <cell r="H23">
            <v>34.92</v>
          </cell>
          <cell r="I23" t="str">
            <v>*</v>
          </cell>
          <cell r="J23">
            <v>58.680000000000007</v>
          </cell>
          <cell r="K23">
            <v>0.2</v>
          </cell>
        </row>
        <row r="24">
          <cell r="B24">
            <v>12.75</v>
          </cell>
          <cell r="C24">
            <v>23</v>
          </cell>
          <cell r="D24">
            <v>5.9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27.720000000000002</v>
          </cell>
          <cell r="I24" t="str">
            <v>*</v>
          </cell>
          <cell r="J24">
            <v>50.4</v>
          </cell>
          <cell r="K24">
            <v>0</v>
          </cell>
        </row>
        <row r="25">
          <cell r="B25">
            <v>20.170833333333331</v>
          </cell>
          <cell r="C25">
            <v>30.2</v>
          </cell>
          <cell r="D25">
            <v>13.2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15.120000000000001</v>
          </cell>
          <cell r="I25" t="str">
            <v>*</v>
          </cell>
          <cell r="J25">
            <v>28.44</v>
          </cell>
          <cell r="K25">
            <v>0</v>
          </cell>
        </row>
        <row r="26">
          <cell r="B26">
            <v>21.616666666666664</v>
          </cell>
          <cell r="C26">
            <v>30.8</v>
          </cell>
          <cell r="D26">
            <v>14.5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18.720000000000002</v>
          </cell>
          <cell r="I26" t="str">
            <v>*</v>
          </cell>
          <cell r="J26">
            <v>33.840000000000003</v>
          </cell>
          <cell r="K26">
            <v>0</v>
          </cell>
        </row>
        <row r="27">
          <cell r="B27">
            <v>23.691666666666666</v>
          </cell>
          <cell r="C27">
            <v>32.1</v>
          </cell>
          <cell r="D27">
            <v>17.899999999999999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23.040000000000003</v>
          </cell>
          <cell r="I27" t="str">
            <v>*</v>
          </cell>
          <cell r="J27">
            <v>43.92</v>
          </cell>
          <cell r="K27">
            <v>0</v>
          </cell>
        </row>
        <row r="28">
          <cell r="B28">
            <v>24.320833333333326</v>
          </cell>
          <cell r="C28">
            <v>32.700000000000003</v>
          </cell>
          <cell r="D28">
            <v>18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19.079999999999998</v>
          </cell>
          <cell r="I28" t="str">
            <v>*</v>
          </cell>
          <cell r="J28">
            <v>34.200000000000003</v>
          </cell>
          <cell r="K28">
            <v>0</v>
          </cell>
        </row>
        <row r="29">
          <cell r="B29">
            <v>24.100000000000005</v>
          </cell>
          <cell r="C29">
            <v>32.799999999999997</v>
          </cell>
          <cell r="D29">
            <v>13.5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14.4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23.274999999999995</v>
          </cell>
          <cell r="C30">
            <v>34.4</v>
          </cell>
          <cell r="D30">
            <v>15.3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16.2</v>
          </cell>
          <cell r="I30" t="str">
            <v>*</v>
          </cell>
          <cell r="J30">
            <v>34.56</v>
          </cell>
          <cell r="K30">
            <v>0</v>
          </cell>
        </row>
        <row r="31">
          <cell r="B31">
            <v>24.549999999999997</v>
          </cell>
          <cell r="C31">
            <v>35</v>
          </cell>
          <cell r="D31">
            <v>14.6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18.720000000000002</v>
          </cell>
          <cell r="I31" t="str">
            <v>*</v>
          </cell>
          <cell r="J31">
            <v>36.72</v>
          </cell>
          <cell r="K31">
            <v>0</v>
          </cell>
        </row>
        <row r="32">
          <cell r="B32">
            <v>25.1875</v>
          </cell>
          <cell r="C32">
            <v>35.6</v>
          </cell>
          <cell r="D32">
            <v>15.3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14.76</v>
          </cell>
          <cell r="I32" t="str">
            <v>*</v>
          </cell>
          <cell r="J32">
            <v>23.759999999999998</v>
          </cell>
          <cell r="K32">
            <v>0</v>
          </cell>
        </row>
        <row r="33">
          <cell r="B33">
            <v>23.474999999999998</v>
          </cell>
          <cell r="C33">
            <v>29.9</v>
          </cell>
          <cell r="D33">
            <v>17.8</v>
          </cell>
          <cell r="E33" t="str">
            <v>*</v>
          </cell>
          <cell r="F33" t="str">
            <v>*</v>
          </cell>
          <cell r="G33" t="str">
            <v>*</v>
          </cell>
          <cell r="H33">
            <v>31.319999999999997</v>
          </cell>
          <cell r="I33" t="str">
            <v>*</v>
          </cell>
          <cell r="J33">
            <v>50.04</v>
          </cell>
          <cell r="K33">
            <v>0</v>
          </cell>
        </row>
        <row r="34">
          <cell r="B34">
            <v>19.429166666666671</v>
          </cell>
          <cell r="C34">
            <v>25.1</v>
          </cell>
          <cell r="D34">
            <v>13.3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32.4</v>
          </cell>
          <cell r="I34" t="str">
            <v>*</v>
          </cell>
          <cell r="J34">
            <v>47.88</v>
          </cell>
          <cell r="K34">
            <v>0</v>
          </cell>
        </row>
        <row r="35">
          <cell r="B35">
            <v>21.670833333333331</v>
          </cell>
          <cell r="C35">
            <v>32.700000000000003</v>
          </cell>
          <cell r="D35">
            <v>13</v>
          </cell>
          <cell r="E35" t="str">
            <v>*</v>
          </cell>
          <cell r="F35" t="str">
            <v>*</v>
          </cell>
          <cell r="G35" t="str">
            <v>*</v>
          </cell>
          <cell r="H35">
            <v>21.240000000000002</v>
          </cell>
          <cell r="I35" t="str">
            <v>*</v>
          </cell>
          <cell r="J35">
            <v>32.04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13.85</v>
          </cell>
          <cell r="C24">
            <v>22.6</v>
          </cell>
          <cell r="D24">
            <v>8.5</v>
          </cell>
          <cell r="E24">
            <v>61.333333333333336</v>
          </cell>
          <cell r="F24">
            <v>84</v>
          </cell>
          <cell r="G24">
            <v>43</v>
          </cell>
          <cell r="H24">
            <v>29.52</v>
          </cell>
          <cell r="I24" t="str">
            <v>*</v>
          </cell>
          <cell r="J24">
            <v>56.519999999999996</v>
          </cell>
          <cell r="K24">
            <v>0</v>
          </cell>
        </row>
        <row r="25">
          <cell r="B25">
            <v>19.241666666666671</v>
          </cell>
          <cell r="C25">
            <v>27.8</v>
          </cell>
          <cell r="D25">
            <v>12.8</v>
          </cell>
          <cell r="E25">
            <v>64.833333333333329</v>
          </cell>
          <cell r="F25">
            <v>85</v>
          </cell>
          <cell r="G25">
            <v>40</v>
          </cell>
          <cell r="H25">
            <v>15.120000000000001</v>
          </cell>
          <cell r="I25" t="str">
            <v>*</v>
          </cell>
          <cell r="J25">
            <v>30.6</v>
          </cell>
          <cell r="K25">
            <v>0</v>
          </cell>
        </row>
        <row r="26">
          <cell r="B26">
            <v>21.612500000000001</v>
          </cell>
          <cell r="C26">
            <v>28.8</v>
          </cell>
          <cell r="D26">
            <v>16.7</v>
          </cell>
          <cell r="E26">
            <v>61.791666666666664</v>
          </cell>
          <cell r="F26">
            <v>81</v>
          </cell>
          <cell r="G26">
            <v>34</v>
          </cell>
          <cell r="H26">
            <v>22.32</v>
          </cell>
          <cell r="I26" t="str">
            <v>*</v>
          </cell>
          <cell r="J26">
            <v>42.12</v>
          </cell>
          <cell r="K26">
            <v>0</v>
          </cell>
        </row>
        <row r="27">
          <cell r="B27">
            <v>23.483333333333331</v>
          </cell>
          <cell r="C27">
            <v>29.5</v>
          </cell>
          <cell r="D27">
            <v>19.2</v>
          </cell>
          <cell r="E27">
            <v>52.041666666666664</v>
          </cell>
          <cell r="F27">
            <v>68</v>
          </cell>
          <cell r="G27">
            <v>29</v>
          </cell>
          <cell r="H27">
            <v>27</v>
          </cell>
          <cell r="I27" t="str">
            <v>*</v>
          </cell>
          <cell r="J27">
            <v>48.24</v>
          </cell>
          <cell r="K27">
            <v>0</v>
          </cell>
        </row>
        <row r="28">
          <cell r="B28">
            <v>25.023809523809526</v>
          </cell>
          <cell r="C28">
            <v>31.3</v>
          </cell>
          <cell r="D28">
            <v>20</v>
          </cell>
          <cell r="E28">
            <v>42.428571428571431</v>
          </cell>
          <cell r="F28">
            <v>62</v>
          </cell>
          <cell r="G28">
            <v>21</v>
          </cell>
          <cell r="H28">
            <v>26.28</v>
          </cell>
          <cell r="I28" t="str">
            <v>*</v>
          </cell>
          <cell r="J28">
            <v>48.6</v>
          </cell>
          <cell r="K28">
            <v>0</v>
          </cell>
        </row>
        <row r="29">
          <cell r="B29">
            <v>24.845833333333331</v>
          </cell>
          <cell r="C29">
            <v>31.8</v>
          </cell>
          <cell r="D29">
            <v>19.3</v>
          </cell>
          <cell r="E29">
            <v>35.333333333333336</v>
          </cell>
          <cell r="F29">
            <v>53</v>
          </cell>
          <cell r="G29">
            <v>18</v>
          </cell>
          <cell r="H29">
            <v>16.559999999999999</v>
          </cell>
          <cell r="I29" t="str">
            <v>*</v>
          </cell>
          <cell r="J29">
            <v>39.24</v>
          </cell>
          <cell r="K29">
            <v>0</v>
          </cell>
        </row>
        <row r="30">
          <cell r="B30">
            <v>24.441666666666666</v>
          </cell>
          <cell r="C30">
            <v>31.6</v>
          </cell>
          <cell r="D30">
            <v>17.5</v>
          </cell>
          <cell r="E30">
            <v>35.583333333333336</v>
          </cell>
          <cell r="F30">
            <v>56</v>
          </cell>
          <cell r="G30">
            <v>21</v>
          </cell>
          <cell r="H30">
            <v>24.12</v>
          </cell>
          <cell r="I30" t="str">
            <v>*</v>
          </cell>
          <cell r="J30">
            <v>38.519999999999996</v>
          </cell>
          <cell r="K30">
            <v>0</v>
          </cell>
        </row>
        <row r="31">
          <cell r="B31">
            <v>25.829166666666662</v>
          </cell>
          <cell r="C31">
            <v>33.200000000000003</v>
          </cell>
          <cell r="D31">
            <v>19</v>
          </cell>
          <cell r="E31">
            <v>35</v>
          </cell>
          <cell r="F31">
            <v>52</v>
          </cell>
          <cell r="G31">
            <v>19</v>
          </cell>
          <cell r="H31">
            <v>16.559999999999999</v>
          </cell>
          <cell r="I31" t="str">
            <v>*</v>
          </cell>
          <cell r="J31">
            <v>29.880000000000003</v>
          </cell>
          <cell r="K31">
            <v>0</v>
          </cell>
        </row>
        <row r="32">
          <cell r="B32">
            <v>26.96521739130435</v>
          </cell>
          <cell r="C32">
            <v>34.9</v>
          </cell>
          <cell r="D32">
            <v>20</v>
          </cell>
          <cell r="E32">
            <v>38</v>
          </cell>
          <cell r="F32">
            <v>58</v>
          </cell>
          <cell r="G32">
            <v>18</v>
          </cell>
          <cell r="H32">
            <v>12.96</v>
          </cell>
          <cell r="I32" t="str">
            <v>*</v>
          </cell>
          <cell r="J32">
            <v>34.200000000000003</v>
          </cell>
          <cell r="K32">
            <v>0</v>
          </cell>
        </row>
        <row r="33">
          <cell r="B33">
            <v>20.436363636363641</v>
          </cell>
          <cell r="C33">
            <v>26.2</v>
          </cell>
          <cell r="D33">
            <v>15</v>
          </cell>
          <cell r="E33">
            <v>66</v>
          </cell>
          <cell r="F33">
            <v>87</v>
          </cell>
          <cell r="G33">
            <v>46</v>
          </cell>
          <cell r="H33">
            <v>26.28</v>
          </cell>
          <cell r="I33" t="str">
            <v>*</v>
          </cell>
          <cell r="J33">
            <v>46.800000000000004</v>
          </cell>
          <cell r="K33">
            <v>0</v>
          </cell>
        </row>
        <row r="34">
          <cell r="B34">
            <v>19.254166666666659</v>
          </cell>
          <cell r="C34">
            <v>24.7</v>
          </cell>
          <cell r="D34">
            <v>13.9</v>
          </cell>
          <cell r="E34">
            <v>57.5</v>
          </cell>
          <cell r="F34">
            <v>71</v>
          </cell>
          <cell r="G34">
            <v>39</v>
          </cell>
          <cell r="H34">
            <v>30.96</v>
          </cell>
          <cell r="I34" t="str">
            <v>*</v>
          </cell>
          <cell r="J34">
            <v>50.4</v>
          </cell>
          <cell r="K34">
            <v>0</v>
          </cell>
        </row>
        <row r="35">
          <cell r="B35">
            <v>22.439130434782605</v>
          </cell>
          <cell r="C35">
            <v>30.8</v>
          </cell>
          <cell r="D35">
            <v>17.2</v>
          </cell>
          <cell r="E35">
            <v>47.608695652173914</v>
          </cell>
          <cell r="F35">
            <v>63</v>
          </cell>
          <cell r="G35">
            <v>28</v>
          </cell>
          <cell r="H35">
            <v>26.64</v>
          </cell>
          <cell r="I35" t="str">
            <v>*</v>
          </cell>
          <cell r="J35">
            <v>45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Planilha2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22.154166666666669</v>
          </cell>
          <cell r="C21">
            <v>25.4</v>
          </cell>
          <cell r="D21">
            <v>18.600000000000001</v>
          </cell>
          <cell r="E21">
            <v>63.666666666666664</v>
          </cell>
          <cell r="F21">
            <v>76</v>
          </cell>
          <cell r="G21">
            <v>47</v>
          </cell>
          <cell r="H21">
            <v>18.720000000000002</v>
          </cell>
          <cell r="I21" t="str">
            <v>*</v>
          </cell>
          <cell r="J21">
            <v>31.319999999999997</v>
          </cell>
          <cell r="K21">
            <v>0</v>
          </cell>
        </row>
        <row r="22">
          <cell r="B22">
            <v>20.516666666666669</v>
          </cell>
          <cell r="C22">
            <v>34.1</v>
          </cell>
          <cell r="D22">
            <v>15.1</v>
          </cell>
          <cell r="E22">
            <v>67.416666666666671</v>
          </cell>
          <cell r="F22">
            <v>92</v>
          </cell>
          <cell r="G22">
            <v>22</v>
          </cell>
          <cell r="H22">
            <v>28.44</v>
          </cell>
          <cell r="I22" t="str">
            <v>*</v>
          </cell>
          <cell r="J22">
            <v>64.44</v>
          </cell>
          <cell r="K22">
            <v>0.2</v>
          </cell>
        </row>
        <row r="23">
          <cell r="B23">
            <v>16.637499999999999</v>
          </cell>
          <cell r="C23">
            <v>22.2</v>
          </cell>
          <cell r="D23">
            <v>12.2</v>
          </cell>
          <cell r="E23">
            <v>59.916666666666664</v>
          </cell>
          <cell r="F23">
            <v>87</v>
          </cell>
          <cell r="G23">
            <v>27</v>
          </cell>
          <cell r="H23">
            <v>14.04</v>
          </cell>
          <cell r="I23" t="str">
            <v>*</v>
          </cell>
          <cell r="J23">
            <v>33.119999999999997</v>
          </cell>
          <cell r="K23">
            <v>1.2000000000000002</v>
          </cell>
        </row>
        <row r="24">
          <cell r="B24">
            <v>15.258333333333333</v>
          </cell>
          <cell r="C24">
            <v>21.5</v>
          </cell>
          <cell r="D24">
            <v>11.3</v>
          </cell>
          <cell r="E24">
            <v>62.958333333333336</v>
          </cell>
          <cell r="F24">
            <v>82</v>
          </cell>
          <cell r="G24">
            <v>46</v>
          </cell>
          <cell r="H24">
            <v>16.920000000000002</v>
          </cell>
          <cell r="I24" t="str">
            <v>*</v>
          </cell>
          <cell r="J24">
            <v>30.6</v>
          </cell>
          <cell r="K24">
            <v>0</v>
          </cell>
        </row>
        <row r="25">
          <cell r="B25">
            <v>20.870833333333334</v>
          </cell>
          <cell r="C25">
            <v>27.5</v>
          </cell>
          <cell r="D25">
            <v>16.2</v>
          </cell>
          <cell r="E25">
            <v>57.916666666666664</v>
          </cell>
          <cell r="F25">
            <v>75</v>
          </cell>
          <cell r="G25">
            <v>37</v>
          </cell>
          <cell r="H25">
            <v>15.48</v>
          </cell>
          <cell r="I25" t="str">
            <v>*</v>
          </cell>
          <cell r="J25">
            <v>26.28</v>
          </cell>
          <cell r="K25">
            <v>0</v>
          </cell>
        </row>
        <row r="26">
          <cell r="B26">
            <v>22.320833333333336</v>
          </cell>
          <cell r="C26">
            <v>31.2</v>
          </cell>
          <cell r="D26">
            <v>15.3</v>
          </cell>
          <cell r="E26">
            <v>57.958333333333336</v>
          </cell>
          <cell r="F26">
            <v>85</v>
          </cell>
          <cell r="G26">
            <v>28</v>
          </cell>
          <cell r="H26">
            <v>16.2</v>
          </cell>
          <cell r="I26" t="str">
            <v>*</v>
          </cell>
          <cell r="J26">
            <v>25.92</v>
          </cell>
          <cell r="K26">
            <v>0</v>
          </cell>
        </row>
        <row r="27">
          <cell r="B27">
            <v>23.4375</v>
          </cell>
          <cell r="C27">
            <v>31.8</v>
          </cell>
          <cell r="D27">
            <v>15.4</v>
          </cell>
          <cell r="E27">
            <v>48.333333333333336</v>
          </cell>
          <cell r="F27">
            <v>79</v>
          </cell>
          <cell r="G27">
            <v>20</v>
          </cell>
          <cell r="H27">
            <v>14.04</v>
          </cell>
          <cell r="I27" t="str">
            <v>*</v>
          </cell>
          <cell r="J27">
            <v>33.840000000000003</v>
          </cell>
          <cell r="K27">
            <v>0</v>
          </cell>
        </row>
        <row r="28">
          <cell r="B28">
            <v>23.5625</v>
          </cell>
          <cell r="C28">
            <v>31.7</v>
          </cell>
          <cell r="D28">
            <v>17.600000000000001</v>
          </cell>
          <cell r="E28">
            <v>41.375</v>
          </cell>
          <cell r="F28">
            <v>65</v>
          </cell>
          <cell r="G28">
            <v>20</v>
          </cell>
          <cell r="H28">
            <v>11.520000000000001</v>
          </cell>
          <cell r="I28" t="str">
            <v>*</v>
          </cell>
          <cell r="J28">
            <v>24.12</v>
          </cell>
          <cell r="K28">
            <v>0</v>
          </cell>
        </row>
        <row r="29">
          <cell r="B29">
            <v>23.05</v>
          </cell>
          <cell r="C29">
            <v>32.700000000000003</v>
          </cell>
          <cell r="D29">
            <v>13.3</v>
          </cell>
          <cell r="E29">
            <v>42.166666666666664</v>
          </cell>
          <cell r="F29">
            <v>76</v>
          </cell>
          <cell r="G29">
            <v>16</v>
          </cell>
          <cell r="H29">
            <v>11.16</v>
          </cell>
          <cell r="I29" t="str">
            <v>*</v>
          </cell>
          <cell r="J29">
            <v>23.400000000000002</v>
          </cell>
          <cell r="K29">
            <v>0</v>
          </cell>
        </row>
        <row r="30">
          <cell r="B30">
            <v>23.420833333333338</v>
          </cell>
          <cell r="C30">
            <v>34.1</v>
          </cell>
          <cell r="D30">
            <v>12.9</v>
          </cell>
          <cell r="E30">
            <v>40.708333333333336</v>
          </cell>
          <cell r="F30">
            <v>77</v>
          </cell>
          <cell r="G30">
            <v>15</v>
          </cell>
          <cell r="H30">
            <v>11.16</v>
          </cell>
          <cell r="I30" t="str">
            <v>*</v>
          </cell>
          <cell r="J30">
            <v>27</v>
          </cell>
          <cell r="K30">
            <v>0</v>
          </cell>
        </row>
        <row r="31">
          <cell r="B31">
            <v>24.708333333333332</v>
          </cell>
          <cell r="C31">
            <v>35.200000000000003</v>
          </cell>
          <cell r="D31">
            <v>13.7</v>
          </cell>
          <cell r="E31">
            <v>37.125</v>
          </cell>
          <cell r="F31">
            <v>72</v>
          </cell>
          <cell r="G31">
            <v>15</v>
          </cell>
          <cell r="H31">
            <v>12.6</v>
          </cell>
          <cell r="I31" t="str">
            <v>*</v>
          </cell>
          <cell r="J31">
            <v>27.36</v>
          </cell>
          <cell r="K31">
            <v>0</v>
          </cell>
        </row>
        <row r="32">
          <cell r="B32">
            <v>25.375</v>
          </cell>
          <cell r="C32">
            <v>35.9</v>
          </cell>
          <cell r="D32">
            <v>15.6</v>
          </cell>
          <cell r="E32">
            <v>38.583333333333336</v>
          </cell>
          <cell r="F32">
            <v>68</v>
          </cell>
          <cell r="G32">
            <v>15</v>
          </cell>
          <cell r="H32">
            <v>7.5600000000000005</v>
          </cell>
          <cell r="I32" t="str">
            <v>*</v>
          </cell>
          <cell r="J32">
            <v>20.16</v>
          </cell>
          <cell r="K32">
            <v>0</v>
          </cell>
        </row>
        <row r="33">
          <cell r="B33">
            <v>24.237499999999997</v>
          </cell>
          <cell r="C33">
            <v>31.5</v>
          </cell>
          <cell r="D33">
            <v>17</v>
          </cell>
          <cell r="E33">
            <v>45.5</v>
          </cell>
          <cell r="F33">
            <v>71</v>
          </cell>
          <cell r="G33">
            <v>26</v>
          </cell>
          <cell r="H33">
            <v>11.520000000000001</v>
          </cell>
          <cell r="I33" t="str">
            <v>*</v>
          </cell>
          <cell r="J33">
            <v>24.840000000000003</v>
          </cell>
          <cell r="K33">
            <v>0</v>
          </cell>
        </row>
        <row r="34">
          <cell r="B34">
            <v>20.670833333333338</v>
          </cell>
          <cell r="C34">
            <v>28.1</v>
          </cell>
          <cell r="D34">
            <v>13.7</v>
          </cell>
          <cell r="E34">
            <v>49.75</v>
          </cell>
          <cell r="F34">
            <v>69</v>
          </cell>
          <cell r="G34">
            <v>31</v>
          </cell>
          <cell r="H34">
            <v>15.840000000000002</v>
          </cell>
          <cell r="I34" t="str">
            <v>*</v>
          </cell>
          <cell r="J34">
            <v>30.96</v>
          </cell>
          <cell r="K34">
            <v>0</v>
          </cell>
        </row>
        <row r="35">
          <cell r="B35">
            <v>22.741666666666664</v>
          </cell>
          <cell r="C35">
            <v>32.9</v>
          </cell>
          <cell r="D35">
            <v>14.8</v>
          </cell>
          <cell r="E35">
            <v>49.833333333333336</v>
          </cell>
          <cell r="F35">
            <v>74</v>
          </cell>
          <cell r="G35">
            <v>22</v>
          </cell>
          <cell r="H35">
            <v>12.24</v>
          </cell>
          <cell r="I35" t="str">
            <v>*</v>
          </cell>
          <cell r="J35">
            <v>23.759999999999998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20.770833333333332</v>
          </cell>
          <cell r="C21">
            <v>28.2</v>
          </cell>
          <cell r="D21">
            <v>15.1</v>
          </cell>
          <cell r="E21">
            <v>66.541666666666671</v>
          </cell>
          <cell r="F21">
            <v>88</v>
          </cell>
          <cell r="G21">
            <v>38</v>
          </cell>
          <cell r="H21">
            <v>15.48</v>
          </cell>
          <cell r="I21" t="str">
            <v>*</v>
          </cell>
          <cell r="J21">
            <v>34.92</v>
          </cell>
          <cell r="K21">
            <v>0</v>
          </cell>
        </row>
        <row r="22">
          <cell r="B22">
            <v>20.24583333333333</v>
          </cell>
          <cell r="C22">
            <v>32.1</v>
          </cell>
          <cell r="D22">
            <v>14.3</v>
          </cell>
          <cell r="E22">
            <v>62.75</v>
          </cell>
          <cell r="F22">
            <v>95</v>
          </cell>
          <cell r="G22">
            <v>23</v>
          </cell>
          <cell r="H22">
            <v>33.480000000000004</v>
          </cell>
          <cell r="I22" t="str">
            <v>*</v>
          </cell>
          <cell r="J22">
            <v>66.239999999999995</v>
          </cell>
          <cell r="K22">
            <v>3.8000000000000003</v>
          </cell>
        </row>
        <row r="23">
          <cell r="B23">
            <v>12.400000000000004</v>
          </cell>
          <cell r="C23">
            <v>17.100000000000001</v>
          </cell>
          <cell r="D23">
            <v>8</v>
          </cell>
          <cell r="E23">
            <v>74</v>
          </cell>
          <cell r="F23">
            <v>95</v>
          </cell>
          <cell r="G23">
            <v>41</v>
          </cell>
          <cell r="H23">
            <v>23.759999999999998</v>
          </cell>
          <cell r="I23" t="str">
            <v>*</v>
          </cell>
          <cell r="J23">
            <v>46.800000000000004</v>
          </cell>
          <cell r="K23">
            <v>2.1999999999999997</v>
          </cell>
        </row>
        <row r="24">
          <cell r="B24">
            <v>11.874999999999998</v>
          </cell>
          <cell r="C24">
            <v>19.5</v>
          </cell>
          <cell r="D24">
            <v>7.3</v>
          </cell>
          <cell r="E24">
            <v>73.583333333333329</v>
          </cell>
          <cell r="F24">
            <v>90</v>
          </cell>
          <cell r="G24">
            <v>55</v>
          </cell>
          <cell r="H24">
            <v>16.2</v>
          </cell>
          <cell r="I24" t="str">
            <v>*</v>
          </cell>
          <cell r="J24">
            <v>29.880000000000003</v>
          </cell>
          <cell r="K24">
            <v>0</v>
          </cell>
        </row>
        <row r="25">
          <cell r="B25">
            <v>19.375000000000004</v>
          </cell>
          <cell r="C25">
            <v>28.2</v>
          </cell>
          <cell r="D25">
            <v>13.9</v>
          </cell>
          <cell r="E25">
            <v>61.708333333333336</v>
          </cell>
          <cell r="F25">
            <v>83</v>
          </cell>
          <cell r="G25">
            <v>33</v>
          </cell>
          <cell r="H25">
            <v>18</v>
          </cell>
          <cell r="I25" t="str">
            <v>*</v>
          </cell>
          <cell r="J25">
            <v>35.28</v>
          </cell>
          <cell r="K25">
            <v>0.2</v>
          </cell>
        </row>
        <row r="26">
          <cell r="B26">
            <v>21.458333333333332</v>
          </cell>
          <cell r="C26">
            <v>28.3</v>
          </cell>
          <cell r="D26">
            <v>15.8</v>
          </cell>
          <cell r="E26">
            <v>58.583333333333336</v>
          </cell>
          <cell r="F26">
            <v>83</v>
          </cell>
          <cell r="G26">
            <v>32</v>
          </cell>
          <cell r="H26">
            <v>17.64</v>
          </cell>
          <cell r="I26" t="str">
            <v>*</v>
          </cell>
          <cell r="J26">
            <v>33.840000000000003</v>
          </cell>
          <cell r="K26">
            <v>0</v>
          </cell>
        </row>
        <row r="27">
          <cell r="B27">
            <v>22.470833333333331</v>
          </cell>
          <cell r="C27">
            <v>29.1</v>
          </cell>
          <cell r="D27">
            <v>15.8</v>
          </cell>
          <cell r="E27">
            <v>47.041666666666664</v>
          </cell>
          <cell r="F27">
            <v>74</v>
          </cell>
          <cell r="G27">
            <v>24</v>
          </cell>
          <cell r="H27">
            <v>20.16</v>
          </cell>
          <cell r="I27" t="str">
            <v>*</v>
          </cell>
          <cell r="J27">
            <v>36</v>
          </cell>
          <cell r="K27">
            <v>0</v>
          </cell>
        </row>
        <row r="28">
          <cell r="B28">
            <v>22.920833333333334</v>
          </cell>
          <cell r="C28">
            <v>28.9</v>
          </cell>
          <cell r="D28">
            <v>17.899999999999999</v>
          </cell>
          <cell r="E28">
            <v>39.333333333333336</v>
          </cell>
          <cell r="F28">
            <v>56</v>
          </cell>
          <cell r="G28">
            <v>23</v>
          </cell>
          <cell r="H28">
            <v>17.28</v>
          </cell>
          <cell r="I28" t="str">
            <v>*</v>
          </cell>
          <cell r="J28">
            <v>43.56</v>
          </cell>
          <cell r="K28">
            <v>0</v>
          </cell>
        </row>
        <row r="29">
          <cell r="B29">
            <v>23.75</v>
          </cell>
          <cell r="C29">
            <v>29.8</v>
          </cell>
          <cell r="D29">
            <v>18.3</v>
          </cell>
          <cell r="E29">
            <v>31.583333333333332</v>
          </cell>
          <cell r="F29">
            <v>46</v>
          </cell>
          <cell r="G29">
            <v>18</v>
          </cell>
          <cell r="H29">
            <v>15.48</v>
          </cell>
          <cell r="I29" t="str">
            <v>*</v>
          </cell>
          <cell r="J29">
            <v>30.96</v>
          </cell>
          <cell r="K29">
            <v>0</v>
          </cell>
        </row>
        <row r="30">
          <cell r="B30">
            <v>24.345833333333331</v>
          </cell>
          <cell r="C30">
            <v>31.8</v>
          </cell>
          <cell r="D30">
            <v>16.5</v>
          </cell>
          <cell r="E30">
            <v>30.125</v>
          </cell>
          <cell r="F30">
            <v>50</v>
          </cell>
          <cell r="G30">
            <v>16</v>
          </cell>
          <cell r="H30">
            <v>16.559999999999999</v>
          </cell>
          <cell r="I30" t="str">
            <v>*</v>
          </cell>
          <cell r="J30">
            <v>37.440000000000005</v>
          </cell>
          <cell r="K30">
            <v>0</v>
          </cell>
        </row>
        <row r="31">
          <cell r="B31">
            <v>25.362499999999997</v>
          </cell>
          <cell r="C31">
            <v>33.6</v>
          </cell>
          <cell r="D31">
            <v>18.3</v>
          </cell>
          <cell r="E31">
            <v>29.916666666666668</v>
          </cell>
          <cell r="F31">
            <v>45</v>
          </cell>
          <cell r="G31">
            <v>15</v>
          </cell>
          <cell r="H31">
            <v>14.4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26.308333333333326</v>
          </cell>
          <cell r="C32">
            <v>33.299999999999997</v>
          </cell>
          <cell r="D32">
            <v>20.5</v>
          </cell>
          <cell r="E32">
            <v>28.791666666666668</v>
          </cell>
          <cell r="F32">
            <v>43</v>
          </cell>
          <cell r="G32">
            <v>16</v>
          </cell>
          <cell r="H32">
            <v>11.520000000000001</v>
          </cell>
          <cell r="I32" t="str">
            <v>*</v>
          </cell>
          <cell r="J32">
            <v>26.28</v>
          </cell>
          <cell r="K32">
            <v>0</v>
          </cell>
        </row>
        <row r="33">
          <cell r="B33">
            <v>22.916666666666668</v>
          </cell>
          <cell r="C33">
            <v>29.4</v>
          </cell>
          <cell r="D33">
            <v>14.7</v>
          </cell>
          <cell r="E33">
            <v>50.208333333333336</v>
          </cell>
          <cell r="F33">
            <v>86</v>
          </cell>
          <cell r="G33">
            <v>29</v>
          </cell>
          <cell r="H33">
            <v>13.32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18.062500000000004</v>
          </cell>
          <cell r="C34">
            <v>26.7</v>
          </cell>
          <cell r="D34">
            <v>11.8</v>
          </cell>
          <cell r="E34">
            <v>63.625</v>
          </cell>
          <cell r="F34">
            <v>83</v>
          </cell>
          <cell r="G34">
            <v>35</v>
          </cell>
          <cell r="H34">
            <v>15.840000000000002</v>
          </cell>
          <cell r="I34" t="str">
            <v>*</v>
          </cell>
          <cell r="J34">
            <v>28.44</v>
          </cell>
          <cell r="K34">
            <v>0</v>
          </cell>
        </row>
        <row r="35">
          <cell r="B35">
            <v>22.008333333333336</v>
          </cell>
          <cell r="C35">
            <v>32.200000000000003</v>
          </cell>
          <cell r="D35">
            <v>15</v>
          </cell>
          <cell r="E35">
            <v>50.083333333333336</v>
          </cell>
          <cell r="F35">
            <v>73</v>
          </cell>
          <cell r="G35">
            <v>22</v>
          </cell>
          <cell r="H35">
            <v>15.120000000000001</v>
          </cell>
          <cell r="I35" t="str">
            <v>*</v>
          </cell>
          <cell r="J35">
            <v>30.96</v>
          </cell>
          <cell r="K35">
            <v>0</v>
          </cell>
        </row>
        <row r="36">
          <cell r="I36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zoomScale="90" zoomScaleNormal="90" workbookViewId="0">
      <selection activeCell="A8" sqref="A8:XFD8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0" t="s">
        <v>14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7" s="4" customFormat="1" ht="20.100000000000001" customHeight="1" x14ac:dyDescent="0.2">
      <c r="A2" s="153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9"/>
    </row>
    <row r="3" spans="1:37" s="5" customFormat="1" ht="20.100000000000001" customHeight="1" x14ac:dyDescent="0.2">
      <c r="A3" s="153"/>
      <c r="B3" s="143">
        <v>1</v>
      </c>
      <c r="C3" s="143">
        <f>SUM(B3+1)</f>
        <v>2</v>
      </c>
      <c r="D3" s="143">
        <f t="shared" ref="D3:AB3" si="0">SUM(C3+1)</f>
        <v>3</v>
      </c>
      <c r="E3" s="143">
        <f t="shared" si="0"/>
        <v>4</v>
      </c>
      <c r="F3" s="143">
        <f t="shared" si="0"/>
        <v>5</v>
      </c>
      <c r="G3" s="143">
        <v>6</v>
      </c>
      <c r="H3" s="143"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>SUM(AB3+1)</f>
        <v>28</v>
      </c>
      <c r="AD3" s="143">
        <f>SUM(AC3+1)</f>
        <v>29</v>
      </c>
      <c r="AE3" s="143">
        <v>30</v>
      </c>
      <c r="AF3" s="144">
        <v>31</v>
      </c>
      <c r="AG3" s="139" t="s">
        <v>28</v>
      </c>
    </row>
    <row r="4" spans="1:37" s="5" customFormat="1" x14ac:dyDescent="0.2">
      <c r="A4" s="15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5"/>
      <c r="AG4" s="140"/>
    </row>
    <row r="5" spans="1:37" s="5" customFormat="1" x14ac:dyDescent="0.2">
      <c r="A5" s="54" t="s">
        <v>32</v>
      </c>
      <c r="B5" s="116" t="str">
        <f>[1]Agosto!$B$5</f>
        <v>*</v>
      </c>
      <c r="C5" s="116">
        <f>[1]Agosto!$B$6</f>
        <v>32.150000000000006</v>
      </c>
      <c r="D5" s="116">
        <f>[1]Agosto!$B$7</f>
        <v>23.987499999999997</v>
      </c>
      <c r="E5" s="116">
        <f>[1]Agosto!$B$8</f>
        <v>24.454166666666662</v>
      </c>
      <c r="F5" s="116">
        <f>[1]Agosto!$B$9</f>
        <v>23.633333333333336</v>
      </c>
      <c r="G5" s="116">
        <f>[1]Agosto!$B$10</f>
        <v>24.070833333333336</v>
      </c>
      <c r="H5" s="116">
        <f>[1]Agosto!$B$11</f>
        <v>22.474999999999998</v>
      </c>
      <c r="I5" s="116">
        <f>[1]Agosto!$B$12</f>
        <v>20.858333333333331</v>
      </c>
      <c r="J5" s="116">
        <f>[1]Agosto!$B$13</f>
        <v>18.354166666666668</v>
      </c>
      <c r="K5" s="116">
        <f>[1]Agosto!$B$14</f>
        <v>14.358333333333334</v>
      </c>
      <c r="L5" s="116">
        <f>[1]Agosto!$B$15</f>
        <v>14.5375</v>
      </c>
      <c r="M5" s="116">
        <f>[1]Agosto!$B$16</f>
        <v>17.404166666666672</v>
      </c>
      <c r="N5" s="116">
        <f>[1]Agosto!$B$17</f>
        <v>19.316666666666666</v>
      </c>
      <c r="O5" s="116">
        <f>[1]Agosto!$B$18</f>
        <v>21.862500000000001</v>
      </c>
      <c r="P5" s="116">
        <f>[1]Agosto!$B$19</f>
        <v>23.745833333333337</v>
      </c>
      <c r="Q5" s="116">
        <f>[1]Agosto!$B$20</f>
        <v>24.375000000000004</v>
      </c>
      <c r="R5" s="116">
        <f>[1]Agosto!$B$21</f>
        <v>19.362500000000001</v>
      </c>
      <c r="S5" s="116">
        <f>[1]Agosto!$B$22</f>
        <v>18.633333333333336</v>
      </c>
      <c r="T5" s="116">
        <f>[1]Agosto!$B$23</f>
        <v>14.37916666666667</v>
      </c>
      <c r="U5" s="116">
        <f>[1]Agosto!$B$24</f>
        <v>14.125</v>
      </c>
      <c r="V5" s="116">
        <f>[1]Agosto!$B$25</f>
        <v>19.724999999999998</v>
      </c>
      <c r="W5" s="116">
        <f>[1]Agosto!$B$26</f>
        <v>21.191666666666666</v>
      </c>
      <c r="X5" s="116">
        <f>[1]Agosto!$B$27</f>
        <v>22.520833333333332</v>
      </c>
      <c r="Y5" s="116">
        <f>[1]Agosto!$B$28</f>
        <v>22.675000000000001</v>
      </c>
      <c r="Z5" s="116">
        <f>[1]Agosto!$B$29</f>
        <v>22.066666666666663</v>
      </c>
      <c r="AA5" s="116">
        <f>[1]Agosto!$B$30</f>
        <v>22.925000000000001</v>
      </c>
      <c r="AB5" s="116">
        <f>[1]Agosto!$B$31</f>
        <v>23.799999999999997</v>
      </c>
      <c r="AC5" s="116">
        <f>[1]Agosto!$B$32</f>
        <v>25.566666666666666</v>
      </c>
      <c r="AD5" s="116">
        <f>[1]Agosto!$B$33</f>
        <v>23.804166666666664</v>
      </c>
      <c r="AE5" s="116">
        <f>[1]Agosto!$B$34</f>
        <v>19.066666666666663</v>
      </c>
      <c r="AF5" s="116">
        <f>[1]Agosto!$B$35</f>
        <v>21.354166666666668</v>
      </c>
      <c r="AG5" s="128">
        <f>AVERAGE(B5:AF5)</f>
        <v>21.225972222222218</v>
      </c>
    </row>
    <row r="6" spans="1:37" x14ac:dyDescent="0.2">
      <c r="A6" s="54" t="s">
        <v>91</v>
      </c>
      <c r="B6" s="119">
        <f>[2]Agosto!$B$5</f>
        <v>24.483333333333331</v>
      </c>
      <c r="C6" s="119">
        <f>[2]Agosto!$B$6</f>
        <v>25.483333333333334</v>
      </c>
      <c r="D6" s="119">
        <f>[2]Agosto!$B$7</f>
        <v>25.850000000000005</v>
      </c>
      <c r="E6" s="119">
        <f>[2]Agosto!$B$8</f>
        <v>26.158333333333328</v>
      </c>
      <c r="F6" s="119">
        <f>[2]Agosto!$B$9</f>
        <v>19.845833333333335</v>
      </c>
      <c r="G6" s="119">
        <f>[2]Agosto!$B$10</f>
        <v>22.108333333333338</v>
      </c>
      <c r="H6" s="119">
        <f>[2]Agosto!$B$11</f>
        <v>20.2</v>
      </c>
      <c r="I6" s="119">
        <f>[2]Agosto!$B$12</f>
        <v>20.004166666666666</v>
      </c>
      <c r="J6" s="119">
        <f>[2]Agosto!$B$13</f>
        <v>17.162500000000001</v>
      </c>
      <c r="K6" s="119">
        <f>[2]Agosto!$B$14</f>
        <v>12.195833333333333</v>
      </c>
      <c r="L6" s="119">
        <f>[2]Agosto!$B$15</f>
        <v>13.799999999999999</v>
      </c>
      <c r="M6" s="119">
        <f>[2]Agosto!$B$16</f>
        <v>17.374999999999996</v>
      </c>
      <c r="N6" s="119">
        <f>[2]Agosto!$B$17</f>
        <v>20.183333333333334</v>
      </c>
      <c r="O6" s="119">
        <f>[2]Agosto!$B$18</f>
        <v>23.254166666666666</v>
      </c>
      <c r="P6" s="119">
        <f>[2]Agosto!$B$19</f>
        <v>25.662499999999994</v>
      </c>
      <c r="Q6" s="119">
        <f>[2]Agosto!$B$20</f>
        <v>22.675000000000001</v>
      </c>
      <c r="R6" s="119">
        <f>[2]Agosto!$B$21</f>
        <v>19.412500000000001</v>
      </c>
      <c r="S6" s="119">
        <f>[2]Agosto!$B$22</f>
        <v>17.525000000000002</v>
      </c>
      <c r="T6" s="119">
        <f>[2]Agosto!$B$23</f>
        <v>11.429166666666665</v>
      </c>
      <c r="U6" s="119">
        <f>[2]Agosto!$B$24</f>
        <v>13.920833333333329</v>
      </c>
      <c r="V6" s="119">
        <f>[2]Agosto!$B$25</f>
        <v>18.070833333333333</v>
      </c>
      <c r="W6" s="119">
        <f>[2]Agosto!$B$26</f>
        <v>18.970833333333331</v>
      </c>
      <c r="X6" s="119">
        <f>[2]Agosto!$B$27</f>
        <v>21.020833333333332</v>
      </c>
      <c r="Y6" s="119">
        <f>[2]Agosto!$B$28</f>
        <v>22.387500000000003</v>
      </c>
      <c r="Z6" s="119">
        <f>[2]Agosto!$B$29</f>
        <v>23.766666666666662</v>
      </c>
      <c r="AA6" s="119">
        <f>[2]Agosto!$B$30</f>
        <v>24.266666666666666</v>
      </c>
      <c r="AB6" s="119">
        <f>[2]Agosto!$B$31</f>
        <v>25.181818181818183</v>
      </c>
      <c r="AC6" s="119">
        <f>[2]Agosto!$B$32</f>
        <v>26.154166669999999</v>
      </c>
      <c r="AD6" s="119">
        <f>[2]Agosto!$B$33</f>
        <v>20.304166670000001</v>
      </c>
      <c r="AE6" s="119">
        <f>[2]Agosto!$B$34</f>
        <v>17.458333329999999</v>
      </c>
      <c r="AF6" s="119">
        <f>[2]Agosto!$B$35</f>
        <v>19.795833330000001</v>
      </c>
      <c r="AG6" s="128">
        <f>AVERAGE(B6:AF6)</f>
        <v>20.519574780058647</v>
      </c>
    </row>
    <row r="7" spans="1:37" x14ac:dyDescent="0.2">
      <c r="A7" s="54" t="s">
        <v>0</v>
      </c>
      <c r="B7" s="119" t="str">
        <f>[3]Agosto!$B$5</f>
        <v>*</v>
      </c>
      <c r="C7" s="119" t="str">
        <f>[3]Agosto!$B$6</f>
        <v>*</v>
      </c>
      <c r="D7" s="119" t="str">
        <f>[3]Agosto!$B$7</f>
        <v>*</v>
      </c>
      <c r="E7" s="119" t="str">
        <f>[3]Agosto!$B$8</f>
        <v>*</v>
      </c>
      <c r="F7" s="119" t="str">
        <f>[3]Agosto!$B$9</f>
        <v>*</v>
      </c>
      <c r="G7" s="119" t="str">
        <f>[3]Agosto!$B$10</f>
        <v>*</v>
      </c>
      <c r="H7" s="119" t="str">
        <f>[3]Agosto!$B$11</f>
        <v>*</v>
      </c>
      <c r="I7" s="119" t="str">
        <f>[3]Agosto!$B$12</f>
        <v>*</v>
      </c>
      <c r="J7" s="119" t="str">
        <f>[3]Agosto!$B$13</f>
        <v>*</v>
      </c>
      <c r="K7" s="119" t="str">
        <f>[3]Agosto!$B$14</f>
        <v>*</v>
      </c>
      <c r="L7" s="119" t="str">
        <f>[3]Agosto!$B$15</f>
        <v>*</v>
      </c>
      <c r="M7" s="119" t="str">
        <f>[3]Agosto!$B$16</f>
        <v>*</v>
      </c>
      <c r="N7" s="119" t="str">
        <f>[3]Agosto!$B$17</f>
        <v>*</v>
      </c>
      <c r="O7" s="119" t="str">
        <f>[3]Agosto!$B$18</f>
        <v>*</v>
      </c>
      <c r="P7" s="119" t="str">
        <f>[3]Agosto!$B$19</f>
        <v>*</v>
      </c>
      <c r="Q7" s="119" t="str">
        <f>[3]Agosto!$B$20</f>
        <v>*</v>
      </c>
      <c r="R7" s="119" t="str">
        <f>[3]Agosto!$B$21</f>
        <v>*</v>
      </c>
      <c r="S7" s="119" t="str">
        <f>[3]Agosto!$B$22</f>
        <v>*</v>
      </c>
      <c r="T7" s="119" t="str">
        <f>[3]Agosto!$B$23</f>
        <v>*</v>
      </c>
      <c r="U7" s="119" t="str">
        <f>[3]Agosto!$B$24</f>
        <v>*</v>
      </c>
      <c r="V7" s="119">
        <f>[3]Agosto!$B$25</f>
        <v>22.842857142857145</v>
      </c>
      <c r="W7" s="119">
        <f>[3]Agosto!$B$26</f>
        <v>23.204166666666669</v>
      </c>
      <c r="X7" s="119">
        <f>[3]Agosto!$B$27</f>
        <v>25.483333333333334</v>
      </c>
      <c r="Y7" s="119">
        <f>[3]Agosto!$B$28</f>
        <v>26.604166666666668</v>
      </c>
      <c r="Z7" s="119">
        <f>[3]Agosto!$B$29</f>
        <v>25.158333333333335</v>
      </c>
      <c r="AA7" s="119">
        <f>[3]Agosto!$B$30</f>
        <v>25.729166666666661</v>
      </c>
      <c r="AB7" s="119">
        <f>[3]Agosto!$B$31</f>
        <v>25.595833333333335</v>
      </c>
      <c r="AC7" s="119">
        <f>[3]Agosto!$B$32</f>
        <v>26.212500000000002</v>
      </c>
      <c r="AD7" s="119">
        <f>[3]Agosto!$B$33</f>
        <v>19.8125</v>
      </c>
      <c r="AE7" s="119">
        <f>[3]Agosto!$B$34</f>
        <v>20.075000000000003</v>
      </c>
      <c r="AF7" s="119">
        <f>[3]Agosto!$B$35</f>
        <v>24.091666666666669</v>
      </c>
      <c r="AG7" s="124">
        <f t="shared" ref="AG7:AG9" si="1">AVERAGE(B7:AF7)</f>
        <v>24.073593073593077</v>
      </c>
    </row>
    <row r="8" spans="1:37" x14ac:dyDescent="0.2">
      <c r="A8" s="54" t="s">
        <v>227</v>
      </c>
      <c r="B8" s="11">
        <v>23.625</v>
      </c>
      <c r="C8" s="11">
        <v>24.058333333333337</v>
      </c>
      <c r="D8" s="11">
        <v>24.416666666666668</v>
      </c>
      <c r="E8" s="11">
        <v>23.941666666666663</v>
      </c>
      <c r="F8" s="11">
        <v>15.829166666666667</v>
      </c>
      <c r="G8" s="11">
        <v>17.599999999999998</v>
      </c>
      <c r="H8" s="11">
        <v>17.49583333333333</v>
      </c>
      <c r="I8" s="11">
        <v>16.770833333333332</v>
      </c>
      <c r="J8" s="11">
        <v>12.904166666666663</v>
      </c>
      <c r="K8" s="11">
        <v>9.8541666666666679</v>
      </c>
      <c r="L8" s="11">
        <v>13.012500000000001</v>
      </c>
      <c r="M8" s="11">
        <v>16.454166666666669</v>
      </c>
      <c r="N8" s="11">
        <v>19.604166666666668</v>
      </c>
      <c r="O8" s="11">
        <v>23.337500000000002</v>
      </c>
      <c r="P8" s="11">
        <v>27.016666666666669</v>
      </c>
      <c r="Q8" s="11">
        <v>19.495833333333334</v>
      </c>
      <c r="R8" s="11">
        <v>20.19166666666667</v>
      </c>
      <c r="S8" s="11">
        <v>15.704166666666667</v>
      </c>
      <c r="T8" s="11">
        <v>8.9625000000000004</v>
      </c>
      <c r="U8" s="11">
        <v>10.25</v>
      </c>
      <c r="V8" s="11">
        <v>15.4</v>
      </c>
      <c r="W8" s="11">
        <v>18.249999999999996</v>
      </c>
      <c r="X8" s="11">
        <v>20.679166666666664</v>
      </c>
      <c r="Y8" s="11">
        <v>21.558333333333334</v>
      </c>
      <c r="Z8" s="11">
        <v>22.724999999999998</v>
      </c>
      <c r="AA8" s="11">
        <v>23.812499999999996</v>
      </c>
      <c r="AB8" s="11">
        <v>24.437499999999996</v>
      </c>
      <c r="AC8" s="11">
        <v>23.95</v>
      </c>
      <c r="AD8" s="11">
        <v>14.045833333333333</v>
      </c>
      <c r="AE8" s="11">
        <v>15.4375</v>
      </c>
      <c r="AF8" s="11">
        <v>18.654166666666669</v>
      </c>
      <c r="AG8" s="124">
        <f t="shared" si="1"/>
        <v>18.692741935483873</v>
      </c>
    </row>
    <row r="9" spans="1:37" x14ac:dyDescent="0.2">
      <c r="A9" s="54" t="s">
        <v>98</v>
      </c>
      <c r="B9" s="119">
        <f>[4]Agosto!$B$5</f>
        <v>22.75</v>
      </c>
      <c r="C9" s="119">
        <f>[4]Agosto!$B$6</f>
        <v>23.900000000000002</v>
      </c>
      <c r="D9" s="119">
        <f>[4]Agosto!$B$7</f>
        <v>23.404166666666669</v>
      </c>
      <c r="E9" s="119">
        <f>[4]Agosto!$B$8</f>
        <v>25.670833333333338</v>
      </c>
      <c r="F9" s="119">
        <f>[4]Agosto!$B$9</f>
        <v>21.916666666666668</v>
      </c>
      <c r="G9" s="119">
        <f>[4]Agosto!$B$10</f>
        <v>22.558333333333334</v>
      </c>
      <c r="H9" s="119">
        <f>[4]Agosto!$B$11</f>
        <v>24.125000000000004</v>
      </c>
      <c r="I9" s="119">
        <f>[4]Agosto!$B$12</f>
        <v>19.383333333333336</v>
      </c>
      <c r="J9" s="119">
        <f>[4]Agosto!$B$13</f>
        <v>16.366666666666664</v>
      </c>
      <c r="K9" s="119">
        <f>[4]Agosto!$B$14</f>
        <v>12.008333333333333</v>
      </c>
      <c r="L9" s="119">
        <f>[4]Agosto!$B$15</f>
        <v>13.637500000000005</v>
      </c>
      <c r="M9" s="119">
        <f>[4]Agosto!$B$16</f>
        <v>16.045833333333334</v>
      </c>
      <c r="N9" s="119">
        <f>[4]Agosto!$B$17</f>
        <v>21.020833333333332</v>
      </c>
      <c r="O9" s="119">
        <f>[4]Agosto!$B$18</f>
        <v>22.695833333333329</v>
      </c>
      <c r="P9" s="119">
        <f>[4]Agosto!$B$19</f>
        <v>25.612499999999997</v>
      </c>
      <c r="Q9" s="119">
        <f>[4]Agosto!$B$20</f>
        <v>25.187500000000004</v>
      </c>
      <c r="R9" s="119">
        <f>[4]Agosto!$B$21</f>
        <v>20.087499999999999</v>
      </c>
      <c r="S9" s="119">
        <f>[4]Agosto!$B$22</f>
        <v>19.350000000000001</v>
      </c>
      <c r="T9" s="119">
        <f>[4]Agosto!$B$23</f>
        <v>11.258333333333333</v>
      </c>
      <c r="U9" s="119">
        <f>[4]Agosto!$B$24</f>
        <v>12.558333333333335</v>
      </c>
      <c r="V9" s="119">
        <f>[4]Agosto!$B$25</f>
        <v>18.608333333333334</v>
      </c>
      <c r="W9" s="119">
        <f>[4]Agosto!$B$26</f>
        <v>19.850000000000001</v>
      </c>
      <c r="X9" s="119">
        <f>[4]Agosto!$B$27</f>
        <v>21.233333333333331</v>
      </c>
      <c r="Y9" s="119">
        <f>[4]Agosto!$B$28</f>
        <v>21.733333333333338</v>
      </c>
      <c r="Z9" s="119">
        <f>[4]Agosto!$B$29</f>
        <v>21.925000000000001</v>
      </c>
      <c r="AA9" s="119">
        <f>[4]Agosto!$B$30</f>
        <v>21.204166666666662</v>
      </c>
      <c r="AB9" s="119">
        <f>[4]Agosto!$B$31</f>
        <v>23.170833333333334</v>
      </c>
      <c r="AC9" s="119">
        <f>[4]Agosto!$B$32</f>
        <v>25.920833333333334</v>
      </c>
      <c r="AD9" s="119">
        <f>[4]Agosto!$B$33</f>
        <v>21.841666666666665</v>
      </c>
      <c r="AE9" s="119">
        <f>[4]Agosto!$B$34</f>
        <v>18.516666666666669</v>
      </c>
      <c r="AF9" s="119">
        <f>[4]Agosto!$B$35</f>
        <v>19.895833333333332</v>
      </c>
      <c r="AG9" s="124">
        <f t="shared" si="1"/>
        <v>20.433467741935491</v>
      </c>
    </row>
    <row r="10" spans="1:37" x14ac:dyDescent="0.2">
      <c r="A10" s="54" t="s">
        <v>53</v>
      </c>
      <c r="B10" s="119">
        <f>[5]Agosto!$B$5</f>
        <v>23.9375</v>
      </c>
      <c r="C10" s="119">
        <f>[5]Agosto!$B$6</f>
        <v>25.618181818181814</v>
      </c>
      <c r="D10" s="119">
        <f>[5]Agosto!$B$7</f>
        <v>25.79</v>
      </c>
      <c r="E10" s="119">
        <f>[5]Agosto!$B$8</f>
        <v>27.208333333333332</v>
      </c>
      <c r="F10" s="119">
        <f>[5]Agosto!$B$9</f>
        <v>21.566666666666666</v>
      </c>
      <c r="G10" s="119">
        <f>[5]Agosto!$B$10</f>
        <v>23.379166666666666</v>
      </c>
      <c r="H10" s="119">
        <f>[5]Agosto!$B$11</f>
        <v>21.720833333333331</v>
      </c>
      <c r="I10" s="119">
        <f>[5]Agosto!$B$12</f>
        <v>20.766666666666666</v>
      </c>
      <c r="J10" s="119">
        <f>[5]Agosto!$B$13</f>
        <v>18.0625</v>
      </c>
      <c r="K10" s="119">
        <f>[5]Agosto!$B$14</f>
        <v>12.558333333333335</v>
      </c>
      <c r="L10" s="119">
        <f>[5]Agosto!$B$15</f>
        <v>14.575000000000001</v>
      </c>
      <c r="M10" s="119">
        <f>[5]Agosto!$B$16</f>
        <v>18.012500000000003</v>
      </c>
      <c r="N10" s="119">
        <f>[5]Agosto!$B$17</f>
        <v>21.079166666666669</v>
      </c>
      <c r="O10" s="119">
        <f>[5]Agosto!$B$18</f>
        <v>24.308333333333334</v>
      </c>
      <c r="P10" s="119">
        <f>[5]Agosto!$B$19</f>
        <v>26.258333333333329</v>
      </c>
      <c r="Q10" s="119">
        <f>[5]Agosto!$B$20</f>
        <v>23.954166666666669</v>
      </c>
      <c r="R10" s="119">
        <f>[5]Agosto!$B$21</f>
        <v>18.137500000000003</v>
      </c>
      <c r="S10" s="119">
        <f>[5]Agosto!$B$22</f>
        <v>17.591666666666665</v>
      </c>
      <c r="T10" s="119">
        <f>[5]Agosto!$B$23</f>
        <v>13.020833333333336</v>
      </c>
      <c r="U10" s="119">
        <f>[5]Agosto!$B$24</f>
        <v>14.549999999999999</v>
      </c>
      <c r="V10" s="119">
        <f>[5]Agosto!$B$25</f>
        <v>15.920833333333333</v>
      </c>
      <c r="W10" s="119">
        <f>[5]Agosto!$B$26</f>
        <v>18.220833333333335</v>
      </c>
      <c r="X10" s="119">
        <f>[5]Agosto!$B$27</f>
        <v>20.620833333333334</v>
      </c>
      <c r="Y10" s="119">
        <f>[5]Agosto!$B$28</f>
        <v>21.458333333333332</v>
      </c>
      <c r="Z10" s="119">
        <f>[5]Agosto!$B$29</f>
        <v>22.762500000000003</v>
      </c>
      <c r="AA10" s="119">
        <f>[5]Agosto!$B$30</f>
        <v>24.058333333333334</v>
      </c>
      <c r="AB10" s="119">
        <f>[5]Agosto!$B$31</f>
        <v>25.733333333333338</v>
      </c>
      <c r="AC10" s="119">
        <f>[5]Agosto!$B$32</f>
        <v>26.958333333333332</v>
      </c>
      <c r="AD10" s="119">
        <f>[5]Agosto!$B$33</f>
        <v>22.058333333333337</v>
      </c>
      <c r="AE10" s="119">
        <f>[5]Agosto!$B$34</f>
        <v>17.004166666666666</v>
      </c>
      <c r="AF10" s="119">
        <f>[5]Agosto!$B$35</f>
        <v>19.558333333333337</v>
      </c>
      <c r="AG10" s="124">
        <f t="shared" ref="AG10:AG11" si="2">AVERAGE(B10:AF10)</f>
        <v>20.853220918866079</v>
      </c>
    </row>
    <row r="11" spans="1:37" x14ac:dyDescent="0.2">
      <c r="A11" s="54" t="s">
        <v>149</v>
      </c>
      <c r="B11" s="119">
        <f>[6]Agosto!$B$5</f>
        <v>22.150000000000002</v>
      </c>
      <c r="C11" s="119">
        <f>[6]Agosto!$B$6</f>
        <v>22.862500000000001</v>
      </c>
      <c r="D11" s="119">
        <f>[6]Agosto!$B$7</f>
        <v>22.820833333333336</v>
      </c>
      <c r="E11" s="119">
        <f>[6]Agosto!$B$8</f>
        <v>23.316666666666666</v>
      </c>
      <c r="F11" s="119">
        <f>[6]Agosto!$B$9</f>
        <v>22.875</v>
      </c>
      <c r="G11" s="119">
        <f>[6]Agosto!$B$10</f>
        <v>23.520833333333332</v>
      </c>
      <c r="H11" s="119">
        <f>[6]Agosto!$B$11</f>
        <v>22.070833333333336</v>
      </c>
      <c r="I11" s="119">
        <f>[6]Agosto!$B$12</f>
        <v>20.526086956521738</v>
      </c>
      <c r="J11" s="119">
        <f>[6]Agosto!$B$13</f>
        <v>17.137499999999999</v>
      </c>
      <c r="K11" s="119">
        <f>[6]Agosto!$B$14</f>
        <v>13.5</v>
      </c>
      <c r="L11" s="119">
        <f>[6]Agosto!$B$15</f>
        <v>14.483333333333333</v>
      </c>
      <c r="M11" s="119">
        <f>[6]Agosto!$B$16</f>
        <v>18.150000000000002</v>
      </c>
      <c r="N11" s="119">
        <f>[6]Agosto!$B$17</f>
        <v>20.154166666666665</v>
      </c>
      <c r="O11" s="119">
        <f>[6]Agosto!$B$18</f>
        <v>21.979166666666668</v>
      </c>
      <c r="P11" s="119">
        <f>[6]Agosto!$B$19</f>
        <v>22.666666666666668</v>
      </c>
      <c r="Q11" s="119">
        <f>[6]Agosto!$B$20</f>
        <v>23.016666666666666</v>
      </c>
      <c r="R11" s="119">
        <f>[6]Agosto!$B$21</f>
        <v>20.675000000000001</v>
      </c>
      <c r="S11" s="119">
        <f>[6]Agosto!$B$22</f>
        <v>19.579166666666669</v>
      </c>
      <c r="T11" s="119">
        <f>[6]Agosto!$B$23</f>
        <v>12.466666666666669</v>
      </c>
      <c r="U11" s="119">
        <f>[6]Agosto!$B$24</f>
        <v>12.75</v>
      </c>
      <c r="V11" s="119">
        <f>[6]Agosto!$B$25</f>
        <v>20.170833333333331</v>
      </c>
      <c r="W11" s="119">
        <f>[6]Agosto!$B$26</f>
        <v>21.616666666666664</v>
      </c>
      <c r="X11" s="119">
        <f>[6]Agosto!$B$27</f>
        <v>23.691666666666666</v>
      </c>
      <c r="Y11" s="119">
        <f>[6]Agosto!$B$28</f>
        <v>24.320833333333326</v>
      </c>
      <c r="Z11" s="119">
        <f>[6]Agosto!$B$29</f>
        <v>24.100000000000005</v>
      </c>
      <c r="AA11" s="119">
        <f>[6]Agosto!$B$30</f>
        <v>23.274999999999995</v>
      </c>
      <c r="AB11" s="119">
        <f>[6]Agosto!$B$31</f>
        <v>24.549999999999997</v>
      </c>
      <c r="AC11" s="119">
        <f>[6]Agosto!$B$32</f>
        <v>25.1875</v>
      </c>
      <c r="AD11" s="119">
        <f>[6]Agosto!$B$33</f>
        <v>23.474999999999998</v>
      </c>
      <c r="AE11" s="119">
        <f>[6]Agosto!$B$34</f>
        <v>19.429166666666671</v>
      </c>
      <c r="AF11" s="119">
        <f>[6]Agosto!$B$35</f>
        <v>21.670833333333331</v>
      </c>
      <c r="AG11" s="124">
        <f t="shared" si="2"/>
        <v>20.909309256661995</v>
      </c>
      <c r="AJ11" t="s">
        <v>36</v>
      </c>
    </row>
    <row r="12" spans="1:37" x14ac:dyDescent="0.2">
      <c r="A12" s="54" t="s">
        <v>1</v>
      </c>
      <c r="B12" s="119" t="str">
        <f>[7]Agosto!$B$5</f>
        <v>*</v>
      </c>
      <c r="C12" s="119" t="str">
        <f>[7]Agosto!$B$6</f>
        <v>*</v>
      </c>
      <c r="D12" s="119" t="str">
        <f>[7]Agosto!$B$7</f>
        <v>*</v>
      </c>
      <c r="E12" s="119" t="str">
        <f>[7]Agosto!$B$8</f>
        <v>*</v>
      </c>
      <c r="F12" s="119" t="str">
        <f>[7]Agosto!$B$9</f>
        <v>*</v>
      </c>
      <c r="G12" s="119" t="str">
        <f>[7]Agosto!$B$10</f>
        <v>*</v>
      </c>
      <c r="H12" s="119" t="str">
        <f>[7]Agosto!$B$11</f>
        <v>*</v>
      </c>
      <c r="I12" s="119" t="str">
        <f>[7]Agosto!$B$12</f>
        <v>*</v>
      </c>
      <c r="J12" s="119" t="str">
        <f>[7]Agosto!$B$13</f>
        <v>*</v>
      </c>
      <c r="K12" s="119" t="str">
        <f>[7]Agosto!$B$14</f>
        <v>*</v>
      </c>
      <c r="L12" s="119" t="str">
        <f>[7]Agosto!$B$15</f>
        <v>*</v>
      </c>
      <c r="M12" s="119" t="str">
        <f>[7]Agosto!$B$16</f>
        <v>*</v>
      </c>
      <c r="N12" s="119" t="str">
        <f>[7]Agosto!$B$17</f>
        <v>*</v>
      </c>
      <c r="O12" s="119" t="str">
        <f>[7]Agosto!$B$18</f>
        <v>*</v>
      </c>
      <c r="P12" s="119" t="str">
        <f>[7]Agosto!$B$19</f>
        <v>*</v>
      </c>
      <c r="Q12" s="119" t="str">
        <f>[7]Agosto!$B$20</f>
        <v>*</v>
      </c>
      <c r="R12" s="119" t="str">
        <f>[7]Agosto!$B$21</f>
        <v>*</v>
      </c>
      <c r="S12" s="119" t="str">
        <f>[7]Agosto!$B$22</f>
        <v>*</v>
      </c>
      <c r="T12" s="119" t="str">
        <f>[7]Agosto!$B$23</f>
        <v>*</v>
      </c>
      <c r="U12" s="119">
        <f>[7]Agosto!$B$24</f>
        <v>13.85</v>
      </c>
      <c r="V12" s="119">
        <f>[7]Agosto!$B$25</f>
        <v>19.241666666666671</v>
      </c>
      <c r="W12" s="119">
        <f>[7]Agosto!$B$26</f>
        <v>21.612500000000001</v>
      </c>
      <c r="X12" s="119">
        <f>[7]Agosto!$B$27</f>
        <v>23.483333333333331</v>
      </c>
      <c r="Y12" s="119">
        <f>[7]Agosto!$B$28</f>
        <v>25.023809523809526</v>
      </c>
      <c r="Z12" s="119">
        <f>[7]Agosto!$B$29</f>
        <v>24.845833333333331</v>
      </c>
      <c r="AA12" s="119">
        <f>[7]Agosto!$B$30</f>
        <v>24.441666666666666</v>
      </c>
      <c r="AB12" s="119">
        <f>[7]Agosto!$B$31</f>
        <v>25.829166666666662</v>
      </c>
      <c r="AC12" s="119">
        <f>[7]Agosto!$B$32</f>
        <v>26.96521739130435</v>
      </c>
      <c r="AD12" s="119">
        <f>[7]Agosto!$B$33</f>
        <v>20.436363636363641</v>
      </c>
      <c r="AE12" s="119">
        <f>[7]Agosto!$B$34</f>
        <v>19.254166666666659</v>
      </c>
      <c r="AF12" s="119">
        <f>[7]Agosto!$B$35</f>
        <v>22.439130434782605</v>
      </c>
      <c r="AG12" s="124">
        <f t="shared" ref="AG12:AG17" si="3">AVERAGE(B12:AF12)</f>
        <v>22.285237859966117</v>
      </c>
      <c r="AH12" s="12" t="s">
        <v>36</v>
      </c>
    </row>
    <row r="13" spans="1:37" x14ac:dyDescent="0.2">
      <c r="A13" s="54" t="s">
        <v>2</v>
      </c>
      <c r="B13" s="119" t="str">
        <f>[8]Agosto!$B$5</f>
        <v>*</v>
      </c>
      <c r="C13" s="119" t="str">
        <f>[8]Agosto!$B$6</f>
        <v>*</v>
      </c>
      <c r="D13" s="119" t="str">
        <f>[8]Agosto!$B$7</f>
        <v>*</v>
      </c>
      <c r="E13" s="119" t="str">
        <f>[8]Agosto!$B$8</f>
        <v>*</v>
      </c>
      <c r="F13" s="119" t="str">
        <f>[8]Agosto!$B$9</f>
        <v>*</v>
      </c>
      <c r="G13" s="119" t="str">
        <f>[8]Agosto!$B$10</f>
        <v>*</v>
      </c>
      <c r="H13" s="119" t="str">
        <f>[8]Agosto!$B$11</f>
        <v>*</v>
      </c>
      <c r="I13" s="119" t="str">
        <f>[8]Agosto!$B$12</f>
        <v>*</v>
      </c>
      <c r="J13" s="119" t="str">
        <f>[8]Agosto!$B$13</f>
        <v>*</v>
      </c>
      <c r="K13" s="119" t="str">
        <f>[8]Agosto!$B$14</f>
        <v>*</v>
      </c>
      <c r="L13" s="119" t="str">
        <f>[8]Agosto!$B$15</f>
        <v>*</v>
      </c>
      <c r="M13" s="119" t="str">
        <f>[8]Agosto!$B$16</f>
        <v>*</v>
      </c>
      <c r="N13" s="119" t="str">
        <f>[8]Agosto!$B$17</f>
        <v>*</v>
      </c>
      <c r="O13" s="119" t="str">
        <f>[8]Agosto!$B$18</f>
        <v>*</v>
      </c>
      <c r="P13" s="119" t="str">
        <f>[8]Agosto!$B$19</f>
        <v>*</v>
      </c>
      <c r="Q13" s="119" t="str">
        <f>[8]Agosto!$B$20</f>
        <v>*</v>
      </c>
      <c r="R13" s="119">
        <f>[8]Agosto!$B$21</f>
        <v>22.154166666666669</v>
      </c>
      <c r="S13" s="119">
        <f>[8]Agosto!$B$22</f>
        <v>20.516666666666669</v>
      </c>
      <c r="T13" s="119">
        <f>[8]Agosto!$B$23</f>
        <v>16.637499999999999</v>
      </c>
      <c r="U13" s="119">
        <f>[8]Agosto!$B$24</f>
        <v>15.258333333333333</v>
      </c>
      <c r="V13" s="119">
        <f>[8]Agosto!$B$25</f>
        <v>20.870833333333334</v>
      </c>
      <c r="W13" s="119">
        <f>[8]Agosto!$B$26</f>
        <v>22.320833333333336</v>
      </c>
      <c r="X13" s="119">
        <f>[8]Agosto!$B$27</f>
        <v>23.4375</v>
      </c>
      <c r="Y13" s="119">
        <f>[8]Agosto!$B$28</f>
        <v>23.5625</v>
      </c>
      <c r="Z13" s="119">
        <f>[8]Agosto!$B$29</f>
        <v>23.05</v>
      </c>
      <c r="AA13" s="119">
        <f>[8]Agosto!$B$30</f>
        <v>23.420833333333338</v>
      </c>
      <c r="AB13" s="119">
        <f>[8]Agosto!$B$31</f>
        <v>24.708333333333332</v>
      </c>
      <c r="AC13" s="119">
        <f>[8]Agosto!$B$32</f>
        <v>25.375</v>
      </c>
      <c r="AD13" s="119">
        <f>[8]Agosto!$B$33</f>
        <v>24.237499999999997</v>
      </c>
      <c r="AE13" s="119">
        <f>[8]Agosto!$B$34</f>
        <v>20.670833333333338</v>
      </c>
      <c r="AF13" s="119">
        <f>[8]Agosto!$B$35</f>
        <v>22.741666666666664</v>
      </c>
      <c r="AG13" s="124">
        <f>AVERAGE(B13:AF13)</f>
        <v>21.930833333333336</v>
      </c>
      <c r="AH13" s="12" t="s">
        <v>36</v>
      </c>
      <c r="AJ13" t="s">
        <v>36</v>
      </c>
      <c r="AK13" t="s">
        <v>36</v>
      </c>
    </row>
    <row r="14" spans="1:37" x14ac:dyDescent="0.2">
      <c r="A14" s="54" t="s">
        <v>3</v>
      </c>
      <c r="B14" s="119" t="str">
        <f>[9]Agosto!$B$5</f>
        <v>*</v>
      </c>
      <c r="C14" s="119" t="str">
        <f>[9]Agosto!$B$6</f>
        <v>*</v>
      </c>
      <c r="D14" s="119" t="str">
        <f>[9]Agosto!$B$7</f>
        <v>*</v>
      </c>
      <c r="E14" s="119" t="str">
        <f>[9]Agosto!$B$8</f>
        <v>*</v>
      </c>
      <c r="F14" s="119" t="str">
        <f>[9]Agosto!$B$9</f>
        <v>*</v>
      </c>
      <c r="G14" s="119" t="str">
        <f>[9]Agosto!$B$10</f>
        <v>*</v>
      </c>
      <c r="H14" s="119" t="str">
        <f>[9]Agosto!$B$11</f>
        <v>*</v>
      </c>
      <c r="I14" s="119" t="str">
        <f>[9]Agosto!$B$12</f>
        <v>*</v>
      </c>
      <c r="J14" s="119" t="str">
        <f>[9]Agosto!$B$13</f>
        <v>*</v>
      </c>
      <c r="K14" s="119" t="str">
        <f>[9]Agosto!$B$14</f>
        <v>*</v>
      </c>
      <c r="L14" s="119" t="str">
        <f>[9]Agosto!$B$15</f>
        <v>*</v>
      </c>
      <c r="M14" s="119" t="str">
        <f>[9]Agosto!$B$16</f>
        <v>*</v>
      </c>
      <c r="N14" s="119" t="str">
        <f>[9]Agosto!$B$17</f>
        <v>*</v>
      </c>
      <c r="O14" s="119" t="str">
        <f>[9]Agosto!$B$18</f>
        <v>*</v>
      </c>
      <c r="P14" s="119" t="str">
        <f>[9]Agosto!$B$19</f>
        <v>*</v>
      </c>
      <c r="Q14" s="119" t="str">
        <f>[9]Agosto!$B$20</f>
        <v>*</v>
      </c>
      <c r="R14" s="119">
        <f>[9]Agosto!$B$21</f>
        <v>20.770833333333332</v>
      </c>
      <c r="S14" s="119">
        <f>[9]Agosto!$B$22</f>
        <v>20.24583333333333</v>
      </c>
      <c r="T14" s="119">
        <f>[9]Agosto!$B$23</f>
        <v>12.400000000000004</v>
      </c>
      <c r="U14" s="119">
        <f>[9]Agosto!$B$24</f>
        <v>11.874999999999998</v>
      </c>
      <c r="V14" s="119">
        <f>[9]Agosto!$B$25</f>
        <v>19.375000000000004</v>
      </c>
      <c r="W14" s="119">
        <f>[9]Agosto!$B$26</f>
        <v>21.458333333333332</v>
      </c>
      <c r="X14" s="119">
        <f>[9]Agosto!$B$27</f>
        <v>22.470833333333331</v>
      </c>
      <c r="Y14" s="119">
        <f>[9]Agosto!$B$28</f>
        <v>22.920833333333334</v>
      </c>
      <c r="Z14" s="119">
        <f>[9]Agosto!$B$29</f>
        <v>23.75</v>
      </c>
      <c r="AA14" s="119">
        <f>[9]Agosto!$B$30</f>
        <v>24.345833333333331</v>
      </c>
      <c r="AB14" s="119">
        <f>[9]Agosto!$B$31</f>
        <v>25.362499999999997</v>
      </c>
      <c r="AC14" s="119">
        <f>[9]Agosto!$B$32</f>
        <v>26.308333333333326</v>
      </c>
      <c r="AD14" s="119">
        <f>[9]Agosto!$B$33</f>
        <v>22.916666666666668</v>
      </c>
      <c r="AE14" s="119">
        <f>[9]Agosto!$B$34</f>
        <v>18.062500000000004</v>
      </c>
      <c r="AF14" s="119">
        <f>[9]Agosto!$B$35</f>
        <v>22.008333333333336</v>
      </c>
      <c r="AG14" s="124">
        <f t="shared" si="3"/>
        <v>20.951388888888889</v>
      </c>
      <c r="AH14" s="12" t="s">
        <v>36</v>
      </c>
      <c r="AJ14" t="s">
        <v>36</v>
      </c>
    </row>
    <row r="15" spans="1:37" x14ac:dyDescent="0.2">
      <c r="A15" s="54" t="s">
        <v>4</v>
      </c>
      <c r="B15" s="119" t="str">
        <f>[10]Agosto!$B$5</f>
        <v>*</v>
      </c>
      <c r="C15" s="119" t="str">
        <f>[10]Agosto!$B$6</f>
        <v>*</v>
      </c>
      <c r="D15" s="119" t="str">
        <f>[10]Agosto!$B$7</f>
        <v>*</v>
      </c>
      <c r="E15" s="119" t="str">
        <f>[10]Agosto!$B$8</f>
        <v>*</v>
      </c>
      <c r="F15" s="119" t="str">
        <f>[10]Agosto!$B$9</f>
        <v>*</v>
      </c>
      <c r="G15" s="119" t="str">
        <f>[10]Agosto!$B$10</f>
        <v>*</v>
      </c>
      <c r="H15" s="119" t="str">
        <f>[10]Agosto!$B$11</f>
        <v>*</v>
      </c>
      <c r="I15" s="119" t="str">
        <f>[10]Agosto!$B$12</f>
        <v>*</v>
      </c>
      <c r="J15" s="119" t="str">
        <f>[10]Agosto!$B$13</f>
        <v>*</v>
      </c>
      <c r="K15" s="119" t="str">
        <f>[10]Agosto!$B$14</f>
        <v>*</v>
      </c>
      <c r="L15" s="119" t="str">
        <f>[10]Agosto!$B$15</f>
        <v>*</v>
      </c>
      <c r="M15" s="119" t="str">
        <f>[10]Agosto!$B$16</f>
        <v>*</v>
      </c>
      <c r="N15" s="119" t="str">
        <f>[10]Agosto!$B$17</f>
        <v>*</v>
      </c>
      <c r="O15" s="119" t="str">
        <f>[10]Agosto!$B$18</f>
        <v>*</v>
      </c>
      <c r="P15" s="119" t="str">
        <f>[10]Agosto!$B$19</f>
        <v>*</v>
      </c>
      <c r="Q15" s="119" t="str">
        <f>[10]Agosto!$B$20</f>
        <v>*</v>
      </c>
      <c r="R15" s="119" t="str">
        <f>[10]Agosto!$B$21</f>
        <v>*</v>
      </c>
      <c r="S15" s="119" t="str">
        <f>[10]Agosto!$B$22</f>
        <v>*</v>
      </c>
      <c r="T15" s="119" t="str">
        <f>[10]Agosto!$B$23</f>
        <v>*</v>
      </c>
      <c r="U15" s="119" t="str">
        <f>[10]Agosto!$B$24</f>
        <v>*</v>
      </c>
      <c r="V15" s="119" t="str">
        <f>[10]Agosto!$B$25</f>
        <v>*</v>
      </c>
      <c r="W15" s="119" t="str">
        <f>[10]Agosto!$B$26</f>
        <v>*</v>
      </c>
      <c r="X15" s="119" t="str">
        <f>[10]Agosto!$B$27</f>
        <v>*</v>
      </c>
      <c r="Y15" s="119">
        <f>[10]Agosto!$B$28</f>
        <v>28.816666666666666</v>
      </c>
      <c r="Z15" s="119">
        <f>[10]Agosto!$B$29</f>
        <v>29.554166666666671</v>
      </c>
      <c r="AA15" s="119">
        <f>[10]Agosto!$B$30</f>
        <v>29.450000000000003</v>
      </c>
      <c r="AB15" s="119">
        <f>[10]Agosto!$B$31</f>
        <v>29.799999999999997</v>
      </c>
      <c r="AC15" s="119">
        <f>[10]Agosto!$B$32</f>
        <v>30.041666666666668</v>
      </c>
      <c r="AD15" s="119">
        <f>[10]Agosto!$B$33</f>
        <v>19.408333333333335</v>
      </c>
      <c r="AE15" s="119">
        <f>[10]Agosto!$B$34</f>
        <v>21.941666666666663</v>
      </c>
      <c r="AF15" s="119">
        <f>[10]Agosto!$B$35</f>
        <v>25.912499999999998</v>
      </c>
      <c r="AG15" s="124">
        <f t="shared" si="3"/>
        <v>26.865624999999998</v>
      </c>
      <c r="AH15" s="12" t="s">
        <v>36</v>
      </c>
    </row>
    <row r="16" spans="1:37" x14ac:dyDescent="0.2">
      <c r="A16" s="54" t="s">
        <v>34</v>
      </c>
      <c r="B16" s="119" t="str">
        <f>[11]Agosto!$B$5</f>
        <v>*</v>
      </c>
      <c r="C16" s="119" t="str">
        <f>[11]Agosto!$B$6</f>
        <v>*</v>
      </c>
      <c r="D16" s="119" t="str">
        <f>[11]Agosto!$B$7</f>
        <v>*</v>
      </c>
      <c r="E16" s="119" t="str">
        <f>[11]Agosto!$B$8</f>
        <v>*</v>
      </c>
      <c r="F16" s="119" t="str">
        <f>[11]Agosto!$B$9</f>
        <v>*</v>
      </c>
      <c r="G16" s="119" t="str">
        <f>[11]Agosto!$B$10</f>
        <v>*</v>
      </c>
      <c r="H16" s="119" t="str">
        <f>[11]Agosto!$B$11</f>
        <v>*</v>
      </c>
      <c r="I16" s="119" t="str">
        <f>[11]Agosto!$B$12</f>
        <v>*</v>
      </c>
      <c r="J16" s="119" t="str">
        <f>[11]Agosto!$B$13</f>
        <v>*</v>
      </c>
      <c r="K16" s="119" t="str">
        <f>[11]Agosto!$B$14</f>
        <v>*</v>
      </c>
      <c r="L16" s="119" t="str">
        <f>[11]Agosto!$B$15</f>
        <v>*</v>
      </c>
      <c r="M16" s="119" t="str">
        <f>[11]Agosto!$B$16</f>
        <v>*</v>
      </c>
      <c r="N16" s="119" t="str">
        <f>[11]Agosto!$B$17</f>
        <v>*</v>
      </c>
      <c r="O16" s="119" t="str">
        <f>[11]Agosto!$B$18</f>
        <v>*</v>
      </c>
      <c r="P16" s="119" t="str">
        <f>[11]Agosto!$B$19</f>
        <v>*</v>
      </c>
      <c r="Q16" s="119" t="str">
        <f>[11]Agosto!$B$20</f>
        <v>*</v>
      </c>
      <c r="R16" s="119">
        <f>[11]Agosto!$B$21</f>
        <v>23.275000000000002</v>
      </c>
      <c r="S16" s="119">
        <f>[11]Agosto!$B$22</f>
        <v>22.3125</v>
      </c>
      <c r="T16" s="119">
        <f>[11]Agosto!$B$23</f>
        <v>13.312500000000002</v>
      </c>
      <c r="U16" s="119">
        <f>[11]Agosto!$B$24</f>
        <v>14.262500000000001</v>
      </c>
      <c r="V16" s="119">
        <f>[11]Agosto!$B$25</f>
        <v>20.112500000000001</v>
      </c>
      <c r="W16" s="119">
        <f>[11]Agosto!$B$26</f>
        <v>22.291666666666671</v>
      </c>
      <c r="X16" s="119">
        <f>[11]Agosto!$B$27</f>
        <v>23.379166666666666</v>
      </c>
      <c r="Y16" s="119">
        <f>[11]Agosto!$B$28</f>
        <v>23.433333333333334</v>
      </c>
      <c r="Z16" s="119">
        <f>[11]Agosto!$B$29</f>
        <v>23.283333333333331</v>
      </c>
      <c r="AA16" s="119">
        <f>[11]Agosto!$B$30</f>
        <v>23.725000000000005</v>
      </c>
      <c r="AB16" s="119">
        <f>[11]Agosto!$B$31</f>
        <v>24.866666666666674</v>
      </c>
      <c r="AC16" s="119">
        <f>[11]Agosto!$B$32</f>
        <v>25.666666666666671</v>
      </c>
      <c r="AD16" s="119">
        <f>[11]Agosto!$B$33</f>
        <v>23.916666666666671</v>
      </c>
      <c r="AE16" s="119">
        <f>[11]Agosto!$B$34</f>
        <v>21.345833333333331</v>
      </c>
      <c r="AF16" s="119">
        <f>[11]Agosto!$B$35</f>
        <v>23.070833333333336</v>
      </c>
      <c r="AG16" s="124">
        <f>AVERAGE(B16:AF16)</f>
        <v>21.883611111111115</v>
      </c>
      <c r="AH16" s="12" t="s">
        <v>36</v>
      </c>
      <c r="AI16" t="s">
        <v>36</v>
      </c>
      <c r="AJ16" t="s">
        <v>36</v>
      </c>
    </row>
    <row r="17" spans="1:37" x14ac:dyDescent="0.2">
      <c r="A17" s="54" t="s">
        <v>5</v>
      </c>
      <c r="B17" s="119" t="str">
        <f>[12]Agosto!$B$5</f>
        <v>*</v>
      </c>
      <c r="C17" s="119" t="str">
        <f>[12]Agosto!$B$6</f>
        <v>*</v>
      </c>
      <c r="D17" s="119" t="str">
        <f>[12]Agosto!$B$7</f>
        <v>*</v>
      </c>
      <c r="E17" s="119" t="str">
        <f>[12]Agosto!$B$8</f>
        <v>*</v>
      </c>
      <c r="F17" s="119" t="str">
        <f>[12]Agosto!$B$9</f>
        <v>*</v>
      </c>
      <c r="G17" s="119" t="str">
        <f>[12]Agosto!$B$10</f>
        <v>*</v>
      </c>
      <c r="H17" s="119" t="str">
        <f>[12]Agosto!$B$11</f>
        <v>*</v>
      </c>
      <c r="I17" s="119" t="str">
        <f>[12]Agosto!$B$12</f>
        <v>*</v>
      </c>
      <c r="J17" s="119" t="str">
        <f>[12]Agosto!$B$13</f>
        <v>*</v>
      </c>
      <c r="K17" s="119" t="str">
        <f>[12]Agosto!$B$14</f>
        <v>*</v>
      </c>
      <c r="L17" s="119" t="str">
        <f>[12]Agosto!$B$15</f>
        <v>*</v>
      </c>
      <c r="M17" s="119" t="str">
        <f>[12]Agosto!$B$16</f>
        <v>*</v>
      </c>
      <c r="N17" s="119" t="str">
        <f>[12]Agosto!$B$17</f>
        <v>*</v>
      </c>
      <c r="O17" s="119" t="str">
        <f>[12]Agosto!$B$18</f>
        <v>*</v>
      </c>
      <c r="P17" s="119" t="str">
        <f>[12]Agosto!$B$19</f>
        <v>*</v>
      </c>
      <c r="Q17" s="119" t="str">
        <f>[12]Agosto!$B$20</f>
        <v>*</v>
      </c>
      <c r="R17" s="119" t="str">
        <f>[12]Agosto!$B$21</f>
        <v>*</v>
      </c>
      <c r="S17" s="119">
        <f>[12]Agosto!$B$22</f>
        <v>24.570833333333336</v>
      </c>
      <c r="T17" s="119">
        <f>[12]Agosto!$B$23</f>
        <v>16.570833333333333</v>
      </c>
      <c r="U17" s="119">
        <f>[12]Agosto!$B$24</f>
        <v>14.987499999999999</v>
      </c>
      <c r="V17" s="119">
        <f>[12]Agosto!$B$25</f>
        <v>21.495833333333334</v>
      </c>
      <c r="W17" s="119">
        <f>[12]Agosto!$B$26</f>
        <v>23.168421052631579</v>
      </c>
      <c r="X17" s="119">
        <f>[12]Agosto!$B$27</f>
        <v>25.55</v>
      </c>
      <c r="Y17" s="119">
        <f>[12]Agosto!$B$28</f>
        <v>25.049999999999997</v>
      </c>
      <c r="Z17" s="119">
        <f>[12]Agosto!$B$29</f>
        <v>24.204166666666662</v>
      </c>
      <c r="AA17" s="119">
        <f>[12]Agosto!$B$30</f>
        <v>24.55</v>
      </c>
      <c r="AB17" s="119">
        <f>[12]Agosto!$B$31</f>
        <v>25.033333333333331</v>
      </c>
      <c r="AC17" s="119">
        <f>[12]Agosto!$B$32</f>
        <v>26.595833333333342</v>
      </c>
      <c r="AD17" s="119">
        <f>[12]Agosto!$B$33</f>
        <v>26.041666666666661</v>
      </c>
      <c r="AE17" s="119">
        <f>[12]Agosto!$B$34</f>
        <v>23.941666666666663</v>
      </c>
      <c r="AF17" s="119">
        <f>[12]Agosto!$B$35</f>
        <v>25.245833333333334</v>
      </c>
      <c r="AG17" s="124">
        <f t="shared" si="3"/>
        <v>23.357565789473682</v>
      </c>
      <c r="AJ17" t="s">
        <v>36</v>
      </c>
    </row>
    <row r="18" spans="1:37" x14ac:dyDescent="0.2">
      <c r="A18" s="54" t="s">
        <v>150</v>
      </c>
      <c r="B18" s="119">
        <f>[13]Agosto!$B$5</f>
        <v>23.84</v>
      </c>
      <c r="C18" s="119">
        <f>[13]Agosto!$B$6</f>
        <v>24.995238095238101</v>
      </c>
      <c r="D18" s="119">
        <f>[13]Agosto!$B$7</f>
        <v>24.799999999999997</v>
      </c>
      <c r="E18" s="119">
        <f>[13]Agosto!$B$8</f>
        <v>22.200000000000003</v>
      </c>
      <c r="F18" s="119">
        <f>[13]Agosto!$B$9</f>
        <v>16.699999999999996</v>
      </c>
      <c r="G18" s="119">
        <f>[13]Agosto!$B$10</f>
        <v>18.324999999999999</v>
      </c>
      <c r="H18" s="119">
        <f>[13]Agosto!$B$11</f>
        <v>18.024999999999999</v>
      </c>
      <c r="I18" s="119">
        <f>[13]Agosto!$B$12</f>
        <v>19.466666666666669</v>
      </c>
      <c r="J18" s="119">
        <f>[13]Agosto!$B$13</f>
        <v>16.047368421052635</v>
      </c>
      <c r="K18" s="119">
        <f>[13]Agosto!$B$14</f>
        <v>12.554999999999998</v>
      </c>
      <c r="L18" s="119">
        <f>[13]Agosto!$B$15</f>
        <v>14.095652173913045</v>
      </c>
      <c r="M18" s="119">
        <f>[13]Agosto!$B$16</f>
        <v>18.05</v>
      </c>
      <c r="N18" s="119">
        <f>[13]Agosto!$B$17</f>
        <v>20.238095238095234</v>
      </c>
      <c r="O18" s="119">
        <f>[13]Agosto!$B$18</f>
        <v>23.554545454545458</v>
      </c>
      <c r="P18" s="119">
        <f>[13]Agosto!$B$19</f>
        <v>25.614285714285717</v>
      </c>
      <c r="Q18" s="119">
        <f>[13]Agosto!$B$20</f>
        <v>20.841176470588238</v>
      </c>
      <c r="R18" s="119">
        <f>[13]Agosto!$B$21</f>
        <v>20.295833333333334</v>
      </c>
      <c r="S18" s="119">
        <f>[13]Agosto!$B$22</f>
        <v>17.677272727272726</v>
      </c>
      <c r="T18" s="119">
        <f>[13]Agosto!$B$23</f>
        <v>9.9809523809523792</v>
      </c>
      <c r="U18" s="119">
        <f>[13]Agosto!$B$24</f>
        <v>11.230434782608693</v>
      </c>
      <c r="V18" s="119">
        <f>[13]Agosto!$B$25</f>
        <v>16.009090909090908</v>
      </c>
      <c r="W18" s="119">
        <f>[13]Agosto!$B$26</f>
        <v>19.64</v>
      </c>
      <c r="X18" s="119">
        <f>[13]Agosto!$B$27</f>
        <v>20.214285714285715</v>
      </c>
      <c r="Y18" s="119">
        <f>[13]Agosto!$B$28</f>
        <v>21.805</v>
      </c>
      <c r="Z18" s="119">
        <f>[13]Agosto!$B$29</f>
        <v>22.185714285714287</v>
      </c>
      <c r="AA18" s="119">
        <f>[13]Agosto!$B$30</f>
        <v>23.147368421052626</v>
      </c>
      <c r="AB18" s="119">
        <f>[13]Agosto!$B$31</f>
        <v>25.72</v>
      </c>
      <c r="AC18" s="119">
        <f>[13]Agosto!$B$32</f>
        <v>22.510000000000005</v>
      </c>
      <c r="AD18" s="119">
        <f>[13]Agosto!$B$33</f>
        <v>17.994736842105269</v>
      </c>
      <c r="AE18" s="119">
        <f>[13]Agosto!$B$34</f>
        <v>17.977777777777778</v>
      </c>
      <c r="AF18" s="119">
        <f>[13]Agosto!$B$35</f>
        <v>19.489473684210523</v>
      </c>
      <c r="AG18" s="128">
        <f t="shared" ref="AG18" si="4">AVERAGE(B18:AF18)</f>
        <v>19.523418357831915</v>
      </c>
      <c r="AH18" s="12" t="s">
        <v>36</v>
      </c>
      <c r="AI18" t="s">
        <v>36</v>
      </c>
    </row>
    <row r="19" spans="1:37" x14ac:dyDescent="0.2">
      <c r="A19" s="54" t="s">
        <v>33</v>
      </c>
      <c r="B19" s="119">
        <f>[14]Agosto!$B$5</f>
        <v>24.291666666666668</v>
      </c>
      <c r="C19" s="119">
        <f>[14]Agosto!$B$6</f>
        <v>23.720833333333331</v>
      </c>
      <c r="D19" s="119">
        <f>[14]Agosto!$B$7</f>
        <v>24.345833333333331</v>
      </c>
      <c r="E19" s="119">
        <f>[14]Agosto!$B$8</f>
        <v>25.0625</v>
      </c>
      <c r="F19" s="119">
        <f>[14]Agosto!$B$9</f>
        <v>20.804166666666664</v>
      </c>
      <c r="G19" s="119">
        <f>[14]Agosto!$B$10</f>
        <v>21.733333333333338</v>
      </c>
      <c r="H19" s="119">
        <f>[14]Agosto!$B$11</f>
        <v>21.443478260869561</v>
      </c>
      <c r="I19" s="119">
        <f>[14]Agosto!$B$12</f>
        <v>20.162499999999998</v>
      </c>
      <c r="J19" s="119">
        <f>[14]Agosto!$B$13</f>
        <v>16.025000000000002</v>
      </c>
      <c r="K19" s="119">
        <f>[14]Agosto!$B$14</f>
        <v>12.826086956521742</v>
      </c>
      <c r="L19" s="119">
        <f>[14]Agosto!$B$15</f>
        <v>14.918181818181818</v>
      </c>
      <c r="M19" s="119">
        <f>[14]Agosto!$B$16</f>
        <v>18.626086956521739</v>
      </c>
      <c r="N19" s="119">
        <f>[14]Agosto!$B$17</f>
        <v>21.430434782608696</v>
      </c>
      <c r="O19" s="119">
        <f>[14]Agosto!$B$18</f>
        <v>23.99166666666666</v>
      </c>
      <c r="P19" s="119">
        <f>[14]Agosto!$B$19</f>
        <v>26.443478260869561</v>
      </c>
      <c r="Q19" s="119">
        <f>[14]Agosto!$B$20</f>
        <v>24.112500000000001</v>
      </c>
      <c r="R19" s="119">
        <f>[14]Agosto!$B$21</f>
        <v>22.962499999999995</v>
      </c>
      <c r="S19" s="119">
        <f>[14]Agosto!$B$22</f>
        <v>19.049999999999997</v>
      </c>
      <c r="T19" s="119">
        <f>[14]Agosto!$B$23</f>
        <v>12.286956521739132</v>
      </c>
      <c r="U19" s="119">
        <f>[14]Agosto!$B$24</f>
        <v>13.543478260869563</v>
      </c>
      <c r="V19" s="119">
        <f>[14]Agosto!$B$25</f>
        <v>18.954166666666669</v>
      </c>
      <c r="W19" s="119">
        <f>[14]Agosto!$B$26</f>
        <v>22.283333333333331</v>
      </c>
      <c r="X19" s="119">
        <f>[14]Agosto!$B$27</f>
        <v>24.433333333333334</v>
      </c>
      <c r="Y19" s="119">
        <f>[14]Agosto!$B$28</f>
        <v>25.462499999999995</v>
      </c>
      <c r="Z19" s="119">
        <f>[14]Agosto!$B$29</f>
        <v>25.400000000000002</v>
      </c>
      <c r="AA19" s="119">
        <f>[14]Agosto!$B$30</f>
        <v>25.349999999999998</v>
      </c>
      <c r="AB19" s="119">
        <f>[14]Agosto!$B$31</f>
        <v>24.937499999999996</v>
      </c>
      <c r="AC19" s="119">
        <f>[14]Agosto!$B$32</f>
        <v>24.38421052631579</v>
      </c>
      <c r="AD19" s="119" t="str">
        <f>[14]Agosto!$B$33</f>
        <v>*</v>
      </c>
      <c r="AE19" s="119" t="str">
        <f>[14]Agosto!$B$34</f>
        <v>*</v>
      </c>
      <c r="AF19" s="119" t="str">
        <f>[14]Agosto!$B$35</f>
        <v>*</v>
      </c>
      <c r="AG19" s="124">
        <f t="shared" ref="AG19:AG20" si="5">AVERAGE(B19:AF19)</f>
        <v>21.392347345636818</v>
      </c>
      <c r="AH19" s="12" t="s">
        <v>36</v>
      </c>
    </row>
    <row r="20" spans="1:37" s="5" customFormat="1" x14ac:dyDescent="0.2">
      <c r="A20" s="54" t="s">
        <v>6</v>
      </c>
      <c r="B20" s="119" t="str">
        <f>[15]Agosto!$B$5</f>
        <v>*</v>
      </c>
      <c r="C20" s="119" t="str">
        <f>[15]Agosto!$B$6</f>
        <v>*</v>
      </c>
      <c r="D20" s="119" t="str">
        <f>[15]Agosto!$B$7</f>
        <v>*</v>
      </c>
      <c r="E20" s="119" t="str">
        <f>[15]Agosto!$B$8</f>
        <v>*</v>
      </c>
      <c r="F20" s="119" t="str">
        <f>[15]Agosto!$B$9</f>
        <v>*</v>
      </c>
      <c r="G20" s="119" t="str">
        <f>[15]Agosto!$B$10</f>
        <v>*</v>
      </c>
      <c r="H20" s="119" t="str">
        <f>[15]Agosto!$B$11</f>
        <v>*</v>
      </c>
      <c r="I20" s="119" t="str">
        <f>[15]Agosto!$B$12</f>
        <v>*</v>
      </c>
      <c r="J20" s="119" t="str">
        <f>[15]Agosto!$B$13</f>
        <v>*</v>
      </c>
      <c r="K20" s="119" t="str">
        <f>[15]Agosto!$B$14</f>
        <v>*</v>
      </c>
      <c r="L20" s="119" t="str">
        <f>[15]Agosto!$B$15</f>
        <v>*</v>
      </c>
      <c r="M20" s="119" t="str">
        <f>[15]Agosto!$B$16</f>
        <v>*</v>
      </c>
      <c r="N20" s="119" t="str">
        <f>[15]Agosto!$B$17</f>
        <v>*</v>
      </c>
      <c r="O20" s="119" t="str">
        <f>[15]Agosto!$B$18</f>
        <v>*</v>
      </c>
      <c r="P20" s="119" t="str">
        <f>[15]Agosto!$B$19</f>
        <v>*</v>
      </c>
      <c r="Q20" s="119" t="str">
        <f>[15]Agosto!$B$20</f>
        <v>*</v>
      </c>
      <c r="R20" s="119" t="str">
        <f>[15]Agosto!$B$21</f>
        <v>*</v>
      </c>
      <c r="S20" s="119" t="str">
        <f>[15]Agosto!$B$22</f>
        <v>*</v>
      </c>
      <c r="T20" s="119" t="str">
        <f>[15]Agosto!$B$23</f>
        <v>*</v>
      </c>
      <c r="U20" s="119" t="str">
        <f>[15]Agosto!$B$24</f>
        <v>*</v>
      </c>
      <c r="V20" s="119" t="str">
        <f>[15]Agosto!$B$25</f>
        <v>*</v>
      </c>
      <c r="W20" s="119">
        <f>[15]Agosto!$B$26</f>
        <v>23.083333333333329</v>
      </c>
      <c r="X20" s="119">
        <f>[15]Agosto!$B$27</f>
        <v>24.745833333333334</v>
      </c>
      <c r="Y20" s="119">
        <f>[15]Agosto!$B$28</f>
        <v>26.145833333333332</v>
      </c>
      <c r="Z20" s="119">
        <f>[15]Agosto!$B$29</f>
        <v>24.966666666666665</v>
      </c>
      <c r="AA20" s="119">
        <f>[15]Agosto!$B$30</f>
        <v>26.399999999999995</v>
      </c>
      <c r="AB20" s="119">
        <f>[15]Agosto!$B$31</f>
        <v>25.908333333333335</v>
      </c>
      <c r="AC20" s="119">
        <f>[15]Agosto!$B$32</f>
        <v>26.550000000000008</v>
      </c>
      <c r="AD20" s="119">
        <f>[15]Agosto!$B$33</f>
        <v>19.158333333333335</v>
      </c>
      <c r="AE20" s="119">
        <f>[15]Agosto!$B$34</f>
        <v>20.054166666666664</v>
      </c>
      <c r="AF20" s="119">
        <f>[15]Agosto!$B$35</f>
        <v>22.945833333333329</v>
      </c>
      <c r="AG20" s="124">
        <f t="shared" si="5"/>
        <v>23.995833333333334</v>
      </c>
      <c r="AI20" s="5" t="s">
        <v>36</v>
      </c>
      <c r="AJ20" s="5" t="s">
        <v>36</v>
      </c>
    </row>
    <row r="21" spans="1:37" x14ac:dyDescent="0.2">
      <c r="A21" s="54" t="s">
        <v>7</v>
      </c>
      <c r="B21" s="119" t="str">
        <f>[16]Agosto!$B$5</f>
        <v>*</v>
      </c>
      <c r="C21" s="119" t="str">
        <f>[16]Agosto!$B$6</f>
        <v>*</v>
      </c>
      <c r="D21" s="119" t="str">
        <f>[16]Agosto!$B$7</f>
        <v>*</v>
      </c>
      <c r="E21" s="119" t="str">
        <f>[16]Agosto!$B$8</f>
        <v>*</v>
      </c>
      <c r="F21" s="119" t="str">
        <f>[16]Agosto!$B$9</f>
        <v>*</v>
      </c>
      <c r="G21" s="119" t="str">
        <f>[16]Agosto!$B$10</f>
        <v>*</v>
      </c>
      <c r="H21" s="119" t="str">
        <f>[16]Agosto!$B$11</f>
        <v>*</v>
      </c>
      <c r="I21" s="119" t="str">
        <f>[16]Agosto!$B$12</f>
        <v>*</v>
      </c>
      <c r="J21" s="119" t="str">
        <f>[16]Agosto!$B$13</f>
        <v>*</v>
      </c>
      <c r="K21" s="119" t="str">
        <f>[16]Agosto!$B$14</f>
        <v>*</v>
      </c>
      <c r="L21" s="119" t="str">
        <f>[16]Agosto!$B$15</f>
        <v>*</v>
      </c>
      <c r="M21" s="119" t="str">
        <f>[16]Agosto!$B$16</f>
        <v>*</v>
      </c>
      <c r="N21" s="119" t="str">
        <f>[16]Agosto!$B$17</f>
        <v>*</v>
      </c>
      <c r="O21" s="119" t="str">
        <f>[16]Agosto!$B$18</f>
        <v>*</v>
      </c>
      <c r="P21" s="119" t="str">
        <f>[16]Agosto!$B$19</f>
        <v>*</v>
      </c>
      <c r="Q21" s="119" t="str">
        <f>[16]Agosto!$B$20</f>
        <v>*</v>
      </c>
      <c r="R21" s="119" t="str">
        <f>[16]Agosto!$B$21</f>
        <v>*</v>
      </c>
      <c r="S21" s="119" t="str">
        <f>[16]Agosto!$B$22</f>
        <v>*</v>
      </c>
      <c r="T21" s="119" t="str">
        <f>[16]Agosto!$B$23</f>
        <v>*</v>
      </c>
      <c r="U21" s="119" t="str">
        <f>[16]Agosto!$B$24</f>
        <v>*</v>
      </c>
      <c r="V21" s="119" t="str">
        <f>[16]Agosto!$B$25</f>
        <v>*</v>
      </c>
      <c r="W21" s="119" t="str">
        <f>[16]Agosto!$B$26</f>
        <v>*</v>
      </c>
      <c r="X21" s="119" t="str">
        <f>[16]Agosto!$B$27</f>
        <v>*</v>
      </c>
      <c r="Y21" s="119">
        <f>[16]Agosto!$B$28</f>
        <v>26.654166666666665</v>
      </c>
      <c r="Z21" s="119">
        <f>[16]Agosto!$B$29</f>
        <v>25.124999999999996</v>
      </c>
      <c r="AA21" s="119">
        <f>[16]Agosto!$B$30</f>
        <v>24.833333333333339</v>
      </c>
      <c r="AB21" s="119">
        <f>[16]Agosto!$B$31</f>
        <v>25.487500000000001</v>
      </c>
      <c r="AC21" s="119">
        <f>[16]Agosto!$B$32</f>
        <v>26.908333333333331</v>
      </c>
      <c r="AD21" s="119">
        <f>[16]Agosto!$B$33</f>
        <v>20.287499999999998</v>
      </c>
      <c r="AE21" s="119">
        <f>[16]Agosto!$B$34</f>
        <v>21.762499999999999</v>
      </c>
      <c r="AF21" s="119">
        <f>[16]Agosto!$B$35</f>
        <v>24.229166666666668</v>
      </c>
      <c r="AG21" s="124">
        <f t="shared" ref="AG21" si="6">AVERAGE(B21:AF21)</f>
        <v>24.410937499999996</v>
      </c>
      <c r="AI21" t="s">
        <v>36</v>
      </c>
      <c r="AK21" t="s">
        <v>36</v>
      </c>
    </row>
    <row r="22" spans="1:37" x14ac:dyDescent="0.2">
      <c r="A22" s="54" t="s">
        <v>151</v>
      </c>
      <c r="B22" s="119">
        <f>[17]Agosto!$B$5</f>
        <v>22.033333333333331</v>
      </c>
      <c r="C22" s="119">
        <f>[17]Agosto!$B$6</f>
        <v>24.120833333333334</v>
      </c>
      <c r="D22" s="119">
        <f>[17]Agosto!$B$7</f>
        <v>24.95</v>
      </c>
      <c r="E22" s="119">
        <f>[17]Agosto!$B$8</f>
        <v>25.945833333333329</v>
      </c>
      <c r="F22" s="119">
        <f>[17]Agosto!$B$9</f>
        <v>20.774999999999995</v>
      </c>
      <c r="G22" s="119">
        <f>[17]Agosto!$B$10</f>
        <v>21.824999999999999</v>
      </c>
      <c r="H22" s="119">
        <f>[17]Agosto!$B$11</f>
        <v>21.108333333333334</v>
      </c>
      <c r="I22" s="119">
        <f>[17]Agosto!$B$12</f>
        <v>20.362500000000004</v>
      </c>
      <c r="J22" s="119">
        <f>[17]Agosto!$B$13</f>
        <v>16.658333333333331</v>
      </c>
      <c r="K22" s="119">
        <f>[17]Agosto!$B$14</f>
        <v>11.379166666666668</v>
      </c>
      <c r="L22" s="119">
        <f>[17]Agosto!$B$15</f>
        <v>13.174999999999999</v>
      </c>
      <c r="M22" s="119">
        <f>[17]Agosto!$B$16</f>
        <v>16.55</v>
      </c>
      <c r="N22" s="119">
        <f>[17]Agosto!$B$17</f>
        <v>19.845833333333335</v>
      </c>
      <c r="O22" s="119">
        <f>[17]Agosto!$B$18</f>
        <v>23.420833333333334</v>
      </c>
      <c r="P22" s="119">
        <f>[17]Agosto!$B$19</f>
        <v>25.337500000000002</v>
      </c>
      <c r="Q22" s="119">
        <f>[17]Agosto!$B$20</f>
        <v>24.120833333333334</v>
      </c>
      <c r="R22" s="119">
        <f>[17]Agosto!$B$21</f>
        <v>20.758333333333333</v>
      </c>
      <c r="S22" s="119">
        <f>[17]Agosto!$B$22</f>
        <v>18.416666666666668</v>
      </c>
      <c r="T22" s="119">
        <f>[17]Agosto!$B$23</f>
        <v>10.566666666666668</v>
      </c>
      <c r="U22" s="119">
        <f>[17]Agosto!$B$24</f>
        <v>12.441666666666665</v>
      </c>
      <c r="V22" s="119">
        <f>[17]Agosto!$B$25</f>
        <v>17.433333333333334</v>
      </c>
      <c r="W22" s="119">
        <f>[17]Agosto!$B$26</f>
        <v>19.824999999999999</v>
      </c>
      <c r="X22" s="119">
        <f>[17]Agosto!$B$27</f>
        <v>21.849999999999998</v>
      </c>
      <c r="Y22" s="119">
        <f>[17]Agosto!$B$28</f>
        <v>23.270833333333332</v>
      </c>
      <c r="Z22" s="119">
        <f>[17]Agosto!$B$29</f>
        <v>23.737500000000001</v>
      </c>
      <c r="AA22" s="119">
        <f>[17]Agosto!$B$30</f>
        <v>23.970833333333331</v>
      </c>
      <c r="AB22" s="119">
        <f>[17]Agosto!$B$31</f>
        <v>24.929166666666671</v>
      </c>
      <c r="AC22" s="119">
        <f>[17]Agosto!$B$32</f>
        <v>24.995833333333334</v>
      </c>
      <c r="AD22" s="119">
        <f>[17]Agosto!$B$33</f>
        <v>19.791666666666668</v>
      </c>
      <c r="AE22" s="119">
        <f>[17]Agosto!$B$34</f>
        <v>17.641666666666666</v>
      </c>
      <c r="AF22" s="119">
        <f>[17]Agosto!$B$35</f>
        <v>19.166666666666668</v>
      </c>
      <c r="AG22" s="128">
        <f>AVERAGE(B22:AF22)</f>
        <v>20.335618279569889</v>
      </c>
      <c r="AJ22" t="s">
        <v>36</v>
      </c>
    </row>
    <row r="23" spans="1:37" x14ac:dyDescent="0.2">
      <c r="A23" s="54" t="s">
        <v>8</v>
      </c>
      <c r="B23" s="119">
        <f>[18]Agosto!$B$5</f>
        <v>24.295454545454547</v>
      </c>
      <c r="C23" s="119">
        <f>[18]Agosto!$B$6</f>
        <v>24.962500000000006</v>
      </c>
      <c r="D23" s="119">
        <f>[18]Agosto!$B$7</f>
        <v>25.312500000000004</v>
      </c>
      <c r="E23" s="119">
        <f>[18]Agosto!$B$8</f>
        <v>25.387499999999999</v>
      </c>
      <c r="F23" s="119">
        <f>[18]Agosto!$B$9</f>
        <v>24.879166666666666</v>
      </c>
      <c r="G23" s="119">
        <f>[18]Agosto!$B$10</f>
        <v>25.7</v>
      </c>
      <c r="H23" s="119">
        <f>[18]Agosto!$B$11</f>
        <v>25.07083333333334</v>
      </c>
      <c r="I23" s="119">
        <f>[18]Agosto!$B$12</f>
        <v>22.220833333333342</v>
      </c>
      <c r="J23" s="119">
        <f>[18]Agosto!$B$13</f>
        <v>21.145833333333339</v>
      </c>
      <c r="K23" s="119">
        <f>[18]Agosto!$B$14</f>
        <v>15.85</v>
      </c>
      <c r="L23" s="119">
        <f>[18]Agosto!$B$15</f>
        <v>14.462500000000004</v>
      </c>
      <c r="M23" s="119">
        <f>[18]Agosto!$B$16</f>
        <v>17.9375</v>
      </c>
      <c r="N23" s="119">
        <f>[18]Agosto!$B$17</f>
        <v>20.166666666666668</v>
      </c>
      <c r="O23" s="119">
        <f>[18]Agosto!$B$18</f>
        <v>23.360869565217389</v>
      </c>
      <c r="P23" s="119">
        <f>[18]Agosto!$B$19</f>
        <v>25.516666666666666</v>
      </c>
      <c r="Q23" s="119">
        <f>[18]Agosto!$B$20</f>
        <v>26.879166666666674</v>
      </c>
      <c r="R23" s="119">
        <f>[18]Agosto!$B$21</f>
        <v>21.312499999999996</v>
      </c>
      <c r="S23" s="119">
        <f>[18]Agosto!$B$22</f>
        <v>20.095833333333331</v>
      </c>
      <c r="T23" s="119">
        <f>[18]Agosto!$B$23</f>
        <v>16.987500000000001</v>
      </c>
      <c r="U23" s="119">
        <f>[18]Agosto!$B$24</f>
        <v>15.529166666666667</v>
      </c>
      <c r="V23" s="119">
        <f>[18]Agosto!$B$25</f>
        <v>22.0625</v>
      </c>
      <c r="W23" s="119">
        <f>[18]Agosto!$B$26</f>
        <v>22.6875</v>
      </c>
      <c r="X23" s="119">
        <f>[18]Agosto!$B$27</f>
        <v>24.195833333333329</v>
      </c>
      <c r="Y23" s="119">
        <f>[18]Agosto!$B$28</f>
        <v>23.920833333333338</v>
      </c>
      <c r="Z23" s="119">
        <f>[18]Agosto!$B$29</f>
        <v>23.445833333333336</v>
      </c>
      <c r="AA23" s="119">
        <f>[18]Agosto!$B$30</f>
        <v>24.525000000000002</v>
      </c>
      <c r="AB23" s="119">
        <f>[18]Agosto!$B$31</f>
        <v>25.108333333333334</v>
      </c>
      <c r="AC23" s="119">
        <f>[18]Agosto!$B$32</f>
        <v>26.270833333333332</v>
      </c>
      <c r="AD23" s="119">
        <f>[18]Agosto!$B$33</f>
        <v>24.041666666666668</v>
      </c>
      <c r="AE23" s="119">
        <f>[18]Agosto!$B$34</f>
        <v>20.162500000000005</v>
      </c>
      <c r="AF23" s="119">
        <f>[18]Agosto!$B$35</f>
        <v>23.525000000000002</v>
      </c>
      <c r="AG23" s="124">
        <f t="shared" ref="AG23" si="7">AVERAGE(B23:AF23)</f>
        <v>22.484478197118452</v>
      </c>
      <c r="AI23" t="s">
        <v>36</v>
      </c>
      <c r="AJ23" t="s">
        <v>36</v>
      </c>
    </row>
    <row r="24" spans="1:37" x14ac:dyDescent="0.2">
      <c r="A24" s="54" t="s">
        <v>9</v>
      </c>
      <c r="B24" s="119">
        <f>[19]Agosto!$B$5</f>
        <v>23.187499999999996</v>
      </c>
      <c r="C24" s="119">
        <f>[19]Agosto!$B$6</f>
        <v>23.241666666666664</v>
      </c>
      <c r="D24" s="119">
        <f>[19]Agosto!$B$7</f>
        <v>23.929166666666664</v>
      </c>
      <c r="E24" s="119">
        <f>[19]Agosto!$B$8</f>
        <v>24.554166666666664</v>
      </c>
      <c r="F24" s="119">
        <f>[19]Agosto!$B$9</f>
        <v>16.695833333333336</v>
      </c>
      <c r="G24" s="119">
        <f>[19]Agosto!$B$10</f>
        <v>18.612499999999997</v>
      </c>
      <c r="H24" s="119">
        <f>[19]Agosto!$B$11</f>
        <v>17.366666666666667</v>
      </c>
      <c r="I24" s="119" t="str">
        <f>[19]Agosto!$B$12</f>
        <v>*</v>
      </c>
      <c r="J24" s="119" t="str">
        <f>[19]Agosto!$B$13</f>
        <v>*</v>
      </c>
      <c r="K24" s="119" t="str">
        <f>[19]Agosto!$B$14</f>
        <v>*</v>
      </c>
      <c r="L24" s="119" t="str">
        <f>[19]Agosto!$B$15</f>
        <v>*</v>
      </c>
      <c r="M24" s="119">
        <f>[19]Agosto!$B$16</f>
        <v>15.208333333333334</v>
      </c>
      <c r="N24" s="119">
        <f>[19]Agosto!$B$17</f>
        <v>18.854166666666668</v>
      </c>
      <c r="O24" s="119">
        <f>[19]Agosto!$B$18</f>
        <v>22.5625</v>
      </c>
      <c r="P24" s="119">
        <f>[19]Agosto!$B$19</f>
        <v>26.087500000000002</v>
      </c>
      <c r="Q24" s="119">
        <f>[19]Agosto!$B$20</f>
        <v>19.382608695652173</v>
      </c>
      <c r="R24" s="119" t="str">
        <f>[19]Agosto!$B$21</f>
        <v>*</v>
      </c>
      <c r="S24" s="119" t="str">
        <f>[19]Agosto!$B$22</f>
        <v>*</v>
      </c>
      <c r="T24" s="119" t="str">
        <f>[19]Agosto!$B$23</f>
        <v>*</v>
      </c>
      <c r="U24" s="119">
        <f>[19]Agosto!$B$24</f>
        <v>11.570833333333333</v>
      </c>
      <c r="V24" s="119">
        <f>[19]Agosto!$B$25</f>
        <v>16.354166666666664</v>
      </c>
      <c r="W24" s="119">
        <f>[19]Agosto!$B$26</f>
        <v>18.0625</v>
      </c>
      <c r="X24" s="119">
        <f>[19]Agosto!$B$27</f>
        <v>20.233333333333334</v>
      </c>
      <c r="Y24" s="119">
        <f>[19]Agosto!$B$28</f>
        <v>21.075000000000006</v>
      </c>
      <c r="Z24" s="119">
        <f>[19]Agosto!$B$29</f>
        <v>22.183333333333334</v>
      </c>
      <c r="AA24" s="119">
        <f>[19]Agosto!$B$30</f>
        <v>22.941666666666666</v>
      </c>
      <c r="AB24" s="119">
        <f>[19]Agosto!$B$31</f>
        <v>23.6875</v>
      </c>
      <c r="AC24" s="119">
        <f>[19]Agosto!$B$32</f>
        <v>23.525000000000002</v>
      </c>
      <c r="AD24" s="119">
        <f>[19]Agosto!$B$33</f>
        <v>13.512499999999998</v>
      </c>
      <c r="AE24" s="119">
        <f>[19]Agosto!$B$34</f>
        <v>14.958333333333336</v>
      </c>
      <c r="AF24" s="119">
        <f>[19]Agosto!$B$35</f>
        <v>18.033333333333339</v>
      </c>
      <c r="AG24" s="124">
        <f t="shared" ref="AG24:AG25" si="8">AVERAGE(B24:AF24)</f>
        <v>19.825837862318838</v>
      </c>
      <c r="AH24" s="12" t="s">
        <v>36</v>
      </c>
      <c r="AI24" t="s">
        <v>36</v>
      </c>
      <c r="AJ24" t="s">
        <v>36</v>
      </c>
    </row>
    <row r="25" spans="1:37" x14ac:dyDescent="0.2">
      <c r="A25" s="54" t="s">
        <v>152</v>
      </c>
      <c r="B25" s="119">
        <f>[20]Agosto!$B$5</f>
        <v>23.083333333333339</v>
      </c>
      <c r="C25" s="119">
        <f>[20]Agosto!$B$6</f>
        <v>23.845833333333335</v>
      </c>
      <c r="D25" s="119">
        <f>[20]Agosto!$B$7</f>
        <v>24.570833333333336</v>
      </c>
      <c r="E25" s="119">
        <f>[20]Agosto!$B$8</f>
        <v>25.679166666666664</v>
      </c>
      <c r="F25" s="119">
        <f>[20]Agosto!$B$9</f>
        <v>22.654166666666669</v>
      </c>
      <c r="G25" s="119">
        <f>[20]Agosto!$B$10</f>
        <v>23.554166666666671</v>
      </c>
      <c r="H25" s="119">
        <f>[20]Agosto!$B$11</f>
        <v>23.687499999999996</v>
      </c>
      <c r="I25" s="119">
        <f>[20]Agosto!$B$12</f>
        <v>20.308333333333334</v>
      </c>
      <c r="J25" s="119">
        <f>[20]Agosto!$B$13</f>
        <v>17.025000000000002</v>
      </c>
      <c r="K25" s="119">
        <f>[20]Agosto!$B$14</f>
        <v>13.333333333333336</v>
      </c>
      <c r="L25" s="119">
        <f>[20]Agosto!$B$15</f>
        <v>14.629166666666663</v>
      </c>
      <c r="M25" s="119">
        <f>[20]Agosto!$B$16</f>
        <v>17.737500000000001</v>
      </c>
      <c r="N25" s="119">
        <f>[20]Agosto!$B$17</f>
        <v>20.012499999999999</v>
      </c>
      <c r="O25" s="119">
        <f>[20]Agosto!$B$18</f>
        <v>22.958333333333339</v>
      </c>
      <c r="P25" s="119">
        <f>[20]Agosto!$B$19</f>
        <v>24.737500000000001</v>
      </c>
      <c r="Q25" s="119">
        <f>[20]Agosto!$B$20</f>
        <v>24.179166666666664</v>
      </c>
      <c r="R25" s="119">
        <f>[20]Agosto!$B$21</f>
        <v>19.866666666666664</v>
      </c>
      <c r="S25" s="119">
        <f>[20]Agosto!$B$22</f>
        <v>18.649999999999999</v>
      </c>
      <c r="T25" s="119">
        <f>[20]Agosto!$B$23</f>
        <v>12.529166666666669</v>
      </c>
      <c r="U25" s="119">
        <f>[20]Agosto!$B$24</f>
        <v>13.670833333333334</v>
      </c>
      <c r="V25" s="119">
        <f>[20]Agosto!$B$25</f>
        <v>19.145833333333332</v>
      </c>
      <c r="W25" s="119">
        <f>[20]Agosto!$B$26</f>
        <v>20.291666666666664</v>
      </c>
      <c r="X25" s="119">
        <f>[20]Agosto!$B$27</f>
        <v>22.454166666666669</v>
      </c>
      <c r="Y25" s="119">
        <f>[20]Agosto!$B$28</f>
        <v>23.175000000000001</v>
      </c>
      <c r="Z25" s="119">
        <f>[20]Agosto!$B$29</f>
        <v>23.191666666666666</v>
      </c>
      <c r="AA25" s="119">
        <f>[20]Agosto!$B$30</f>
        <v>23.166666666666661</v>
      </c>
      <c r="AB25" s="119">
        <f>[20]Agosto!$B$31</f>
        <v>24.504166666666666</v>
      </c>
      <c r="AC25" s="119">
        <f>[20]Agosto!$B$32</f>
        <v>25.991666666666671</v>
      </c>
      <c r="AD25" s="119">
        <f>[20]Agosto!$B$33</f>
        <v>22.895833333333339</v>
      </c>
      <c r="AE25" s="119">
        <f>[20]Agosto!$B$34</f>
        <v>18.8</v>
      </c>
      <c r="AF25" s="119">
        <f>[20]Agosto!$B$35</f>
        <v>20.858333333333331</v>
      </c>
      <c r="AG25" s="129">
        <f t="shared" si="8"/>
        <v>21.006048387096779</v>
      </c>
      <c r="AH25" s="12" t="s">
        <v>36</v>
      </c>
      <c r="AJ25" t="s">
        <v>36</v>
      </c>
      <c r="AK25" s="12" t="s">
        <v>36</v>
      </c>
    </row>
    <row r="26" spans="1:37" x14ac:dyDescent="0.2">
      <c r="A26" s="54" t="s">
        <v>10</v>
      </c>
      <c r="B26" s="119">
        <f>[21]Agosto!$B$5</f>
        <v>21.620833333333334</v>
      </c>
      <c r="C26" s="119">
        <f>[21]Agosto!$B$6</f>
        <v>22.695833333333336</v>
      </c>
      <c r="D26" s="119">
        <f>[21]Agosto!$B$7</f>
        <v>23.058333333333334</v>
      </c>
      <c r="E26" s="119">
        <f>[21]Agosto!$B$8</f>
        <v>24.487499999999997</v>
      </c>
      <c r="F26" s="119">
        <f>[21]Agosto!$B$9</f>
        <v>20.033333333333335</v>
      </c>
      <c r="G26" s="119">
        <f>[21]Agosto!$B$10</f>
        <v>22.112499999999997</v>
      </c>
      <c r="H26" s="119">
        <f>[21]Agosto!$B$11</f>
        <v>20.216666666666672</v>
      </c>
      <c r="I26" s="119">
        <f>[21]Agosto!$B$12</f>
        <v>20.341666666666665</v>
      </c>
      <c r="J26" s="119">
        <f>[21]Agosto!$B$13</f>
        <v>16.487500000000001</v>
      </c>
      <c r="K26" s="119">
        <f>[21]Agosto!$B$14</f>
        <v>11.6875</v>
      </c>
      <c r="L26" s="119">
        <f>[21]Agosto!$B$15</f>
        <v>12.495833333333332</v>
      </c>
      <c r="M26" s="119">
        <f>[21]Agosto!$B$16</f>
        <v>17.004166666666666</v>
      </c>
      <c r="N26" s="119">
        <f>[21]Agosto!$B$17</f>
        <v>19.670833333333334</v>
      </c>
      <c r="O26" s="119">
        <f>[21]Agosto!$B$18</f>
        <v>22.549999999999997</v>
      </c>
      <c r="P26" s="119">
        <f>[21]Agosto!$B$19</f>
        <v>24.254166666666666</v>
      </c>
      <c r="Q26" s="119">
        <f>[21]Agosto!$B$20</f>
        <v>21.404166666666669</v>
      </c>
      <c r="R26" s="119">
        <f>[21]Agosto!$B$21</f>
        <v>20.358333333333331</v>
      </c>
      <c r="S26" s="119">
        <f>[21]Agosto!$B$22</f>
        <v>18.062499999999996</v>
      </c>
      <c r="T26" s="119">
        <f>[21]Agosto!$B$23</f>
        <v>10.983333333333334</v>
      </c>
      <c r="U26" s="119">
        <f>[21]Agosto!$B$24</f>
        <v>11.799999999999999</v>
      </c>
      <c r="V26" s="119">
        <f>[21]Agosto!$B$25</f>
        <v>17.137499999999999</v>
      </c>
      <c r="W26" s="119">
        <f>[21]Agosto!$B$26</f>
        <v>19.320833333333336</v>
      </c>
      <c r="X26" s="119">
        <f>[21]Agosto!$B$27</f>
        <v>20.537499999999998</v>
      </c>
      <c r="Y26" s="119">
        <f>[21]Agosto!$B$28</f>
        <v>21.958333333333332</v>
      </c>
      <c r="Z26" s="119">
        <f>[21]Agosto!$B$29</f>
        <v>21.941666666666663</v>
      </c>
      <c r="AA26" s="119">
        <f>[21]Agosto!$B$30</f>
        <v>21.641666666666666</v>
      </c>
      <c r="AB26" s="119">
        <f>[21]Agosto!$B$31</f>
        <v>23.679166666666674</v>
      </c>
      <c r="AC26" s="119">
        <f>[21]Agosto!$B$32</f>
        <v>24.020833333333329</v>
      </c>
      <c r="AD26" s="119">
        <f>[21]Agosto!$B$33</f>
        <v>19.533333333333335</v>
      </c>
      <c r="AE26" s="119">
        <f>[21]Agosto!$B$34</f>
        <v>17.483333333333334</v>
      </c>
      <c r="AF26" s="119">
        <f>[21]Agosto!$B$35</f>
        <v>18.612500000000001</v>
      </c>
      <c r="AG26" s="124">
        <f t="shared" ref="AG26" si="9">AVERAGE(B26:AF26)</f>
        <v>19.58682795698925</v>
      </c>
      <c r="AH26" s="12" t="s">
        <v>36</v>
      </c>
      <c r="AJ26" t="s">
        <v>36</v>
      </c>
    </row>
    <row r="27" spans="1:37" x14ac:dyDescent="0.2">
      <c r="A27" s="54" t="s">
        <v>140</v>
      </c>
      <c r="B27" s="119">
        <f>[22]Agosto!$B$5</f>
        <v>22.820833333333329</v>
      </c>
      <c r="C27" s="119">
        <f>[22]Agosto!$B$6</f>
        <v>23.929166666666674</v>
      </c>
      <c r="D27" s="119">
        <f>[22]Agosto!$B$7</f>
        <v>26.045833333333331</v>
      </c>
      <c r="E27" s="119">
        <f>[22]Agosto!$B$8</f>
        <v>25.766666666666669</v>
      </c>
      <c r="F27" s="119">
        <f>[22]Agosto!$B$9</f>
        <v>21.645833333333332</v>
      </c>
      <c r="G27" s="119">
        <f>[22]Agosto!$B$10</f>
        <v>22.958333333333332</v>
      </c>
      <c r="H27" s="119">
        <f>[22]Agosto!$B$11</f>
        <v>22.491666666666664</v>
      </c>
      <c r="I27" s="119">
        <f>[22]Agosto!$B$12</f>
        <v>20.620833333333334</v>
      </c>
      <c r="J27" s="119">
        <f>[22]Agosto!$B$13</f>
        <v>18.058333333333334</v>
      </c>
      <c r="K27" s="119">
        <f>[22]Agosto!$B$14</f>
        <v>12.79166666666667</v>
      </c>
      <c r="L27" s="119">
        <f>[22]Agosto!$B$15</f>
        <v>13.6</v>
      </c>
      <c r="M27" s="119">
        <f>[22]Agosto!$B$16</f>
        <v>17.095833333333331</v>
      </c>
      <c r="N27" s="119">
        <f>[22]Agosto!$B$17</f>
        <v>19.620833333333334</v>
      </c>
      <c r="O27" s="119">
        <f>[22]Agosto!$B$18</f>
        <v>22.762500000000003</v>
      </c>
      <c r="P27" s="119">
        <f>[22]Agosto!$B$19</f>
        <v>26.366666666666664</v>
      </c>
      <c r="Q27" s="119">
        <f>[22]Agosto!$B$20</f>
        <v>24.008695652173916</v>
      </c>
      <c r="R27" s="119" t="str">
        <f>[22]Agosto!$B$21</f>
        <v>*</v>
      </c>
      <c r="S27" s="119" t="str">
        <f>[22]Agosto!$B$22</f>
        <v>*</v>
      </c>
      <c r="T27" s="119" t="str">
        <f>[22]Agosto!$B$23</f>
        <v>*</v>
      </c>
      <c r="U27" s="119" t="str">
        <f>[22]Agosto!$B$24</f>
        <v>*</v>
      </c>
      <c r="V27" s="119" t="str">
        <f>[22]Agosto!$B$25</f>
        <v>*</v>
      </c>
      <c r="W27" s="119" t="str">
        <f>[22]Agosto!$B$26</f>
        <v>*</v>
      </c>
      <c r="X27" s="119" t="str">
        <f>[22]Agosto!$B$27</f>
        <v>*</v>
      </c>
      <c r="Y27" s="119" t="str">
        <f>[22]Agosto!$B$28</f>
        <v>*</v>
      </c>
      <c r="Z27" s="119" t="str">
        <f>[22]Agosto!$B$29</f>
        <v>*</v>
      </c>
      <c r="AA27" s="119" t="str">
        <f>[22]Agosto!$B$30</f>
        <v>*</v>
      </c>
      <c r="AB27" s="119" t="str">
        <f>[22]Agosto!$B$31</f>
        <v>*</v>
      </c>
      <c r="AC27" s="119" t="str">
        <f>[22]Agosto!$B$32</f>
        <v>*</v>
      </c>
      <c r="AD27" s="119" t="str">
        <f>[22]Agosto!$B$33</f>
        <v>*</v>
      </c>
      <c r="AE27" s="119" t="str">
        <f>[22]Agosto!$B$34</f>
        <v>*</v>
      </c>
      <c r="AF27" s="119" t="str">
        <f>[22]Agosto!$B$35</f>
        <v>*</v>
      </c>
      <c r="AG27" s="129">
        <f>AVERAGE(B27:AF27)</f>
        <v>21.286480978260869</v>
      </c>
      <c r="AH27" s="12" t="s">
        <v>36</v>
      </c>
      <c r="AI27" t="s">
        <v>36</v>
      </c>
    </row>
    <row r="28" spans="1:37" x14ac:dyDescent="0.2">
      <c r="A28" s="54" t="s">
        <v>11</v>
      </c>
      <c r="B28" s="119" t="str">
        <f>[23]Agosto!$B$5</f>
        <v>*</v>
      </c>
      <c r="C28" s="119" t="str">
        <f>[23]Agosto!$B$6</f>
        <v>*</v>
      </c>
      <c r="D28" s="119" t="str">
        <f>[23]Agosto!$B$7</f>
        <v>*</v>
      </c>
      <c r="E28" s="119" t="str">
        <f>[23]Agosto!$B$8</f>
        <v>*</v>
      </c>
      <c r="F28" s="119" t="str">
        <f>[23]Agosto!$B$9</f>
        <v>*</v>
      </c>
      <c r="G28" s="119" t="str">
        <f>[23]Agosto!$B$10</f>
        <v>*</v>
      </c>
      <c r="H28" s="119" t="str">
        <f>[23]Agosto!$B$11</f>
        <v>*</v>
      </c>
      <c r="I28" s="119" t="str">
        <f>[23]Agosto!$B$12</f>
        <v>*</v>
      </c>
      <c r="J28" s="119" t="str">
        <f>[23]Agosto!$B$13</f>
        <v>*</v>
      </c>
      <c r="K28" s="119" t="str">
        <f>[23]Agosto!$B$14</f>
        <v>*</v>
      </c>
      <c r="L28" s="119" t="str">
        <f>[23]Agosto!$B$15</f>
        <v>*</v>
      </c>
      <c r="M28" s="119" t="str">
        <f>[23]Agosto!$B$16</f>
        <v>*</v>
      </c>
      <c r="N28" s="119" t="str">
        <f>[23]Agosto!$B$17</f>
        <v>*</v>
      </c>
      <c r="O28" s="119" t="str">
        <f>[23]Agosto!$B$18</f>
        <v>*</v>
      </c>
      <c r="P28" s="119" t="str">
        <f>[23]Agosto!$B$19</f>
        <v>*</v>
      </c>
      <c r="Q28" s="119" t="str">
        <f>[23]Agosto!$B$20</f>
        <v>*</v>
      </c>
      <c r="R28" s="119" t="str">
        <f>[23]Agosto!$B$21</f>
        <v>*</v>
      </c>
      <c r="S28" s="119" t="str">
        <f>[23]Agosto!$B$22</f>
        <v>*</v>
      </c>
      <c r="T28" s="119">
        <f>[23]Agosto!$B$23</f>
        <v>11.720833333333337</v>
      </c>
      <c r="U28" s="119">
        <f>[23]Agosto!$B$24</f>
        <v>13.362500000000002</v>
      </c>
      <c r="V28" s="119">
        <f>[23]Agosto!$B$25</f>
        <v>19.195833333333333</v>
      </c>
      <c r="W28" s="119">
        <f>[23]Agosto!$B$26</f>
        <v>21.279166666666665</v>
      </c>
      <c r="X28" s="119">
        <f>[23]Agosto!$B$27</f>
        <v>22.441666666666663</v>
      </c>
      <c r="Y28" s="119">
        <f>[23]Agosto!$B$28</f>
        <v>22.812499999999996</v>
      </c>
      <c r="Z28" s="119">
        <f>[23]Agosto!$B$29</f>
        <v>23.583333333333339</v>
      </c>
      <c r="AA28" s="119">
        <f>[23]Agosto!$B$30</f>
        <v>23.849999999999998</v>
      </c>
      <c r="AB28" s="119">
        <f>[23]Agosto!$B$31</f>
        <v>24.38333333333334</v>
      </c>
      <c r="AC28" s="119">
        <f>[23]Agosto!$B$32</f>
        <v>25.491666666666664</v>
      </c>
      <c r="AD28" s="119">
        <f>[23]Agosto!$B$33</f>
        <v>23.262500000000006</v>
      </c>
      <c r="AE28" s="119">
        <f>[23]Agosto!$B$34</f>
        <v>19.725000000000005</v>
      </c>
      <c r="AF28" s="119">
        <f>[23]Agosto!$B$35</f>
        <v>21.562499999999996</v>
      </c>
      <c r="AG28" s="124">
        <f t="shared" ref="AG28" si="10">AVERAGE(B28:AF28)</f>
        <v>20.97467948717949</v>
      </c>
      <c r="AJ28" t="s">
        <v>36</v>
      </c>
    </row>
    <row r="29" spans="1:37" x14ac:dyDescent="0.2">
      <c r="A29" s="54" t="s">
        <v>23</v>
      </c>
      <c r="B29" s="119">
        <f>[24]Agosto!$B$5</f>
        <v>23.020833333333332</v>
      </c>
      <c r="C29" s="119">
        <f>[24]Agosto!$B$6</f>
        <v>24.734782608695649</v>
      </c>
      <c r="D29" s="119" t="str">
        <f>[24]Agosto!$B$7</f>
        <v>*</v>
      </c>
      <c r="E29" s="119" t="str">
        <f>[24]Agosto!$B$8</f>
        <v>*</v>
      </c>
      <c r="F29" s="119">
        <f>[24]Agosto!$B$9</f>
        <v>21.049999999999997</v>
      </c>
      <c r="G29" s="119">
        <f>[24]Agosto!$B$10</f>
        <v>21.280952380952378</v>
      </c>
      <c r="H29" s="119">
        <f>[24]Agosto!$B$11</f>
        <v>21.580952380952382</v>
      </c>
      <c r="I29" s="119">
        <f>[24]Agosto!$B$12</f>
        <v>19.716666666666661</v>
      </c>
      <c r="J29" s="119">
        <f>[24]Agosto!$B$13</f>
        <v>15.925000000000004</v>
      </c>
      <c r="K29" s="119">
        <f>[24]Agosto!$B$14</f>
        <v>11.337499999999999</v>
      </c>
      <c r="L29" s="119">
        <f>[24]Agosto!$B$15</f>
        <v>13.379166666666668</v>
      </c>
      <c r="M29" s="119">
        <f>[24]Agosto!$B$16</f>
        <v>17.804166666666664</v>
      </c>
      <c r="N29" s="119">
        <f>[24]Agosto!$B$17</f>
        <v>22.220833333333335</v>
      </c>
      <c r="O29" s="119">
        <f>[24]Agosto!$B$18</f>
        <v>24.870833333333334</v>
      </c>
      <c r="P29" s="119" t="str">
        <f>[24]Agosto!$B$19</f>
        <v>*</v>
      </c>
      <c r="Q29" s="119" t="str">
        <f>[24]Agosto!$B$20</f>
        <v>*</v>
      </c>
      <c r="R29" s="119" t="str">
        <f>[24]Agosto!$B$21</f>
        <v>*</v>
      </c>
      <c r="S29" s="119">
        <f>[24]Agosto!$B$22</f>
        <v>18.634782608695648</v>
      </c>
      <c r="T29" s="119">
        <f>[24]Agosto!$B$23</f>
        <v>10.386363636363635</v>
      </c>
      <c r="U29" s="119">
        <f>[24]Agosto!$B$24</f>
        <v>11.679166666666667</v>
      </c>
      <c r="V29" s="119">
        <f>[24]Agosto!$B$25</f>
        <v>16.974999999999998</v>
      </c>
      <c r="W29" s="119">
        <f>[24]Agosto!$B$26</f>
        <v>20.045833333333334</v>
      </c>
      <c r="X29" s="119">
        <f>[24]Agosto!$B$27</f>
        <v>21.866666666666664</v>
      </c>
      <c r="Y29" s="119">
        <f>[24]Agosto!$B$28</f>
        <v>23.245833333333334</v>
      </c>
      <c r="Z29" s="119">
        <f>[24]Agosto!$B$29</f>
        <v>24.458333333333332</v>
      </c>
      <c r="AA29" s="119">
        <f>[24]Agosto!$B$30</f>
        <v>24.041666666666668</v>
      </c>
      <c r="AB29" s="119">
        <f>[24]Agosto!$B$31</f>
        <v>25.725000000000005</v>
      </c>
      <c r="AC29" s="119">
        <f>[24]Agosto!$B$32</f>
        <v>26.437500000000004</v>
      </c>
      <c r="AD29" s="119">
        <f>[24]Agosto!$B$33</f>
        <v>19.554166666666664</v>
      </c>
      <c r="AE29" s="119">
        <f>[24]Agosto!$B$34</f>
        <v>17.904166666666665</v>
      </c>
      <c r="AF29" s="119">
        <f>[24]Agosto!$B$35</f>
        <v>20.166666666666664</v>
      </c>
      <c r="AG29" s="124">
        <f t="shared" ref="AG29:AG31" si="11">AVERAGE(B29:AF29)</f>
        <v>19.924724369833068</v>
      </c>
      <c r="AJ29" t="s">
        <v>36</v>
      </c>
    </row>
    <row r="30" spans="1:37" x14ac:dyDescent="0.2">
      <c r="A30" s="54" t="s">
        <v>35</v>
      </c>
      <c r="B30" s="119">
        <f>[25]Agosto!$B$5</f>
        <v>25.516666666666662</v>
      </c>
      <c r="C30" s="119">
        <f>[25]Agosto!$B$6</f>
        <v>26.145833333333332</v>
      </c>
      <c r="D30" s="119">
        <f>[25]Agosto!$B$7</f>
        <v>26.262499999999999</v>
      </c>
      <c r="E30" s="119">
        <f>[25]Agosto!$B$8</f>
        <v>25.237499999999997</v>
      </c>
      <c r="F30" s="119">
        <f>[25]Agosto!$B$9</f>
        <v>25.641666666666662</v>
      </c>
      <c r="G30" s="119">
        <f>[25]Agosto!$B$10</f>
        <v>26.458333333333339</v>
      </c>
      <c r="H30" s="119">
        <f>[25]Agosto!$B$11</f>
        <v>25.141666666666666</v>
      </c>
      <c r="I30" s="119">
        <f>[25]Agosto!$B$12</f>
        <v>23.616666666666671</v>
      </c>
      <c r="J30" s="119">
        <f>[25]Agosto!$B$13</f>
        <v>18.554166666666667</v>
      </c>
      <c r="K30" s="119">
        <f>[25]Agosto!$B$14</f>
        <v>14.191666666666668</v>
      </c>
      <c r="L30" s="119">
        <f>[25]Agosto!$B$15</f>
        <v>14.654166666666667</v>
      </c>
      <c r="M30" s="119">
        <f>[25]Agosto!$B$16</f>
        <v>19.012500000000003</v>
      </c>
      <c r="N30" s="119">
        <f>[25]Agosto!$B$17</f>
        <v>23.074999999999999</v>
      </c>
      <c r="O30" s="119">
        <f>[25]Agosto!$B$18</f>
        <v>26.074999999999999</v>
      </c>
      <c r="P30" s="119">
        <f>[25]Agosto!$B$19</f>
        <v>25.787500000000005</v>
      </c>
      <c r="Q30" s="119">
        <f>[25]Agosto!$B$20</f>
        <v>24.570833333333336</v>
      </c>
      <c r="R30" s="119">
        <f>[25]Agosto!$B$21</f>
        <v>25.687500000000004</v>
      </c>
      <c r="S30" s="119">
        <f>[25]Agosto!$B$22</f>
        <v>23.395833333333332</v>
      </c>
      <c r="T30" s="119">
        <f>[25]Agosto!$B$23</f>
        <v>14.850000000000001</v>
      </c>
      <c r="U30" s="119">
        <f>[25]Agosto!$B$24</f>
        <v>14.274999999999999</v>
      </c>
      <c r="V30" s="119">
        <f>[25]Agosto!$B$25</f>
        <v>21.224999999999998</v>
      </c>
      <c r="W30" s="119">
        <f>[25]Agosto!$B$26</f>
        <v>23.762500000000003</v>
      </c>
      <c r="X30" s="119">
        <f>[25]Agosto!$B$27</f>
        <v>25.591666666666672</v>
      </c>
      <c r="Y30" s="119">
        <f>[25]Agosto!$B$28</f>
        <v>25.870833333333334</v>
      </c>
      <c r="Z30" s="119">
        <f>[25]Agosto!$B$29</f>
        <v>25.808333333333334</v>
      </c>
      <c r="AA30" s="119">
        <f>[25]Agosto!$B$30</f>
        <v>26.166666666666661</v>
      </c>
      <c r="AB30" s="119">
        <f>[25]Agosto!$B$31</f>
        <v>27.391666666666669</v>
      </c>
      <c r="AC30" s="119">
        <f>[25]Agosto!$B$32</f>
        <v>27.879166666666677</v>
      </c>
      <c r="AD30" s="119">
        <f>[25]Agosto!$B$33</f>
        <v>23.795833333333338</v>
      </c>
      <c r="AE30" s="119">
        <f>[25]Agosto!$B$34</f>
        <v>22.374999999999996</v>
      </c>
      <c r="AF30" s="119">
        <f>[25]Agosto!$B$35</f>
        <v>25.670833333333334</v>
      </c>
      <c r="AG30" s="124">
        <f t="shared" si="11"/>
        <v>23.344758064516125</v>
      </c>
      <c r="AH30" s="12" t="s">
        <v>36</v>
      </c>
    </row>
    <row r="31" spans="1:37" x14ac:dyDescent="0.2">
      <c r="A31" s="54" t="s">
        <v>12</v>
      </c>
      <c r="B31" s="119">
        <f>[26]Agosto!$B$5</f>
        <v>24.262499999999999</v>
      </c>
      <c r="C31" s="119">
        <f>[26]Agosto!$B$6</f>
        <v>25.458333333333332</v>
      </c>
      <c r="D31" s="119">
        <f>[26]Agosto!$B$7</f>
        <v>26.754166666666663</v>
      </c>
      <c r="E31" s="119">
        <f>[26]Agosto!$B$8</f>
        <v>26.758333333333329</v>
      </c>
      <c r="F31" s="119">
        <f>[26]Agosto!$B$9</f>
        <v>25.504166666666666</v>
      </c>
      <c r="G31" s="119">
        <f>[26]Agosto!$B$10</f>
        <v>24.720833333333331</v>
      </c>
      <c r="H31" s="119">
        <f>[26]Agosto!$B$11</f>
        <v>24.454166666666666</v>
      </c>
      <c r="I31" s="119">
        <f>[26]Agosto!$B$12</f>
        <v>21.375</v>
      </c>
      <c r="J31" s="119">
        <f>[26]Agosto!$B$13</f>
        <v>19.933333333333334</v>
      </c>
      <c r="K31" s="119">
        <f>[26]Agosto!$B$14</f>
        <v>15.504166666666668</v>
      </c>
      <c r="L31" s="119">
        <f>[26]Agosto!$B$15</f>
        <v>15.529166666666669</v>
      </c>
      <c r="M31" s="119">
        <f>[26]Agosto!$B$16</f>
        <v>18.708333333333332</v>
      </c>
      <c r="N31" s="119">
        <f>[26]Agosto!$B$17</f>
        <v>20.650000000000002</v>
      </c>
      <c r="O31" s="119">
        <f>[26]Agosto!$B$18</f>
        <v>23.054166666666671</v>
      </c>
      <c r="P31" s="119">
        <f>[26]Agosto!$B$19</f>
        <v>25.804166666666671</v>
      </c>
      <c r="Q31" s="119">
        <f>[26]Agosto!$B$20</f>
        <v>25.734782608695657</v>
      </c>
      <c r="R31" s="119">
        <f>[26]Agosto!$B$21</f>
        <v>18.874999999999996</v>
      </c>
      <c r="S31" s="119">
        <f>[26]Agosto!$B$22</f>
        <v>18.745833333333334</v>
      </c>
      <c r="T31" s="119">
        <f>[26]Agosto!$B$23</f>
        <v>15.695833333333338</v>
      </c>
      <c r="U31" s="119">
        <f>[26]Agosto!$B$24</f>
        <v>15.699999999999996</v>
      </c>
      <c r="V31" s="119">
        <f>[26]Agosto!$B$25</f>
        <v>19.962500000000002</v>
      </c>
      <c r="W31" s="119">
        <f>[26]Agosto!$B$26</f>
        <v>21.24583333333333</v>
      </c>
      <c r="X31" s="119">
        <f>[26]Agosto!$B$27</f>
        <v>22.508333333333329</v>
      </c>
      <c r="Y31" s="119">
        <f>[26]Agosto!$B$28</f>
        <v>23.454166666666666</v>
      </c>
      <c r="Z31" s="119">
        <f>[26]Agosto!$B$29</f>
        <v>24.041666666666668</v>
      </c>
      <c r="AA31" s="119">
        <f>[26]Agosto!$B$30</f>
        <v>24.850000000000005</v>
      </c>
      <c r="AB31" s="119">
        <f>[26]Agosto!$B$31</f>
        <v>25.520833333333339</v>
      </c>
      <c r="AC31" s="119">
        <f>[26]Agosto!$B$32</f>
        <v>26.891666666666669</v>
      </c>
      <c r="AD31" s="119">
        <f>[26]Agosto!$B$33</f>
        <v>23.854166666666661</v>
      </c>
      <c r="AE31" s="119">
        <f>[26]Agosto!$B$34</f>
        <v>19.287500000000005</v>
      </c>
      <c r="AF31" s="119">
        <f>[26]Agosto!$B$35</f>
        <v>22.45</v>
      </c>
      <c r="AG31" s="124">
        <f t="shared" si="11"/>
        <v>22.170611266947169</v>
      </c>
      <c r="AH31" s="12" t="s">
        <v>36</v>
      </c>
    </row>
    <row r="32" spans="1:37" s="5" customFormat="1" ht="17.100000000000001" customHeight="1" x14ac:dyDescent="0.2">
      <c r="A32" s="55" t="s">
        <v>204</v>
      </c>
      <c r="B32" s="120">
        <f t="shared" ref="B32:AE32" si="12">AVERAGE(B5:B31)</f>
        <v>23.432424242424236</v>
      </c>
      <c r="C32" s="120">
        <f t="shared" si="12"/>
        <v>24.819011913065623</v>
      </c>
      <c r="D32" s="120">
        <f t="shared" si="12"/>
        <v>24.768645833333331</v>
      </c>
      <c r="E32" s="120">
        <f t="shared" si="12"/>
        <v>25.114322916666666</v>
      </c>
      <c r="F32" s="120">
        <f t="shared" si="12"/>
        <v>21.297058823529412</v>
      </c>
      <c r="G32" s="120">
        <f t="shared" si="12"/>
        <v>22.383438375350138</v>
      </c>
      <c r="H32" s="120">
        <f t="shared" si="12"/>
        <v>21.686731214224821</v>
      </c>
      <c r="I32" s="120">
        <f t="shared" si="12"/>
        <v>20.406317934782606</v>
      </c>
      <c r="J32" s="120">
        <f t="shared" si="12"/>
        <v>17.240460526315793</v>
      </c>
      <c r="K32" s="120">
        <f t="shared" si="12"/>
        <v>12.870692934782607</v>
      </c>
      <c r="L32" s="120">
        <f t="shared" si="12"/>
        <v>14.061541707839263</v>
      </c>
      <c r="M32" s="120">
        <f t="shared" si="12"/>
        <v>17.480946291560102</v>
      </c>
      <c r="N32" s="120">
        <f t="shared" si="12"/>
        <v>20.420207648276701</v>
      </c>
      <c r="O32" s="120">
        <f t="shared" si="12"/>
        <v>23.329338138417423</v>
      </c>
      <c r="P32" s="120">
        <f t="shared" si="12"/>
        <v>25.431995665113874</v>
      </c>
      <c r="Q32" s="120">
        <f t="shared" si="12"/>
        <v>23.371131047527705</v>
      </c>
      <c r="R32" s="120">
        <f t="shared" si="12"/>
        <v>20.834313725490198</v>
      </c>
      <c r="S32" s="120">
        <f t="shared" si="12"/>
        <v>19.408309929963245</v>
      </c>
      <c r="T32" s="120">
        <f t="shared" si="12"/>
        <v>12.821255293619425</v>
      </c>
      <c r="U32" s="120">
        <f t="shared" si="12"/>
        <v>13.326844532279313</v>
      </c>
      <c r="V32" s="120">
        <f t="shared" si="12"/>
        <v>18.969106437041219</v>
      </c>
      <c r="W32" s="120">
        <f t="shared" si="12"/>
        <v>20.986809210526314</v>
      </c>
      <c r="X32" s="120">
        <f t="shared" si="12"/>
        <v>22.693477182539684</v>
      </c>
      <c r="Y32" s="120">
        <f t="shared" si="12"/>
        <v>23.784441391941389</v>
      </c>
      <c r="Z32" s="120">
        <f t="shared" si="12"/>
        <v>23.894642857142852</v>
      </c>
      <c r="AA32" s="120">
        <f t="shared" si="12"/>
        <v>24.234193657219972</v>
      </c>
      <c r="AB32" s="120">
        <f t="shared" si="12"/>
        <v>25.194300699300705</v>
      </c>
      <c r="AC32" s="120">
        <f t="shared" si="12"/>
        <v>25.875362612344368</v>
      </c>
      <c r="AD32" s="120">
        <f t="shared" si="12"/>
        <v>21.199244019272097</v>
      </c>
      <c r="AE32" s="120">
        <f t="shared" si="12"/>
        <v>19.213444444311111</v>
      </c>
      <c r="AF32" s="120">
        <f>AVERAGE(AF5:AF31)</f>
        <v>21.725977497959729</v>
      </c>
      <c r="AG32" s="126">
        <f>AVERAGE(AG5:AG31)</f>
        <v>21.638694196230606</v>
      </c>
      <c r="AH32" s="5" t="s">
        <v>36</v>
      </c>
      <c r="AI32" s="5" t="s">
        <v>36</v>
      </c>
    </row>
    <row r="33" spans="1:37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7" t="s">
        <v>36</v>
      </c>
      <c r="AF33" s="57"/>
      <c r="AG33" s="80"/>
      <c r="AJ33" t="s">
        <v>36</v>
      </c>
    </row>
    <row r="34" spans="1:37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80"/>
      <c r="AH34" s="12" t="s">
        <v>36</v>
      </c>
    </row>
    <row r="35" spans="1:37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80"/>
    </row>
    <row r="36" spans="1:37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80"/>
    </row>
    <row r="37" spans="1:37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51"/>
      <c r="AF37" s="51"/>
      <c r="AG37" s="80"/>
    </row>
    <row r="38" spans="1:37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2"/>
      <c r="AF38" s="52"/>
      <c r="AG38" s="80"/>
      <c r="AH38" t="s">
        <v>36</v>
      </c>
    </row>
    <row r="39" spans="1:37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81"/>
    </row>
    <row r="41" spans="1:37" x14ac:dyDescent="0.2">
      <c r="AH41" s="12" t="s">
        <v>36</v>
      </c>
      <c r="AJ41" t="s">
        <v>36</v>
      </c>
    </row>
    <row r="42" spans="1:37" x14ac:dyDescent="0.2">
      <c r="N42" s="2" t="s">
        <v>36</v>
      </c>
      <c r="AD42" s="2" t="s">
        <v>36</v>
      </c>
    </row>
    <row r="43" spans="1:37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3"/>
      <c r="U43" s="113"/>
    </row>
    <row r="44" spans="1:37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3"/>
      <c r="U44" s="113"/>
      <c r="W44" s="2" t="s">
        <v>36</v>
      </c>
    </row>
    <row r="45" spans="1:37" x14ac:dyDescent="0.2">
      <c r="Z45" s="2" t="s">
        <v>36</v>
      </c>
      <c r="AK45" t="s">
        <v>36</v>
      </c>
    </row>
    <row r="46" spans="1:37" x14ac:dyDescent="0.2">
      <c r="AB46" s="2" t="s">
        <v>36</v>
      </c>
    </row>
    <row r="47" spans="1:37" x14ac:dyDescent="0.2">
      <c r="AG47" s="7" t="s">
        <v>36</v>
      </c>
    </row>
    <row r="49" spans="9:31" x14ac:dyDescent="0.2">
      <c r="I49" s="2" t="s">
        <v>36</v>
      </c>
    </row>
    <row r="52" spans="9:31" x14ac:dyDescent="0.2">
      <c r="AE52" s="2" t="s">
        <v>36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7"/>
  <sheetViews>
    <sheetView tabSelected="1" zoomScale="90" zoomScaleNormal="90" workbookViewId="0">
      <selection activeCell="B8" sqref="B8:AF8"/>
    </sheetView>
  </sheetViews>
  <sheetFormatPr defaultRowHeight="12.75" x14ac:dyDescent="0.2"/>
  <cols>
    <col min="1" max="1" width="37.5703125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6.42578125" style="2" bestFit="1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50" t="s">
        <v>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65"/>
    </row>
    <row r="2" spans="1:37" s="4" customFormat="1" ht="20.100000000000001" customHeight="1" x14ac:dyDescent="0.2">
      <c r="A2" s="153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7"/>
      <c r="AI2" s="114"/>
    </row>
    <row r="3" spans="1:37" s="5" customFormat="1" ht="20.100000000000001" customHeight="1" x14ac:dyDescent="0.2">
      <c r="A3" s="153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76">
        <v>30</v>
      </c>
      <c r="AF3" s="144">
        <v>31</v>
      </c>
      <c r="AG3" s="101" t="s">
        <v>31</v>
      </c>
      <c r="AH3" s="89" t="s">
        <v>29</v>
      </c>
      <c r="AI3" s="95" t="s">
        <v>202</v>
      </c>
    </row>
    <row r="4" spans="1:37" s="5" customFormat="1" ht="20.100000000000001" customHeight="1" x14ac:dyDescent="0.2">
      <c r="A4" s="15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62"/>
      <c r="AF4" s="145"/>
      <c r="AG4" s="97" t="s">
        <v>27</v>
      </c>
      <c r="AH4" s="90" t="s">
        <v>27</v>
      </c>
      <c r="AI4" s="88" t="s">
        <v>27</v>
      </c>
    </row>
    <row r="5" spans="1:37" s="5" customFormat="1" x14ac:dyDescent="0.2">
      <c r="A5" s="54" t="s">
        <v>32</v>
      </c>
      <c r="B5" s="116">
        <f>[1]Agosto!$K$5</f>
        <v>0</v>
      </c>
      <c r="C5" s="116">
        <f>[1]Agosto!$K$6</f>
        <v>0</v>
      </c>
      <c r="D5" s="116">
        <f>[1]Agosto!$K$7</f>
        <v>0</v>
      </c>
      <c r="E5" s="116">
        <f>[1]Agosto!$K$8</f>
        <v>0</v>
      </c>
      <c r="F5" s="116">
        <f>[1]Agosto!$K$9</f>
        <v>0</v>
      </c>
      <c r="G5" s="116">
        <f>[1]Agosto!$K$10</f>
        <v>0</v>
      </c>
      <c r="H5" s="116">
        <f>[1]Agosto!$K$11</f>
        <v>0</v>
      </c>
      <c r="I5" s="116">
        <f>[1]Agosto!$K$12</f>
        <v>17.399999999999999</v>
      </c>
      <c r="J5" s="116">
        <f>[1]Agosto!$K$13</f>
        <v>11.4</v>
      </c>
      <c r="K5" s="116">
        <f>[1]Agosto!$K$14</f>
        <v>0.60000000000000009</v>
      </c>
      <c r="L5" s="116">
        <f>[1]Agosto!$K$15</f>
        <v>0</v>
      </c>
      <c r="M5" s="116">
        <f>[1]Agosto!$K$16</f>
        <v>0</v>
      </c>
      <c r="N5" s="116">
        <f>[1]Agosto!$K$17</f>
        <v>0</v>
      </c>
      <c r="O5" s="116">
        <f>[1]Agosto!$K$18</f>
        <v>0</v>
      </c>
      <c r="P5" s="116">
        <f>[1]Agosto!$K$19</f>
        <v>0</v>
      </c>
      <c r="Q5" s="116">
        <f>[1]Agosto!$K$20</f>
        <v>0.4</v>
      </c>
      <c r="R5" s="116">
        <f>[1]Agosto!$K$21</f>
        <v>58.999999999999993</v>
      </c>
      <c r="S5" s="116">
        <f>[1]Agosto!$K$22</f>
        <v>39.20000000000001</v>
      </c>
      <c r="T5" s="116">
        <f>[1]Agosto!$K$23</f>
        <v>1</v>
      </c>
      <c r="U5" s="116">
        <f>[1]Agosto!$K$24</f>
        <v>0</v>
      </c>
      <c r="V5" s="116">
        <f>[1]Agosto!$K$25</f>
        <v>0</v>
      </c>
      <c r="W5" s="116">
        <f>[1]Agosto!$K$26</f>
        <v>0</v>
      </c>
      <c r="X5" s="116">
        <f>[1]Agosto!$K$27</f>
        <v>0</v>
      </c>
      <c r="Y5" s="116">
        <f>[1]Agosto!$K$28</f>
        <v>0</v>
      </c>
      <c r="Z5" s="116">
        <f>[1]Agosto!$K$29</f>
        <v>0</v>
      </c>
      <c r="AA5" s="116">
        <f>[1]Agosto!$K$30</f>
        <v>0</v>
      </c>
      <c r="AB5" s="116">
        <f>[1]Agosto!$K$31</f>
        <v>0</v>
      </c>
      <c r="AC5" s="116">
        <f>[1]Agosto!$K$32</f>
        <v>0</v>
      </c>
      <c r="AD5" s="116">
        <f>[1]Agosto!$K$33</f>
        <v>0</v>
      </c>
      <c r="AE5" s="116">
        <f>[1]Agosto!$K$34</f>
        <v>0</v>
      </c>
      <c r="AF5" s="116">
        <f>[1]Agosto!$K$35</f>
        <v>0</v>
      </c>
      <c r="AG5" s="117">
        <f t="shared" ref="AG5" si="1">SUM(B5:AF5)</f>
        <v>129</v>
      </c>
      <c r="AH5" s="118">
        <f t="shared" ref="AH5" si="2">MAX(B5:AF5)</f>
        <v>58.999999999999993</v>
      </c>
      <c r="AI5" s="63">
        <f t="shared" ref="AI5" si="3">COUNTIF(B5:AF5,"=0,0")</f>
        <v>24</v>
      </c>
    </row>
    <row r="6" spans="1:37" x14ac:dyDescent="0.2">
      <c r="A6" s="54" t="s">
        <v>91</v>
      </c>
      <c r="B6" s="119">
        <f>[2]Agosto!$K$5</f>
        <v>0</v>
      </c>
      <c r="C6" s="119">
        <f>[2]Agosto!$K$6</f>
        <v>0</v>
      </c>
      <c r="D6" s="119">
        <f>[2]Agosto!$K$7</f>
        <v>0</v>
      </c>
      <c r="E6" s="119">
        <f>[2]Agosto!$K$8</f>
        <v>0</v>
      </c>
      <c r="F6" s="119">
        <f>[2]Agosto!$K$9</f>
        <v>0</v>
      </c>
      <c r="G6" s="119">
        <f>[2]Agosto!$K$10</f>
        <v>0</v>
      </c>
      <c r="H6" s="119">
        <f>[2]Agosto!$K$11</f>
        <v>3.6</v>
      </c>
      <c r="I6" s="119">
        <f>[2]Agosto!$K$12</f>
        <v>8.8000000000000007</v>
      </c>
      <c r="J6" s="119">
        <f>[2]Agosto!$K$13</f>
        <v>33.6</v>
      </c>
      <c r="K6" s="119">
        <f>[2]Agosto!$K$14</f>
        <v>0</v>
      </c>
      <c r="L6" s="119">
        <f>[2]Agosto!$K$15</f>
        <v>0</v>
      </c>
      <c r="M6" s="119">
        <f>[2]Agosto!$K$16</f>
        <v>0</v>
      </c>
      <c r="N6" s="119">
        <f>[2]Agosto!$K$17</f>
        <v>0</v>
      </c>
      <c r="O6" s="119">
        <f>[2]Agosto!$K$18</f>
        <v>0</v>
      </c>
      <c r="P6" s="119">
        <f>[2]Agosto!$K$19</f>
        <v>0</v>
      </c>
      <c r="Q6" s="119">
        <f>[2]Agosto!$K$20</f>
        <v>7</v>
      </c>
      <c r="R6" s="119">
        <f>[2]Agosto!$K$21</f>
        <v>5.2</v>
      </c>
      <c r="S6" s="119">
        <f>[2]Agosto!$K$22</f>
        <v>75.2</v>
      </c>
      <c r="T6" s="119">
        <f>[2]Agosto!$K$23</f>
        <v>0</v>
      </c>
      <c r="U6" s="119">
        <f>[2]Agosto!$K$24</f>
        <v>0</v>
      </c>
      <c r="V6" s="119">
        <f>[2]Agosto!$K$25</f>
        <v>0</v>
      </c>
      <c r="W6" s="119">
        <f>[2]Agosto!$K$26</f>
        <v>0</v>
      </c>
      <c r="X6" s="119">
        <f>[2]Agosto!$K$27</f>
        <v>0</v>
      </c>
      <c r="Y6" s="119">
        <f>[2]Agosto!$K$28</f>
        <v>0</v>
      </c>
      <c r="Z6" s="119">
        <f>[2]Agosto!$K$29</f>
        <v>0</v>
      </c>
      <c r="AA6" s="119">
        <f>[2]Agosto!$K$30</f>
        <v>0</v>
      </c>
      <c r="AB6" s="119">
        <f>[2]Agosto!$K$31</f>
        <v>0</v>
      </c>
      <c r="AC6" s="119">
        <f>[2]Agosto!$K$32</f>
        <v>0</v>
      </c>
      <c r="AD6" s="119">
        <f>[2]Agosto!$K$33</f>
        <v>0</v>
      </c>
      <c r="AE6" s="119">
        <f>[2]Agosto!$K$34</f>
        <v>0</v>
      </c>
      <c r="AF6" s="119">
        <f>[2]Agosto!$K$35</f>
        <v>0</v>
      </c>
      <c r="AG6" s="117">
        <f t="shared" ref="AG6" si="4">SUM(B6:AF6)</f>
        <v>133.4</v>
      </c>
      <c r="AH6" s="118">
        <f t="shared" ref="AH6" si="5">MAX(B6:AF6)</f>
        <v>75.2</v>
      </c>
      <c r="AI6" s="63">
        <f t="shared" ref="AI6" si="6">COUNTIF(B6:AF6,"=0,0")</f>
        <v>25</v>
      </c>
    </row>
    <row r="7" spans="1:37" x14ac:dyDescent="0.2">
      <c r="A7" s="54" t="s">
        <v>0</v>
      </c>
      <c r="B7" s="119" t="str">
        <f>[3]Agosto!$K$5</f>
        <v>*</v>
      </c>
      <c r="C7" s="119" t="str">
        <f>[3]Agosto!$K$6</f>
        <v>*</v>
      </c>
      <c r="D7" s="119" t="str">
        <f>[3]Agosto!$K$7</f>
        <v>*</v>
      </c>
      <c r="E7" s="119" t="str">
        <f>[3]Agosto!$K$8</f>
        <v>*</v>
      </c>
      <c r="F7" s="119" t="str">
        <f>[3]Agosto!$K$9</f>
        <v>*</v>
      </c>
      <c r="G7" s="119" t="str">
        <f>[3]Agosto!$K$10</f>
        <v>*</v>
      </c>
      <c r="H7" s="119" t="str">
        <f>[3]Agosto!$K$11</f>
        <v>*</v>
      </c>
      <c r="I7" s="119" t="str">
        <f>[3]Agosto!$K$12</f>
        <v>*</v>
      </c>
      <c r="J7" s="119" t="str">
        <f>[3]Agosto!$K$13</f>
        <v>*</v>
      </c>
      <c r="K7" s="119" t="str">
        <f>[3]Agosto!$K$14</f>
        <v>*</v>
      </c>
      <c r="L7" s="119" t="str">
        <f>[3]Agosto!$K$15</f>
        <v>*</v>
      </c>
      <c r="M7" s="119" t="str">
        <f>[3]Agosto!$K$16</f>
        <v>*</v>
      </c>
      <c r="N7" s="119" t="str">
        <f>[3]Agosto!$K$17</f>
        <v>*</v>
      </c>
      <c r="O7" s="119" t="str">
        <f>[3]Agosto!$K$18</f>
        <v>*</v>
      </c>
      <c r="P7" s="119" t="str">
        <f>[3]Agosto!$K$19</f>
        <v>*</v>
      </c>
      <c r="Q7" s="119" t="str">
        <f>[3]Agosto!$K$20</f>
        <v>*</v>
      </c>
      <c r="R7" s="119" t="str">
        <f>[3]Agosto!$K$21</f>
        <v>*</v>
      </c>
      <c r="S7" s="119" t="str">
        <f>[3]Agosto!$K$22</f>
        <v>*</v>
      </c>
      <c r="T7" s="119" t="str">
        <f>[3]Agosto!$K$23</f>
        <v>*</v>
      </c>
      <c r="U7" s="119" t="str">
        <f>[3]Agosto!$K$24</f>
        <v>*</v>
      </c>
      <c r="V7" s="119" t="str">
        <f>[3]Agosto!$K$25</f>
        <v>*</v>
      </c>
      <c r="W7" s="119" t="str">
        <f>[3]Agosto!$K$26</f>
        <v>*</v>
      </c>
      <c r="X7" s="119" t="str">
        <f>[3]Agosto!$K$27</f>
        <v>*</v>
      </c>
      <c r="Y7" s="119" t="str">
        <f>[3]Agosto!$K$28</f>
        <v>*</v>
      </c>
      <c r="Z7" s="119" t="str">
        <f>[3]Agosto!$K$29</f>
        <v>*</v>
      </c>
      <c r="AA7" s="119" t="str">
        <f>[3]Agosto!$K$30</f>
        <v>*</v>
      </c>
      <c r="AB7" s="119" t="str">
        <f>[3]Agosto!$K$31</f>
        <v>*</v>
      </c>
      <c r="AC7" s="119" t="str">
        <f>[3]Agosto!$K$32</f>
        <v>*</v>
      </c>
      <c r="AD7" s="119" t="str">
        <f>[3]Agosto!$K$33</f>
        <v>*</v>
      </c>
      <c r="AE7" s="119" t="str">
        <f>[3]Agosto!$K$34</f>
        <v>*</v>
      </c>
      <c r="AF7" s="119" t="str">
        <f>[3]Agosto!$K$35</f>
        <v>*</v>
      </c>
      <c r="AG7" s="117">
        <f t="shared" ref="AG7" si="7">SUM(B7:AF7)</f>
        <v>0</v>
      </c>
      <c r="AH7" s="118">
        <f t="shared" ref="AH7" si="8">MAX(B7:AF7)</f>
        <v>0</v>
      </c>
      <c r="AI7" s="63">
        <f t="shared" ref="AI7:AI9" si="9">COUNTIF(B7:AF7,"=0,0")</f>
        <v>0</v>
      </c>
    </row>
    <row r="8" spans="1:37" x14ac:dyDescent="0.2">
      <c r="A8" s="54" t="s">
        <v>227</v>
      </c>
      <c r="B8" s="183">
        <v>0</v>
      </c>
      <c r="C8" s="183">
        <v>0</v>
      </c>
      <c r="D8" s="183">
        <v>0</v>
      </c>
      <c r="E8" s="183">
        <v>0</v>
      </c>
      <c r="F8" s="183">
        <v>0</v>
      </c>
      <c r="G8" s="183">
        <v>2</v>
      </c>
      <c r="H8" s="183">
        <v>9</v>
      </c>
      <c r="I8" s="183">
        <v>13.399999999999995</v>
      </c>
      <c r="J8" s="183">
        <v>2.4</v>
      </c>
      <c r="K8" s="183">
        <v>1.2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67.600000000000009</v>
      </c>
      <c r="R8" s="183">
        <v>0.2</v>
      </c>
      <c r="S8" s="183">
        <v>92.4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17">
        <f t="shared" ref="AG8" si="10">SUM(B8:AF8)</f>
        <v>188.2</v>
      </c>
      <c r="AH8" s="118">
        <f t="shared" ref="AH8" si="11">MAX(B8:AF8)</f>
        <v>92.4</v>
      </c>
      <c r="AI8" s="63">
        <f t="shared" ref="AI8" si="12">COUNTIF(B8:AF8,"=0,0")</f>
        <v>23</v>
      </c>
    </row>
    <row r="9" spans="1:37" x14ac:dyDescent="0.2">
      <c r="A9" s="54" t="s">
        <v>98</v>
      </c>
      <c r="B9" s="119">
        <f>[4]Agosto!$K$5</f>
        <v>0</v>
      </c>
      <c r="C9" s="119">
        <f>[4]Agosto!$K$6</f>
        <v>0</v>
      </c>
      <c r="D9" s="119">
        <f>[4]Agosto!$K$7</f>
        <v>0</v>
      </c>
      <c r="E9" s="119">
        <f>[4]Agosto!$K$8</f>
        <v>0</v>
      </c>
      <c r="F9" s="119">
        <f>[4]Agosto!$K$9</f>
        <v>0</v>
      </c>
      <c r="G9" s="119">
        <f>[4]Agosto!$K$10</f>
        <v>0</v>
      </c>
      <c r="H9" s="119">
        <f>[4]Agosto!$K$11</f>
        <v>0</v>
      </c>
      <c r="I9" s="119">
        <f>[4]Agosto!$K$12</f>
        <v>4.0000000000000009</v>
      </c>
      <c r="J9" s="119">
        <f>[4]Agosto!$K$13</f>
        <v>2.4</v>
      </c>
      <c r="K9" s="119">
        <f>[4]Agosto!$K$14</f>
        <v>1.5999999999999999</v>
      </c>
      <c r="L9" s="119">
        <f>[4]Agosto!$K$15</f>
        <v>0.60000000000000009</v>
      </c>
      <c r="M9" s="119">
        <f>[4]Agosto!$K$16</f>
        <v>0.4</v>
      </c>
      <c r="N9" s="119">
        <f>[4]Agosto!$K$17</f>
        <v>0.2</v>
      </c>
      <c r="O9" s="119">
        <f>[4]Agosto!$K$18</f>
        <v>0</v>
      </c>
      <c r="P9" s="119">
        <f>[4]Agosto!$K$19</f>
        <v>0</v>
      </c>
      <c r="Q9" s="119">
        <f>[4]Agosto!$K$20</f>
        <v>0</v>
      </c>
      <c r="R9" s="119">
        <f>[4]Agosto!$K$21</f>
        <v>17.799999999999997</v>
      </c>
      <c r="S9" s="119">
        <f>[4]Agosto!$K$22</f>
        <v>51.399999999999991</v>
      </c>
      <c r="T9" s="119">
        <f>[4]Agosto!$K$23</f>
        <v>4.5999999999999996</v>
      </c>
      <c r="U9" s="119">
        <f>[4]Agosto!$K$24</f>
        <v>0.2</v>
      </c>
      <c r="V9" s="119">
        <f>[4]Agosto!$K$25</f>
        <v>0</v>
      </c>
      <c r="W9" s="119">
        <f>[4]Agosto!$K$26</f>
        <v>0</v>
      </c>
      <c r="X9" s="119">
        <f>[4]Agosto!$K$27</f>
        <v>0</v>
      </c>
      <c r="Y9" s="119">
        <f>[4]Agosto!$K$28</f>
        <v>0</v>
      </c>
      <c r="Z9" s="119">
        <f>[4]Agosto!$K$29</f>
        <v>0</v>
      </c>
      <c r="AA9" s="119">
        <f>[4]Agosto!$K$30</f>
        <v>0</v>
      </c>
      <c r="AB9" s="119">
        <f>[4]Agosto!$K$31</f>
        <v>0</v>
      </c>
      <c r="AC9" s="119">
        <f>[4]Agosto!$K$32</f>
        <v>0</v>
      </c>
      <c r="AD9" s="119">
        <f>[4]Agosto!$K$33</f>
        <v>0</v>
      </c>
      <c r="AE9" s="119">
        <f>[4]Agosto!$K$34</f>
        <v>0</v>
      </c>
      <c r="AF9" s="119">
        <f>[4]Agosto!$K$35</f>
        <v>0</v>
      </c>
      <c r="AG9" s="117">
        <f t="shared" ref="AG9" si="13">SUM(B9:AF9)</f>
        <v>83.199999999999989</v>
      </c>
      <c r="AH9" s="118">
        <f t="shared" ref="AH9" si="14">MAX(B9:AF9)</f>
        <v>51.399999999999991</v>
      </c>
      <c r="AI9" s="63">
        <f t="shared" si="9"/>
        <v>21</v>
      </c>
    </row>
    <row r="10" spans="1:37" x14ac:dyDescent="0.2">
      <c r="A10" s="54" t="s">
        <v>53</v>
      </c>
      <c r="B10" s="119">
        <f>[5]Agosto!$K$5</f>
        <v>0</v>
      </c>
      <c r="C10" s="119">
        <f>[5]Agosto!$K$6</f>
        <v>0</v>
      </c>
      <c r="D10" s="119">
        <f>[5]Agosto!$K$7</f>
        <v>0</v>
      </c>
      <c r="E10" s="119">
        <f>[5]Agosto!$K$8</f>
        <v>0</v>
      </c>
      <c r="F10" s="119">
        <f>[5]Agosto!$K$9</f>
        <v>0</v>
      </c>
      <c r="G10" s="119">
        <f>[5]Agosto!$K$10</f>
        <v>0</v>
      </c>
      <c r="H10" s="119">
        <f>[5]Agosto!$K$11</f>
        <v>0</v>
      </c>
      <c r="I10" s="119">
        <f>[5]Agosto!$K$12</f>
        <v>6.4</v>
      </c>
      <c r="J10" s="119">
        <f>[5]Agosto!$K$13</f>
        <v>28.2</v>
      </c>
      <c r="K10" s="119">
        <f>[5]Agosto!$K$14</f>
        <v>0.2</v>
      </c>
      <c r="L10" s="119">
        <f>[5]Agosto!$K$15</f>
        <v>0</v>
      </c>
      <c r="M10" s="119">
        <f>[5]Agosto!$K$16</f>
        <v>0</v>
      </c>
      <c r="N10" s="119">
        <f>[5]Agosto!$K$17</f>
        <v>0</v>
      </c>
      <c r="O10" s="119">
        <f>[5]Agosto!$K$18</f>
        <v>0</v>
      </c>
      <c r="P10" s="119">
        <f>[5]Agosto!$K$19</f>
        <v>0</v>
      </c>
      <c r="Q10" s="119">
        <f>[5]Agosto!$K$20</f>
        <v>11.6</v>
      </c>
      <c r="R10" s="119">
        <f>[5]Agosto!$K$21</f>
        <v>38.199999999999996</v>
      </c>
      <c r="S10" s="119">
        <f>[5]Agosto!$K$22</f>
        <v>44</v>
      </c>
      <c r="T10" s="119">
        <f>[5]Agosto!$K$23</f>
        <v>0</v>
      </c>
      <c r="U10" s="119">
        <f>[5]Agosto!$K$24</f>
        <v>0</v>
      </c>
      <c r="V10" s="119">
        <f>[5]Agosto!$K$25</f>
        <v>9.1999999999999993</v>
      </c>
      <c r="W10" s="119">
        <f>[5]Agosto!$K$26</f>
        <v>0</v>
      </c>
      <c r="X10" s="119">
        <f>[5]Agosto!$K$27</f>
        <v>0</v>
      </c>
      <c r="Y10" s="119">
        <f>[5]Agosto!$K$28</f>
        <v>0</v>
      </c>
      <c r="Z10" s="119">
        <f>[5]Agosto!$K$29</f>
        <v>0</v>
      </c>
      <c r="AA10" s="119">
        <f>[5]Agosto!$K$30</f>
        <v>0</v>
      </c>
      <c r="AB10" s="119">
        <f>[5]Agosto!$K$31</f>
        <v>0</v>
      </c>
      <c r="AC10" s="119">
        <f>[5]Agosto!$K$32</f>
        <v>0</v>
      </c>
      <c r="AD10" s="119">
        <f>[5]Agosto!$K$33</f>
        <v>0</v>
      </c>
      <c r="AE10" s="119">
        <f>[5]Agosto!$K$34</f>
        <v>0</v>
      </c>
      <c r="AF10" s="119">
        <f>[5]Agosto!$K$35</f>
        <v>0</v>
      </c>
      <c r="AG10" s="117">
        <f t="shared" ref="AG10" si="15">SUM(B10:AF10)</f>
        <v>137.79999999999998</v>
      </c>
      <c r="AH10" s="118">
        <f t="shared" ref="AH10" si="16">MAX(B10:AF10)</f>
        <v>44</v>
      </c>
      <c r="AI10" s="63">
        <f t="shared" ref="AI10" si="17">COUNTIF(B10:AF10,"=0,0")</f>
        <v>24</v>
      </c>
    </row>
    <row r="11" spans="1:37" x14ac:dyDescent="0.2">
      <c r="A11" s="54" t="s">
        <v>149</v>
      </c>
      <c r="B11" s="119">
        <f>[6]Agosto!$K$5</f>
        <v>0</v>
      </c>
      <c r="C11" s="119">
        <f>[6]Agosto!$K$6</f>
        <v>0</v>
      </c>
      <c r="D11" s="119">
        <f>[6]Agosto!$K$7</f>
        <v>0</v>
      </c>
      <c r="E11" s="119">
        <f>[6]Agosto!$K$8</f>
        <v>0</v>
      </c>
      <c r="F11" s="119">
        <f>[6]Agosto!$K$9</f>
        <v>0</v>
      </c>
      <c r="G11" s="119">
        <f>[6]Agosto!$K$10</f>
        <v>0</v>
      </c>
      <c r="H11" s="119">
        <f>[6]Agosto!$K$11</f>
        <v>0</v>
      </c>
      <c r="I11" s="119">
        <f>[6]Agosto!$K$12</f>
        <v>9.1999999999999993</v>
      </c>
      <c r="J11" s="119">
        <f>[6]Agosto!$K$13</f>
        <v>16.199999999999996</v>
      </c>
      <c r="K11" s="119">
        <f>[6]Agosto!$K$14</f>
        <v>1.2000000000000002</v>
      </c>
      <c r="L11" s="119">
        <f>[6]Agosto!$K$15</f>
        <v>0</v>
      </c>
      <c r="M11" s="119">
        <f>[6]Agosto!$K$16</f>
        <v>0</v>
      </c>
      <c r="N11" s="119">
        <f>[6]Agosto!$K$17</f>
        <v>0</v>
      </c>
      <c r="O11" s="119">
        <f>[6]Agosto!$K$18</f>
        <v>0</v>
      </c>
      <c r="P11" s="119">
        <f>[6]Agosto!$K$19</f>
        <v>0</v>
      </c>
      <c r="Q11" s="119">
        <f>[6]Agosto!$K$20</f>
        <v>0</v>
      </c>
      <c r="R11" s="119">
        <f>[6]Agosto!$K$21</f>
        <v>23.799999999999997</v>
      </c>
      <c r="S11" s="119">
        <f>[6]Agosto!$K$22</f>
        <v>25.4</v>
      </c>
      <c r="T11" s="119">
        <f>[6]Agosto!$K$23</f>
        <v>0.2</v>
      </c>
      <c r="U11" s="119">
        <f>[6]Agosto!$K$24</f>
        <v>0</v>
      </c>
      <c r="V11" s="119">
        <f>[6]Agosto!$K$25</f>
        <v>0</v>
      </c>
      <c r="W11" s="119">
        <f>[6]Agosto!$K$26</f>
        <v>0</v>
      </c>
      <c r="X11" s="119">
        <f>[6]Agosto!$K$27</f>
        <v>0</v>
      </c>
      <c r="Y11" s="119">
        <f>[6]Agosto!$K$28</f>
        <v>0</v>
      </c>
      <c r="Z11" s="119">
        <f>[6]Agosto!$K$29</f>
        <v>0</v>
      </c>
      <c r="AA11" s="119">
        <f>[6]Agosto!$K$30</f>
        <v>0</v>
      </c>
      <c r="AB11" s="119">
        <f>[6]Agosto!$K$31</f>
        <v>0</v>
      </c>
      <c r="AC11" s="119">
        <f>[6]Agosto!$K$32</f>
        <v>0</v>
      </c>
      <c r="AD11" s="119">
        <f>[6]Agosto!$K$33</f>
        <v>0</v>
      </c>
      <c r="AE11" s="119">
        <f>[6]Agosto!$K$34</f>
        <v>0</v>
      </c>
      <c r="AF11" s="119">
        <f>[6]Agosto!$K$35</f>
        <v>0</v>
      </c>
      <c r="AG11" s="117">
        <f t="shared" ref="AG11" si="18">SUM(B11:AF11)</f>
        <v>75.999999999999986</v>
      </c>
      <c r="AH11" s="118">
        <f t="shared" ref="AH11" si="19">MAX(B11:AF11)</f>
        <v>25.4</v>
      </c>
      <c r="AI11" s="63" t="s">
        <v>203</v>
      </c>
    </row>
    <row r="12" spans="1:37" x14ac:dyDescent="0.2">
      <c r="A12" s="54" t="s">
        <v>1</v>
      </c>
      <c r="B12" s="119" t="str">
        <f>[7]Agosto!$K$5</f>
        <v>*</v>
      </c>
      <c r="C12" s="119" t="str">
        <f>[7]Agosto!$K$6</f>
        <v>*</v>
      </c>
      <c r="D12" s="119" t="str">
        <f>[7]Agosto!$K$7</f>
        <v>*</v>
      </c>
      <c r="E12" s="119" t="str">
        <f>[7]Agosto!$K$8</f>
        <v>*</v>
      </c>
      <c r="F12" s="119" t="str">
        <f>[7]Agosto!$K$9</f>
        <v>*</v>
      </c>
      <c r="G12" s="119" t="str">
        <f>[7]Agosto!$K$10</f>
        <v>*</v>
      </c>
      <c r="H12" s="119" t="str">
        <f>[7]Agosto!$K$11</f>
        <v>*</v>
      </c>
      <c r="I12" s="119" t="str">
        <f>[7]Agosto!$K$12</f>
        <v>*</v>
      </c>
      <c r="J12" s="119" t="str">
        <f>[7]Agosto!$K$13</f>
        <v>*</v>
      </c>
      <c r="K12" s="119" t="str">
        <f>[7]Agosto!$K$14</f>
        <v>*</v>
      </c>
      <c r="L12" s="119" t="str">
        <f>[7]Agosto!$K$15</f>
        <v>*</v>
      </c>
      <c r="M12" s="119" t="str">
        <f>[7]Agosto!$K$16</f>
        <v>*</v>
      </c>
      <c r="N12" s="119" t="str">
        <f>[7]Agosto!$K$17</f>
        <v>*</v>
      </c>
      <c r="O12" s="119" t="str">
        <f>[7]Agosto!$K$18</f>
        <v>*</v>
      </c>
      <c r="P12" s="119" t="str">
        <f>[7]Agosto!$K$19</f>
        <v>*</v>
      </c>
      <c r="Q12" s="119" t="str">
        <f>[7]Agosto!$K$20</f>
        <v>*</v>
      </c>
      <c r="R12" s="119" t="str">
        <f>[7]Agosto!$K$21</f>
        <v>*</v>
      </c>
      <c r="S12" s="119" t="str">
        <f>[7]Agosto!$K$22</f>
        <v>*</v>
      </c>
      <c r="T12" s="119" t="str">
        <f>[7]Agosto!$K$23</f>
        <v>*</v>
      </c>
      <c r="U12" s="119">
        <f>[7]Agosto!$K$24</f>
        <v>0</v>
      </c>
      <c r="V12" s="119">
        <f>[7]Agosto!$K$25</f>
        <v>0</v>
      </c>
      <c r="W12" s="119">
        <f>[7]Agosto!$K$26</f>
        <v>0</v>
      </c>
      <c r="X12" s="119">
        <f>[7]Agosto!$K$27</f>
        <v>0</v>
      </c>
      <c r="Y12" s="119">
        <f>[7]Agosto!$K$28</f>
        <v>0</v>
      </c>
      <c r="Z12" s="119">
        <f>[7]Agosto!$K$29</f>
        <v>0</v>
      </c>
      <c r="AA12" s="119">
        <f>[7]Agosto!$K$30</f>
        <v>0</v>
      </c>
      <c r="AB12" s="119">
        <f>[7]Agosto!$K$31</f>
        <v>0</v>
      </c>
      <c r="AC12" s="119">
        <f>[7]Agosto!$K$32</f>
        <v>0</v>
      </c>
      <c r="AD12" s="119">
        <f>[7]Agosto!$K$33</f>
        <v>0</v>
      </c>
      <c r="AE12" s="119">
        <f>[7]Agosto!$K$34</f>
        <v>0</v>
      </c>
      <c r="AF12" s="119">
        <f>[7]Agosto!$K$35</f>
        <v>0</v>
      </c>
      <c r="AG12" s="117">
        <f t="shared" ref="AG12:AG15" si="20">SUM(B12:AF12)</f>
        <v>0</v>
      </c>
      <c r="AH12" s="118">
        <f t="shared" ref="AH12:AH15" si="21">MAX(B12:AF12)</f>
        <v>0</v>
      </c>
      <c r="AI12" s="63">
        <f t="shared" ref="AI12:AI16" si="22">COUNTIF(B12:AF12,"=0,0")</f>
        <v>12</v>
      </c>
      <c r="AK12" s="12" t="s">
        <v>36</v>
      </c>
    </row>
    <row r="13" spans="1:37" x14ac:dyDescent="0.2">
      <c r="A13" s="54" t="s">
        <v>2</v>
      </c>
      <c r="B13" s="119" t="str">
        <f>[8]Agosto!$K$5</f>
        <v>*</v>
      </c>
      <c r="C13" s="119" t="str">
        <f>[8]Agosto!$K$6</f>
        <v>*</v>
      </c>
      <c r="D13" s="119" t="str">
        <f>[8]Agosto!$K$7</f>
        <v>*</v>
      </c>
      <c r="E13" s="119" t="str">
        <f>[8]Agosto!$K$8</f>
        <v>*</v>
      </c>
      <c r="F13" s="119" t="str">
        <f>[8]Agosto!$K$9</f>
        <v>*</v>
      </c>
      <c r="G13" s="119" t="str">
        <f>[8]Agosto!$K$10</f>
        <v>*</v>
      </c>
      <c r="H13" s="119" t="str">
        <f>[8]Agosto!$K$11</f>
        <v>*</v>
      </c>
      <c r="I13" s="119" t="str">
        <f>[8]Agosto!$K$12</f>
        <v>*</v>
      </c>
      <c r="J13" s="119" t="str">
        <f>[8]Agosto!$K$13</f>
        <v>*</v>
      </c>
      <c r="K13" s="119" t="str">
        <f>[8]Agosto!$K$14</f>
        <v>*</v>
      </c>
      <c r="L13" s="119" t="str">
        <f>[8]Agosto!$K$15</f>
        <v>*</v>
      </c>
      <c r="M13" s="119" t="str">
        <f>[8]Agosto!$K$16</f>
        <v>*</v>
      </c>
      <c r="N13" s="119" t="str">
        <f>[8]Agosto!$K$17</f>
        <v>*</v>
      </c>
      <c r="O13" s="119" t="str">
        <f>[8]Agosto!$K$18</f>
        <v>*</v>
      </c>
      <c r="P13" s="119" t="str">
        <f>[8]Agosto!$K$19</f>
        <v>*</v>
      </c>
      <c r="Q13" s="119" t="str">
        <f>[8]Agosto!$K$20</f>
        <v>*</v>
      </c>
      <c r="R13" s="119">
        <f>[8]Agosto!$K$21</f>
        <v>0</v>
      </c>
      <c r="S13" s="119">
        <f>[8]Agosto!$K$22</f>
        <v>0.2</v>
      </c>
      <c r="T13" s="119">
        <f>[8]Agosto!$K$23</f>
        <v>1.2000000000000002</v>
      </c>
      <c r="U13" s="119">
        <f>[8]Agosto!$K$24</f>
        <v>0</v>
      </c>
      <c r="V13" s="119">
        <f>[8]Agosto!$K$25</f>
        <v>0</v>
      </c>
      <c r="W13" s="119">
        <f>[8]Agosto!$K$26</f>
        <v>0</v>
      </c>
      <c r="X13" s="119">
        <f>[8]Agosto!$K$27</f>
        <v>0</v>
      </c>
      <c r="Y13" s="119">
        <f>[8]Agosto!$K$28</f>
        <v>0</v>
      </c>
      <c r="Z13" s="119">
        <f>[8]Agosto!$K$29</f>
        <v>0</v>
      </c>
      <c r="AA13" s="119">
        <f>[8]Agosto!$K$30</f>
        <v>0</v>
      </c>
      <c r="AB13" s="119">
        <f>[8]Agosto!$K$31</f>
        <v>0</v>
      </c>
      <c r="AC13" s="119">
        <f>[8]Agosto!$K$32</f>
        <v>0</v>
      </c>
      <c r="AD13" s="119">
        <f>[8]Agosto!$K$33</f>
        <v>0</v>
      </c>
      <c r="AE13" s="119">
        <f>[8]Agosto!$K$34</f>
        <v>0</v>
      </c>
      <c r="AF13" s="119">
        <f>[8]Agosto!$K$35</f>
        <v>0</v>
      </c>
      <c r="AG13" s="117">
        <f t="shared" si="20"/>
        <v>1.4000000000000001</v>
      </c>
      <c r="AH13" s="118">
        <f t="shared" si="21"/>
        <v>1.2000000000000002</v>
      </c>
      <c r="AI13" s="63">
        <f t="shared" si="22"/>
        <v>13</v>
      </c>
      <c r="AJ13" s="12" t="s">
        <v>36</v>
      </c>
      <c r="AK13" s="12" t="s">
        <v>36</v>
      </c>
    </row>
    <row r="14" spans="1:37" x14ac:dyDescent="0.2">
      <c r="A14" s="54" t="s">
        <v>3</v>
      </c>
      <c r="B14" s="119" t="str">
        <f>[9]Agosto!$K$5</f>
        <v>*</v>
      </c>
      <c r="C14" s="119" t="str">
        <f>[9]Agosto!$K$6</f>
        <v>*</v>
      </c>
      <c r="D14" s="119" t="str">
        <f>[9]Agosto!$K$7</f>
        <v>*</v>
      </c>
      <c r="E14" s="119" t="str">
        <f>[9]Agosto!$K$8</f>
        <v>*</v>
      </c>
      <c r="F14" s="119" t="str">
        <f>[9]Agosto!$K$9</f>
        <v>*</v>
      </c>
      <c r="G14" s="119" t="str">
        <f>[9]Agosto!$K$10</f>
        <v>*</v>
      </c>
      <c r="H14" s="119" t="str">
        <f>[9]Agosto!$K$11</f>
        <v>*</v>
      </c>
      <c r="I14" s="119" t="str">
        <f>[9]Agosto!$K$12</f>
        <v>*</v>
      </c>
      <c r="J14" s="119" t="str">
        <f>[9]Agosto!$K$13</f>
        <v>*</v>
      </c>
      <c r="K14" s="119" t="str">
        <f>[9]Agosto!$K$14</f>
        <v>*</v>
      </c>
      <c r="L14" s="119" t="str">
        <f>[9]Agosto!$K$15</f>
        <v>*</v>
      </c>
      <c r="M14" s="119" t="str">
        <f>[9]Agosto!$K$16</f>
        <v>*</v>
      </c>
      <c r="N14" s="119" t="str">
        <f>[9]Agosto!$K$17</f>
        <v>*</v>
      </c>
      <c r="O14" s="119" t="str">
        <f>[9]Agosto!$K$18</f>
        <v>*</v>
      </c>
      <c r="P14" s="119" t="str">
        <f>[9]Agosto!$K$19</f>
        <v>*</v>
      </c>
      <c r="Q14" s="119" t="str">
        <f>[9]Agosto!$K$20</f>
        <v>*</v>
      </c>
      <c r="R14" s="119">
        <f>[9]Agosto!$K$21</f>
        <v>0</v>
      </c>
      <c r="S14" s="119">
        <f>[9]Agosto!$K$22</f>
        <v>3.8000000000000003</v>
      </c>
      <c r="T14" s="119">
        <f>[9]Agosto!$K$23</f>
        <v>2.1999999999999997</v>
      </c>
      <c r="U14" s="119">
        <f>[9]Agosto!$K$24</f>
        <v>0</v>
      </c>
      <c r="V14" s="119">
        <f>[9]Agosto!$K$25</f>
        <v>0.2</v>
      </c>
      <c r="W14" s="119">
        <f>[9]Agosto!$K$26</f>
        <v>0</v>
      </c>
      <c r="X14" s="119">
        <f>[9]Agosto!$K$27</f>
        <v>0</v>
      </c>
      <c r="Y14" s="119">
        <f>[9]Agosto!$K$28</f>
        <v>0</v>
      </c>
      <c r="Z14" s="119">
        <f>[9]Agosto!$K$29</f>
        <v>0</v>
      </c>
      <c r="AA14" s="119">
        <f>[9]Agosto!$K$30</f>
        <v>0</v>
      </c>
      <c r="AB14" s="119">
        <f>[9]Agosto!$K$31</f>
        <v>0</v>
      </c>
      <c r="AC14" s="119">
        <f>[9]Agosto!$K$32</f>
        <v>0</v>
      </c>
      <c r="AD14" s="119">
        <f>[9]Agosto!$K$33</f>
        <v>0</v>
      </c>
      <c r="AE14" s="119">
        <f>[9]Agosto!$K$34</f>
        <v>0</v>
      </c>
      <c r="AF14" s="119">
        <f>[9]Agosto!$K$35</f>
        <v>0</v>
      </c>
      <c r="AG14" s="117">
        <f t="shared" si="20"/>
        <v>6.2</v>
      </c>
      <c r="AH14" s="118">
        <f t="shared" si="21"/>
        <v>3.8000000000000003</v>
      </c>
      <c r="AI14" s="63">
        <f t="shared" si="22"/>
        <v>12</v>
      </c>
    </row>
    <row r="15" spans="1:37" x14ac:dyDescent="0.2">
      <c r="A15" s="54" t="s">
        <v>4</v>
      </c>
      <c r="B15" s="119" t="str">
        <f>[10]Agosto!$K$5</f>
        <v>*</v>
      </c>
      <c r="C15" s="119" t="str">
        <f>[10]Agosto!$K$6</f>
        <v>*</v>
      </c>
      <c r="D15" s="119" t="str">
        <f>[10]Agosto!$K$7</f>
        <v>*</v>
      </c>
      <c r="E15" s="119" t="str">
        <f>[10]Agosto!$K$8</f>
        <v>*</v>
      </c>
      <c r="F15" s="119" t="str">
        <f>[10]Agosto!$K$9</f>
        <v>*</v>
      </c>
      <c r="G15" s="119" t="str">
        <f>[10]Agosto!$K$10</f>
        <v>*</v>
      </c>
      <c r="H15" s="119" t="str">
        <f>[10]Agosto!$K$11</f>
        <v>*</v>
      </c>
      <c r="I15" s="119" t="str">
        <f>[10]Agosto!$K$12</f>
        <v>*</v>
      </c>
      <c r="J15" s="119" t="str">
        <f>[10]Agosto!$K$13</f>
        <v>*</v>
      </c>
      <c r="K15" s="119" t="str">
        <f>[10]Agosto!$K$14</f>
        <v>*</v>
      </c>
      <c r="L15" s="119" t="str">
        <f>[10]Agosto!$K$15</f>
        <v>*</v>
      </c>
      <c r="M15" s="119" t="str">
        <f>[10]Agosto!$K$16</f>
        <v>*</v>
      </c>
      <c r="N15" s="119" t="str">
        <f>[10]Agosto!$K$17</f>
        <v>*</v>
      </c>
      <c r="O15" s="119" t="str">
        <f>[10]Agosto!$K$18</f>
        <v>*</v>
      </c>
      <c r="P15" s="119" t="str">
        <f>[10]Agosto!$K$19</f>
        <v>*</v>
      </c>
      <c r="Q15" s="119" t="str">
        <f>[10]Agosto!$K$20</f>
        <v>*</v>
      </c>
      <c r="R15" s="119" t="str">
        <f>[10]Agosto!$K$21</f>
        <v>*</v>
      </c>
      <c r="S15" s="119" t="str">
        <f>[10]Agosto!$K$22</f>
        <v>*</v>
      </c>
      <c r="T15" s="119" t="str">
        <f>[10]Agosto!$K$23</f>
        <v>*</v>
      </c>
      <c r="U15" s="119" t="str">
        <f>[10]Agosto!$K$24</f>
        <v>*</v>
      </c>
      <c r="V15" s="119" t="str">
        <f>[10]Agosto!$K$25</f>
        <v>*</v>
      </c>
      <c r="W15" s="119" t="str">
        <f>[10]Agosto!$K$26</f>
        <v>*</v>
      </c>
      <c r="X15" s="119" t="str">
        <f>[10]Agosto!$K$27</f>
        <v>*</v>
      </c>
      <c r="Y15" s="119">
        <f>[10]Agosto!$K$28</f>
        <v>0</v>
      </c>
      <c r="Z15" s="119">
        <f>[10]Agosto!$K$29</f>
        <v>0</v>
      </c>
      <c r="AA15" s="119">
        <f>[10]Agosto!$K$30</f>
        <v>0</v>
      </c>
      <c r="AB15" s="119">
        <f>[10]Agosto!$K$31</f>
        <v>0</v>
      </c>
      <c r="AC15" s="119">
        <f>[10]Agosto!$K$32</f>
        <v>0</v>
      </c>
      <c r="AD15" s="119">
        <f>[10]Agosto!$K$33</f>
        <v>0</v>
      </c>
      <c r="AE15" s="119">
        <f>[10]Agosto!$K$34</f>
        <v>0</v>
      </c>
      <c r="AF15" s="119">
        <f>[10]Agosto!$K$35</f>
        <v>0</v>
      </c>
      <c r="AG15" s="117">
        <f t="shared" si="20"/>
        <v>0</v>
      </c>
      <c r="AH15" s="118">
        <f t="shared" si="21"/>
        <v>0</v>
      </c>
      <c r="AI15" s="63">
        <f t="shared" si="22"/>
        <v>8</v>
      </c>
      <c r="AJ15" s="12" t="s">
        <v>36</v>
      </c>
    </row>
    <row r="16" spans="1:37" x14ac:dyDescent="0.2">
      <c r="A16" s="54" t="s">
        <v>34</v>
      </c>
      <c r="B16" s="119" t="str">
        <f>[11]Agosto!$K$5</f>
        <v>*</v>
      </c>
      <c r="C16" s="119" t="str">
        <f>[11]Agosto!$K$6</f>
        <v>*</v>
      </c>
      <c r="D16" s="119" t="str">
        <f>[11]Agosto!$K$7</f>
        <v>*</v>
      </c>
      <c r="E16" s="119" t="str">
        <f>[11]Agosto!$K$8</f>
        <v>*</v>
      </c>
      <c r="F16" s="119" t="str">
        <f>[11]Agosto!$K$9</f>
        <v>*</v>
      </c>
      <c r="G16" s="119" t="str">
        <f>[11]Agosto!$K$10</f>
        <v>*</v>
      </c>
      <c r="H16" s="119" t="str">
        <f>[11]Agosto!$K$11</f>
        <v>*</v>
      </c>
      <c r="I16" s="119" t="str">
        <f>[11]Agosto!$K$12</f>
        <v>*</v>
      </c>
      <c r="J16" s="119" t="str">
        <f>[11]Agosto!$K$13</f>
        <v>*</v>
      </c>
      <c r="K16" s="119" t="str">
        <f>[11]Agosto!$K$14</f>
        <v>*</v>
      </c>
      <c r="L16" s="119" t="str">
        <f>[11]Agosto!$K$15</f>
        <v>*</v>
      </c>
      <c r="M16" s="119" t="str">
        <f>[11]Agosto!$K$16</f>
        <v>*</v>
      </c>
      <c r="N16" s="119" t="str">
        <f>[11]Agosto!$K$17</f>
        <v>*</v>
      </c>
      <c r="O16" s="119" t="str">
        <f>[11]Agosto!$K$18</f>
        <v>*</v>
      </c>
      <c r="P16" s="119" t="str">
        <f>[11]Agosto!$K$19</f>
        <v>*</v>
      </c>
      <c r="Q16" s="119" t="str">
        <f>[11]Agosto!$K$20</f>
        <v>*</v>
      </c>
      <c r="R16" s="119">
        <f>[11]Agosto!$K$21</f>
        <v>0</v>
      </c>
      <c r="S16" s="119">
        <f>[11]Agosto!$K$22</f>
        <v>19.8</v>
      </c>
      <c r="T16" s="119">
        <f>[11]Agosto!$K$23</f>
        <v>3.0000000000000004</v>
      </c>
      <c r="U16" s="119">
        <f>[11]Agosto!$K$24</f>
        <v>0</v>
      </c>
      <c r="V16" s="119">
        <f>[11]Agosto!$K$25</f>
        <v>4</v>
      </c>
      <c r="W16" s="119">
        <f>[11]Agosto!$K$26</f>
        <v>0</v>
      </c>
      <c r="X16" s="119">
        <f>[11]Agosto!$K$27</f>
        <v>0</v>
      </c>
      <c r="Y16" s="119">
        <f>[11]Agosto!$K$28</f>
        <v>0</v>
      </c>
      <c r="Z16" s="119">
        <f>[11]Agosto!$K$29</f>
        <v>0</v>
      </c>
      <c r="AA16" s="119">
        <f>[11]Agosto!$K$30</f>
        <v>0</v>
      </c>
      <c r="AB16" s="119">
        <f>[11]Agosto!$K$31</f>
        <v>0</v>
      </c>
      <c r="AC16" s="119">
        <f>[11]Agosto!$K$32</f>
        <v>0</v>
      </c>
      <c r="AD16" s="119">
        <f>[11]Agosto!$K$33</f>
        <v>0</v>
      </c>
      <c r="AE16" s="119">
        <f>[11]Agosto!$K$34</f>
        <v>0</v>
      </c>
      <c r="AF16" s="119">
        <f>[11]Agosto!$K$35</f>
        <v>0</v>
      </c>
      <c r="AG16" s="117">
        <f>SUM(B16:AF16)</f>
        <v>26.8</v>
      </c>
      <c r="AH16" s="118">
        <f>MAX(B16:AF16)</f>
        <v>19.8</v>
      </c>
      <c r="AI16" s="63">
        <f t="shared" si="22"/>
        <v>12</v>
      </c>
    </row>
    <row r="17" spans="1:44" x14ac:dyDescent="0.2">
      <c r="A17" s="54" t="s">
        <v>5</v>
      </c>
      <c r="B17" s="119" t="str">
        <f>[12]Agosto!$K$5</f>
        <v>*</v>
      </c>
      <c r="C17" s="119" t="str">
        <f>[12]Agosto!$K$6</f>
        <v>*</v>
      </c>
      <c r="D17" s="119" t="str">
        <f>[12]Agosto!$K$7</f>
        <v>*</v>
      </c>
      <c r="E17" s="119" t="str">
        <f>[12]Agosto!$K$8</f>
        <v>*</v>
      </c>
      <c r="F17" s="119" t="str">
        <f>[12]Agosto!$K$9</f>
        <v>*</v>
      </c>
      <c r="G17" s="119" t="str">
        <f>[12]Agosto!$K$10</f>
        <v>*</v>
      </c>
      <c r="H17" s="119" t="str">
        <f>[12]Agosto!$K$11</f>
        <v>*</v>
      </c>
      <c r="I17" s="119" t="str">
        <f>[12]Agosto!$K$12</f>
        <v>*</v>
      </c>
      <c r="J17" s="119" t="str">
        <f>[12]Agosto!$K$13</f>
        <v>*</v>
      </c>
      <c r="K17" s="119" t="str">
        <f>[12]Agosto!$K$14</f>
        <v>*</v>
      </c>
      <c r="L17" s="119" t="str">
        <f>[12]Agosto!$K$15</f>
        <v>*</v>
      </c>
      <c r="M17" s="119" t="str">
        <f>[12]Agosto!$K$16</f>
        <v>*</v>
      </c>
      <c r="N17" s="119" t="str">
        <f>[12]Agosto!$K$17</f>
        <v>*</v>
      </c>
      <c r="O17" s="119" t="str">
        <f>[12]Agosto!$K$18</f>
        <v>*</v>
      </c>
      <c r="P17" s="119" t="str">
        <f>[12]Agosto!$K$19</f>
        <v>*</v>
      </c>
      <c r="Q17" s="119" t="str">
        <f>[12]Agosto!$K$20</f>
        <v>*</v>
      </c>
      <c r="R17" s="119" t="str">
        <f>[12]Agosto!$K$21</f>
        <v>*</v>
      </c>
      <c r="S17" s="119">
        <f>[12]Agosto!$K$22</f>
        <v>23.8</v>
      </c>
      <c r="T17" s="119">
        <f>[12]Agosto!$K$23</f>
        <v>0.2</v>
      </c>
      <c r="U17" s="119">
        <f>[12]Agosto!$K$24</f>
        <v>0</v>
      </c>
      <c r="V17" s="119">
        <f>[12]Agosto!$K$25</f>
        <v>0</v>
      </c>
      <c r="W17" s="119">
        <f>[12]Agosto!$K$26</f>
        <v>0</v>
      </c>
      <c r="X17" s="119">
        <f>[12]Agosto!$K$27</f>
        <v>0</v>
      </c>
      <c r="Y17" s="119">
        <f>[12]Agosto!$K$28</f>
        <v>0</v>
      </c>
      <c r="Z17" s="119">
        <f>[12]Agosto!$K$29</f>
        <v>0</v>
      </c>
      <c r="AA17" s="119">
        <f>[12]Agosto!$K$30</f>
        <v>0</v>
      </c>
      <c r="AB17" s="119">
        <f>[12]Agosto!$K$31</f>
        <v>0</v>
      </c>
      <c r="AC17" s="119">
        <f>[12]Agosto!$K$32</f>
        <v>0</v>
      </c>
      <c r="AD17" s="119">
        <f>[12]Agosto!$K$33</f>
        <v>0</v>
      </c>
      <c r="AE17" s="119">
        <f>[12]Agosto!$K$34</f>
        <v>0</v>
      </c>
      <c r="AF17" s="119">
        <f>[12]Agosto!$K$35</f>
        <v>0</v>
      </c>
      <c r="AG17" s="117">
        <f>SUM(B17:AF17)</f>
        <v>24</v>
      </c>
      <c r="AH17" s="118">
        <f>MAX(B17:AF17)</f>
        <v>23.8</v>
      </c>
      <c r="AI17" s="63" t="s">
        <v>203</v>
      </c>
    </row>
    <row r="18" spans="1:44" x14ac:dyDescent="0.2">
      <c r="A18" s="54" t="s">
        <v>150</v>
      </c>
      <c r="B18" s="119">
        <f>[13]Agosto!$K$5</f>
        <v>0</v>
      </c>
      <c r="C18" s="119">
        <f>[13]Agosto!$K$6</f>
        <v>0</v>
      </c>
      <c r="D18" s="119">
        <f>[13]Agosto!$K$7</f>
        <v>0</v>
      </c>
      <c r="E18" s="119">
        <f>[13]Agosto!$K$8</f>
        <v>5.6</v>
      </c>
      <c r="F18" s="119">
        <f>[13]Agosto!$K$9</f>
        <v>0.2</v>
      </c>
      <c r="G18" s="119">
        <f>[13]Agosto!$K$10</f>
        <v>1.6</v>
      </c>
      <c r="H18" s="119" t="str">
        <f>[13]Agosto!$K$11</f>
        <v>*</v>
      </c>
      <c r="I18" s="119">
        <f>[13]Agosto!$K$12</f>
        <v>5</v>
      </c>
      <c r="J18" s="119" t="str">
        <f>[13]Agosto!$K$13</f>
        <v>*</v>
      </c>
      <c r="K18" s="119">
        <f>[13]Agosto!$K$14</f>
        <v>0.2</v>
      </c>
      <c r="L18" s="119">
        <f>[13]Agosto!$K$15</f>
        <v>0</v>
      </c>
      <c r="M18" s="119">
        <f>[13]Agosto!$K$16</f>
        <v>0</v>
      </c>
      <c r="N18" s="119">
        <f>[13]Agosto!$K$17</f>
        <v>0</v>
      </c>
      <c r="O18" s="119">
        <f>[13]Agosto!$K$18</f>
        <v>0</v>
      </c>
      <c r="P18" s="119">
        <f>[13]Agosto!$K$19</f>
        <v>0</v>
      </c>
      <c r="Q18" s="119" t="str">
        <f>[13]Agosto!$K$20</f>
        <v>*</v>
      </c>
      <c r="R18" s="119">
        <f>[13]Agosto!$K$21</f>
        <v>0</v>
      </c>
      <c r="S18" s="119">
        <f>[13]Agosto!$K$22</f>
        <v>0.8</v>
      </c>
      <c r="T18" s="119" t="str">
        <f>[13]Agosto!$K$23</f>
        <v>*</v>
      </c>
      <c r="U18" s="119">
        <f>[13]Agosto!$K$24</f>
        <v>3.8</v>
      </c>
      <c r="V18" s="119">
        <f>[13]Agosto!$K$25</f>
        <v>0</v>
      </c>
      <c r="W18" s="119">
        <f>[13]Agosto!$K$26</f>
        <v>0</v>
      </c>
      <c r="X18" s="119">
        <f>[13]Agosto!$K$27</f>
        <v>0</v>
      </c>
      <c r="Y18" s="119">
        <f>[13]Agosto!$K$28</f>
        <v>0</v>
      </c>
      <c r="Z18" s="119">
        <f>[13]Agosto!$K$29</f>
        <v>0</v>
      </c>
      <c r="AA18" s="119">
        <f>[13]Agosto!$K$30</f>
        <v>0</v>
      </c>
      <c r="AB18" s="119">
        <f>[13]Agosto!$K$31</f>
        <v>0</v>
      </c>
      <c r="AC18" s="119">
        <f>[13]Agosto!$K$32</f>
        <v>0</v>
      </c>
      <c r="AD18" s="119">
        <f>[13]Agosto!$K$33</f>
        <v>0</v>
      </c>
      <c r="AE18" s="119">
        <f>[13]Agosto!$K$34</f>
        <v>0</v>
      </c>
      <c r="AF18" s="119">
        <f>[13]Agosto!$K$35</f>
        <v>0</v>
      </c>
      <c r="AG18" s="117">
        <f t="shared" ref="AG18:AG20" si="23">SUM(B18:AF18)</f>
        <v>17.2</v>
      </c>
      <c r="AH18" s="118">
        <f t="shared" ref="AH18:AH20" si="24">MAX(B18:AF18)</f>
        <v>5.6</v>
      </c>
      <c r="AI18" s="63">
        <f t="shared" ref="AI18" si="25">COUNTIF(B18:AF18,"=0,0")</f>
        <v>20</v>
      </c>
      <c r="AJ18" s="12" t="s">
        <v>36</v>
      </c>
    </row>
    <row r="19" spans="1:44" x14ac:dyDescent="0.2">
      <c r="A19" s="54" t="s">
        <v>33</v>
      </c>
      <c r="B19" s="119">
        <f>[14]Agosto!$K$5</f>
        <v>0</v>
      </c>
      <c r="C19" s="119">
        <f>[14]Agosto!$K$6</f>
        <v>0</v>
      </c>
      <c r="D19" s="119">
        <f>[14]Agosto!$K$7</f>
        <v>0</v>
      </c>
      <c r="E19" s="119">
        <f>[14]Agosto!$K$8</f>
        <v>0</v>
      </c>
      <c r="F19" s="119">
        <f>[14]Agosto!$K$9</f>
        <v>0</v>
      </c>
      <c r="G19" s="119">
        <f>[14]Agosto!$K$10</f>
        <v>0</v>
      </c>
      <c r="H19" s="119">
        <f>[14]Agosto!$K$11</f>
        <v>0</v>
      </c>
      <c r="I19" s="119">
        <f>[14]Agosto!$K$12</f>
        <v>0</v>
      </c>
      <c r="J19" s="119">
        <f>[14]Agosto!$K$13</f>
        <v>0</v>
      </c>
      <c r="K19" s="119">
        <f>[14]Agosto!$K$14</f>
        <v>0</v>
      </c>
      <c r="L19" s="119">
        <f>[14]Agosto!$K$15</f>
        <v>0</v>
      </c>
      <c r="M19" s="119">
        <f>[14]Agosto!$K$16</f>
        <v>0</v>
      </c>
      <c r="N19" s="119">
        <f>[14]Agosto!$K$17</f>
        <v>0</v>
      </c>
      <c r="O19" s="119">
        <f>[14]Agosto!$K$18</f>
        <v>0</v>
      </c>
      <c r="P19" s="119">
        <f>[14]Agosto!$K$19</f>
        <v>0</v>
      </c>
      <c r="Q19" s="119">
        <f>[14]Agosto!$K$20</f>
        <v>0</v>
      </c>
      <c r="R19" s="119">
        <f>[14]Agosto!$K$21</f>
        <v>0</v>
      </c>
      <c r="S19" s="119">
        <f>[14]Agosto!$K$22</f>
        <v>0</v>
      </c>
      <c r="T19" s="119">
        <f>[14]Agosto!$K$23</f>
        <v>0</v>
      </c>
      <c r="U19" s="119">
        <f>[14]Agosto!$K$24</f>
        <v>0</v>
      </c>
      <c r="V19" s="119">
        <f>[14]Agosto!$K$25</f>
        <v>0</v>
      </c>
      <c r="W19" s="119">
        <f>[14]Agosto!$K$26</f>
        <v>0</v>
      </c>
      <c r="X19" s="119">
        <f>[14]Agosto!$K$27</f>
        <v>0</v>
      </c>
      <c r="Y19" s="119">
        <f>[14]Agosto!$K$28</f>
        <v>0</v>
      </c>
      <c r="Z19" s="119">
        <f>[14]Agosto!$K$29</f>
        <v>0</v>
      </c>
      <c r="AA19" s="119">
        <f>[14]Agosto!$K$30</f>
        <v>0</v>
      </c>
      <c r="AB19" s="119">
        <f>[14]Agosto!$K$31</f>
        <v>0</v>
      </c>
      <c r="AC19" s="119">
        <f>[14]Agosto!$K$32</f>
        <v>0</v>
      </c>
      <c r="AD19" s="119" t="str">
        <f>[14]Agosto!$K$33</f>
        <v>*</v>
      </c>
      <c r="AE19" s="119" t="str">
        <f>[14]Agosto!$K$34</f>
        <v>*</v>
      </c>
      <c r="AF19" s="119" t="str">
        <f>[14]Agosto!$K$35</f>
        <v>*</v>
      </c>
      <c r="AG19" s="117">
        <f t="shared" si="23"/>
        <v>0</v>
      </c>
      <c r="AH19" s="118">
        <f t="shared" si="24"/>
        <v>0</v>
      </c>
      <c r="AI19" s="63">
        <f t="shared" ref="AI19" si="26">COUNTIF(B19:AF19,"=0,0")</f>
        <v>28</v>
      </c>
    </row>
    <row r="20" spans="1:44" s="5" customFormat="1" x14ac:dyDescent="0.2">
      <c r="A20" s="54" t="s">
        <v>6</v>
      </c>
      <c r="B20" s="119" t="str">
        <f>[15]Agosto!$K$5</f>
        <v>*</v>
      </c>
      <c r="C20" s="119" t="str">
        <f>[15]Agosto!$K$6</f>
        <v>*</v>
      </c>
      <c r="D20" s="119" t="str">
        <f>[15]Agosto!$K$7</f>
        <v>*</v>
      </c>
      <c r="E20" s="119" t="str">
        <f>[15]Agosto!$K$8</f>
        <v>*</v>
      </c>
      <c r="F20" s="119" t="str">
        <f>[15]Agosto!$K$9</f>
        <v>*</v>
      </c>
      <c r="G20" s="119" t="str">
        <f>[15]Agosto!$K$10</f>
        <v>*</v>
      </c>
      <c r="H20" s="119" t="str">
        <f>[15]Agosto!$K$11</f>
        <v>*</v>
      </c>
      <c r="I20" s="119" t="str">
        <f>[15]Agosto!$K$12</f>
        <v>*</v>
      </c>
      <c r="J20" s="119" t="str">
        <f>[15]Agosto!$K$13</f>
        <v>*</v>
      </c>
      <c r="K20" s="119" t="str">
        <f>[15]Agosto!$K$14</f>
        <v>*</v>
      </c>
      <c r="L20" s="119" t="str">
        <f>[15]Agosto!$K$15</f>
        <v>*</v>
      </c>
      <c r="M20" s="119" t="str">
        <f>[15]Agosto!$K$16</f>
        <v>*</v>
      </c>
      <c r="N20" s="119" t="str">
        <f>[15]Agosto!$K$17</f>
        <v>*</v>
      </c>
      <c r="O20" s="119" t="str">
        <f>[15]Agosto!$K$18</f>
        <v>*</v>
      </c>
      <c r="P20" s="119" t="str">
        <f>[15]Agosto!$K$19</f>
        <v>*</v>
      </c>
      <c r="Q20" s="119" t="str">
        <f>[15]Agosto!$K$20</f>
        <v>*</v>
      </c>
      <c r="R20" s="119" t="str">
        <f>[15]Agosto!$K$21</f>
        <v>*</v>
      </c>
      <c r="S20" s="119" t="str">
        <f>[15]Agosto!$K$22</f>
        <v>*</v>
      </c>
      <c r="T20" s="119" t="str">
        <f>[15]Agosto!$K$23</f>
        <v>*</v>
      </c>
      <c r="U20" s="119" t="str">
        <f>[15]Agosto!$K$24</f>
        <v>*</v>
      </c>
      <c r="V20" s="119" t="str">
        <f>[15]Agosto!$K$25</f>
        <v>*</v>
      </c>
      <c r="W20" s="119">
        <f>[15]Agosto!$K$26</f>
        <v>0</v>
      </c>
      <c r="X20" s="119">
        <f>[15]Agosto!$K$27</f>
        <v>0</v>
      </c>
      <c r="Y20" s="119">
        <f>[15]Agosto!$K$28</f>
        <v>0</v>
      </c>
      <c r="Z20" s="119">
        <f>[15]Agosto!$K$29</f>
        <v>0</v>
      </c>
      <c r="AA20" s="119">
        <f>[15]Agosto!$K$30</f>
        <v>0</v>
      </c>
      <c r="AB20" s="119">
        <f>[15]Agosto!$K$31</f>
        <v>0</v>
      </c>
      <c r="AC20" s="119">
        <f>[15]Agosto!$K$32</f>
        <v>0</v>
      </c>
      <c r="AD20" s="119">
        <f>[15]Agosto!$K$33</f>
        <v>0</v>
      </c>
      <c r="AE20" s="119">
        <f>[15]Agosto!$K$34</f>
        <v>0</v>
      </c>
      <c r="AF20" s="119">
        <f>[15]Agosto!$K$35</f>
        <v>0</v>
      </c>
      <c r="AG20" s="117">
        <f t="shared" si="23"/>
        <v>0</v>
      </c>
      <c r="AH20" s="118">
        <f t="shared" si="24"/>
        <v>0</v>
      </c>
      <c r="AI20" s="63">
        <f t="shared" ref="AI20:AI22" si="27">COUNTIF(B20:AF20,"=0,0")</f>
        <v>10</v>
      </c>
    </row>
    <row r="21" spans="1:44" x14ac:dyDescent="0.2">
      <c r="A21" s="54" t="s">
        <v>7</v>
      </c>
      <c r="B21" s="119" t="str">
        <f>[16]Agosto!$K$5</f>
        <v>*</v>
      </c>
      <c r="C21" s="119" t="str">
        <f>[16]Agosto!$K$6</f>
        <v>*</v>
      </c>
      <c r="D21" s="119" t="str">
        <f>[16]Agosto!$K$7</f>
        <v>*</v>
      </c>
      <c r="E21" s="119" t="str">
        <f>[16]Agosto!$K$8</f>
        <v>*</v>
      </c>
      <c r="F21" s="119" t="str">
        <f>[16]Agosto!$K$9</f>
        <v>*</v>
      </c>
      <c r="G21" s="119" t="str">
        <f>[16]Agosto!$K$10</f>
        <v>*</v>
      </c>
      <c r="H21" s="119" t="str">
        <f>[16]Agosto!$K$11</f>
        <v>*</v>
      </c>
      <c r="I21" s="119" t="str">
        <f>[16]Agosto!$K$12</f>
        <v>*</v>
      </c>
      <c r="J21" s="119" t="str">
        <f>[16]Agosto!$K$13</f>
        <v>*</v>
      </c>
      <c r="K21" s="119" t="str">
        <f>[16]Agosto!$K$14</f>
        <v>*</v>
      </c>
      <c r="L21" s="119" t="str">
        <f>[16]Agosto!$K$15</f>
        <v>*</v>
      </c>
      <c r="M21" s="119" t="str">
        <f>[16]Agosto!$K$16</f>
        <v>*</v>
      </c>
      <c r="N21" s="119" t="str">
        <f>[16]Agosto!$K$17</f>
        <v>*</v>
      </c>
      <c r="O21" s="119" t="str">
        <f>[16]Agosto!$K$18</f>
        <v>*</v>
      </c>
      <c r="P21" s="119" t="str">
        <f>[16]Agosto!$K$19</f>
        <v>*</v>
      </c>
      <c r="Q21" s="119" t="str">
        <f>[16]Agosto!$K$20</f>
        <v>*</v>
      </c>
      <c r="R21" s="119" t="str">
        <f>[16]Agosto!$K$21</f>
        <v>*</v>
      </c>
      <c r="S21" s="119" t="str">
        <f>[16]Agosto!$K$22</f>
        <v>*</v>
      </c>
      <c r="T21" s="119" t="str">
        <f>[16]Agosto!$K$23</f>
        <v>*</v>
      </c>
      <c r="U21" s="119" t="str">
        <f>[16]Agosto!$K$24</f>
        <v>*</v>
      </c>
      <c r="V21" s="119" t="str">
        <f>[16]Agosto!$K$25</f>
        <v>*</v>
      </c>
      <c r="W21" s="119" t="str">
        <f>[16]Agosto!$K$26</f>
        <v>*</v>
      </c>
      <c r="X21" s="119" t="str">
        <f>[16]Agosto!$K$27</f>
        <v>*</v>
      </c>
      <c r="Y21" s="119">
        <f>[16]Agosto!$K$28</f>
        <v>0</v>
      </c>
      <c r="Z21" s="119">
        <f>[16]Agosto!$K$29</f>
        <v>0</v>
      </c>
      <c r="AA21" s="119">
        <f>[16]Agosto!$K$30</f>
        <v>0</v>
      </c>
      <c r="AB21" s="119">
        <f>[16]Agosto!$K$31</f>
        <v>0</v>
      </c>
      <c r="AC21" s="119">
        <f>[16]Agosto!$K$32</f>
        <v>0</v>
      </c>
      <c r="AD21" s="119">
        <f>[16]Agosto!$K$33</f>
        <v>0</v>
      </c>
      <c r="AE21" s="119">
        <f>[16]Agosto!$K$34</f>
        <v>0</v>
      </c>
      <c r="AF21" s="119">
        <f>[16]Agosto!$K$35</f>
        <v>0</v>
      </c>
      <c r="AG21" s="117">
        <f t="shared" ref="AG21:AG22" si="28">SUM(B21:AF21)</f>
        <v>0</v>
      </c>
      <c r="AH21" s="118">
        <f t="shared" ref="AH21:AH22" si="29">MAX(B21:AF21)</f>
        <v>0</v>
      </c>
      <c r="AI21" s="63">
        <f t="shared" si="27"/>
        <v>8</v>
      </c>
      <c r="AR21" s="12" t="s">
        <v>206</v>
      </c>
    </row>
    <row r="22" spans="1:44" x14ac:dyDescent="0.2">
      <c r="A22" s="54" t="s">
        <v>151</v>
      </c>
      <c r="B22" s="119">
        <f>[17]Agosto!$K$5</f>
        <v>0</v>
      </c>
      <c r="C22" s="119">
        <f>[17]Agosto!$K$6</f>
        <v>0</v>
      </c>
      <c r="D22" s="119">
        <f>[17]Agosto!$K$7</f>
        <v>0</v>
      </c>
      <c r="E22" s="119">
        <f>[17]Agosto!$K$8</f>
        <v>0</v>
      </c>
      <c r="F22" s="119">
        <f>[17]Agosto!$K$9</f>
        <v>0</v>
      </c>
      <c r="G22" s="119">
        <f>[17]Agosto!$K$10</f>
        <v>0</v>
      </c>
      <c r="H22" s="119">
        <f>[17]Agosto!$K$11</f>
        <v>4.8000000000000007</v>
      </c>
      <c r="I22" s="119">
        <f>[17]Agosto!$K$12</f>
        <v>19.799999999999997</v>
      </c>
      <c r="J22" s="119">
        <f>[17]Agosto!$K$13</f>
        <v>36.6</v>
      </c>
      <c r="K22" s="119">
        <f>[17]Agosto!$K$14</f>
        <v>0.2</v>
      </c>
      <c r="L22" s="119">
        <f>[17]Agosto!$K$15</f>
        <v>0</v>
      </c>
      <c r="M22" s="119">
        <f>[17]Agosto!$K$16</f>
        <v>0.2</v>
      </c>
      <c r="N22" s="119">
        <f>[17]Agosto!$K$17</f>
        <v>0</v>
      </c>
      <c r="O22" s="119">
        <f>[17]Agosto!$K$18</f>
        <v>0</v>
      </c>
      <c r="P22" s="119">
        <f>[17]Agosto!$K$19</f>
        <v>0</v>
      </c>
      <c r="Q22" s="119">
        <f>[17]Agosto!$K$20</f>
        <v>10.8</v>
      </c>
      <c r="R22" s="119">
        <f>[17]Agosto!$K$21</f>
        <v>22.599999999999998</v>
      </c>
      <c r="S22" s="119">
        <f>[17]Agosto!$K$22</f>
        <v>83.999999999999986</v>
      </c>
      <c r="T22" s="119">
        <f>[17]Agosto!$K$23</f>
        <v>0</v>
      </c>
      <c r="U22" s="119">
        <f>[17]Agosto!$K$24</f>
        <v>0</v>
      </c>
      <c r="V22" s="119">
        <f>[17]Agosto!$K$25</f>
        <v>0</v>
      </c>
      <c r="W22" s="119">
        <f>[17]Agosto!$K$26</f>
        <v>0</v>
      </c>
      <c r="X22" s="119">
        <f>[17]Agosto!$K$27</f>
        <v>0</v>
      </c>
      <c r="Y22" s="119">
        <f>[17]Agosto!$K$28</f>
        <v>0</v>
      </c>
      <c r="Z22" s="119">
        <f>[17]Agosto!$K$29</f>
        <v>0</v>
      </c>
      <c r="AA22" s="119">
        <f>[17]Agosto!$K$30</f>
        <v>0</v>
      </c>
      <c r="AB22" s="119">
        <f>[17]Agosto!$K$31</f>
        <v>0</v>
      </c>
      <c r="AC22" s="119">
        <f>[17]Agosto!$K$32</f>
        <v>0</v>
      </c>
      <c r="AD22" s="119">
        <f>[17]Agosto!$K$33</f>
        <v>0</v>
      </c>
      <c r="AE22" s="119">
        <f>[17]Agosto!$K$34</f>
        <v>0</v>
      </c>
      <c r="AF22" s="119">
        <f>[17]Agosto!$K$35</f>
        <v>0</v>
      </c>
      <c r="AG22" s="117">
        <f t="shared" si="28"/>
        <v>179</v>
      </c>
      <c r="AH22" s="118">
        <f t="shared" si="29"/>
        <v>83.999999999999986</v>
      </c>
      <c r="AI22" s="63">
        <f t="shared" si="27"/>
        <v>23</v>
      </c>
    </row>
    <row r="23" spans="1:44" x14ac:dyDescent="0.2">
      <c r="A23" s="54" t="s">
        <v>8</v>
      </c>
      <c r="B23" s="119">
        <f>[18]Agosto!$K$5</f>
        <v>0</v>
      </c>
      <c r="C23" s="119">
        <f>[18]Agosto!$K$6</f>
        <v>0</v>
      </c>
      <c r="D23" s="119">
        <f>[18]Agosto!$K$7</f>
        <v>0</v>
      </c>
      <c r="E23" s="119">
        <f>[18]Agosto!$K$8</f>
        <v>0</v>
      </c>
      <c r="F23" s="119">
        <f>[18]Agosto!$K$9</f>
        <v>0</v>
      </c>
      <c r="G23" s="119">
        <f>[18]Agosto!$K$10</f>
        <v>0</v>
      </c>
      <c r="H23" s="119">
        <f>[18]Agosto!$K$11</f>
        <v>0</v>
      </c>
      <c r="I23" s="119">
        <f>[18]Agosto!$K$12</f>
        <v>0</v>
      </c>
      <c r="J23" s="119">
        <f>[18]Agosto!$K$13</f>
        <v>6.8000000000000007</v>
      </c>
      <c r="K23" s="119">
        <f>[18]Agosto!$K$14</f>
        <v>0.8</v>
      </c>
      <c r="L23" s="119">
        <f>[18]Agosto!$K$15</f>
        <v>0</v>
      </c>
      <c r="M23" s="119">
        <f>[18]Agosto!$K$16</f>
        <v>0</v>
      </c>
      <c r="N23" s="119">
        <f>[18]Agosto!$K$17</f>
        <v>0</v>
      </c>
      <c r="O23" s="119">
        <f>[18]Agosto!$K$18</f>
        <v>0</v>
      </c>
      <c r="P23" s="119">
        <f>[18]Agosto!$K$19</f>
        <v>0</v>
      </c>
      <c r="Q23" s="119">
        <f>[18]Agosto!$K$20</f>
        <v>0</v>
      </c>
      <c r="R23" s="119">
        <f>[18]Agosto!$K$21</f>
        <v>0</v>
      </c>
      <c r="S23" s="119">
        <f>[18]Agosto!$K$22</f>
        <v>0</v>
      </c>
      <c r="T23" s="119">
        <f>[18]Agosto!$K$23</f>
        <v>0</v>
      </c>
      <c r="U23" s="119">
        <f>[18]Agosto!$K$24</f>
        <v>0</v>
      </c>
      <c r="V23" s="119">
        <f>[18]Agosto!$K$25</f>
        <v>0</v>
      </c>
      <c r="W23" s="119">
        <f>[18]Agosto!$K$26</f>
        <v>0</v>
      </c>
      <c r="X23" s="119">
        <f>[18]Agosto!$K$27</f>
        <v>0</v>
      </c>
      <c r="Y23" s="119">
        <f>[18]Agosto!$K$28</f>
        <v>0</v>
      </c>
      <c r="Z23" s="119">
        <f>[18]Agosto!$K$29</f>
        <v>0</v>
      </c>
      <c r="AA23" s="119">
        <f>[18]Agosto!$K$30</f>
        <v>0</v>
      </c>
      <c r="AB23" s="119">
        <f>[18]Agosto!$K$31</f>
        <v>0</v>
      </c>
      <c r="AC23" s="119">
        <f>[18]Agosto!$K$32</f>
        <v>0</v>
      </c>
      <c r="AD23" s="119">
        <f>[18]Agosto!$K$33</f>
        <v>0</v>
      </c>
      <c r="AE23" s="119">
        <f>[18]Agosto!$K$34</f>
        <v>0</v>
      </c>
      <c r="AF23" s="119">
        <f>[18]Agosto!$K$35</f>
        <v>0</v>
      </c>
      <c r="AG23" s="117">
        <f t="shared" ref="AG23" si="30">SUM(B23:AF23)</f>
        <v>7.6000000000000005</v>
      </c>
      <c r="AH23" s="118">
        <f t="shared" ref="AH23" si="31">MAX(B23:AF23)</f>
        <v>6.8000000000000007</v>
      </c>
      <c r="AI23" s="63">
        <f t="shared" ref="AI23" si="32">COUNTIF(B23:AF23,"=0,0")</f>
        <v>29</v>
      </c>
    </row>
    <row r="24" spans="1:44" x14ac:dyDescent="0.2">
      <c r="A24" s="54" t="s">
        <v>9</v>
      </c>
      <c r="B24" s="119">
        <f>[19]Agosto!$K$5</f>
        <v>0</v>
      </c>
      <c r="C24" s="119">
        <f>[19]Agosto!$K$6</f>
        <v>0</v>
      </c>
      <c r="D24" s="119">
        <f>[19]Agosto!$K$7</f>
        <v>0</v>
      </c>
      <c r="E24" s="119">
        <f>[19]Agosto!$K$8</f>
        <v>0</v>
      </c>
      <c r="F24" s="119">
        <f>[19]Agosto!$K$9</f>
        <v>0</v>
      </c>
      <c r="G24" s="119">
        <f>[19]Agosto!$K$10</f>
        <v>0</v>
      </c>
      <c r="H24" s="119">
        <f>[19]Agosto!$K$11</f>
        <v>0</v>
      </c>
      <c r="I24" s="119" t="str">
        <f>[19]Agosto!$K$12</f>
        <v>*</v>
      </c>
      <c r="J24" s="119" t="str">
        <f>[19]Agosto!$K$13</f>
        <v>*</v>
      </c>
      <c r="K24" s="119" t="str">
        <f>[19]Agosto!$K$14</f>
        <v>*</v>
      </c>
      <c r="L24" s="119" t="str">
        <f>[19]Agosto!$K$15</f>
        <v>*</v>
      </c>
      <c r="M24" s="119">
        <f>[19]Agosto!$K$16</f>
        <v>0</v>
      </c>
      <c r="N24" s="119">
        <f>[19]Agosto!$K$17</f>
        <v>0</v>
      </c>
      <c r="O24" s="119">
        <f>[19]Agosto!$K$18</f>
        <v>0</v>
      </c>
      <c r="P24" s="119">
        <f>[19]Agosto!$K$19</f>
        <v>0</v>
      </c>
      <c r="Q24" s="119">
        <f>[19]Agosto!$K$20</f>
        <v>0</v>
      </c>
      <c r="R24" s="119" t="str">
        <f>[19]Agosto!$K$21</f>
        <v>*</v>
      </c>
      <c r="S24" s="119" t="str">
        <f>[19]Agosto!$K$22</f>
        <v>*</v>
      </c>
      <c r="T24" s="119" t="str">
        <f>[19]Agosto!$K$23</f>
        <v>*</v>
      </c>
      <c r="U24" s="119">
        <f>[19]Agosto!$K$24</f>
        <v>0</v>
      </c>
      <c r="V24" s="119">
        <f>[19]Agosto!$K$25</f>
        <v>0</v>
      </c>
      <c r="W24" s="119">
        <f>[19]Agosto!$K$26</f>
        <v>0</v>
      </c>
      <c r="X24" s="119">
        <f>[19]Agosto!$K$27</f>
        <v>0</v>
      </c>
      <c r="Y24" s="119">
        <f>[19]Agosto!$K$28</f>
        <v>0</v>
      </c>
      <c r="Z24" s="119">
        <f>[19]Agosto!$K$29</f>
        <v>0</v>
      </c>
      <c r="AA24" s="119">
        <f>[19]Agosto!$K$30</f>
        <v>0</v>
      </c>
      <c r="AB24" s="119">
        <f>[19]Agosto!$K$31</f>
        <v>0</v>
      </c>
      <c r="AC24" s="119">
        <f>[19]Agosto!$K$32</f>
        <v>0</v>
      </c>
      <c r="AD24" s="119">
        <f>[19]Agosto!$K$33</f>
        <v>0</v>
      </c>
      <c r="AE24" s="119">
        <f>[19]Agosto!$K$34</f>
        <v>0</v>
      </c>
      <c r="AF24" s="119">
        <f>[19]Agosto!$K$35</f>
        <v>0</v>
      </c>
      <c r="AG24" s="117">
        <f t="shared" ref="AG24" si="33">SUM(B24:AF24)</f>
        <v>0</v>
      </c>
      <c r="AH24" s="118">
        <f t="shared" ref="AH24:AH25" si="34">MAX(B24:AF24)</f>
        <v>0</v>
      </c>
      <c r="AI24" s="63">
        <f t="shared" ref="AI24:AI25" si="35">COUNTIF(B24:AF24,"=0,0")</f>
        <v>24</v>
      </c>
      <c r="AJ24" s="12" t="s">
        <v>36</v>
      </c>
    </row>
    <row r="25" spans="1:44" x14ac:dyDescent="0.2">
      <c r="A25" s="54" t="s">
        <v>152</v>
      </c>
      <c r="B25" s="119">
        <f>[20]Agosto!$K$5</f>
        <v>0</v>
      </c>
      <c r="C25" s="119">
        <f>[20]Agosto!$K$6</f>
        <v>0</v>
      </c>
      <c r="D25" s="119">
        <f>[20]Agosto!$K$7</f>
        <v>0</v>
      </c>
      <c r="E25" s="119">
        <f>[20]Agosto!$K$8</f>
        <v>0</v>
      </c>
      <c r="F25" s="119">
        <f>[20]Agosto!$K$9</f>
        <v>0</v>
      </c>
      <c r="G25" s="119">
        <f>[20]Agosto!$K$10</f>
        <v>0</v>
      </c>
      <c r="H25" s="119">
        <f>[20]Agosto!$K$11</f>
        <v>0</v>
      </c>
      <c r="I25" s="119">
        <f>[20]Agosto!$K$12</f>
        <v>21.400000000000006</v>
      </c>
      <c r="J25" s="119">
        <f>[20]Agosto!$K$13</f>
        <v>16.600000000000001</v>
      </c>
      <c r="K25" s="119">
        <f>[20]Agosto!$K$14</f>
        <v>0.4</v>
      </c>
      <c r="L25" s="119">
        <f>[20]Agosto!$K$15</f>
        <v>0</v>
      </c>
      <c r="M25" s="119">
        <f>[20]Agosto!$K$16</f>
        <v>0</v>
      </c>
      <c r="N25" s="119">
        <f>[20]Agosto!$K$17</f>
        <v>0</v>
      </c>
      <c r="O25" s="119">
        <f>[20]Agosto!$K$18</f>
        <v>0</v>
      </c>
      <c r="P25" s="119">
        <f>[20]Agosto!$K$19</f>
        <v>0</v>
      </c>
      <c r="Q25" s="119">
        <f>[20]Agosto!$K$20</f>
        <v>14.399999999999999</v>
      </c>
      <c r="R25" s="119">
        <f>[20]Agosto!$K$21</f>
        <v>49.4</v>
      </c>
      <c r="S25" s="119">
        <f>[20]Agosto!$K$22</f>
        <v>42.2</v>
      </c>
      <c r="T25" s="119">
        <f>[20]Agosto!$K$23</f>
        <v>1.2</v>
      </c>
      <c r="U25" s="119">
        <f>[20]Agosto!$K$24</f>
        <v>0</v>
      </c>
      <c r="V25" s="119">
        <f>[20]Agosto!$K$25</f>
        <v>0</v>
      </c>
      <c r="W25" s="119">
        <f>[20]Agosto!$K$26</f>
        <v>0</v>
      </c>
      <c r="X25" s="119">
        <f>[20]Agosto!$K$27</f>
        <v>0</v>
      </c>
      <c r="Y25" s="119">
        <f>[20]Agosto!$K$28</f>
        <v>0</v>
      </c>
      <c r="Z25" s="119">
        <f>[20]Agosto!$K$29</f>
        <v>0</v>
      </c>
      <c r="AA25" s="119">
        <f>[20]Agosto!$K$30</f>
        <v>0</v>
      </c>
      <c r="AB25" s="119">
        <f>[20]Agosto!$K$31</f>
        <v>0</v>
      </c>
      <c r="AC25" s="119">
        <f>[20]Agosto!$K$32</f>
        <v>0</v>
      </c>
      <c r="AD25" s="119">
        <f>[20]Agosto!$K$33</f>
        <v>0</v>
      </c>
      <c r="AE25" s="119">
        <f>[20]Agosto!$K$34</f>
        <v>0</v>
      </c>
      <c r="AF25" s="119">
        <f>[20]Agosto!$K$35</f>
        <v>0</v>
      </c>
      <c r="AG25" s="117">
        <f t="shared" ref="AG25" si="36">SUM(B25:AF25)</f>
        <v>145.6</v>
      </c>
      <c r="AH25" s="118">
        <f t="shared" si="34"/>
        <v>49.4</v>
      </c>
      <c r="AI25" s="63">
        <f t="shared" si="35"/>
        <v>24</v>
      </c>
    </row>
    <row r="26" spans="1:44" x14ac:dyDescent="0.2">
      <c r="A26" s="54" t="s">
        <v>10</v>
      </c>
      <c r="B26" s="119">
        <f>[21]Agosto!$K$5</f>
        <v>0</v>
      </c>
      <c r="C26" s="119">
        <f>[21]Agosto!$K$6</f>
        <v>0</v>
      </c>
      <c r="D26" s="119">
        <f>[21]Agosto!$K$7</f>
        <v>0</v>
      </c>
      <c r="E26" s="119">
        <f>[21]Agosto!$K$8</f>
        <v>0</v>
      </c>
      <c r="F26" s="119">
        <f>[21]Agosto!$K$9</f>
        <v>0</v>
      </c>
      <c r="G26" s="119">
        <f>[21]Agosto!$K$10</f>
        <v>0</v>
      </c>
      <c r="H26" s="119">
        <f>[21]Agosto!$K$11</f>
        <v>0</v>
      </c>
      <c r="I26" s="119">
        <f>[21]Agosto!$K$12</f>
        <v>0</v>
      </c>
      <c r="J26" s="119">
        <f>[21]Agosto!$K$13</f>
        <v>0</v>
      </c>
      <c r="K26" s="119">
        <f>[21]Agosto!$K$14</f>
        <v>0</v>
      </c>
      <c r="L26" s="119">
        <f>[21]Agosto!$K$15</f>
        <v>0</v>
      </c>
      <c r="M26" s="119">
        <f>[21]Agosto!$K$16</f>
        <v>0</v>
      </c>
      <c r="N26" s="119">
        <f>[21]Agosto!$K$17</f>
        <v>0</v>
      </c>
      <c r="O26" s="119">
        <f>[21]Agosto!$K$18</f>
        <v>0</v>
      </c>
      <c r="P26" s="119">
        <f>[21]Agosto!$K$19</f>
        <v>0</v>
      </c>
      <c r="Q26" s="119">
        <f>[21]Agosto!$K$20</f>
        <v>0</v>
      </c>
      <c r="R26" s="119">
        <f>[21]Agosto!$K$21</f>
        <v>0</v>
      </c>
      <c r="S26" s="119">
        <f>[21]Agosto!$K$22</f>
        <v>0</v>
      </c>
      <c r="T26" s="119">
        <f>[21]Agosto!$K$23</f>
        <v>0</v>
      </c>
      <c r="U26" s="119">
        <f>[21]Agosto!$K$24</f>
        <v>0</v>
      </c>
      <c r="V26" s="119">
        <f>[21]Agosto!$K$25</f>
        <v>0</v>
      </c>
      <c r="W26" s="119">
        <f>[21]Agosto!$K$26</f>
        <v>0</v>
      </c>
      <c r="X26" s="119">
        <f>[21]Agosto!$K$27</f>
        <v>0</v>
      </c>
      <c r="Y26" s="119">
        <f>[21]Agosto!$K$28</f>
        <v>0</v>
      </c>
      <c r="Z26" s="119">
        <f>[21]Agosto!$K$29</f>
        <v>0</v>
      </c>
      <c r="AA26" s="119">
        <f>[21]Agosto!$K$30</f>
        <v>0</v>
      </c>
      <c r="AB26" s="119">
        <f>[21]Agosto!$K$31</f>
        <v>0</v>
      </c>
      <c r="AC26" s="119">
        <f>[21]Agosto!$K$32</f>
        <v>0</v>
      </c>
      <c r="AD26" s="119">
        <f>[21]Agosto!$K$33</f>
        <v>0</v>
      </c>
      <c r="AE26" s="119">
        <f>[21]Agosto!$K$34</f>
        <v>0</v>
      </c>
      <c r="AF26" s="119">
        <f>[21]Agosto!$K$35</f>
        <v>0</v>
      </c>
      <c r="AG26" s="117">
        <f t="shared" ref="AG26" si="37">SUM(B26:AF26)</f>
        <v>0</v>
      </c>
      <c r="AH26" s="118">
        <f t="shared" ref="AH26:AH27" si="38">MAX(B26:AF26)</f>
        <v>0</v>
      </c>
      <c r="AI26" s="63">
        <f t="shared" ref="AI26:AI27" si="39">COUNTIF(B26:AF26,"=0,0")</f>
        <v>31</v>
      </c>
    </row>
    <row r="27" spans="1:44" x14ac:dyDescent="0.2">
      <c r="A27" s="54" t="s">
        <v>140</v>
      </c>
      <c r="B27" s="119">
        <f>[22]Agosto!$K$5</f>
        <v>0</v>
      </c>
      <c r="C27" s="119">
        <f>[22]Agosto!$K$6</f>
        <v>0</v>
      </c>
      <c r="D27" s="119">
        <f>[22]Agosto!$K$7</f>
        <v>0</v>
      </c>
      <c r="E27" s="119">
        <f>[22]Agosto!$K$8</f>
        <v>0</v>
      </c>
      <c r="F27" s="119">
        <f>[22]Agosto!$K$9</f>
        <v>0</v>
      </c>
      <c r="G27" s="119">
        <f>[22]Agosto!$K$10</f>
        <v>0</v>
      </c>
      <c r="H27" s="119">
        <f>[22]Agosto!$K$11</f>
        <v>0</v>
      </c>
      <c r="I27" s="119">
        <f>[22]Agosto!$K$12</f>
        <v>38.6</v>
      </c>
      <c r="J27" s="119">
        <f>[22]Agosto!$K$13</f>
        <v>10</v>
      </c>
      <c r="K27" s="119">
        <f>[22]Agosto!$K$14</f>
        <v>0</v>
      </c>
      <c r="L27" s="119">
        <f>[22]Agosto!$K$15</f>
        <v>0</v>
      </c>
      <c r="M27" s="119">
        <f>[22]Agosto!$K$16</f>
        <v>0</v>
      </c>
      <c r="N27" s="119">
        <f>[22]Agosto!$K$17</f>
        <v>0</v>
      </c>
      <c r="O27" s="119">
        <f>[22]Agosto!$K$18</f>
        <v>0</v>
      </c>
      <c r="P27" s="119">
        <f>[22]Agosto!$K$19</f>
        <v>0</v>
      </c>
      <c r="Q27" s="119">
        <f>[22]Agosto!$K$20</f>
        <v>0</v>
      </c>
      <c r="R27" s="119" t="str">
        <f>[22]Agosto!$K$21</f>
        <v>*</v>
      </c>
      <c r="S27" s="119" t="str">
        <f>[22]Agosto!$K$22</f>
        <v>*</v>
      </c>
      <c r="T27" s="119" t="str">
        <f>[22]Agosto!$K$23</f>
        <v>*</v>
      </c>
      <c r="U27" s="119" t="str">
        <f>[22]Agosto!$K$24</f>
        <v>*</v>
      </c>
      <c r="V27" s="119" t="str">
        <f>[22]Agosto!$K$25</f>
        <v>*</v>
      </c>
      <c r="W27" s="119" t="str">
        <f>[22]Agosto!$K$26</f>
        <v>*</v>
      </c>
      <c r="X27" s="119" t="str">
        <f>[22]Agosto!$K$27</f>
        <v>*</v>
      </c>
      <c r="Y27" s="119" t="str">
        <f>[22]Agosto!$K$28</f>
        <v>*</v>
      </c>
      <c r="Z27" s="119" t="str">
        <f>[22]Agosto!$K$29</f>
        <v>*</v>
      </c>
      <c r="AA27" s="119" t="str">
        <f>[22]Agosto!$K$30</f>
        <v>*</v>
      </c>
      <c r="AB27" s="119" t="str">
        <f>[22]Agosto!$K$31</f>
        <v>*</v>
      </c>
      <c r="AC27" s="119" t="str">
        <f>[22]Agosto!$K$32</f>
        <v>*</v>
      </c>
      <c r="AD27" s="119" t="str">
        <f>[22]Agosto!$K$33</f>
        <v>*</v>
      </c>
      <c r="AE27" s="119" t="str">
        <f>[22]Agosto!$K$34</f>
        <v>*</v>
      </c>
      <c r="AF27" s="119" t="str">
        <f>[22]Agosto!$K$35</f>
        <v>*</v>
      </c>
      <c r="AG27" s="117">
        <f t="shared" ref="AG27" si="40">SUM(B27:AF27)</f>
        <v>48.6</v>
      </c>
      <c r="AH27" s="118">
        <f t="shared" si="38"/>
        <v>38.6</v>
      </c>
      <c r="AI27" s="63">
        <f t="shared" si="39"/>
        <v>14</v>
      </c>
      <c r="AK27" s="12" t="s">
        <v>36</v>
      </c>
    </row>
    <row r="28" spans="1:44" x14ac:dyDescent="0.2">
      <c r="A28" s="54" t="s">
        <v>11</v>
      </c>
      <c r="B28" s="119" t="str">
        <f>[23]Agosto!$K$5</f>
        <v>*</v>
      </c>
      <c r="C28" s="119" t="str">
        <f>[23]Agosto!$K$6</f>
        <v>*</v>
      </c>
      <c r="D28" s="119" t="str">
        <f>[23]Agosto!$K$7</f>
        <v>*</v>
      </c>
      <c r="E28" s="119" t="str">
        <f>[23]Agosto!$K$8</f>
        <v>*</v>
      </c>
      <c r="F28" s="119" t="str">
        <f>[23]Agosto!$K$9</f>
        <v>*</v>
      </c>
      <c r="G28" s="119" t="str">
        <f>[23]Agosto!$K$10</f>
        <v>*</v>
      </c>
      <c r="H28" s="119" t="str">
        <f>[23]Agosto!$K$11</f>
        <v>*</v>
      </c>
      <c r="I28" s="119" t="str">
        <f>[23]Agosto!$K$12</f>
        <v>*</v>
      </c>
      <c r="J28" s="119" t="str">
        <f>[23]Agosto!$K$13</f>
        <v>*</v>
      </c>
      <c r="K28" s="119" t="str">
        <f>[23]Agosto!$K$14</f>
        <v>*</v>
      </c>
      <c r="L28" s="119" t="str">
        <f>[23]Agosto!$K$15</f>
        <v>*</v>
      </c>
      <c r="M28" s="119" t="str">
        <f>[23]Agosto!$K$16</f>
        <v>*</v>
      </c>
      <c r="N28" s="119" t="str">
        <f>[23]Agosto!$K$17</f>
        <v>*</v>
      </c>
      <c r="O28" s="119" t="str">
        <f>[23]Agosto!$K$18</f>
        <v>*</v>
      </c>
      <c r="P28" s="119" t="str">
        <f>[23]Agosto!$K$19</f>
        <v>*</v>
      </c>
      <c r="Q28" s="119" t="str">
        <f>[23]Agosto!$K$20</f>
        <v>*</v>
      </c>
      <c r="R28" s="119" t="str">
        <f>[23]Agosto!$K$21</f>
        <v>*</v>
      </c>
      <c r="S28" s="119" t="str">
        <f>[23]Agosto!$K$22</f>
        <v>*</v>
      </c>
      <c r="T28" s="119">
        <f>[23]Agosto!$K$23</f>
        <v>0.2</v>
      </c>
      <c r="U28" s="119">
        <f>[23]Agosto!$K$24</f>
        <v>0</v>
      </c>
      <c r="V28" s="119">
        <f>[23]Agosto!$K$25</f>
        <v>0</v>
      </c>
      <c r="W28" s="119">
        <f>[23]Agosto!$K$26</f>
        <v>0</v>
      </c>
      <c r="X28" s="119">
        <f>[23]Agosto!$K$27</f>
        <v>0</v>
      </c>
      <c r="Y28" s="119">
        <f>[23]Agosto!$K$28</f>
        <v>0</v>
      </c>
      <c r="Z28" s="119">
        <f>[23]Agosto!$K$29</f>
        <v>0</v>
      </c>
      <c r="AA28" s="119">
        <f>[23]Agosto!$K$30</f>
        <v>0</v>
      </c>
      <c r="AB28" s="119">
        <f>[23]Agosto!$K$31</f>
        <v>0</v>
      </c>
      <c r="AC28" s="119">
        <f>[23]Agosto!$K$32</f>
        <v>0</v>
      </c>
      <c r="AD28" s="119">
        <f>[23]Agosto!$K$33</f>
        <v>0</v>
      </c>
      <c r="AE28" s="119">
        <f>[23]Agosto!$K$34</f>
        <v>0</v>
      </c>
      <c r="AF28" s="119">
        <f>[23]Agosto!$K$35</f>
        <v>0</v>
      </c>
      <c r="AG28" s="117">
        <f t="shared" ref="AG28" si="41">SUM(B28:AF28)</f>
        <v>0.2</v>
      </c>
      <c r="AH28" s="118">
        <f t="shared" ref="AH28" si="42">MAX(B28:AF28)</f>
        <v>0.2</v>
      </c>
      <c r="AI28" s="63">
        <f t="shared" ref="AI28" si="43">COUNTIF(B28:AF28,"=0,0")</f>
        <v>12</v>
      </c>
    </row>
    <row r="29" spans="1:44" x14ac:dyDescent="0.2">
      <c r="A29" s="54" t="s">
        <v>23</v>
      </c>
      <c r="B29" s="119">
        <f>[24]Agosto!$K$5</f>
        <v>0</v>
      </c>
      <c r="C29" s="119">
        <f>[24]Agosto!$K$6</f>
        <v>0</v>
      </c>
      <c r="D29" s="119" t="str">
        <f>[24]Agosto!$K$7</f>
        <v>*</v>
      </c>
      <c r="E29" s="119" t="str">
        <f>[24]Agosto!$K$8</f>
        <v>*</v>
      </c>
      <c r="F29" s="119">
        <f>[24]Agosto!$K$9</f>
        <v>0</v>
      </c>
      <c r="G29" s="119">
        <f>[24]Agosto!$K$10</f>
        <v>0</v>
      </c>
      <c r="H29" s="119">
        <f>[24]Agosto!$K$11</f>
        <v>0</v>
      </c>
      <c r="I29" s="119">
        <f>[24]Agosto!$K$12</f>
        <v>0</v>
      </c>
      <c r="J29" s="119">
        <f>[24]Agosto!$K$13</f>
        <v>0</v>
      </c>
      <c r="K29" s="119">
        <f>[24]Agosto!$K$14</f>
        <v>0</v>
      </c>
      <c r="L29" s="119">
        <f>[24]Agosto!$K$15</f>
        <v>0</v>
      </c>
      <c r="M29" s="119">
        <f>[24]Agosto!$K$16</f>
        <v>0</v>
      </c>
      <c r="N29" s="119">
        <f>[24]Agosto!$K$17</f>
        <v>0</v>
      </c>
      <c r="O29" s="119">
        <f>[24]Agosto!$K$18</f>
        <v>0</v>
      </c>
      <c r="P29" s="119" t="str">
        <f>[24]Agosto!$K$19</f>
        <v>*</v>
      </c>
      <c r="Q29" s="119" t="str">
        <f>[24]Agosto!$K$20</f>
        <v>*</v>
      </c>
      <c r="R29" s="119" t="str">
        <f>[24]Agosto!$K$21</f>
        <v>*</v>
      </c>
      <c r="S29" s="119">
        <f>[24]Agosto!$K$22</f>
        <v>0</v>
      </c>
      <c r="T29" s="119" t="str">
        <f>[24]Agosto!$K$23</f>
        <v>*</v>
      </c>
      <c r="U29" s="119">
        <f>[24]Agosto!$K$24</f>
        <v>0</v>
      </c>
      <c r="V29" s="119">
        <f>[24]Agosto!$K$25</f>
        <v>0</v>
      </c>
      <c r="W29" s="119">
        <f>[24]Agosto!$K$26</f>
        <v>0</v>
      </c>
      <c r="X29" s="119">
        <f>[24]Agosto!$K$27</f>
        <v>0</v>
      </c>
      <c r="Y29" s="119">
        <f>[24]Agosto!$K$28</f>
        <v>0</v>
      </c>
      <c r="Z29" s="119">
        <f>[24]Agosto!$K$29</f>
        <v>0</v>
      </c>
      <c r="AA29" s="119">
        <f>[24]Agosto!$K$30</f>
        <v>0</v>
      </c>
      <c r="AB29" s="119">
        <f>[24]Agosto!$K$31</f>
        <v>0</v>
      </c>
      <c r="AC29" s="119">
        <f>[24]Agosto!$K$32</f>
        <v>0</v>
      </c>
      <c r="AD29" s="119">
        <f>[24]Agosto!$K$33</f>
        <v>0</v>
      </c>
      <c r="AE29" s="119">
        <f>[24]Agosto!$K$34</f>
        <v>0</v>
      </c>
      <c r="AF29" s="119">
        <f>[24]Agosto!$K$35</f>
        <v>0</v>
      </c>
      <c r="AG29" s="117">
        <f t="shared" ref="AG29:AG31" si="44">SUM(B29:AF29)</f>
        <v>0</v>
      </c>
      <c r="AH29" s="118">
        <f t="shared" ref="AH29:AH52" si="45">MAX(B29:AF29)</f>
        <v>0</v>
      </c>
      <c r="AI29" s="63">
        <f t="shared" ref="AI29:AI31" si="46">COUNTIF(B29:AF29,"=0,0")</f>
        <v>25</v>
      </c>
    </row>
    <row r="30" spans="1:44" x14ac:dyDescent="0.2">
      <c r="A30" s="54" t="s">
        <v>35</v>
      </c>
      <c r="B30" s="119">
        <f>[25]Agosto!$K$5</f>
        <v>0</v>
      </c>
      <c r="C30" s="119">
        <f>[25]Agosto!$K$6</f>
        <v>0</v>
      </c>
      <c r="D30" s="119">
        <f>[25]Agosto!$K$7</f>
        <v>0</v>
      </c>
      <c r="E30" s="119">
        <f>[25]Agosto!$K$8</f>
        <v>0</v>
      </c>
      <c r="F30" s="119">
        <f>[25]Agosto!$K$9</f>
        <v>0</v>
      </c>
      <c r="G30" s="119">
        <f>[25]Agosto!$K$10</f>
        <v>0</v>
      </c>
      <c r="H30" s="119">
        <f>[25]Agosto!$K$11</f>
        <v>0</v>
      </c>
      <c r="I30" s="119">
        <f>[25]Agosto!$K$12</f>
        <v>0.2</v>
      </c>
      <c r="J30" s="119">
        <f>[25]Agosto!$K$13</f>
        <v>0.2</v>
      </c>
      <c r="K30" s="119">
        <f>[25]Agosto!$K$14</f>
        <v>0</v>
      </c>
      <c r="L30" s="119">
        <f>[25]Agosto!$K$15</f>
        <v>0.2</v>
      </c>
      <c r="M30" s="119">
        <f>[25]Agosto!$K$16</f>
        <v>0</v>
      </c>
      <c r="N30" s="119">
        <f>[25]Agosto!$K$17</f>
        <v>0</v>
      </c>
      <c r="O30" s="119">
        <f>[25]Agosto!$K$18</f>
        <v>0.2</v>
      </c>
      <c r="P30" s="119">
        <f>[25]Agosto!$K$19</f>
        <v>0</v>
      </c>
      <c r="Q30" s="119">
        <f>[25]Agosto!$K$20</f>
        <v>0</v>
      </c>
      <c r="R30" s="119">
        <f>[25]Agosto!$K$21</f>
        <v>0</v>
      </c>
      <c r="S30" s="119">
        <f>[25]Agosto!$K$22</f>
        <v>0</v>
      </c>
      <c r="T30" s="119">
        <f>[25]Agosto!$K$23</f>
        <v>0</v>
      </c>
      <c r="U30" s="119">
        <f>[25]Agosto!$K$24</f>
        <v>0</v>
      </c>
      <c r="V30" s="119">
        <f>[25]Agosto!$K$25</f>
        <v>0</v>
      </c>
      <c r="W30" s="119">
        <f>[25]Agosto!$K$26</f>
        <v>0</v>
      </c>
      <c r="X30" s="119">
        <f>[25]Agosto!$K$27</f>
        <v>0</v>
      </c>
      <c r="Y30" s="119">
        <f>[25]Agosto!$K$28</f>
        <v>0</v>
      </c>
      <c r="Z30" s="119">
        <f>[25]Agosto!$K$29</f>
        <v>0</v>
      </c>
      <c r="AA30" s="119">
        <f>[25]Agosto!$K$30</f>
        <v>0</v>
      </c>
      <c r="AB30" s="119">
        <f>[25]Agosto!$K$31</f>
        <v>0</v>
      </c>
      <c r="AC30" s="119">
        <f>[25]Agosto!$K$32</f>
        <v>0</v>
      </c>
      <c r="AD30" s="119">
        <f>[25]Agosto!$K$33</f>
        <v>0</v>
      </c>
      <c r="AE30" s="119">
        <f>[25]Agosto!$K$34</f>
        <v>0</v>
      </c>
      <c r="AF30" s="119">
        <f>[25]Agosto!$K$35</f>
        <v>0</v>
      </c>
      <c r="AG30" s="117">
        <f t="shared" si="44"/>
        <v>0.8</v>
      </c>
      <c r="AH30" s="118">
        <f>MAX(B30:AF30)</f>
        <v>0.2</v>
      </c>
      <c r="AI30" s="63">
        <f t="shared" si="46"/>
        <v>27</v>
      </c>
      <c r="AJ30" s="12" t="s">
        <v>36</v>
      </c>
    </row>
    <row r="31" spans="1:44" x14ac:dyDescent="0.2">
      <c r="A31" s="54" t="s">
        <v>12</v>
      </c>
      <c r="B31" s="119">
        <f>[26]Agosto!$K$5</f>
        <v>0</v>
      </c>
      <c r="C31" s="119">
        <f>[26]Agosto!$K$6</f>
        <v>0</v>
      </c>
      <c r="D31" s="119">
        <f>[26]Agosto!$K$7</f>
        <v>0</v>
      </c>
      <c r="E31" s="119">
        <f>[26]Agosto!$K$8</f>
        <v>0</v>
      </c>
      <c r="F31" s="119">
        <f>[26]Agosto!$K$9</f>
        <v>0</v>
      </c>
      <c r="G31" s="119">
        <f>[26]Agosto!$K$10</f>
        <v>0.4</v>
      </c>
      <c r="H31" s="119">
        <f>[26]Agosto!$K$11</f>
        <v>0</v>
      </c>
      <c r="I31" s="119">
        <f>[26]Agosto!$K$12</f>
        <v>7.6000000000000014</v>
      </c>
      <c r="J31" s="119">
        <f>[26]Agosto!$K$13</f>
        <v>9.8000000000000007</v>
      </c>
      <c r="K31" s="119">
        <f>[26]Agosto!$K$14</f>
        <v>2.6</v>
      </c>
      <c r="L31" s="119">
        <f>[26]Agosto!$K$15</f>
        <v>0</v>
      </c>
      <c r="M31" s="119">
        <f>[26]Agosto!$K$16</f>
        <v>0</v>
      </c>
      <c r="N31" s="119">
        <f>[26]Agosto!$K$17</f>
        <v>0</v>
      </c>
      <c r="O31" s="119">
        <f>[26]Agosto!$K$18</f>
        <v>0</v>
      </c>
      <c r="P31" s="119">
        <f>[26]Agosto!$K$19</f>
        <v>0</v>
      </c>
      <c r="Q31" s="119">
        <f>[26]Agosto!$K$20</f>
        <v>1</v>
      </c>
      <c r="R31" s="119">
        <f>[26]Agosto!$K$21</f>
        <v>36.799999999999997</v>
      </c>
      <c r="S31" s="119">
        <f>[26]Agosto!$K$22</f>
        <v>16.799999999999997</v>
      </c>
      <c r="T31" s="119">
        <f>[26]Agosto!$K$23</f>
        <v>0.60000000000000009</v>
      </c>
      <c r="U31" s="119">
        <f>[26]Agosto!$K$24</f>
        <v>0</v>
      </c>
      <c r="V31" s="119">
        <f>[26]Agosto!$K$25</f>
        <v>0.60000000000000009</v>
      </c>
      <c r="W31" s="119">
        <f>[26]Agosto!$K$26</f>
        <v>0</v>
      </c>
      <c r="X31" s="119">
        <f>[26]Agosto!$K$27</f>
        <v>0</v>
      </c>
      <c r="Y31" s="119">
        <f>[26]Agosto!$K$28</f>
        <v>0</v>
      </c>
      <c r="Z31" s="119">
        <f>[26]Agosto!$K$29</f>
        <v>0</v>
      </c>
      <c r="AA31" s="119">
        <f>[26]Agosto!$K$30</f>
        <v>0</v>
      </c>
      <c r="AB31" s="119">
        <f>[26]Agosto!$K$31</f>
        <v>0</v>
      </c>
      <c r="AC31" s="119">
        <f>[26]Agosto!$K$32</f>
        <v>0</v>
      </c>
      <c r="AD31" s="119">
        <f>[26]Agosto!$K$33</f>
        <v>0</v>
      </c>
      <c r="AE31" s="119">
        <f>[26]Agosto!$K$34</f>
        <v>0</v>
      </c>
      <c r="AF31" s="119">
        <f>[26]Agosto!$K$35</f>
        <v>0</v>
      </c>
      <c r="AG31" s="117">
        <f t="shared" si="44"/>
        <v>76.199999999999989</v>
      </c>
      <c r="AH31" s="118">
        <f t="shared" si="45"/>
        <v>36.799999999999997</v>
      </c>
      <c r="AI31" s="63">
        <f t="shared" si="46"/>
        <v>22</v>
      </c>
    </row>
    <row r="32" spans="1:44" s="5" customFormat="1" x14ac:dyDescent="0.2">
      <c r="A32" s="135" t="s">
        <v>0</v>
      </c>
      <c r="B32" s="11" t="s">
        <v>203</v>
      </c>
      <c r="C32" s="11" t="s">
        <v>203</v>
      </c>
      <c r="D32" s="11" t="s">
        <v>203</v>
      </c>
      <c r="E32" s="11" t="s">
        <v>203</v>
      </c>
      <c r="F32" s="11" t="s">
        <v>203</v>
      </c>
      <c r="G32" s="11" t="s">
        <v>203</v>
      </c>
      <c r="H32" s="11">
        <v>9</v>
      </c>
      <c r="I32" s="11">
        <v>7.4</v>
      </c>
      <c r="J32" s="11">
        <v>23.8</v>
      </c>
      <c r="K32" s="11" t="s">
        <v>203</v>
      </c>
      <c r="L32" s="11" t="s">
        <v>203</v>
      </c>
      <c r="M32" s="11" t="s">
        <v>203</v>
      </c>
      <c r="N32" s="11" t="s">
        <v>203</v>
      </c>
      <c r="O32" s="11" t="s">
        <v>203</v>
      </c>
      <c r="P32" s="11" t="s">
        <v>203</v>
      </c>
      <c r="Q32" s="11">
        <v>39</v>
      </c>
      <c r="R32" s="11">
        <v>46.4</v>
      </c>
      <c r="S32" s="11">
        <v>58.6</v>
      </c>
      <c r="T32" s="11" t="s">
        <v>203</v>
      </c>
      <c r="U32" s="11" t="s">
        <v>203</v>
      </c>
      <c r="V32" s="11" t="s">
        <v>203</v>
      </c>
      <c r="W32" s="11" t="s">
        <v>203</v>
      </c>
      <c r="X32" s="130" t="s">
        <v>203</v>
      </c>
      <c r="Y32" s="130" t="s">
        <v>203</v>
      </c>
      <c r="Z32" s="130" t="s">
        <v>203</v>
      </c>
      <c r="AA32" s="130" t="s">
        <v>203</v>
      </c>
      <c r="AB32" s="130" t="s">
        <v>203</v>
      </c>
      <c r="AC32" s="130" t="s">
        <v>203</v>
      </c>
      <c r="AD32" s="130" t="s">
        <v>203</v>
      </c>
      <c r="AE32" s="130" t="s">
        <v>203</v>
      </c>
      <c r="AF32" s="11" t="s">
        <v>203</v>
      </c>
      <c r="AG32" s="117">
        <f t="shared" ref="AG32" si="47">SUM(B32:AF32)</f>
        <v>184.2</v>
      </c>
      <c r="AH32" s="118">
        <f t="shared" si="45"/>
        <v>58.6</v>
      </c>
      <c r="AI32" s="131">
        <f>COUNTIF(B32:AF32,"=*")</f>
        <v>25</v>
      </c>
    </row>
    <row r="33" spans="1:36" x14ac:dyDescent="0.2">
      <c r="A33" s="135" t="s">
        <v>53</v>
      </c>
      <c r="B33" s="11" t="s">
        <v>203</v>
      </c>
      <c r="C33" s="11" t="s">
        <v>203</v>
      </c>
      <c r="D33" s="11" t="s">
        <v>203</v>
      </c>
      <c r="E33" s="11" t="s">
        <v>203</v>
      </c>
      <c r="F33" s="11" t="s">
        <v>203</v>
      </c>
      <c r="G33" s="11" t="s">
        <v>203</v>
      </c>
      <c r="H33" s="11" t="s">
        <v>203</v>
      </c>
      <c r="I33" s="11">
        <v>14</v>
      </c>
      <c r="J33" s="11">
        <v>32.200000000000003</v>
      </c>
      <c r="K33" s="11" t="s">
        <v>203</v>
      </c>
      <c r="L33" s="11" t="s">
        <v>203</v>
      </c>
      <c r="M33" s="11" t="s">
        <v>203</v>
      </c>
      <c r="N33" s="11" t="s">
        <v>203</v>
      </c>
      <c r="O33" s="11" t="s">
        <v>203</v>
      </c>
      <c r="P33" s="11" t="s">
        <v>203</v>
      </c>
      <c r="Q33" s="11">
        <v>7.4</v>
      </c>
      <c r="R33" s="11">
        <v>54.4</v>
      </c>
      <c r="S33" s="11">
        <v>57</v>
      </c>
      <c r="T33" s="11" t="s">
        <v>203</v>
      </c>
      <c r="U33" s="11" t="s">
        <v>203</v>
      </c>
      <c r="V33" s="11">
        <v>4.8</v>
      </c>
      <c r="W33" s="11">
        <v>0.2</v>
      </c>
      <c r="X33" s="11" t="s">
        <v>203</v>
      </c>
      <c r="Y33" s="130" t="s">
        <v>203</v>
      </c>
      <c r="Z33" s="130" t="s">
        <v>203</v>
      </c>
      <c r="AA33" s="130" t="s">
        <v>203</v>
      </c>
      <c r="AB33" s="130" t="s">
        <v>203</v>
      </c>
      <c r="AC33" s="130" t="s">
        <v>203</v>
      </c>
      <c r="AD33" s="130" t="s">
        <v>203</v>
      </c>
      <c r="AE33" s="130" t="s">
        <v>203</v>
      </c>
      <c r="AF33" s="11" t="s">
        <v>203</v>
      </c>
      <c r="AG33" s="117">
        <f t="shared" ref="AG33:AG34" si="48">SUM(B33:AF33)</f>
        <v>170</v>
      </c>
      <c r="AH33" s="118">
        <f t="shared" si="45"/>
        <v>57</v>
      </c>
      <c r="AI33" s="131">
        <f t="shared" ref="AI33:AI52" si="49">COUNTIF(B33:AF33,"=*")</f>
        <v>24</v>
      </c>
    </row>
    <row r="34" spans="1:36" x14ac:dyDescent="0.2">
      <c r="A34" s="135" t="s">
        <v>209</v>
      </c>
      <c r="B34" s="11" t="s">
        <v>203</v>
      </c>
      <c r="C34" s="11" t="s">
        <v>203</v>
      </c>
      <c r="D34" s="11" t="s">
        <v>203</v>
      </c>
      <c r="E34" s="11" t="s">
        <v>203</v>
      </c>
      <c r="F34" s="11" t="s">
        <v>203</v>
      </c>
      <c r="G34" s="11">
        <v>0.6</v>
      </c>
      <c r="H34" s="11">
        <v>4.4000000000000004</v>
      </c>
      <c r="I34" s="11">
        <v>3.4</v>
      </c>
      <c r="J34" s="11">
        <v>2.8</v>
      </c>
      <c r="K34" s="11" t="s">
        <v>203</v>
      </c>
      <c r="L34" s="11" t="s">
        <v>203</v>
      </c>
      <c r="M34" s="11" t="s">
        <v>203</v>
      </c>
      <c r="N34" s="11" t="s">
        <v>203</v>
      </c>
      <c r="O34" s="11" t="s">
        <v>203</v>
      </c>
      <c r="P34" s="11" t="s">
        <v>203</v>
      </c>
      <c r="Q34" s="11">
        <v>21.6</v>
      </c>
      <c r="R34" s="11" t="s">
        <v>203</v>
      </c>
      <c r="S34" s="11">
        <v>45.8</v>
      </c>
      <c r="T34" s="11" t="s">
        <v>203</v>
      </c>
      <c r="U34" s="11" t="s">
        <v>203</v>
      </c>
      <c r="V34" s="11" t="s">
        <v>203</v>
      </c>
      <c r="W34" s="11" t="s">
        <v>203</v>
      </c>
      <c r="X34" s="11" t="s">
        <v>203</v>
      </c>
      <c r="Y34" s="130" t="s">
        <v>203</v>
      </c>
      <c r="Z34" s="130">
        <v>1</v>
      </c>
      <c r="AA34" s="130" t="s">
        <v>203</v>
      </c>
      <c r="AB34" s="130" t="s">
        <v>203</v>
      </c>
      <c r="AC34" s="130" t="s">
        <v>203</v>
      </c>
      <c r="AD34" s="130" t="s">
        <v>203</v>
      </c>
      <c r="AE34" s="130" t="s">
        <v>203</v>
      </c>
      <c r="AF34" s="11" t="s">
        <v>203</v>
      </c>
      <c r="AG34" s="117">
        <f t="shared" si="48"/>
        <v>79.599999999999994</v>
      </c>
      <c r="AH34" s="118">
        <f t="shared" si="45"/>
        <v>45.8</v>
      </c>
      <c r="AI34" s="131">
        <f t="shared" si="49"/>
        <v>24</v>
      </c>
    </row>
    <row r="35" spans="1:36" x14ac:dyDescent="0.2">
      <c r="A35" s="135" t="s">
        <v>210</v>
      </c>
      <c r="B35" s="11" t="s">
        <v>203</v>
      </c>
      <c r="C35" s="11" t="s">
        <v>203</v>
      </c>
      <c r="D35" s="11" t="s">
        <v>203</v>
      </c>
      <c r="E35" s="11" t="s">
        <v>203</v>
      </c>
      <c r="F35" s="11" t="s">
        <v>203</v>
      </c>
      <c r="G35" s="11" t="s">
        <v>203</v>
      </c>
      <c r="H35" s="11">
        <v>2.6</v>
      </c>
      <c r="I35" s="11">
        <v>19.2</v>
      </c>
      <c r="J35" s="11">
        <v>21.8</v>
      </c>
      <c r="K35" s="11">
        <v>0.2</v>
      </c>
      <c r="L35" s="11" t="s">
        <v>203</v>
      </c>
      <c r="M35" s="11" t="s">
        <v>203</v>
      </c>
      <c r="N35" s="11" t="s">
        <v>203</v>
      </c>
      <c r="O35" s="11" t="s">
        <v>203</v>
      </c>
      <c r="P35" s="11" t="s">
        <v>203</v>
      </c>
      <c r="Q35" s="11">
        <v>8.4</v>
      </c>
      <c r="R35" s="11">
        <v>41.8</v>
      </c>
      <c r="S35" s="11">
        <v>85.6</v>
      </c>
      <c r="T35" s="11" t="s">
        <v>203</v>
      </c>
      <c r="U35" s="11" t="s">
        <v>203</v>
      </c>
      <c r="V35" s="11" t="s">
        <v>203</v>
      </c>
      <c r="W35" s="11" t="s">
        <v>203</v>
      </c>
      <c r="X35" s="11" t="s">
        <v>203</v>
      </c>
      <c r="Y35" s="130" t="s">
        <v>203</v>
      </c>
      <c r="Z35" s="130" t="s">
        <v>203</v>
      </c>
      <c r="AA35" s="130" t="s">
        <v>203</v>
      </c>
      <c r="AB35" s="130" t="s">
        <v>203</v>
      </c>
      <c r="AC35" s="130" t="s">
        <v>203</v>
      </c>
      <c r="AD35" s="130" t="s">
        <v>203</v>
      </c>
      <c r="AE35" s="130" t="s">
        <v>203</v>
      </c>
      <c r="AF35" s="11" t="s">
        <v>203</v>
      </c>
      <c r="AG35" s="117">
        <f t="shared" ref="AG35:AG37" si="50">SUM(B35:AF35)</f>
        <v>179.6</v>
      </c>
      <c r="AH35" s="118">
        <f t="shared" si="45"/>
        <v>85.6</v>
      </c>
      <c r="AI35" s="131">
        <f t="shared" si="49"/>
        <v>24</v>
      </c>
    </row>
    <row r="36" spans="1:36" x14ac:dyDescent="0.2">
      <c r="A36" s="135" t="s">
        <v>211</v>
      </c>
      <c r="B36" s="11" t="s">
        <v>203</v>
      </c>
      <c r="C36" s="11" t="s">
        <v>203</v>
      </c>
      <c r="D36" s="11" t="s">
        <v>203</v>
      </c>
      <c r="E36" s="11" t="s">
        <v>203</v>
      </c>
      <c r="F36" s="11" t="s">
        <v>203</v>
      </c>
      <c r="G36" s="11" t="s">
        <v>203</v>
      </c>
      <c r="H36" s="11">
        <v>3.6</v>
      </c>
      <c r="I36" s="11">
        <v>20</v>
      </c>
      <c r="J36" s="11">
        <v>15</v>
      </c>
      <c r="K36" s="11">
        <v>0.2</v>
      </c>
      <c r="L36" s="11" t="s">
        <v>203</v>
      </c>
      <c r="M36" s="11" t="s">
        <v>203</v>
      </c>
      <c r="N36" s="11" t="s">
        <v>203</v>
      </c>
      <c r="O36" s="11" t="s">
        <v>203</v>
      </c>
      <c r="P36" s="11" t="s">
        <v>203</v>
      </c>
      <c r="Q36" s="11">
        <v>12.4</v>
      </c>
      <c r="R36" s="11">
        <v>41.2</v>
      </c>
      <c r="S36" s="11">
        <v>71</v>
      </c>
      <c r="T36" s="11" t="s">
        <v>203</v>
      </c>
      <c r="U36" s="11" t="s">
        <v>203</v>
      </c>
      <c r="V36" s="11" t="s">
        <v>203</v>
      </c>
      <c r="W36" s="11" t="s">
        <v>203</v>
      </c>
      <c r="X36" s="11" t="s">
        <v>203</v>
      </c>
      <c r="Y36" s="130" t="s">
        <v>203</v>
      </c>
      <c r="Z36" s="130" t="s">
        <v>203</v>
      </c>
      <c r="AA36" s="130" t="s">
        <v>203</v>
      </c>
      <c r="AB36" s="130" t="s">
        <v>203</v>
      </c>
      <c r="AC36" s="130" t="s">
        <v>203</v>
      </c>
      <c r="AD36" s="130" t="s">
        <v>203</v>
      </c>
      <c r="AE36" s="130" t="s">
        <v>203</v>
      </c>
      <c r="AF36" s="11" t="s">
        <v>203</v>
      </c>
      <c r="AG36" s="117">
        <f t="shared" si="50"/>
        <v>163.4</v>
      </c>
      <c r="AH36" s="118">
        <f t="shared" si="45"/>
        <v>71</v>
      </c>
      <c r="AI36" s="131">
        <f t="shared" si="49"/>
        <v>24</v>
      </c>
    </row>
    <row r="37" spans="1:36" x14ac:dyDescent="0.2">
      <c r="A37" s="135" t="s">
        <v>212</v>
      </c>
      <c r="B37" s="11" t="s">
        <v>203</v>
      </c>
      <c r="C37" s="11" t="s">
        <v>203</v>
      </c>
      <c r="D37" s="11" t="s">
        <v>203</v>
      </c>
      <c r="E37" s="11" t="s">
        <v>203</v>
      </c>
      <c r="F37" s="11" t="s">
        <v>203</v>
      </c>
      <c r="G37" s="11" t="s">
        <v>203</v>
      </c>
      <c r="H37" s="11">
        <v>3.4</v>
      </c>
      <c r="I37" s="11">
        <v>20.399999999999999</v>
      </c>
      <c r="J37" s="11">
        <v>27.4</v>
      </c>
      <c r="K37" s="11" t="s">
        <v>203</v>
      </c>
      <c r="L37" s="11" t="s">
        <v>203</v>
      </c>
      <c r="M37" s="11" t="s">
        <v>203</v>
      </c>
      <c r="N37" s="11" t="s">
        <v>203</v>
      </c>
      <c r="O37" s="11" t="s">
        <v>203</v>
      </c>
      <c r="P37" s="11" t="s">
        <v>203</v>
      </c>
      <c r="Q37" s="11">
        <v>10.4</v>
      </c>
      <c r="R37" s="11">
        <v>52.6</v>
      </c>
      <c r="S37" s="11">
        <v>95.2</v>
      </c>
      <c r="T37" s="11">
        <v>0.2</v>
      </c>
      <c r="U37" s="11" t="s">
        <v>203</v>
      </c>
      <c r="V37" s="11" t="s">
        <v>203</v>
      </c>
      <c r="W37" s="11" t="s">
        <v>203</v>
      </c>
      <c r="X37" s="11" t="s">
        <v>203</v>
      </c>
      <c r="Y37" s="130" t="s">
        <v>203</v>
      </c>
      <c r="Z37" s="130" t="s">
        <v>203</v>
      </c>
      <c r="AA37" s="130" t="s">
        <v>203</v>
      </c>
      <c r="AB37" s="130" t="s">
        <v>203</v>
      </c>
      <c r="AC37" s="130" t="s">
        <v>203</v>
      </c>
      <c r="AD37" s="130" t="s">
        <v>203</v>
      </c>
      <c r="AE37" s="130" t="s">
        <v>203</v>
      </c>
      <c r="AF37" s="11" t="s">
        <v>203</v>
      </c>
      <c r="AG37" s="117">
        <f t="shared" si="50"/>
        <v>209.59999999999997</v>
      </c>
      <c r="AH37" s="118">
        <f t="shared" si="45"/>
        <v>95.2</v>
      </c>
      <c r="AI37" s="131">
        <f t="shared" si="49"/>
        <v>24</v>
      </c>
    </row>
    <row r="38" spans="1:36" x14ac:dyDescent="0.2">
      <c r="A38" s="135" t="s">
        <v>213</v>
      </c>
      <c r="B38" s="11" t="s">
        <v>203</v>
      </c>
      <c r="C38" s="11" t="s">
        <v>203</v>
      </c>
      <c r="D38" s="11" t="s">
        <v>203</v>
      </c>
      <c r="E38" s="11" t="s">
        <v>203</v>
      </c>
      <c r="F38" s="11" t="s">
        <v>203</v>
      </c>
      <c r="G38" s="11" t="s">
        <v>203</v>
      </c>
      <c r="H38" s="11">
        <v>3</v>
      </c>
      <c r="I38" s="11">
        <v>23.6</v>
      </c>
      <c r="J38" s="11">
        <v>28.4</v>
      </c>
      <c r="K38" s="11">
        <v>0.2</v>
      </c>
      <c r="L38" s="11" t="s">
        <v>203</v>
      </c>
      <c r="M38" s="11" t="s">
        <v>203</v>
      </c>
      <c r="N38" s="11" t="s">
        <v>203</v>
      </c>
      <c r="O38" s="11" t="s">
        <v>203</v>
      </c>
      <c r="P38" s="11" t="s">
        <v>203</v>
      </c>
      <c r="Q38" s="11">
        <v>19</v>
      </c>
      <c r="R38" s="11">
        <v>61.2</v>
      </c>
      <c r="S38" s="11">
        <v>104</v>
      </c>
      <c r="T38" s="11" t="s">
        <v>203</v>
      </c>
      <c r="U38" s="11" t="s">
        <v>203</v>
      </c>
      <c r="V38" s="11" t="s">
        <v>203</v>
      </c>
      <c r="W38" s="11" t="s">
        <v>203</v>
      </c>
      <c r="X38" s="11" t="s">
        <v>203</v>
      </c>
      <c r="Y38" s="130" t="s">
        <v>203</v>
      </c>
      <c r="Z38" s="130" t="s">
        <v>203</v>
      </c>
      <c r="AA38" s="130" t="s">
        <v>203</v>
      </c>
      <c r="AB38" s="130" t="s">
        <v>203</v>
      </c>
      <c r="AC38" s="130" t="s">
        <v>203</v>
      </c>
      <c r="AD38" s="130" t="s">
        <v>203</v>
      </c>
      <c r="AE38" s="130" t="s">
        <v>203</v>
      </c>
      <c r="AF38" s="11" t="s">
        <v>203</v>
      </c>
      <c r="AG38" s="117">
        <f>SUM(F38:AF38)</f>
        <v>239.4</v>
      </c>
      <c r="AH38" s="118">
        <f t="shared" si="45"/>
        <v>104</v>
      </c>
      <c r="AI38" s="131">
        <f t="shared" si="49"/>
        <v>24</v>
      </c>
    </row>
    <row r="39" spans="1:36" s="12" customFormat="1" x14ac:dyDescent="0.2">
      <c r="A39" s="135" t="s">
        <v>214</v>
      </c>
      <c r="B39" s="11" t="s">
        <v>203</v>
      </c>
      <c r="C39" s="11" t="s">
        <v>203</v>
      </c>
      <c r="D39" s="11" t="s">
        <v>203</v>
      </c>
      <c r="E39" s="11" t="s">
        <v>203</v>
      </c>
      <c r="F39" s="11" t="s">
        <v>203</v>
      </c>
      <c r="G39" s="11" t="s">
        <v>203</v>
      </c>
      <c r="H39" s="11">
        <v>4</v>
      </c>
      <c r="I39" s="11">
        <v>1.2</v>
      </c>
      <c r="J39" s="11">
        <v>5.8</v>
      </c>
      <c r="K39" s="11">
        <v>0.4</v>
      </c>
      <c r="L39" s="11" t="s">
        <v>203</v>
      </c>
      <c r="M39" s="11" t="s">
        <v>203</v>
      </c>
      <c r="N39" s="11" t="s">
        <v>203</v>
      </c>
      <c r="O39" s="11" t="s">
        <v>203</v>
      </c>
      <c r="P39" s="11" t="s">
        <v>203</v>
      </c>
      <c r="Q39" s="11">
        <v>7.8</v>
      </c>
      <c r="R39" s="11">
        <v>0.8</v>
      </c>
      <c r="S39" s="11">
        <v>33.200000000000003</v>
      </c>
      <c r="T39" s="11" t="s">
        <v>203</v>
      </c>
      <c r="U39" s="11" t="s">
        <v>203</v>
      </c>
      <c r="V39" s="11" t="s">
        <v>203</v>
      </c>
      <c r="W39" s="11" t="s">
        <v>203</v>
      </c>
      <c r="X39" s="11" t="s">
        <v>203</v>
      </c>
      <c r="Y39" s="130" t="s">
        <v>203</v>
      </c>
      <c r="Z39" s="130" t="s">
        <v>203</v>
      </c>
      <c r="AA39" s="130" t="s">
        <v>203</v>
      </c>
      <c r="AB39" s="130" t="s">
        <v>203</v>
      </c>
      <c r="AC39" s="130" t="s">
        <v>203</v>
      </c>
      <c r="AD39" s="130" t="s">
        <v>203</v>
      </c>
      <c r="AE39" s="130">
        <v>0.2</v>
      </c>
      <c r="AF39" s="11" t="s">
        <v>203</v>
      </c>
      <c r="AG39" s="117">
        <f>SUM(B39:AF39)</f>
        <v>53.400000000000006</v>
      </c>
      <c r="AH39" s="118">
        <f t="shared" si="45"/>
        <v>33.200000000000003</v>
      </c>
      <c r="AI39" s="131">
        <f t="shared" si="49"/>
        <v>23</v>
      </c>
      <c r="AJ39" s="12" t="s">
        <v>36</v>
      </c>
    </row>
    <row r="40" spans="1:36" s="134" customFormat="1" x14ac:dyDescent="0.2">
      <c r="A40" s="135" t="s">
        <v>215</v>
      </c>
      <c r="B40" s="132" t="s">
        <v>203</v>
      </c>
      <c r="C40" s="132" t="s">
        <v>203</v>
      </c>
      <c r="D40" s="132" t="s">
        <v>203</v>
      </c>
      <c r="E40" s="132" t="s">
        <v>203</v>
      </c>
      <c r="F40" s="132" t="s">
        <v>203</v>
      </c>
      <c r="G40" s="132" t="s">
        <v>203</v>
      </c>
      <c r="H40" s="132">
        <v>5.4</v>
      </c>
      <c r="I40" s="132">
        <v>0.6</v>
      </c>
      <c r="J40" s="132">
        <v>4.5999999999999996</v>
      </c>
      <c r="K40" s="132">
        <v>0.2</v>
      </c>
      <c r="L40" s="132" t="s">
        <v>203</v>
      </c>
      <c r="M40" s="132" t="s">
        <v>203</v>
      </c>
      <c r="N40" s="132" t="s">
        <v>203</v>
      </c>
      <c r="O40" s="132" t="s">
        <v>203</v>
      </c>
      <c r="P40" s="132" t="s">
        <v>203</v>
      </c>
      <c r="Q40" s="132">
        <v>7.8</v>
      </c>
      <c r="R40" s="132">
        <v>0.8</v>
      </c>
      <c r="S40" s="132">
        <v>22.4</v>
      </c>
      <c r="T40" s="132" t="s">
        <v>203</v>
      </c>
      <c r="U40" s="132" t="s">
        <v>203</v>
      </c>
      <c r="V40" s="132" t="s">
        <v>203</v>
      </c>
      <c r="W40" s="132" t="s">
        <v>203</v>
      </c>
      <c r="X40" s="132" t="s">
        <v>203</v>
      </c>
      <c r="Y40" s="133" t="s">
        <v>203</v>
      </c>
      <c r="Z40" s="133" t="s">
        <v>203</v>
      </c>
      <c r="AA40" s="133" t="s">
        <v>203</v>
      </c>
      <c r="AB40" s="133" t="s">
        <v>203</v>
      </c>
      <c r="AC40" s="133">
        <v>1.8</v>
      </c>
      <c r="AD40" s="133">
        <v>2.4</v>
      </c>
      <c r="AE40" s="133">
        <v>0.6</v>
      </c>
      <c r="AF40" s="132" t="s">
        <v>203</v>
      </c>
      <c r="AG40" s="117">
        <f>SUM(B40:AF40)</f>
        <v>46.599999999999994</v>
      </c>
      <c r="AH40" s="118">
        <f t="shared" si="45"/>
        <v>22.4</v>
      </c>
      <c r="AI40" s="131">
        <f t="shared" si="49"/>
        <v>21</v>
      </c>
      <c r="AJ40" s="134" t="s">
        <v>36</v>
      </c>
    </row>
    <row r="41" spans="1:36" s="134" customFormat="1" x14ac:dyDescent="0.2">
      <c r="A41" s="135" t="s">
        <v>216</v>
      </c>
      <c r="B41" s="132" t="s">
        <v>203</v>
      </c>
      <c r="C41" s="132" t="s">
        <v>203</v>
      </c>
      <c r="D41" s="132" t="s">
        <v>203</v>
      </c>
      <c r="E41" s="132" t="s">
        <v>203</v>
      </c>
      <c r="F41" s="132" t="s">
        <v>203</v>
      </c>
      <c r="G41" s="132" t="s">
        <v>203</v>
      </c>
      <c r="H41" s="132">
        <v>0.2</v>
      </c>
      <c r="I41" s="132">
        <v>32</v>
      </c>
      <c r="J41" s="132">
        <v>17.2</v>
      </c>
      <c r="K41" s="132">
        <v>0.2</v>
      </c>
      <c r="L41" s="132" t="s">
        <v>203</v>
      </c>
      <c r="M41" s="132" t="s">
        <v>203</v>
      </c>
      <c r="N41" s="132" t="s">
        <v>203</v>
      </c>
      <c r="O41" s="132" t="s">
        <v>203</v>
      </c>
      <c r="P41" s="132" t="s">
        <v>203</v>
      </c>
      <c r="Q41" s="132">
        <v>11.6</v>
      </c>
      <c r="R41" s="132">
        <v>53.2</v>
      </c>
      <c r="S41" s="132">
        <v>53.8</v>
      </c>
      <c r="T41" s="132" t="s">
        <v>203</v>
      </c>
      <c r="U41" s="132" t="s">
        <v>203</v>
      </c>
      <c r="V41" s="132" t="s">
        <v>203</v>
      </c>
      <c r="W41" s="132" t="s">
        <v>203</v>
      </c>
      <c r="X41" s="132" t="s">
        <v>203</v>
      </c>
      <c r="Y41" s="133" t="s">
        <v>203</v>
      </c>
      <c r="Z41" s="133" t="s">
        <v>203</v>
      </c>
      <c r="AA41" s="133" t="s">
        <v>203</v>
      </c>
      <c r="AB41" s="133" t="s">
        <v>203</v>
      </c>
      <c r="AC41" s="133" t="s">
        <v>203</v>
      </c>
      <c r="AD41" s="133" t="s">
        <v>203</v>
      </c>
      <c r="AE41" s="133" t="s">
        <v>203</v>
      </c>
      <c r="AF41" s="132" t="s">
        <v>203</v>
      </c>
      <c r="AG41" s="117">
        <f>SUM(B41:AF41)</f>
        <v>168.2</v>
      </c>
      <c r="AH41" s="118">
        <f t="shared" si="45"/>
        <v>53.8</v>
      </c>
      <c r="AI41" s="131">
        <f t="shared" si="49"/>
        <v>24</v>
      </c>
    </row>
    <row r="42" spans="1:36" x14ac:dyDescent="0.2">
      <c r="A42" s="135" t="s">
        <v>5</v>
      </c>
      <c r="B42" s="11" t="s">
        <v>203</v>
      </c>
      <c r="C42" s="11" t="s">
        <v>203</v>
      </c>
      <c r="D42" s="11" t="s">
        <v>203</v>
      </c>
      <c r="E42" s="11" t="s">
        <v>203</v>
      </c>
      <c r="F42" s="11" t="s">
        <v>203</v>
      </c>
      <c r="G42" s="11" t="s">
        <v>203</v>
      </c>
      <c r="H42" s="11" t="s">
        <v>203</v>
      </c>
      <c r="I42" s="11">
        <v>0.2</v>
      </c>
      <c r="J42" s="11">
        <v>33.6</v>
      </c>
      <c r="K42" s="11">
        <v>2.2000000000000002</v>
      </c>
      <c r="L42" s="11" t="s">
        <v>203</v>
      </c>
      <c r="M42" s="11" t="s">
        <v>203</v>
      </c>
      <c r="N42" s="11" t="s">
        <v>203</v>
      </c>
      <c r="O42" s="11" t="s">
        <v>203</v>
      </c>
      <c r="P42" s="11" t="s">
        <v>203</v>
      </c>
      <c r="Q42" s="11" t="s">
        <v>203</v>
      </c>
      <c r="R42" s="11" t="s">
        <v>203</v>
      </c>
      <c r="S42" s="11">
        <v>27.2</v>
      </c>
      <c r="T42" s="11">
        <v>0.2</v>
      </c>
      <c r="U42" s="11" t="s">
        <v>203</v>
      </c>
      <c r="V42" s="11" t="s">
        <v>203</v>
      </c>
      <c r="W42" s="11" t="s">
        <v>203</v>
      </c>
      <c r="X42" s="11" t="s">
        <v>203</v>
      </c>
      <c r="Y42" s="130" t="s">
        <v>203</v>
      </c>
      <c r="Z42" s="130" t="s">
        <v>203</v>
      </c>
      <c r="AA42" s="130" t="s">
        <v>203</v>
      </c>
      <c r="AB42" s="130" t="s">
        <v>203</v>
      </c>
      <c r="AC42" s="130" t="s">
        <v>203</v>
      </c>
      <c r="AD42" s="130" t="s">
        <v>203</v>
      </c>
      <c r="AE42" s="130" t="s">
        <v>203</v>
      </c>
      <c r="AF42" s="11" t="s">
        <v>203</v>
      </c>
      <c r="AG42" s="117">
        <f t="shared" ref="AG42:AG44" si="51">SUM(B42:AF42)</f>
        <v>63.400000000000006</v>
      </c>
      <c r="AH42" s="118">
        <f t="shared" si="45"/>
        <v>33.6</v>
      </c>
      <c r="AI42" s="131">
        <f t="shared" si="49"/>
        <v>26</v>
      </c>
    </row>
    <row r="43" spans="1:36" x14ac:dyDescent="0.2">
      <c r="A43" s="135" t="s">
        <v>217</v>
      </c>
      <c r="B43" s="11" t="s">
        <v>203</v>
      </c>
      <c r="C43" s="11" t="s">
        <v>203</v>
      </c>
      <c r="D43" s="11" t="s">
        <v>203</v>
      </c>
      <c r="E43" s="11" t="s">
        <v>203</v>
      </c>
      <c r="F43" s="11" t="s">
        <v>203</v>
      </c>
      <c r="G43" s="11" t="s">
        <v>203</v>
      </c>
      <c r="H43" s="11">
        <v>13.4</v>
      </c>
      <c r="I43" s="11">
        <v>0.2</v>
      </c>
      <c r="J43" s="11">
        <v>17.2</v>
      </c>
      <c r="K43" s="11" t="s">
        <v>203</v>
      </c>
      <c r="L43" s="11" t="s">
        <v>203</v>
      </c>
      <c r="M43" s="11" t="s">
        <v>203</v>
      </c>
      <c r="N43" s="11" t="s">
        <v>203</v>
      </c>
      <c r="O43" s="11" t="s">
        <v>203</v>
      </c>
      <c r="P43" s="11" t="s">
        <v>203</v>
      </c>
      <c r="Q43" s="11">
        <v>30.2</v>
      </c>
      <c r="R43" s="11">
        <v>5.8</v>
      </c>
      <c r="S43" s="11">
        <v>78.2</v>
      </c>
      <c r="T43" s="11" t="s">
        <v>203</v>
      </c>
      <c r="U43" s="11" t="s">
        <v>203</v>
      </c>
      <c r="V43" s="11" t="s">
        <v>203</v>
      </c>
      <c r="W43" s="11" t="s">
        <v>203</v>
      </c>
      <c r="X43" s="11" t="s">
        <v>203</v>
      </c>
      <c r="Y43" s="130" t="s">
        <v>203</v>
      </c>
      <c r="Z43" s="130" t="s">
        <v>203</v>
      </c>
      <c r="AA43" s="130" t="s">
        <v>203</v>
      </c>
      <c r="AB43" s="130" t="s">
        <v>203</v>
      </c>
      <c r="AC43" s="130" t="s">
        <v>203</v>
      </c>
      <c r="AD43" s="130" t="s">
        <v>203</v>
      </c>
      <c r="AE43" s="130" t="s">
        <v>203</v>
      </c>
      <c r="AF43" s="11" t="s">
        <v>203</v>
      </c>
      <c r="AG43" s="117">
        <f t="shared" si="51"/>
        <v>145</v>
      </c>
      <c r="AH43" s="118">
        <f t="shared" si="45"/>
        <v>78.2</v>
      </c>
      <c r="AI43" s="131">
        <f t="shared" si="49"/>
        <v>25</v>
      </c>
    </row>
    <row r="44" spans="1:36" x14ac:dyDescent="0.2">
      <c r="A44" s="135" t="s">
        <v>218</v>
      </c>
      <c r="B44" s="11" t="s">
        <v>203</v>
      </c>
      <c r="C44" s="11" t="s">
        <v>203</v>
      </c>
      <c r="D44" s="11" t="s">
        <v>203</v>
      </c>
      <c r="E44" s="11" t="s">
        <v>203</v>
      </c>
      <c r="F44" s="11" t="s">
        <v>203</v>
      </c>
      <c r="G44" s="11" t="s">
        <v>203</v>
      </c>
      <c r="H44" s="11">
        <v>10.6</v>
      </c>
      <c r="I44" s="11">
        <v>9</v>
      </c>
      <c r="J44" s="11">
        <v>45</v>
      </c>
      <c r="K44" s="11">
        <v>0.2</v>
      </c>
      <c r="L44" s="11">
        <v>0.2</v>
      </c>
      <c r="M44" s="11" t="s">
        <v>203</v>
      </c>
      <c r="N44" s="11" t="s">
        <v>203</v>
      </c>
      <c r="O44" s="11" t="s">
        <v>203</v>
      </c>
      <c r="P44" s="11" t="s">
        <v>203</v>
      </c>
      <c r="Q44" s="11">
        <v>15</v>
      </c>
      <c r="R44" s="11">
        <v>29.2</v>
      </c>
      <c r="S44" s="11">
        <v>60.4</v>
      </c>
      <c r="T44" s="11">
        <v>0.2</v>
      </c>
      <c r="U44" s="11" t="s">
        <v>203</v>
      </c>
      <c r="V44" s="11" t="s">
        <v>203</v>
      </c>
      <c r="W44" s="11" t="s">
        <v>203</v>
      </c>
      <c r="X44" s="11" t="s">
        <v>203</v>
      </c>
      <c r="Y44" s="130" t="s">
        <v>203</v>
      </c>
      <c r="Z44" s="130" t="s">
        <v>203</v>
      </c>
      <c r="AA44" s="130" t="s">
        <v>203</v>
      </c>
      <c r="AB44" s="130" t="s">
        <v>203</v>
      </c>
      <c r="AC44" s="130" t="s">
        <v>203</v>
      </c>
      <c r="AD44" s="130" t="s">
        <v>203</v>
      </c>
      <c r="AE44" s="130" t="s">
        <v>203</v>
      </c>
      <c r="AF44" s="11" t="s">
        <v>203</v>
      </c>
      <c r="AG44" s="117">
        <f t="shared" si="51"/>
        <v>169.79999999999998</v>
      </c>
      <c r="AH44" s="118">
        <f t="shared" si="45"/>
        <v>60.4</v>
      </c>
      <c r="AI44" s="131">
        <f t="shared" si="49"/>
        <v>22</v>
      </c>
    </row>
    <row r="45" spans="1:36" s="134" customFormat="1" x14ac:dyDescent="0.2">
      <c r="A45" s="135" t="s">
        <v>219</v>
      </c>
      <c r="B45" s="132" t="s">
        <v>203</v>
      </c>
      <c r="C45" s="132" t="s">
        <v>203</v>
      </c>
      <c r="D45" s="132" t="s">
        <v>203</v>
      </c>
      <c r="E45" s="132">
        <v>9</v>
      </c>
      <c r="F45" s="132">
        <v>2.2000000000000002</v>
      </c>
      <c r="G45" s="132">
        <v>2.4</v>
      </c>
      <c r="H45" s="132">
        <v>11.8</v>
      </c>
      <c r="I45" s="132">
        <v>2.2000000000000002</v>
      </c>
      <c r="J45" s="132">
        <v>0.8</v>
      </c>
      <c r="K45" s="132" t="s">
        <v>203</v>
      </c>
      <c r="L45" s="132" t="s">
        <v>203</v>
      </c>
      <c r="M45" s="132" t="s">
        <v>203</v>
      </c>
      <c r="N45" s="132" t="s">
        <v>203</v>
      </c>
      <c r="O45" s="132" t="s">
        <v>203</v>
      </c>
      <c r="P45" s="132">
        <v>0.2</v>
      </c>
      <c r="Q45" s="132">
        <v>53</v>
      </c>
      <c r="R45" s="132" t="s">
        <v>203</v>
      </c>
      <c r="S45" s="132">
        <v>42</v>
      </c>
      <c r="T45" s="132" t="s">
        <v>203</v>
      </c>
      <c r="U45" s="132" t="s">
        <v>203</v>
      </c>
      <c r="V45" s="132" t="s">
        <v>203</v>
      </c>
      <c r="W45" s="132" t="s">
        <v>203</v>
      </c>
      <c r="X45" s="132" t="s">
        <v>203</v>
      </c>
      <c r="Y45" s="133" t="s">
        <v>203</v>
      </c>
      <c r="Z45" s="133" t="s">
        <v>203</v>
      </c>
      <c r="AA45" s="133" t="s">
        <v>203</v>
      </c>
      <c r="AB45" s="133" t="s">
        <v>203</v>
      </c>
      <c r="AC45" s="133" t="s">
        <v>203</v>
      </c>
      <c r="AD45" s="133" t="s">
        <v>203</v>
      </c>
      <c r="AE45" s="133" t="s">
        <v>203</v>
      </c>
      <c r="AF45" s="132" t="s">
        <v>203</v>
      </c>
      <c r="AG45" s="117">
        <f>SUM(B45:AF45)</f>
        <v>123.6</v>
      </c>
      <c r="AH45" s="118">
        <f t="shared" si="45"/>
        <v>53</v>
      </c>
      <c r="AI45" s="131">
        <f t="shared" si="49"/>
        <v>22</v>
      </c>
    </row>
    <row r="46" spans="1:36" x14ac:dyDescent="0.2">
      <c r="A46" s="135" t="s">
        <v>220</v>
      </c>
      <c r="B46" s="11" t="s">
        <v>203</v>
      </c>
      <c r="C46" s="11" t="s">
        <v>203</v>
      </c>
      <c r="D46" s="11" t="s">
        <v>203</v>
      </c>
      <c r="E46" s="11" t="s">
        <v>203</v>
      </c>
      <c r="F46" s="11" t="s">
        <v>203</v>
      </c>
      <c r="G46" s="11" t="s">
        <v>203</v>
      </c>
      <c r="H46" s="11">
        <v>12.6</v>
      </c>
      <c r="I46" s="11">
        <v>5.8</v>
      </c>
      <c r="J46" s="11">
        <v>23.2</v>
      </c>
      <c r="K46" s="11" t="s">
        <v>203</v>
      </c>
      <c r="L46" s="11">
        <v>0.2</v>
      </c>
      <c r="M46" s="11" t="s">
        <v>203</v>
      </c>
      <c r="N46" s="11" t="s">
        <v>203</v>
      </c>
      <c r="O46" s="11" t="s">
        <v>203</v>
      </c>
      <c r="P46" s="11" t="s">
        <v>203</v>
      </c>
      <c r="Q46" s="11">
        <v>12.4</v>
      </c>
      <c r="R46" s="11">
        <v>20.6</v>
      </c>
      <c r="S46" s="11">
        <v>91.2</v>
      </c>
      <c r="T46" s="11">
        <v>0.2</v>
      </c>
      <c r="U46" s="11" t="s">
        <v>203</v>
      </c>
      <c r="V46" s="11" t="s">
        <v>203</v>
      </c>
      <c r="W46" s="11" t="s">
        <v>203</v>
      </c>
      <c r="X46" s="11" t="s">
        <v>203</v>
      </c>
      <c r="Y46" s="130" t="s">
        <v>203</v>
      </c>
      <c r="Z46" s="130" t="s">
        <v>203</v>
      </c>
      <c r="AA46" s="130" t="s">
        <v>203</v>
      </c>
      <c r="AB46" s="130" t="s">
        <v>203</v>
      </c>
      <c r="AC46" s="130" t="s">
        <v>203</v>
      </c>
      <c r="AD46" s="130" t="s">
        <v>203</v>
      </c>
      <c r="AE46" s="130" t="s">
        <v>203</v>
      </c>
      <c r="AF46" s="11" t="s">
        <v>203</v>
      </c>
      <c r="AG46" s="117">
        <f t="shared" ref="AG46" si="52">SUM(B46:AF46)</f>
        <v>166.2</v>
      </c>
      <c r="AH46" s="118">
        <f t="shared" si="45"/>
        <v>91.2</v>
      </c>
      <c r="AI46" s="131">
        <f t="shared" si="49"/>
        <v>23</v>
      </c>
    </row>
    <row r="47" spans="1:36" s="134" customFormat="1" x14ac:dyDescent="0.2">
      <c r="A47" s="135" t="s">
        <v>221</v>
      </c>
      <c r="B47" s="132" t="s">
        <v>203</v>
      </c>
      <c r="C47" s="132" t="s">
        <v>203</v>
      </c>
      <c r="D47" s="132" t="s">
        <v>203</v>
      </c>
      <c r="E47" s="132" t="s">
        <v>203</v>
      </c>
      <c r="F47" s="132" t="s">
        <v>203</v>
      </c>
      <c r="G47" s="132" t="s">
        <v>203</v>
      </c>
      <c r="H47" s="132">
        <v>7.2</v>
      </c>
      <c r="I47" s="132">
        <v>5</v>
      </c>
      <c r="J47" s="132">
        <v>20</v>
      </c>
      <c r="K47" s="132" t="s">
        <v>203</v>
      </c>
      <c r="L47" s="132" t="s">
        <v>203</v>
      </c>
      <c r="M47" s="132" t="s">
        <v>203</v>
      </c>
      <c r="N47" s="132" t="s">
        <v>203</v>
      </c>
      <c r="O47" s="132" t="s">
        <v>203</v>
      </c>
      <c r="P47" s="132" t="s">
        <v>203</v>
      </c>
      <c r="Q47" s="132">
        <v>20.8</v>
      </c>
      <c r="R47" s="132">
        <v>23.2</v>
      </c>
      <c r="S47" s="132">
        <v>91.8</v>
      </c>
      <c r="T47" s="132" t="s">
        <v>203</v>
      </c>
      <c r="U47" s="132" t="s">
        <v>203</v>
      </c>
      <c r="V47" s="132" t="s">
        <v>203</v>
      </c>
      <c r="W47" s="132" t="s">
        <v>203</v>
      </c>
      <c r="X47" s="132" t="s">
        <v>203</v>
      </c>
      <c r="Y47" s="133" t="s">
        <v>203</v>
      </c>
      <c r="Z47" s="133" t="s">
        <v>203</v>
      </c>
      <c r="AA47" s="133">
        <v>0.2</v>
      </c>
      <c r="AB47" s="133" t="s">
        <v>203</v>
      </c>
      <c r="AC47" s="133" t="s">
        <v>203</v>
      </c>
      <c r="AD47" s="133" t="s">
        <v>203</v>
      </c>
      <c r="AE47" s="133" t="s">
        <v>203</v>
      </c>
      <c r="AF47" s="132" t="s">
        <v>203</v>
      </c>
      <c r="AG47" s="117">
        <f>SUM(B47:AF47)</f>
        <v>168.2</v>
      </c>
      <c r="AH47" s="118">
        <f t="shared" si="45"/>
        <v>91.8</v>
      </c>
      <c r="AI47" s="131">
        <f t="shared" si="49"/>
        <v>24</v>
      </c>
    </row>
    <row r="48" spans="1:36" s="134" customFormat="1" x14ac:dyDescent="0.2">
      <c r="A48" s="135" t="s">
        <v>222</v>
      </c>
      <c r="B48" s="132" t="s">
        <v>203</v>
      </c>
      <c r="C48" s="132" t="s">
        <v>203</v>
      </c>
      <c r="D48" s="132" t="s">
        <v>203</v>
      </c>
      <c r="E48" s="132">
        <v>2</v>
      </c>
      <c r="F48" s="132">
        <v>0.8</v>
      </c>
      <c r="G48" s="132">
        <v>0.8</v>
      </c>
      <c r="H48" s="132">
        <v>29.4</v>
      </c>
      <c r="I48" s="132">
        <v>5.2</v>
      </c>
      <c r="J48" s="132">
        <v>0.2</v>
      </c>
      <c r="K48" s="132" t="s">
        <v>203</v>
      </c>
      <c r="L48" s="132" t="s">
        <v>203</v>
      </c>
      <c r="M48" s="132" t="s">
        <v>203</v>
      </c>
      <c r="N48" s="132" t="s">
        <v>203</v>
      </c>
      <c r="O48" s="132" t="s">
        <v>203</v>
      </c>
      <c r="P48" s="132" t="s">
        <v>203</v>
      </c>
      <c r="Q48" s="132">
        <v>58.2</v>
      </c>
      <c r="R48" s="132">
        <v>0.6</v>
      </c>
      <c r="S48" s="132">
        <v>28.2</v>
      </c>
      <c r="T48" s="132" t="s">
        <v>203</v>
      </c>
      <c r="U48" s="132" t="s">
        <v>203</v>
      </c>
      <c r="V48" s="132" t="s">
        <v>203</v>
      </c>
      <c r="W48" s="132" t="s">
        <v>203</v>
      </c>
      <c r="X48" s="132">
        <v>0.8</v>
      </c>
      <c r="Y48" s="133" t="s">
        <v>203</v>
      </c>
      <c r="Z48" s="133" t="s">
        <v>203</v>
      </c>
      <c r="AA48" s="133" t="s">
        <v>203</v>
      </c>
      <c r="AB48" s="133" t="s">
        <v>203</v>
      </c>
      <c r="AC48" s="133" t="s">
        <v>203</v>
      </c>
      <c r="AD48" s="133" t="s">
        <v>203</v>
      </c>
      <c r="AE48" s="133" t="s">
        <v>203</v>
      </c>
      <c r="AF48" s="132" t="s">
        <v>203</v>
      </c>
      <c r="AG48" s="117">
        <f>SUM(B48:AF48)</f>
        <v>126.2</v>
      </c>
      <c r="AH48" s="118">
        <f t="shared" si="45"/>
        <v>58.2</v>
      </c>
      <c r="AI48" s="131">
        <f t="shared" si="49"/>
        <v>21</v>
      </c>
      <c r="AJ48" s="134" t="s">
        <v>36</v>
      </c>
    </row>
    <row r="49" spans="1:38" x14ac:dyDescent="0.2">
      <c r="A49" s="135" t="s">
        <v>9</v>
      </c>
      <c r="B49" s="11" t="s">
        <v>203</v>
      </c>
      <c r="C49" s="11" t="s">
        <v>203</v>
      </c>
      <c r="D49" s="11">
        <v>0.2</v>
      </c>
      <c r="E49" s="11" t="s">
        <v>203</v>
      </c>
      <c r="F49" s="11">
        <v>0.4</v>
      </c>
      <c r="G49" s="11">
        <v>1.4</v>
      </c>
      <c r="H49" s="11">
        <v>5.4</v>
      </c>
      <c r="I49" s="11">
        <v>1.2</v>
      </c>
      <c r="J49" s="11">
        <v>2.4</v>
      </c>
      <c r="K49" s="11">
        <v>0.6</v>
      </c>
      <c r="L49" s="11">
        <v>0.2</v>
      </c>
      <c r="M49" s="11" t="s">
        <v>203</v>
      </c>
      <c r="N49" s="11" t="s">
        <v>203</v>
      </c>
      <c r="O49" s="11" t="s">
        <v>203</v>
      </c>
      <c r="P49" s="11" t="s">
        <v>203</v>
      </c>
      <c r="Q49" s="11">
        <v>40.799999999999997</v>
      </c>
      <c r="R49" s="11">
        <v>0.2</v>
      </c>
      <c r="S49" s="11">
        <v>44.8</v>
      </c>
      <c r="T49" s="11">
        <v>0.2</v>
      </c>
      <c r="U49" s="11" t="s">
        <v>203</v>
      </c>
      <c r="V49" s="11" t="s">
        <v>203</v>
      </c>
      <c r="W49" s="11" t="s">
        <v>203</v>
      </c>
      <c r="X49" s="11" t="s">
        <v>203</v>
      </c>
      <c r="Y49" s="130">
        <v>0.6</v>
      </c>
      <c r="Z49" s="130" t="s">
        <v>203</v>
      </c>
      <c r="AA49" s="130" t="s">
        <v>203</v>
      </c>
      <c r="AB49" s="130" t="s">
        <v>203</v>
      </c>
      <c r="AC49" s="130" t="s">
        <v>203</v>
      </c>
      <c r="AD49" s="130" t="s">
        <v>203</v>
      </c>
      <c r="AE49" s="130" t="s">
        <v>203</v>
      </c>
      <c r="AF49" s="11" t="s">
        <v>203</v>
      </c>
      <c r="AG49" s="117">
        <f t="shared" ref="AG49:AG51" si="53">SUM(B49:AF49)</f>
        <v>98.399999999999991</v>
      </c>
      <c r="AH49" s="118">
        <f t="shared" si="45"/>
        <v>44.8</v>
      </c>
      <c r="AI49" s="131">
        <f t="shared" si="49"/>
        <v>18</v>
      </c>
    </row>
    <row r="50" spans="1:38" s="5" customFormat="1" x14ac:dyDescent="0.2">
      <c r="A50" s="135" t="s">
        <v>223</v>
      </c>
      <c r="B50" s="11" t="s">
        <v>203</v>
      </c>
      <c r="C50" s="11" t="s">
        <v>203</v>
      </c>
      <c r="D50" s="11" t="s">
        <v>203</v>
      </c>
      <c r="E50" s="11" t="s">
        <v>203</v>
      </c>
      <c r="F50" s="11" t="s">
        <v>203</v>
      </c>
      <c r="G50" s="11" t="s">
        <v>203</v>
      </c>
      <c r="H50" s="11" t="s">
        <v>203</v>
      </c>
      <c r="I50" s="11">
        <v>18.399999999999999</v>
      </c>
      <c r="J50" s="11">
        <v>16</v>
      </c>
      <c r="K50" s="11">
        <v>0.4</v>
      </c>
      <c r="L50" s="11" t="s">
        <v>203</v>
      </c>
      <c r="M50" s="11" t="s">
        <v>203</v>
      </c>
      <c r="N50" s="11" t="s">
        <v>203</v>
      </c>
      <c r="O50" s="11" t="s">
        <v>203</v>
      </c>
      <c r="P50" s="11" t="s">
        <v>203</v>
      </c>
      <c r="Q50" s="11">
        <v>5.4</v>
      </c>
      <c r="R50" s="11">
        <v>21.8</v>
      </c>
      <c r="S50" s="11">
        <v>54</v>
      </c>
      <c r="T50" s="11">
        <v>0.4</v>
      </c>
      <c r="U50" s="11" t="s">
        <v>203</v>
      </c>
      <c r="V50" s="11" t="s">
        <v>203</v>
      </c>
      <c r="W50" s="11" t="s">
        <v>203</v>
      </c>
      <c r="X50" s="11" t="s">
        <v>203</v>
      </c>
      <c r="Y50" s="130" t="s">
        <v>203</v>
      </c>
      <c r="Z50" s="130" t="s">
        <v>203</v>
      </c>
      <c r="AA50" s="130" t="s">
        <v>203</v>
      </c>
      <c r="AB50" s="130" t="s">
        <v>203</v>
      </c>
      <c r="AC50" s="130" t="s">
        <v>203</v>
      </c>
      <c r="AD50" s="130" t="s">
        <v>203</v>
      </c>
      <c r="AE50" s="130" t="s">
        <v>203</v>
      </c>
      <c r="AF50" s="11" t="s">
        <v>203</v>
      </c>
      <c r="AG50" s="117">
        <f t="shared" si="53"/>
        <v>116.4</v>
      </c>
      <c r="AH50" s="118">
        <f t="shared" si="45"/>
        <v>54</v>
      </c>
      <c r="AI50" s="131">
        <f t="shared" si="49"/>
        <v>24</v>
      </c>
      <c r="AK50" s="5" t="s">
        <v>36</v>
      </c>
    </row>
    <row r="51" spans="1:38" s="134" customFormat="1" x14ac:dyDescent="0.2">
      <c r="A51" s="135" t="s">
        <v>224</v>
      </c>
      <c r="B51" s="132" t="s">
        <v>203</v>
      </c>
      <c r="C51" s="132" t="s">
        <v>203</v>
      </c>
      <c r="D51" s="132" t="s">
        <v>203</v>
      </c>
      <c r="E51" s="132" t="s">
        <v>203</v>
      </c>
      <c r="F51" s="132" t="s">
        <v>203</v>
      </c>
      <c r="G51" s="132" t="s">
        <v>203</v>
      </c>
      <c r="H51" s="132" t="s">
        <v>203</v>
      </c>
      <c r="I51" s="132">
        <v>14.6</v>
      </c>
      <c r="J51" s="132">
        <v>19.2</v>
      </c>
      <c r="K51" s="132">
        <v>0.2</v>
      </c>
      <c r="L51" s="132" t="s">
        <v>203</v>
      </c>
      <c r="M51" s="132" t="s">
        <v>203</v>
      </c>
      <c r="N51" s="132" t="s">
        <v>203</v>
      </c>
      <c r="O51" s="132" t="s">
        <v>203</v>
      </c>
      <c r="P51" s="132" t="s">
        <v>203</v>
      </c>
      <c r="Q51" s="132">
        <v>14.6</v>
      </c>
      <c r="R51" s="132">
        <v>34.6</v>
      </c>
      <c r="S51" s="132">
        <v>41</v>
      </c>
      <c r="T51" s="132">
        <v>0.2</v>
      </c>
      <c r="U51" s="132" t="s">
        <v>203</v>
      </c>
      <c r="V51" s="132" t="s">
        <v>203</v>
      </c>
      <c r="W51" s="132" t="s">
        <v>203</v>
      </c>
      <c r="X51" s="132" t="s">
        <v>203</v>
      </c>
      <c r="Y51" s="133" t="s">
        <v>203</v>
      </c>
      <c r="Z51" s="133" t="s">
        <v>203</v>
      </c>
      <c r="AA51" s="133" t="s">
        <v>203</v>
      </c>
      <c r="AB51" s="133" t="s">
        <v>203</v>
      </c>
      <c r="AC51" s="133" t="s">
        <v>203</v>
      </c>
      <c r="AD51" s="133" t="s">
        <v>203</v>
      </c>
      <c r="AE51" s="133" t="s">
        <v>203</v>
      </c>
      <c r="AF51" s="132" t="s">
        <v>203</v>
      </c>
      <c r="AG51" s="117">
        <f t="shared" si="53"/>
        <v>124.4</v>
      </c>
      <c r="AH51" s="118">
        <f t="shared" si="45"/>
        <v>41</v>
      </c>
      <c r="AI51" s="131">
        <f t="shared" si="49"/>
        <v>24</v>
      </c>
      <c r="AK51" s="134" t="s">
        <v>36</v>
      </c>
    </row>
    <row r="52" spans="1:38" s="134" customFormat="1" x14ac:dyDescent="0.2">
      <c r="A52" s="135" t="s">
        <v>225</v>
      </c>
      <c r="B52" s="132" t="s">
        <v>203</v>
      </c>
      <c r="C52" s="132" t="s">
        <v>203</v>
      </c>
      <c r="D52" s="132" t="s">
        <v>203</v>
      </c>
      <c r="E52" s="132" t="s">
        <v>203</v>
      </c>
      <c r="F52" s="132" t="s">
        <v>203</v>
      </c>
      <c r="G52" s="132" t="s">
        <v>203</v>
      </c>
      <c r="H52" s="132" t="s">
        <v>203</v>
      </c>
      <c r="I52" s="132">
        <v>7.2</v>
      </c>
      <c r="J52" s="132">
        <v>10.6</v>
      </c>
      <c r="K52" s="132" t="s">
        <v>203</v>
      </c>
      <c r="L52" s="132">
        <v>1.4</v>
      </c>
      <c r="M52" s="132" t="s">
        <v>203</v>
      </c>
      <c r="N52" s="132" t="s">
        <v>203</v>
      </c>
      <c r="O52" s="132" t="s">
        <v>203</v>
      </c>
      <c r="P52" s="132" t="s">
        <v>203</v>
      </c>
      <c r="Q52" s="132" t="s">
        <v>203</v>
      </c>
      <c r="R52" s="132">
        <v>35.799999999999997</v>
      </c>
      <c r="S52" s="132">
        <v>15.4</v>
      </c>
      <c r="T52" s="132">
        <v>0.6</v>
      </c>
      <c r="U52" s="132" t="s">
        <v>203</v>
      </c>
      <c r="V52" s="132">
        <v>0.2</v>
      </c>
      <c r="W52" s="132" t="s">
        <v>203</v>
      </c>
      <c r="X52" s="132" t="s">
        <v>203</v>
      </c>
      <c r="Y52" s="133" t="s">
        <v>203</v>
      </c>
      <c r="Z52" s="133" t="s">
        <v>203</v>
      </c>
      <c r="AA52" s="133" t="s">
        <v>203</v>
      </c>
      <c r="AB52" s="133" t="s">
        <v>203</v>
      </c>
      <c r="AC52" s="133" t="s">
        <v>203</v>
      </c>
      <c r="AD52" s="133" t="s">
        <v>203</v>
      </c>
      <c r="AE52" s="133" t="s">
        <v>203</v>
      </c>
      <c r="AF52" s="132" t="s">
        <v>203</v>
      </c>
      <c r="AG52" s="117">
        <f>SUM(B52:AF52)</f>
        <v>71.2</v>
      </c>
      <c r="AH52" s="118">
        <f t="shared" si="45"/>
        <v>35.799999999999997</v>
      </c>
      <c r="AI52" s="131">
        <f t="shared" si="49"/>
        <v>24</v>
      </c>
      <c r="AJ52" s="134" t="s">
        <v>36</v>
      </c>
    </row>
    <row r="53" spans="1:38" s="5" customFormat="1" ht="17.100000000000001" customHeight="1" x14ac:dyDescent="0.2">
      <c r="A53" s="55" t="s">
        <v>25</v>
      </c>
      <c r="B53" s="120">
        <f t="shared" ref="B53:AH53" si="54">MAX(B5:B31)</f>
        <v>0</v>
      </c>
      <c r="C53" s="120">
        <f t="shared" si="54"/>
        <v>0</v>
      </c>
      <c r="D53" s="120">
        <f t="shared" si="54"/>
        <v>0</v>
      </c>
      <c r="E53" s="120">
        <f t="shared" si="54"/>
        <v>5.6</v>
      </c>
      <c r="F53" s="120">
        <f t="shared" si="54"/>
        <v>0.2</v>
      </c>
      <c r="G53" s="120">
        <f t="shared" si="54"/>
        <v>2</v>
      </c>
      <c r="H53" s="120">
        <f t="shared" si="54"/>
        <v>9</v>
      </c>
      <c r="I53" s="120">
        <f t="shared" si="54"/>
        <v>38.6</v>
      </c>
      <c r="J53" s="120">
        <f t="shared" si="54"/>
        <v>36.6</v>
      </c>
      <c r="K53" s="120">
        <f t="shared" si="54"/>
        <v>2.6</v>
      </c>
      <c r="L53" s="120">
        <f t="shared" si="54"/>
        <v>0.60000000000000009</v>
      </c>
      <c r="M53" s="120">
        <f t="shared" si="54"/>
        <v>0.4</v>
      </c>
      <c r="N53" s="120">
        <f t="shared" si="54"/>
        <v>0.2</v>
      </c>
      <c r="O53" s="120">
        <f t="shared" si="54"/>
        <v>0.2</v>
      </c>
      <c r="P53" s="120">
        <f t="shared" si="54"/>
        <v>0</v>
      </c>
      <c r="Q53" s="120">
        <f t="shared" si="54"/>
        <v>67.600000000000009</v>
      </c>
      <c r="R53" s="120">
        <f t="shared" si="54"/>
        <v>58.999999999999993</v>
      </c>
      <c r="S53" s="120">
        <f t="shared" si="54"/>
        <v>92.4</v>
      </c>
      <c r="T53" s="120">
        <f t="shared" si="54"/>
        <v>4.5999999999999996</v>
      </c>
      <c r="U53" s="120">
        <f t="shared" si="54"/>
        <v>3.8</v>
      </c>
      <c r="V53" s="120">
        <f t="shared" si="54"/>
        <v>9.1999999999999993</v>
      </c>
      <c r="W53" s="120">
        <f t="shared" si="54"/>
        <v>0</v>
      </c>
      <c r="X53" s="120">
        <f t="shared" si="54"/>
        <v>0</v>
      </c>
      <c r="Y53" s="120">
        <f t="shared" si="54"/>
        <v>0</v>
      </c>
      <c r="Z53" s="120">
        <f t="shared" si="54"/>
        <v>0</v>
      </c>
      <c r="AA53" s="120">
        <f t="shared" si="54"/>
        <v>0</v>
      </c>
      <c r="AB53" s="120">
        <f t="shared" si="54"/>
        <v>0</v>
      </c>
      <c r="AC53" s="120">
        <f t="shared" si="54"/>
        <v>0</v>
      </c>
      <c r="AD53" s="120">
        <f t="shared" si="54"/>
        <v>0</v>
      </c>
      <c r="AE53" s="120">
        <f t="shared" si="54"/>
        <v>0</v>
      </c>
      <c r="AF53" s="120">
        <f t="shared" si="54"/>
        <v>0</v>
      </c>
      <c r="AG53" s="117">
        <f t="shared" si="54"/>
        <v>188.2</v>
      </c>
      <c r="AH53" s="121">
        <f t="shared" si="54"/>
        <v>92.4</v>
      </c>
      <c r="AI53" s="181"/>
    </row>
    <row r="54" spans="1:38" s="8" customFormat="1" x14ac:dyDescent="0.2">
      <c r="A54" s="64" t="s">
        <v>26</v>
      </c>
      <c r="B54" s="122">
        <f t="shared" ref="B54:AG54" si="55">SUM(B5:B31)</f>
        <v>0</v>
      </c>
      <c r="C54" s="122">
        <f t="shared" si="55"/>
        <v>0</v>
      </c>
      <c r="D54" s="122">
        <f t="shared" si="55"/>
        <v>0</v>
      </c>
      <c r="E54" s="122">
        <f t="shared" si="55"/>
        <v>5.6</v>
      </c>
      <c r="F54" s="122">
        <f t="shared" si="55"/>
        <v>0.2</v>
      </c>
      <c r="G54" s="122">
        <f t="shared" si="55"/>
        <v>4</v>
      </c>
      <c r="H54" s="122">
        <f t="shared" si="55"/>
        <v>17.399999999999999</v>
      </c>
      <c r="I54" s="122">
        <f t="shared" si="55"/>
        <v>151.79999999999998</v>
      </c>
      <c r="J54" s="122">
        <f t="shared" si="55"/>
        <v>174.2</v>
      </c>
      <c r="K54" s="122">
        <f t="shared" si="55"/>
        <v>9.0000000000000018</v>
      </c>
      <c r="L54" s="122">
        <f t="shared" si="55"/>
        <v>0.8</v>
      </c>
      <c r="M54" s="122">
        <f t="shared" si="55"/>
        <v>0.60000000000000009</v>
      </c>
      <c r="N54" s="122">
        <f t="shared" si="55"/>
        <v>0.2</v>
      </c>
      <c r="O54" s="122">
        <f t="shared" si="55"/>
        <v>0.2</v>
      </c>
      <c r="P54" s="122">
        <f t="shared" si="55"/>
        <v>0</v>
      </c>
      <c r="Q54" s="122">
        <f t="shared" si="55"/>
        <v>112.80000000000001</v>
      </c>
      <c r="R54" s="122">
        <f t="shared" si="55"/>
        <v>253</v>
      </c>
      <c r="S54" s="122">
        <f t="shared" si="55"/>
        <v>519</v>
      </c>
      <c r="T54" s="122">
        <f t="shared" si="55"/>
        <v>14.399999999999997</v>
      </c>
      <c r="U54" s="122">
        <f t="shared" si="55"/>
        <v>4</v>
      </c>
      <c r="V54" s="122">
        <f t="shared" si="55"/>
        <v>13.999999999999998</v>
      </c>
      <c r="W54" s="122">
        <f t="shared" si="55"/>
        <v>0</v>
      </c>
      <c r="X54" s="122">
        <f t="shared" si="55"/>
        <v>0</v>
      </c>
      <c r="Y54" s="122">
        <f t="shared" si="55"/>
        <v>0</v>
      </c>
      <c r="Z54" s="122">
        <f t="shared" si="55"/>
        <v>0</v>
      </c>
      <c r="AA54" s="122">
        <f t="shared" si="55"/>
        <v>0</v>
      </c>
      <c r="AB54" s="122">
        <f t="shared" si="55"/>
        <v>0</v>
      </c>
      <c r="AC54" s="122">
        <f t="shared" si="55"/>
        <v>0</v>
      </c>
      <c r="AD54" s="122">
        <f t="shared" si="55"/>
        <v>0</v>
      </c>
      <c r="AE54" s="122">
        <f t="shared" si="55"/>
        <v>0</v>
      </c>
      <c r="AF54" s="122">
        <f t="shared" si="55"/>
        <v>0</v>
      </c>
      <c r="AG54" s="117">
        <f t="shared" si="55"/>
        <v>1281.1999999999998</v>
      </c>
      <c r="AH54" s="123"/>
      <c r="AI54" s="182"/>
    </row>
    <row r="55" spans="1:38" x14ac:dyDescent="0.2">
      <c r="A55" s="137" t="s">
        <v>226</v>
      </c>
      <c r="B55" s="136"/>
      <c r="C55" s="136"/>
      <c r="F55" s="44" t="s">
        <v>88</v>
      </c>
      <c r="G55" s="44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51"/>
      <c r="AE55" s="57" t="s">
        <v>36</v>
      </c>
      <c r="AF55" s="57"/>
      <c r="AG55" s="48"/>
      <c r="AH55" s="52"/>
      <c r="AI55" s="50"/>
    </row>
    <row r="56" spans="1:38" x14ac:dyDescent="0.2">
      <c r="A56" s="43"/>
      <c r="B56" s="45" t="s">
        <v>89</v>
      </c>
      <c r="C56" s="45"/>
      <c r="D56" s="45"/>
      <c r="E56" s="45"/>
      <c r="F56" s="45"/>
      <c r="G56" s="45"/>
      <c r="H56" s="45"/>
      <c r="I56" s="45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41"/>
      <c r="U56" s="141"/>
      <c r="V56" s="141"/>
      <c r="W56" s="141"/>
      <c r="X56" s="141"/>
      <c r="Y56" s="109"/>
      <c r="Z56" s="109"/>
      <c r="AA56" s="109"/>
      <c r="AB56" s="109"/>
      <c r="AC56" s="109"/>
      <c r="AD56" s="109"/>
      <c r="AE56" s="109"/>
      <c r="AF56" s="109"/>
      <c r="AG56" s="48"/>
      <c r="AH56" s="109"/>
      <c r="AI56" s="50"/>
    </row>
    <row r="57" spans="1:38" x14ac:dyDescent="0.2">
      <c r="A57" s="46"/>
      <c r="B57" s="109"/>
      <c r="C57" s="109"/>
      <c r="D57" s="109"/>
      <c r="E57" s="109"/>
      <c r="F57" s="109"/>
      <c r="G57" s="109"/>
      <c r="H57" s="109"/>
      <c r="I57" s="109"/>
      <c r="J57" s="110"/>
      <c r="K57" s="110"/>
      <c r="L57" s="110"/>
      <c r="M57" s="110"/>
      <c r="N57" s="110"/>
      <c r="O57" s="110"/>
      <c r="P57" s="110"/>
      <c r="Q57" s="109"/>
      <c r="R57" s="109"/>
      <c r="S57" s="109"/>
      <c r="T57" s="142"/>
      <c r="U57" s="142"/>
      <c r="V57" s="142"/>
      <c r="W57" s="142"/>
      <c r="X57" s="142"/>
      <c r="Y57" s="109"/>
      <c r="Z57" s="109"/>
      <c r="AA57" s="109"/>
      <c r="AB57" s="109"/>
      <c r="AC57" s="109"/>
      <c r="AD57" s="51"/>
      <c r="AE57" s="51"/>
      <c r="AF57" s="51"/>
      <c r="AG57" s="48"/>
      <c r="AH57" s="109"/>
      <c r="AI57" s="47"/>
    </row>
    <row r="58" spans="1:38" x14ac:dyDescent="0.2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51"/>
      <c r="AE58" s="51"/>
      <c r="AF58" s="51"/>
      <c r="AG58" s="48"/>
      <c r="AH58" s="110"/>
      <c r="AI58" s="47"/>
      <c r="AK58" s="12" t="s">
        <v>36</v>
      </c>
    </row>
    <row r="59" spans="1:38" x14ac:dyDescent="0.2">
      <c r="A59" s="46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51"/>
      <c r="AF59" s="51"/>
      <c r="AG59" s="48"/>
      <c r="AH59" s="52"/>
      <c r="AI59" s="61"/>
    </row>
    <row r="60" spans="1:38" x14ac:dyDescent="0.2">
      <c r="A60" s="46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52"/>
      <c r="AF60" s="52"/>
      <c r="AG60" s="48"/>
      <c r="AH60" s="52"/>
      <c r="AI60" s="61"/>
    </row>
    <row r="61" spans="1:38" ht="13.5" thickBot="1" x14ac:dyDescent="0.25">
      <c r="A61" s="58"/>
      <c r="B61" s="59"/>
      <c r="C61" s="59"/>
      <c r="D61" s="59"/>
      <c r="E61" s="59"/>
      <c r="F61" s="59"/>
      <c r="G61" s="59" t="s">
        <v>36</v>
      </c>
      <c r="H61" s="59"/>
      <c r="I61" s="59"/>
      <c r="J61" s="59"/>
      <c r="K61" s="59"/>
      <c r="L61" s="59" t="s">
        <v>36</v>
      </c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60"/>
      <c r="AH61" s="62"/>
      <c r="AI61" s="53" t="s">
        <v>36</v>
      </c>
    </row>
    <row r="62" spans="1:38" x14ac:dyDescent="0.2">
      <c r="AL62" t="s">
        <v>36</v>
      </c>
    </row>
    <row r="64" spans="1:38" x14ac:dyDescent="0.2">
      <c r="A64" s="115"/>
      <c r="G64" s="2" t="s">
        <v>36</v>
      </c>
    </row>
    <row r="65" spans="1:38" x14ac:dyDescent="0.2">
      <c r="A65" s="115"/>
      <c r="Q65" s="2" t="s">
        <v>36</v>
      </c>
      <c r="T65" s="2" t="s">
        <v>36</v>
      </c>
      <c r="V65" s="2" t="s">
        <v>36</v>
      </c>
      <c r="X65" s="2" t="s">
        <v>36</v>
      </c>
      <c r="Z65" s="2" t="s">
        <v>36</v>
      </c>
      <c r="AJ65" t="s">
        <v>36</v>
      </c>
    </row>
    <row r="66" spans="1:38" x14ac:dyDescent="0.2">
      <c r="A66" s="115"/>
      <c r="J66" s="2" t="s">
        <v>36</v>
      </c>
      <c r="M66" s="2" t="s">
        <v>36</v>
      </c>
      <c r="P66" s="2" t="s">
        <v>36</v>
      </c>
      <c r="Q66" s="2" t="s">
        <v>36</v>
      </c>
      <c r="R66" s="2" t="s">
        <v>36</v>
      </c>
      <c r="S66" s="2" t="s">
        <v>36</v>
      </c>
      <c r="T66" s="2" t="s">
        <v>36</v>
      </c>
      <c r="W66" s="2" t="s">
        <v>36</v>
      </c>
      <c r="X66" s="2" t="s">
        <v>36</v>
      </c>
      <c r="Z66" s="2" t="s">
        <v>36</v>
      </c>
      <c r="AB66" s="2" t="s">
        <v>36</v>
      </c>
      <c r="AL66" t="s">
        <v>36</v>
      </c>
    </row>
    <row r="67" spans="1:38" x14ac:dyDescent="0.2">
      <c r="Q67" s="2" t="s">
        <v>36</v>
      </c>
      <c r="S67" s="2" t="s">
        <v>36</v>
      </c>
      <c r="V67" s="2" t="s">
        <v>36</v>
      </c>
      <c r="W67" s="2" t="s">
        <v>36</v>
      </c>
      <c r="AB67" s="2" t="s">
        <v>36</v>
      </c>
      <c r="AC67" s="2" t="s">
        <v>36</v>
      </c>
      <c r="AG67" s="7" t="s">
        <v>36</v>
      </c>
      <c r="AH67" s="1" t="s">
        <v>36</v>
      </c>
    </row>
    <row r="68" spans="1:38" x14ac:dyDescent="0.2">
      <c r="J68" s="2" t="s">
        <v>36</v>
      </c>
      <c r="O68" s="2" t="s">
        <v>206</v>
      </c>
      <c r="P68" s="2" t="s">
        <v>36</v>
      </c>
      <c r="S68" s="2" t="s">
        <v>36</v>
      </c>
      <c r="T68" s="2" t="s">
        <v>36</v>
      </c>
      <c r="U68" s="2" t="s">
        <v>36</v>
      </c>
      <c r="V68" s="2" t="s">
        <v>36</v>
      </c>
      <c r="Z68" s="2" t="s">
        <v>36</v>
      </c>
      <c r="AI68" s="10" t="s">
        <v>36</v>
      </c>
    </row>
    <row r="69" spans="1:38" x14ac:dyDescent="0.2">
      <c r="K69" s="2" t="s">
        <v>36</v>
      </c>
      <c r="L69" s="2" t="s">
        <v>36</v>
      </c>
      <c r="M69" s="2" t="s">
        <v>36</v>
      </c>
      <c r="P69" s="2" t="s">
        <v>36</v>
      </c>
      <c r="Q69" s="2" t="s">
        <v>36</v>
      </c>
      <c r="S69" s="2" t="s">
        <v>36</v>
      </c>
      <c r="W69" s="2" t="s">
        <v>36</v>
      </c>
      <c r="Z69" s="2" t="s">
        <v>36</v>
      </c>
      <c r="AB69" s="2" t="s">
        <v>36</v>
      </c>
    </row>
    <row r="70" spans="1:38" x14ac:dyDescent="0.2">
      <c r="H70" s="2" t="s">
        <v>36</v>
      </c>
      <c r="S70" s="2" t="s">
        <v>36</v>
      </c>
      <c r="W70" s="2" t="s">
        <v>36</v>
      </c>
    </row>
    <row r="71" spans="1:38" x14ac:dyDescent="0.2">
      <c r="Q71" s="2" t="s">
        <v>36</v>
      </c>
      <c r="R71" s="2" t="s">
        <v>36</v>
      </c>
      <c r="AE71" s="2" t="s">
        <v>36</v>
      </c>
    </row>
    <row r="72" spans="1:38" x14ac:dyDescent="0.2">
      <c r="S72" s="2" t="s">
        <v>36</v>
      </c>
      <c r="X72" s="2" t="s">
        <v>36</v>
      </c>
      <c r="AC72" s="2" t="s">
        <v>36</v>
      </c>
      <c r="AI72" s="10" t="s">
        <v>36</v>
      </c>
      <c r="AJ72" s="12" t="s">
        <v>36</v>
      </c>
    </row>
    <row r="73" spans="1:38" x14ac:dyDescent="0.2">
      <c r="Y73" s="2" t="s">
        <v>36</v>
      </c>
    </row>
    <row r="77" spans="1:38" x14ac:dyDescent="0.2">
      <c r="S77" s="2" t="s">
        <v>36</v>
      </c>
    </row>
  </sheetData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3:AI54"/>
    <mergeCell ref="S3:S4"/>
    <mergeCell ref="T56:X56"/>
    <mergeCell ref="R3:R4"/>
    <mergeCell ref="T57:X57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3 AG25:AG2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topLeftCell="A10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198</v>
      </c>
      <c r="B1" s="13" t="s">
        <v>37</v>
      </c>
      <c r="C1" s="13" t="s">
        <v>38</v>
      </c>
      <c r="D1" s="13" t="s">
        <v>39</v>
      </c>
      <c r="E1" s="13" t="s">
        <v>40</v>
      </c>
      <c r="F1" s="13" t="s">
        <v>41</v>
      </c>
      <c r="G1" s="13" t="s">
        <v>42</v>
      </c>
      <c r="H1" s="13" t="s">
        <v>90</v>
      </c>
      <c r="I1" s="13" t="s">
        <v>43</v>
      </c>
      <c r="J1" s="14"/>
      <c r="K1" s="14"/>
      <c r="L1" s="14"/>
      <c r="M1" s="14"/>
    </row>
    <row r="2" spans="1:13" s="20" customFormat="1" x14ac:dyDescent="0.2">
      <c r="A2" s="16" t="s">
        <v>153</v>
      </c>
      <c r="B2" s="16" t="s">
        <v>44</v>
      </c>
      <c r="C2" s="17" t="s">
        <v>45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46</v>
      </c>
      <c r="J2" s="14"/>
      <c r="K2" s="14"/>
      <c r="L2" s="14"/>
      <c r="M2" s="14"/>
    </row>
    <row r="3" spans="1:13" ht="12.75" customHeight="1" x14ac:dyDescent="0.2">
      <c r="A3" s="16" t="s">
        <v>154</v>
      </c>
      <c r="B3" s="16" t="s">
        <v>44</v>
      </c>
      <c r="C3" s="17" t="s">
        <v>47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48</v>
      </c>
      <c r="J3" s="22"/>
      <c r="K3" s="22"/>
      <c r="L3" s="22"/>
      <c r="M3" s="22"/>
    </row>
    <row r="4" spans="1:13" x14ac:dyDescent="0.2">
      <c r="A4" s="16" t="s">
        <v>155</v>
      </c>
      <c r="B4" s="16" t="s">
        <v>44</v>
      </c>
      <c r="C4" s="17" t="s">
        <v>49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50</v>
      </c>
      <c r="J4" s="22"/>
      <c r="K4" s="22"/>
      <c r="L4" s="22"/>
      <c r="M4" s="22"/>
    </row>
    <row r="5" spans="1:13" ht="14.25" customHeight="1" x14ac:dyDescent="0.2">
      <c r="A5" s="16" t="s">
        <v>156</v>
      </c>
      <c r="B5" s="16" t="s">
        <v>92</v>
      </c>
      <c r="C5" s="17" t="s">
        <v>93</v>
      </c>
      <c r="D5" s="67">
        <v>-11148083</v>
      </c>
      <c r="E5" s="68">
        <v>-53763736</v>
      </c>
      <c r="F5" s="23">
        <v>347</v>
      </c>
      <c r="G5" s="21">
        <v>43199</v>
      </c>
      <c r="H5" s="19">
        <v>1</v>
      </c>
      <c r="I5" s="17" t="s">
        <v>94</v>
      </c>
      <c r="J5" s="22"/>
      <c r="K5" s="22"/>
      <c r="L5" s="22"/>
      <c r="M5" s="22"/>
    </row>
    <row r="6" spans="1:13" ht="14.25" customHeight="1" x14ac:dyDescent="0.2">
      <c r="A6" s="16" t="s">
        <v>157</v>
      </c>
      <c r="B6" s="16" t="s">
        <v>92</v>
      </c>
      <c r="C6" s="17" t="s">
        <v>95</v>
      </c>
      <c r="D6" s="68">
        <v>-22955028</v>
      </c>
      <c r="E6" s="68">
        <v>-55626001</v>
      </c>
      <c r="F6" s="23">
        <v>605</v>
      </c>
      <c r="G6" s="21">
        <v>43203</v>
      </c>
      <c r="H6" s="19">
        <v>1</v>
      </c>
      <c r="I6" s="17" t="s">
        <v>96</v>
      </c>
      <c r="J6" s="22"/>
      <c r="K6" s="22"/>
      <c r="L6" s="22"/>
      <c r="M6" s="22"/>
    </row>
    <row r="7" spans="1:13" s="25" customFormat="1" x14ac:dyDescent="0.2">
      <c r="A7" s="16" t="s">
        <v>158</v>
      </c>
      <c r="B7" s="16" t="s">
        <v>44</v>
      </c>
      <c r="C7" s="17" t="s">
        <v>51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52</v>
      </c>
      <c r="J7" s="22"/>
      <c r="K7" s="22"/>
      <c r="L7" s="22"/>
      <c r="M7" s="22"/>
    </row>
    <row r="8" spans="1:13" s="25" customFormat="1" x14ac:dyDescent="0.2">
      <c r="A8" s="16" t="s">
        <v>159</v>
      </c>
      <c r="B8" s="16" t="s">
        <v>44</v>
      </c>
      <c r="C8" s="17" t="s">
        <v>54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97</v>
      </c>
      <c r="J8" s="22"/>
      <c r="K8" s="22"/>
      <c r="L8" s="22"/>
      <c r="M8" s="22"/>
    </row>
    <row r="9" spans="1:13" s="25" customFormat="1" x14ac:dyDescent="0.2">
      <c r="A9" s="16" t="s">
        <v>160</v>
      </c>
      <c r="B9" s="16" t="s">
        <v>92</v>
      </c>
      <c r="C9" s="17" t="s">
        <v>99</v>
      </c>
      <c r="D9" s="68">
        <v>-19945539</v>
      </c>
      <c r="E9" s="68">
        <v>-54368533</v>
      </c>
      <c r="F9" s="23">
        <v>624</v>
      </c>
      <c r="G9" s="21">
        <v>43129</v>
      </c>
      <c r="H9" s="19">
        <v>1</v>
      </c>
      <c r="I9" s="24" t="s">
        <v>100</v>
      </c>
      <c r="J9" s="22"/>
      <c r="K9" s="22"/>
      <c r="L9" s="22"/>
      <c r="M9" s="22"/>
    </row>
    <row r="10" spans="1:13" s="25" customFormat="1" x14ac:dyDescent="0.2">
      <c r="A10" s="16" t="s">
        <v>161</v>
      </c>
      <c r="B10" s="16" t="s">
        <v>92</v>
      </c>
      <c r="C10" s="17" t="s">
        <v>101</v>
      </c>
      <c r="D10" s="68">
        <v>-21246756</v>
      </c>
      <c r="E10" s="68">
        <v>-564560442</v>
      </c>
      <c r="F10" s="23">
        <v>329</v>
      </c>
      <c r="G10" s="21" t="s">
        <v>102</v>
      </c>
      <c r="H10" s="19">
        <v>1</v>
      </c>
      <c r="I10" s="24" t="s">
        <v>103</v>
      </c>
      <c r="J10" s="22"/>
      <c r="K10" s="22"/>
      <c r="L10" s="22"/>
      <c r="M10" s="22"/>
    </row>
    <row r="11" spans="1:13" s="25" customFormat="1" x14ac:dyDescent="0.2">
      <c r="A11" s="16" t="s">
        <v>162</v>
      </c>
      <c r="B11" s="16" t="s">
        <v>92</v>
      </c>
      <c r="C11" s="17" t="s">
        <v>104</v>
      </c>
      <c r="D11" s="68">
        <v>-21298278</v>
      </c>
      <c r="E11" s="68">
        <v>-52068917</v>
      </c>
      <c r="F11" s="23">
        <v>345</v>
      </c>
      <c r="G11" s="21">
        <v>43196</v>
      </c>
      <c r="H11" s="19">
        <v>1</v>
      </c>
      <c r="I11" s="24" t="s">
        <v>105</v>
      </c>
      <c r="J11" s="22"/>
      <c r="K11" s="22"/>
      <c r="L11" s="22"/>
      <c r="M11" s="22"/>
    </row>
    <row r="12" spans="1:13" s="25" customFormat="1" x14ac:dyDescent="0.2">
      <c r="A12" s="16" t="s">
        <v>163</v>
      </c>
      <c r="B12" s="16" t="s">
        <v>92</v>
      </c>
      <c r="C12" s="17" t="s">
        <v>106</v>
      </c>
      <c r="D12" s="68">
        <v>-22657056</v>
      </c>
      <c r="E12" s="68">
        <v>-54819306</v>
      </c>
      <c r="F12" s="23">
        <v>456</v>
      </c>
      <c r="G12" s="21">
        <v>43165</v>
      </c>
      <c r="H12" s="19">
        <v>1</v>
      </c>
      <c r="I12" s="24" t="s">
        <v>107</v>
      </c>
      <c r="J12" s="22"/>
      <c r="K12" s="22"/>
      <c r="L12" s="22"/>
      <c r="M12" s="22"/>
    </row>
    <row r="13" spans="1:13" s="77" customFormat="1" ht="15" x14ac:dyDescent="0.25">
      <c r="A13" s="69" t="s">
        <v>164</v>
      </c>
      <c r="B13" s="69" t="s">
        <v>92</v>
      </c>
      <c r="C13" s="70" t="s">
        <v>108</v>
      </c>
      <c r="D13" s="71">
        <v>-19587528</v>
      </c>
      <c r="E13" s="71">
        <v>-54030083</v>
      </c>
      <c r="F13" s="72">
        <v>540</v>
      </c>
      <c r="G13" s="73">
        <v>43206</v>
      </c>
      <c r="H13" s="74">
        <v>1</v>
      </c>
      <c r="I13" s="75" t="s">
        <v>109</v>
      </c>
      <c r="J13" s="76"/>
      <c r="K13" s="76"/>
      <c r="L13" s="76"/>
      <c r="M13" s="76"/>
    </row>
    <row r="14" spans="1:13" x14ac:dyDescent="0.2">
      <c r="A14" s="16" t="s">
        <v>165</v>
      </c>
      <c r="B14" s="16" t="s">
        <v>44</v>
      </c>
      <c r="C14" s="17" t="s">
        <v>110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55</v>
      </c>
      <c r="J14" s="22"/>
      <c r="K14" s="22"/>
      <c r="L14" s="22"/>
      <c r="M14" s="22"/>
    </row>
    <row r="15" spans="1:13" x14ac:dyDescent="0.2">
      <c r="A15" s="16" t="s">
        <v>166</v>
      </c>
      <c r="B15" s="16" t="s">
        <v>44</v>
      </c>
      <c r="C15" s="17" t="s">
        <v>111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56</v>
      </c>
      <c r="J15" s="22"/>
      <c r="K15" s="22"/>
      <c r="L15" s="22" t="s">
        <v>36</v>
      </c>
      <c r="M15" s="22"/>
    </row>
    <row r="16" spans="1:13" x14ac:dyDescent="0.2">
      <c r="A16" s="16" t="s">
        <v>167</v>
      </c>
      <c r="B16" s="16" t="s">
        <v>44</v>
      </c>
      <c r="C16" s="17" t="s">
        <v>112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86</v>
      </c>
      <c r="J16" s="22"/>
      <c r="K16" s="22"/>
      <c r="L16" s="22"/>
      <c r="M16" s="22"/>
    </row>
    <row r="17" spans="1:13" ht="13.5" customHeight="1" x14ac:dyDescent="0.2">
      <c r="A17" s="16" t="s">
        <v>168</v>
      </c>
      <c r="B17" s="16" t="s">
        <v>44</v>
      </c>
      <c r="C17" s="17" t="s">
        <v>113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57</v>
      </c>
      <c r="J17" s="22"/>
      <c r="K17" s="22"/>
      <c r="L17" s="22"/>
      <c r="M17" s="22"/>
    </row>
    <row r="18" spans="1:13" ht="13.5" customHeight="1" x14ac:dyDescent="0.2">
      <c r="A18" s="16" t="s">
        <v>169</v>
      </c>
      <c r="B18" s="16" t="s">
        <v>44</v>
      </c>
      <c r="C18" s="17" t="s">
        <v>114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58</v>
      </c>
      <c r="J18" s="22"/>
      <c r="K18" s="22"/>
      <c r="L18" s="22" t="s">
        <v>36</v>
      </c>
      <c r="M18" s="22"/>
    </row>
    <row r="19" spans="1:13" x14ac:dyDescent="0.2">
      <c r="A19" s="16" t="s">
        <v>170</v>
      </c>
      <c r="B19" s="16" t="s">
        <v>44</v>
      </c>
      <c r="C19" s="17" t="s">
        <v>115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59</v>
      </c>
      <c r="J19" s="22"/>
      <c r="K19" s="22"/>
      <c r="L19" s="22" t="s">
        <v>36</v>
      </c>
      <c r="M19" s="22"/>
    </row>
    <row r="20" spans="1:13" x14ac:dyDescent="0.2">
      <c r="A20" s="16" t="s">
        <v>171</v>
      </c>
      <c r="B20" s="16" t="s">
        <v>44</v>
      </c>
      <c r="C20" s="17" t="s">
        <v>116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60</v>
      </c>
      <c r="J20" s="22"/>
      <c r="K20" s="22"/>
      <c r="L20" s="22"/>
      <c r="M20" s="22"/>
    </row>
    <row r="21" spans="1:13" x14ac:dyDescent="0.2">
      <c r="A21" s="16" t="s">
        <v>172</v>
      </c>
      <c r="B21" s="16" t="s">
        <v>92</v>
      </c>
      <c r="C21" s="17" t="s">
        <v>117</v>
      </c>
      <c r="D21" s="68">
        <v>-22308694</v>
      </c>
      <c r="E21" s="78">
        <v>-54325833</v>
      </c>
      <c r="F21" s="23">
        <v>340</v>
      </c>
      <c r="G21" s="21">
        <v>43159</v>
      </c>
      <c r="H21" s="19">
        <v>1</v>
      </c>
      <c r="I21" s="17" t="s">
        <v>118</v>
      </c>
      <c r="J21" s="22"/>
      <c r="K21" s="22"/>
      <c r="L21" s="22"/>
      <c r="M21" s="22" t="s">
        <v>36</v>
      </c>
    </row>
    <row r="22" spans="1:13" ht="25.5" x14ac:dyDescent="0.2">
      <c r="A22" s="16" t="s">
        <v>173</v>
      </c>
      <c r="B22" s="16" t="s">
        <v>92</v>
      </c>
      <c r="C22" s="17" t="s">
        <v>119</v>
      </c>
      <c r="D22" s="68">
        <v>-23644881</v>
      </c>
      <c r="E22" s="78">
        <v>-54570289</v>
      </c>
      <c r="F22" s="23">
        <v>319</v>
      </c>
      <c r="G22" s="21">
        <v>43204</v>
      </c>
      <c r="H22" s="19">
        <v>1</v>
      </c>
      <c r="I22" s="17" t="s">
        <v>120</v>
      </c>
      <c r="J22" s="22"/>
      <c r="K22" s="22"/>
      <c r="L22" s="22"/>
      <c r="M22" s="22"/>
    </row>
    <row r="23" spans="1:13" x14ac:dyDescent="0.2">
      <c r="A23" s="16" t="s">
        <v>174</v>
      </c>
      <c r="B23" s="16" t="s">
        <v>92</v>
      </c>
      <c r="C23" s="17" t="s">
        <v>121</v>
      </c>
      <c r="D23" s="68">
        <v>-22092833</v>
      </c>
      <c r="E23" s="78">
        <v>-54798833</v>
      </c>
      <c r="F23" s="23">
        <v>360</v>
      </c>
      <c r="G23" s="21">
        <v>43157</v>
      </c>
      <c r="H23" s="19">
        <v>1</v>
      </c>
      <c r="I23" s="17" t="s">
        <v>122</v>
      </c>
      <c r="J23" s="22"/>
      <c r="K23" s="22"/>
      <c r="L23" s="22"/>
      <c r="M23" s="22"/>
    </row>
    <row r="24" spans="1:13" x14ac:dyDescent="0.2">
      <c r="A24" s="16" t="s">
        <v>175</v>
      </c>
      <c r="B24" s="16" t="s">
        <v>44</v>
      </c>
      <c r="C24" s="17" t="s">
        <v>61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62</v>
      </c>
      <c r="J24" s="22"/>
      <c r="K24" s="22"/>
      <c r="L24" s="22" t="s">
        <v>36</v>
      </c>
      <c r="M24" s="22" t="s">
        <v>36</v>
      </c>
    </row>
    <row r="25" spans="1:13" x14ac:dyDescent="0.2">
      <c r="A25" s="16" t="s">
        <v>176</v>
      </c>
      <c r="B25" s="16" t="s">
        <v>44</v>
      </c>
      <c r="C25" s="17" t="s">
        <v>63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64</v>
      </c>
      <c r="J25" s="22"/>
      <c r="K25" s="22"/>
      <c r="L25" s="22" t="s">
        <v>36</v>
      </c>
      <c r="M25" s="22"/>
    </row>
    <row r="26" spans="1:13" s="25" customFormat="1" x14ac:dyDescent="0.2">
      <c r="A26" s="16" t="s">
        <v>177</v>
      </c>
      <c r="B26" s="16" t="s">
        <v>44</v>
      </c>
      <c r="C26" s="17" t="s">
        <v>65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66</v>
      </c>
      <c r="J26" s="22"/>
      <c r="K26" s="22"/>
      <c r="L26" s="22"/>
      <c r="M26" s="22"/>
    </row>
    <row r="27" spans="1:13" x14ac:dyDescent="0.2">
      <c r="A27" s="16" t="s">
        <v>178</v>
      </c>
      <c r="B27" s="16" t="s">
        <v>44</v>
      </c>
      <c r="C27" s="17" t="s">
        <v>67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68</v>
      </c>
      <c r="J27" s="22"/>
      <c r="K27" s="22"/>
      <c r="L27" s="22"/>
      <c r="M27" s="22"/>
    </row>
    <row r="28" spans="1:13" x14ac:dyDescent="0.2">
      <c r="A28" s="16" t="s">
        <v>179</v>
      </c>
      <c r="B28" s="16" t="s">
        <v>92</v>
      </c>
      <c r="C28" s="17" t="s">
        <v>123</v>
      </c>
      <c r="D28" s="68">
        <v>-22575389</v>
      </c>
      <c r="E28" s="68">
        <v>-55160833</v>
      </c>
      <c r="F28" s="19">
        <v>499</v>
      </c>
      <c r="G28" s="21">
        <v>43166</v>
      </c>
      <c r="H28" s="19">
        <v>1</v>
      </c>
      <c r="I28" s="17" t="s">
        <v>124</v>
      </c>
      <c r="J28" s="22"/>
      <c r="K28" s="22"/>
      <c r="L28" s="22"/>
      <c r="M28" s="22"/>
    </row>
    <row r="29" spans="1:13" ht="12.75" customHeight="1" x14ac:dyDescent="0.2">
      <c r="A29" s="16" t="s">
        <v>180</v>
      </c>
      <c r="B29" s="16" t="s">
        <v>44</v>
      </c>
      <c r="C29" s="17" t="s">
        <v>125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69</v>
      </c>
      <c r="J29" s="22"/>
      <c r="K29" s="22"/>
      <c r="L29" s="22"/>
      <c r="M29" s="22"/>
    </row>
    <row r="30" spans="1:13" ht="12.75" customHeight="1" x14ac:dyDescent="0.2">
      <c r="A30" s="16" t="s">
        <v>181</v>
      </c>
      <c r="B30" s="16" t="s">
        <v>92</v>
      </c>
      <c r="C30" s="17" t="s">
        <v>126</v>
      </c>
      <c r="D30" s="68">
        <v>-21450972</v>
      </c>
      <c r="E30" s="68">
        <v>-54341972</v>
      </c>
      <c r="F30" s="23">
        <v>500</v>
      </c>
      <c r="G30" s="21">
        <v>43153</v>
      </c>
      <c r="H30" s="19">
        <v>1</v>
      </c>
      <c r="I30" s="17" t="s">
        <v>127</v>
      </c>
      <c r="J30" s="22"/>
      <c r="K30" s="22"/>
      <c r="L30" s="22"/>
      <c r="M30" s="22"/>
    </row>
    <row r="31" spans="1:13" ht="12.75" customHeight="1" x14ac:dyDescent="0.2">
      <c r="A31" s="16" t="s">
        <v>182</v>
      </c>
      <c r="B31" s="16" t="s">
        <v>92</v>
      </c>
      <c r="C31" s="17" t="s">
        <v>128</v>
      </c>
      <c r="D31" s="68">
        <v>-22078528</v>
      </c>
      <c r="E31" s="68">
        <v>-53465889</v>
      </c>
      <c r="F31" s="23">
        <v>372</v>
      </c>
      <c r="G31" s="21">
        <v>43199</v>
      </c>
      <c r="H31" s="19">
        <v>1</v>
      </c>
      <c r="I31" s="17" t="s">
        <v>129</v>
      </c>
      <c r="J31" s="22"/>
      <c r="K31" s="22"/>
      <c r="L31" s="22"/>
      <c r="M31" s="22"/>
    </row>
    <row r="32" spans="1:13" s="25" customFormat="1" x14ac:dyDescent="0.2">
      <c r="A32" s="16" t="s">
        <v>183</v>
      </c>
      <c r="B32" s="16" t="s">
        <v>44</v>
      </c>
      <c r="C32" s="17" t="s">
        <v>130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70</v>
      </c>
      <c r="J32" s="22"/>
      <c r="K32" s="22"/>
      <c r="L32" s="22"/>
      <c r="M32" s="22" t="s">
        <v>36</v>
      </c>
    </row>
    <row r="33" spans="1:13" x14ac:dyDescent="0.2">
      <c r="A33" s="16" t="s">
        <v>184</v>
      </c>
      <c r="B33" s="16" t="s">
        <v>44</v>
      </c>
      <c r="C33" s="17" t="s">
        <v>131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71</v>
      </c>
      <c r="J33" s="22"/>
      <c r="K33" s="22"/>
      <c r="L33" s="22"/>
      <c r="M33" s="22"/>
    </row>
    <row r="34" spans="1:13" s="25" customFormat="1" x14ac:dyDescent="0.2">
      <c r="A34" s="16" t="s">
        <v>185</v>
      </c>
      <c r="B34" s="16" t="s">
        <v>44</v>
      </c>
      <c r="C34" s="17" t="s">
        <v>132</v>
      </c>
      <c r="D34" s="23">
        <v>-19.414300000000001</v>
      </c>
      <c r="E34" s="23">
        <v>-51.1053</v>
      </c>
      <c r="F34" s="23">
        <v>424</v>
      </c>
      <c r="G34" s="21" t="s">
        <v>72</v>
      </c>
      <c r="H34" s="19">
        <v>1</v>
      </c>
      <c r="I34" s="17" t="s">
        <v>73</v>
      </c>
      <c r="J34" s="22"/>
      <c r="K34" s="22"/>
      <c r="L34" s="22"/>
      <c r="M34" s="22"/>
    </row>
    <row r="35" spans="1:13" s="25" customFormat="1" x14ac:dyDescent="0.2">
      <c r="A35" s="16" t="s">
        <v>186</v>
      </c>
      <c r="B35" s="16" t="s">
        <v>92</v>
      </c>
      <c r="C35" s="17" t="s">
        <v>133</v>
      </c>
      <c r="D35" s="68">
        <v>-18072711</v>
      </c>
      <c r="E35" s="68">
        <v>-54548811</v>
      </c>
      <c r="F35" s="23">
        <v>251</v>
      </c>
      <c r="G35" s="21">
        <v>43133</v>
      </c>
      <c r="H35" s="19">
        <v>1</v>
      </c>
      <c r="I35" s="17" t="s">
        <v>134</v>
      </c>
      <c r="J35" s="22"/>
      <c r="K35" s="22"/>
      <c r="L35" s="22"/>
      <c r="M35" s="22" t="s">
        <v>36</v>
      </c>
    </row>
    <row r="36" spans="1:13" x14ac:dyDescent="0.2">
      <c r="A36" s="16" t="s">
        <v>187</v>
      </c>
      <c r="B36" s="16" t="s">
        <v>44</v>
      </c>
      <c r="C36" s="17" t="s">
        <v>135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74</v>
      </c>
      <c r="J36" s="22"/>
      <c r="K36" s="22"/>
      <c r="L36" s="22"/>
      <c r="M36" s="22"/>
    </row>
    <row r="37" spans="1:13" x14ac:dyDescent="0.2">
      <c r="A37" s="16" t="s">
        <v>188</v>
      </c>
      <c r="B37" s="16" t="s">
        <v>44</v>
      </c>
      <c r="C37" s="17" t="s">
        <v>136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75</v>
      </c>
      <c r="J37" s="22"/>
      <c r="K37" s="22"/>
      <c r="L37" s="22"/>
      <c r="M37" s="22"/>
    </row>
    <row r="38" spans="1:13" s="25" customFormat="1" x14ac:dyDescent="0.2">
      <c r="A38" s="16" t="s">
        <v>189</v>
      </c>
      <c r="B38" s="16" t="s">
        <v>44</v>
      </c>
      <c r="C38" s="17" t="s">
        <v>137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87</v>
      </c>
      <c r="J38" s="22"/>
      <c r="K38" s="22"/>
      <c r="L38" s="22"/>
      <c r="M38" s="22"/>
    </row>
    <row r="39" spans="1:13" s="25" customFormat="1" x14ac:dyDescent="0.2">
      <c r="A39" s="16" t="s">
        <v>190</v>
      </c>
      <c r="B39" s="16" t="s">
        <v>92</v>
      </c>
      <c r="C39" s="17" t="s">
        <v>138</v>
      </c>
      <c r="D39" s="68">
        <v>-20466094</v>
      </c>
      <c r="E39" s="68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191</v>
      </c>
      <c r="B40" s="16" t="s">
        <v>44</v>
      </c>
      <c r="C40" s="17" t="s">
        <v>139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76</v>
      </c>
      <c r="J40" s="22"/>
      <c r="K40" s="22"/>
      <c r="L40" s="22"/>
      <c r="M40" s="22" t="s">
        <v>36</v>
      </c>
    </row>
    <row r="41" spans="1:13" s="30" customFormat="1" ht="15" customHeight="1" x14ac:dyDescent="0.2">
      <c r="A41" s="27" t="s">
        <v>192</v>
      </c>
      <c r="B41" s="27" t="s">
        <v>92</v>
      </c>
      <c r="C41" s="17" t="s">
        <v>141</v>
      </c>
      <c r="D41" s="79">
        <v>-21305889</v>
      </c>
      <c r="E41" s="79">
        <v>-52820375</v>
      </c>
      <c r="F41" s="28">
        <v>383</v>
      </c>
      <c r="G41" s="18">
        <v>43209</v>
      </c>
      <c r="H41" s="17">
        <v>1</v>
      </c>
      <c r="I41" s="27" t="s">
        <v>142</v>
      </c>
      <c r="J41" s="29"/>
      <c r="K41" s="29"/>
      <c r="L41" s="29"/>
      <c r="M41" s="29"/>
    </row>
    <row r="42" spans="1:13" s="30" customFormat="1" ht="15" customHeight="1" x14ac:dyDescent="0.2">
      <c r="A42" s="27" t="s">
        <v>193</v>
      </c>
      <c r="B42" s="27" t="s">
        <v>44</v>
      </c>
      <c r="C42" s="17" t="s">
        <v>143</v>
      </c>
      <c r="D42" s="79">
        <v>-20981633</v>
      </c>
      <c r="E42" s="28">
        <v>-54.971899999999998</v>
      </c>
      <c r="F42" s="28">
        <v>464</v>
      </c>
      <c r="G42" s="18" t="s">
        <v>77</v>
      </c>
      <c r="H42" s="17">
        <v>1</v>
      </c>
      <c r="I42" s="27" t="s">
        <v>78</v>
      </c>
      <c r="J42" s="29"/>
      <c r="K42" s="29"/>
      <c r="L42" s="29"/>
      <c r="M42" s="29"/>
    </row>
    <row r="43" spans="1:13" s="25" customFormat="1" x14ac:dyDescent="0.2">
      <c r="A43" s="16" t="s">
        <v>194</v>
      </c>
      <c r="B43" s="16" t="s">
        <v>44</v>
      </c>
      <c r="C43" s="17" t="s">
        <v>144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79</v>
      </c>
      <c r="J43" s="22"/>
      <c r="K43" s="22"/>
      <c r="L43" s="22"/>
      <c r="M43" s="22"/>
    </row>
    <row r="44" spans="1:13" s="25" customFormat="1" x14ac:dyDescent="0.2">
      <c r="A44" s="16" t="s">
        <v>195</v>
      </c>
      <c r="B44" s="16" t="s">
        <v>92</v>
      </c>
      <c r="C44" s="17" t="s">
        <v>145</v>
      </c>
      <c r="D44" s="68">
        <v>-20351444</v>
      </c>
      <c r="E44" s="68">
        <v>-51430222</v>
      </c>
      <c r="F44" s="19">
        <v>374</v>
      </c>
      <c r="G44" s="21">
        <v>43196</v>
      </c>
      <c r="H44" s="19">
        <v>1</v>
      </c>
      <c r="I44" s="17" t="s">
        <v>146</v>
      </c>
      <c r="J44" s="22"/>
      <c r="K44" s="22"/>
      <c r="L44" s="22"/>
      <c r="M44" s="22"/>
    </row>
    <row r="45" spans="1:13" s="32" customFormat="1" x14ac:dyDescent="0.2">
      <c r="A45" s="27" t="s">
        <v>196</v>
      </c>
      <c r="B45" s="27" t="s">
        <v>44</v>
      </c>
      <c r="C45" s="17" t="s">
        <v>147</v>
      </c>
      <c r="D45" s="17">
        <v>-17.634699999999999</v>
      </c>
      <c r="E45" s="17">
        <v>-54.760100000000001</v>
      </c>
      <c r="F45" s="17">
        <v>486</v>
      </c>
      <c r="G45" s="18" t="s">
        <v>80</v>
      </c>
      <c r="H45" s="17">
        <v>1</v>
      </c>
      <c r="I45" s="19" t="s">
        <v>81</v>
      </c>
      <c r="J45" s="31"/>
      <c r="K45" s="31"/>
      <c r="L45" s="31"/>
      <c r="M45" s="31"/>
    </row>
    <row r="46" spans="1:13" x14ac:dyDescent="0.2">
      <c r="A46" s="16" t="s">
        <v>197</v>
      </c>
      <c r="B46" s="16" t="s">
        <v>44</v>
      </c>
      <c r="C46" s="17" t="s">
        <v>148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82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83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84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85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36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="90" zoomScaleNormal="90" workbookViewId="0">
      <selection activeCell="C8" sqref="B8:AF8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8" ht="20.100000000000001" customHeight="1" x14ac:dyDescent="0.2">
      <c r="A1" s="154" t="s">
        <v>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8" ht="20.100000000000001" customHeight="1" x14ac:dyDescent="0.2">
      <c r="A2" s="159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9"/>
    </row>
    <row r="3" spans="1:38" s="4" customFormat="1" ht="20.100000000000001" customHeight="1" x14ac:dyDescent="0.2">
      <c r="A3" s="160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44">
        <v>30</v>
      </c>
      <c r="AF3" s="157">
        <v>31</v>
      </c>
      <c r="AG3" s="93" t="s">
        <v>29</v>
      </c>
      <c r="AH3" s="56" t="s">
        <v>28</v>
      </c>
    </row>
    <row r="4" spans="1:38" s="5" customFormat="1" ht="20.100000000000001" customHeight="1" x14ac:dyDescent="0.2">
      <c r="A4" s="161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45"/>
      <c r="AF4" s="158"/>
      <c r="AG4" s="93" t="s">
        <v>27</v>
      </c>
      <c r="AH4" s="56" t="s">
        <v>27</v>
      </c>
    </row>
    <row r="5" spans="1:38" s="5" customFormat="1" x14ac:dyDescent="0.2">
      <c r="A5" s="54" t="s">
        <v>32</v>
      </c>
      <c r="B5" s="116" t="str">
        <f>[1]Agosto!$C$5</f>
        <v>*</v>
      </c>
      <c r="C5" s="116">
        <f>[1]Agosto!$C$6</f>
        <v>35.799999999999997</v>
      </c>
      <c r="D5" s="116">
        <f>[1]Agosto!$C$7</f>
        <v>36</v>
      </c>
      <c r="E5" s="116">
        <f>[1]Agosto!$C$8</f>
        <v>36.4</v>
      </c>
      <c r="F5" s="116">
        <f>[1]Agosto!$C$9</f>
        <v>30.9</v>
      </c>
      <c r="G5" s="116">
        <f>[1]Agosto!$C$10</f>
        <v>35.5</v>
      </c>
      <c r="H5" s="116">
        <f>[1]Agosto!$C$11</f>
        <v>28.4</v>
      </c>
      <c r="I5" s="116">
        <f>[1]Agosto!$C$12</f>
        <v>24.4</v>
      </c>
      <c r="J5" s="116">
        <f>[1]Agosto!$C$13</f>
        <v>21.9</v>
      </c>
      <c r="K5" s="116">
        <f>[1]Agosto!$C$14</f>
        <v>19.8</v>
      </c>
      <c r="L5" s="116">
        <f>[1]Agosto!$C$15</f>
        <v>23.8</v>
      </c>
      <c r="M5" s="116">
        <f>[1]Agosto!$C$16</f>
        <v>28.2</v>
      </c>
      <c r="N5" s="116">
        <f>[1]Agosto!$C$17</f>
        <v>32.700000000000003</v>
      </c>
      <c r="O5" s="116">
        <f>[1]Agosto!$C$18</f>
        <v>35.5</v>
      </c>
      <c r="P5" s="116">
        <f>[1]Agosto!$C$19</f>
        <v>36.299999999999997</v>
      </c>
      <c r="Q5" s="116">
        <f>[1]Agosto!$C$20</f>
        <v>32.5</v>
      </c>
      <c r="R5" s="116">
        <f>[1]Agosto!$C$21</f>
        <v>25.6</v>
      </c>
      <c r="S5" s="116">
        <f>[1]Agosto!$C$22</f>
        <v>21.7</v>
      </c>
      <c r="T5" s="116">
        <f>[1]Agosto!$C$23</f>
        <v>18.899999999999999</v>
      </c>
      <c r="U5" s="116">
        <f>[1]Agosto!$C$24</f>
        <v>21.4</v>
      </c>
      <c r="V5" s="116">
        <f>[1]Agosto!$C$25</f>
        <v>29.1</v>
      </c>
      <c r="W5" s="116">
        <f>[1]Agosto!$C$26</f>
        <v>30.4</v>
      </c>
      <c r="X5" s="116">
        <f>[1]Agosto!$C$27</f>
        <v>31.6</v>
      </c>
      <c r="Y5" s="116">
        <f>[1]Agosto!$C$28</f>
        <v>33.9</v>
      </c>
      <c r="Z5" s="116">
        <f>[1]Agosto!$C$29</f>
        <v>33.6</v>
      </c>
      <c r="AA5" s="116">
        <f>[1]Agosto!$C$30</f>
        <v>34.4</v>
      </c>
      <c r="AB5" s="116">
        <f>[1]Agosto!$C$31</f>
        <v>36.4</v>
      </c>
      <c r="AC5" s="116">
        <f>[1]Agosto!$C$32</f>
        <v>36.6</v>
      </c>
      <c r="AD5" s="116">
        <f>[1]Agosto!$C$33</f>
        <v>28.5</v>
      </c>
      <c r="AE5" s="116">
        <f>[1]Agosto!$C$34</f>
        <v>25.2</v>
      </c>
      <c r="AF5" s="116">
        <f>[1]Agosto!$C$35</f>
        <v>31.1</v>
      </c>
      <c r="AG5" s="127">
        <f t="shared" ref="AG5" si="1">MAX(B5:AF5)</f>
        <v>36.6</v>
      </c>
      <c r="AH5" s="121">
        <f t="shared" ref="AH5" si="2">AVERAGE(B5:AF5)</f>
        <v>29.883333333333336</v>
      </c>
    </row>
    <row r="6" spans="1:38" x14ac:dyDescent="0.2">
      <c r="A6" s="54" t="s">
        <v>91</v>
      </c>
      <c r="B6" s="119">
        <f>[2]Agosto!$C$5</f>
        <v>33</v>
      </c>
      <c r="C6" s="119">
        <f>[2]Agosto!$C$6</f>
        <v>33.4</v>
      </c>
      <c r="D6" s="119">
        <f>[2]Agosto!$C$7</f>
        <v>34.6</v>
      </c>
      <c r="E6" s="119">
        <f>[2]Agosto!$C$8</f>
        <v>36</v>
      </c>
      <c r="F6" s="119">
        <f>[2]Agosto!$C$9</f>
        <v>23.3</v>
      </c>
      <c r="G6" s="119">
        <f>[2]Agosto!$C$10</f>
        <v>31.9</v>
      </c>
      <c r="H6" s="119">
        <f>[2]Agosto!$C$11</f>
        <v>25</v>
      </c>
      <c r="I6" s="119">
        <f>[2]Agosto!$C$12</f>
        <v>23.2</v>
      </c>
      <c r="J6" s="119">
        <f>[2]Agosto!$C$13</f>
        <v>20.9</v>
      </c>
      <c r="K6" s="119">
        <f>[2]Agosto!$C$14</f>
        <v>15.3</v>
      </c>
      <c r="L6" s="119">
        <f>[2]Agosto!$C$15</f>
        <v>22.7</v>
      </c>
      <c r="M6" s="119">
        <f>[2]Agosto!$C$16</f>
        <v>25.6</v>
      </c>
      <c r="N6" s="119">
        <f>[2]Agosto!$C$17</f>
        <v>30.6</v>
      </c>
      <c r="O6" s="119">
        <f>[2]Agosto!$C$18</f>
        <v>33.200000000000003</v>
      </c>
      <c r="P6" s="119">
        <f>[2]Agosto!$C$19</f>
        <v>35.299999999999997</v>
      </c>
      <c r="Q6" s="119">
        <f>[2]Agosto!$C$20</f>
        <v>27.7</v>
      </c>
      <c r="R6" s="119">
        <f>[2]Agosto!$C$21</f>
        <v>23.5</v>
      </c>
      <c r="S6" s="119">
        <f>[2]Agosto!$C$22</f>
        <v>21.1</v>
      </c>
      <c r="T6" s="119">
        <f>[2]Agosto!$C$23</f>
        <v>16.100000000000001</v>
      </c>
      <c r="U6" s="119">
        <f>[2]Agosto!$C$24</f>
        <v>21.8</v>
      </c>
      <c r="V6" s="119">
        <f>[2]Agosto!$C$25</f>
        <v>25.2</v>
      </c>
      <c r="W6" s="119">
        <f>[2]Agosto!$C$26</f>
        <v>27.5</v>
      </c>
      <c r="X6" s="119">
        <f>[2]Agosto!$C$27</f>
        <v>28.9</v>
      </c>
      <c r="Y6" s="119">
        <f>[2]Agosto!$C$28</f>
        <v>30.3</v>
      </c>
      <c r="Z6" s="119">
        <f>[2]Agosto!$C$29</f>
        <v>32.200000000000003</v>
      </c>
      <c r="AA6" s="119">
        <f>[2]Agosto!$C$30</f>
        <v>32.5</v>
      </c>
      <c r="AB6" s="119">
        <f>[2]Agosto!$C$31</f>
        <v>34.700000000000003</v>
      </c>
      <c r="AC6" s="119">
        <f>[2]Agosto!$C$32</f>
        <v>36</v>
      </c>
      <c r="AD6" s="119">
        <f>[2]Agosto!$C$33</f>
        <v>26</v>
      </c>
      <c r="AE6" s="119">
        <f>[2]Agosto!$C$34</f>
        <v>22.2</v>
      </c>
      <c r="AF6" s="119">
        <f>[2]Agosto!$C$35</f>
        <v>28.4</v>
      </c>
      <c r="AG6" s="127">
        <f t="shared" ref="AG6" si="3">MAX(B6:AF6)</f>
        <v>36</v>
      </c>
      <c r="AH6" s="121">
        <f t="shared" ref="AH6" si="4">AVERAGE(B6:AF6)</f>
        <v>27.680645161290325</v>
      </c>
    </row>
    <row r="7" spans="1:38" x14ac:dyDescent="0.2">
      <c r="A7" s="54" t="s">
        <v>0</v>
      </c>
      <c r="B7" s="119" t="str">
        <f>[3]Agosto!$C$5</f>
        <v>*</v>
      </c>
      <c r="C7" s="119" t="str">
        <f>[3]Agosto!$C$6</f>
        <v>*</v>
      </c>
      <c r="D7" s="119" t="str">
        <f>[3]Agosto!$C$7</f>
        <v>*</v>
      </c>
      <c r="E7" s="119" t="str">
        <f>[3]Agosto!$C$8</f>
        <v>*</v>
      </c>
      <c r="F7" s="119" t="str">
        <f>[3]Agosto!$C$9</f>
        <v>*</v>
      </c>
      <c r="G7" s="119" t="str">
        <f>[3]Agosto!$C$10</f>
        <v>*</v>
      </c>
      <c r="H7" s="119" t="str">
        <f>[3]Agosto!$C$11</f>
        <v>*</v>
      </c>
      <c r="I7" s="119" t="str">
        <f>[3]Agosto!$C$12</f>
        <v>*</v>
      </c>
      <c r="J7" s="119" t="str">
        <f>[3]Agosto!$C$13</f>
        <v>*</v>
      </c>
      <c r="K7" s="119" t="str">
        <f>[3]Agosto!$C$14</f>
        <v>*</v>
      </c>
      <c r="L7" s="119" t="str">
        <f>[3]Agosto!$C$15</f>
        <v>*</v>
      </c>
      <c r="M7" s="119" t="str">
        <f>[3]Agosto!$C$16</f>
        <v>*</v>
      </c>
      <c r="N7" s="119" t="str">
        <f>[3]Agosto!$C$17</f>
        <v>*</v>
      </c>
      <c r="O7" s="119" t="str">
        <f>[3]Agosto!$C$18</f>
        <v>*</v>
      </c>
      <c r="P7" s="119" t="str">
        <f>[3]Agosto!$C$19</f>
        <v>*</v>
      </c>
      <c r="Q7" s="119" t="str">
        <f>[3]Agosto!$C$20</f>
        <v>*</v>
      </c>
      <c r="R7" s="119" t="str">
        <f>[3]Agosto!$C$21</f>
        <v>*</v>
      </c>
      <c r="S7" s="119" t="str">
        <f>[3]Agosto!$C$22</f>
        <v>*</v>
      </c>
      <c r="T7" s="119" t="str">
        <f>[3]Agosto!$C$23</f>
        <v>*</v>
      </c>
      <c r="U7" s="119" t="str">
        <f>[3]Agosto!$C$24</f>
        <v>*</v>
      </c>
      <c r="V7" s="119">
        <f>[3]Agosto!$C$25</f>
        <v>28.5</v>
      </c>
      <c r="W7" s="119">
        <f>[3]Agosto!$C$26</f>
        <v>31.1</v>
      </c>
      <c r="X7" s="119">
        <f>[3]Agosto!$C$27</f>
        <v>32.9</v>
      </c>
      <c r="Y7" s="119">
        <f>[3]Agosto!$C$28</f>
        <v>33.9</v>
      </c>
      <c r="Z7" s="119">
        <f>[3]Agosto!$C$29</f>
        <v>34</v>
      </c>
      <c r="AA7" s="119">
        <f>[3]Agosto!$C$30</f>
        <v>34.4</v>
      </c>
      <c r="AB7" s="119">
        <f>[3]Agosto!$C$31</f>
        <v>36</v>
      </c>
      <c r="AC7" s="119">
        <f>[3]Agosto!$C$32</f>
        <v>37.5</v>
      </c>
      <c r="AD7" s="119">
        <f>[3]Agosto!$C$33</f>
        <v>26.5</v>
      </c>
      <c r="AE7" s="119">
        <f>[3]Agosto!$C$34</f>
        <v>25.9</v>
      </c>
      <c r="AF7" s="119">
        <f>[3]Agosto!$C$35</f>
        <v>32.299999999999997</v>
      </c>
      <c r="AG7" s="127">
        <f t="shared" ref="AG7:AG9" si="5">MAX(B7:AF7)</f>
        <v>37.5</v>
      </c>
      <c r="AH7" s="121">
        <f t="shared" ref="AH7:AH9" si="6">AVERAGE(B7:AF7)</f>
        <v>32.090909090909093</v>
      </c>
    </row>
    <row r="8" spans="1:38" x14ac:dyDescent="0.2">
      <c r="A8" s="54" t="s">
        <v>227</v>
      </c>
      <c r="B8" s="11">
        <v>32</v>
      </c>
      <c r="C8" s="11">
        <v>31.9</v>
      </c>
      <c r="D8" s="11">
        <v>32.6</v>
      </c>
      <c r="E8" s="11">
        <v>30.1</v>
      </c>
      <c r="F8" s="11">
        <v>21.8</v>
      </c>
      <c r="G8" s="11">
        <v>28.9</v>
      </c>
      <c r="H8" s="11">
        <v>21.3</v>
      </c>
      <c r="I8" s="11">
        <v>19</v>
      </c>
      <c r="J8" s="11">
        <v>16</v>
      </c>
      <c r="K8" s="11">
        <v>14.1</v>
      </c>
      <c r="L8" s="11">
        <v>21.7</v>
      </c>
      <c r="M8" s="11">
        <v>24.3</v>
      </c>
      <c r="N8" s="11">
        <v>30.4</v>
      </c>
      <c r="O8" s="11">
        <v>31.3</v>
      </c>
      <c r="P8" s="11">
        <v>32.700000000000003</v>
      </c>
      <c r="Q8" s="11">
        <v>27.8</v>
      </c>
      <c r="R8" s="11">
        <v>28</v>
      </c>
      <c r="S8" s="11">
        <v>23.4</v>
      </c>
      <c r="T8" s="11">
        <v>14.4</v>
      </c>
      <c r="U8" s="11">
        <v>20.7</v>
      </c>
      <c r="V8" s="11">
        <v>25</v>
      </c>
      <c r="W8" s="11">
        <v>26.6</v>
      </c>
      <c r="X8" s="11">
        <v>28.5</v>
      </c>
      <c r="Y8" s="11">
        <v>30.3</v>
      </c>
      <c r="Z8" s="11">
        <v>31.3</v>
      </c>
      <c r="AA8" s="11">
        <v>31.4</v>
      </c>
      <c r="AB8" s="11">
        <v>32.9</v>
      </c>
      <c r="AC8" s="11">
        <v>30.7</v>
      </c>
      <c r="AD8" s="11">
        <v>20.2</v>
      </c>
      <c r="AE8" s="11">
        <v>22.3</v>
      </c>
      <c r="AF8" s="11">
        <v>27.5</v>
      </c>
      <c r="AG8" s="127">
        <f t="shared" ref="AG8" si="7">MAX(B8:AF8)</f>
        <v>32.9</v>
      </c>
      <c r="AH8" s="121">
        <f t="shared" ref="AH8" si="8">AVERAGE(B8:AF8)</f>
        <v>26.099999999999998</v>
      </c>
    </row>
    <row r="9" spans="1:38" x14ac:dyDescent="0.2">
      <c r="A9" s="54" t="s">
        <v>98</v>
      </c>
      <c r="B9" s="119">
        <f>[4]Agosto!$C$5</f>
        <v>32.1</v>
      </c>
      <c r="C9" s="119">
        <f>[4]Agosto!$C$6</f>
        <v>33.4</v>
      </c>
      <c r="D9" s="119">
        <f>[4]Agosto!$C$7</f>
        <v>34.6</v>
      </c>
      <c r="E9" s="119">
        <f>[4]Agosto!$C$8</f>
        <v>34.200000000000003</v>
      </c>
      <c r="F9" s="119">
        <f>[4]Agosto!$C$9</f>
        <v>30.9</v>
      </c>
      <c r="G9" s="119">
        <f>[4]Agosto!$C$10</f>
        <v>33.5</v>
      </c>
      <c r="H9" s="119">
        <f>[4]Agosto!$C$11</f>
        <v>29.3</v>
      </c>
      <c r="I9" s="119">
        <f>[4]Agosto!$C$12</f>
        <v>24.2</v>
      </c>
      <c r="J9" s="119">
        <f>[4]Agosto!$C$13</f>
        <v>18.8</v>
      </c>
      <c r="K9" s="119">
        <f>[4]Agosto!$C$14</f>
        <v>17</v>
      </c>
      <c r="L9" s="119">
        <f>[4]Agosto!$C$15</f>
        <v>22.5</v>
      </c>
      <c r="M9" s="119">
        <f>[4]Agosto!$C$16</f>
        <v>26.4</v>
      </c>
      <c r="N9" s="119">
        <f>[4]Agosto!$C$17</f>
        <v>31.6</v>
      </c>
      <c r="O9" s="119">
        <f>[4]Agosto!$C$18</f>
        <v>33.5</v>
      </c>
      <c r="P9" s="119">
        <f>[4]Agosto!$C$19</f>
        <v>33.5</v>
      </c>
      <c r="Q9" s="119">
        <f>[4]Agosto!$C$20</f>
        <v>32.200000000000003</v>
      </c>
      <c r="R9" s="119">
        <f>[4]Agosto!$C$21</f>
        <v>26</v>
      </c>
      <c r="S9" s="119">
        <f>[4]Agosto!$C$22</f>
        <v>24.1</v>
      </c>
      <c r="T9" s="119">
        <f>[4]Agosto!$C$23</f>
        <v>15.9</v>
      </c>
      <c r="U9" s="119">
        <f>[4]Agosto!$C$24</f>
        <v>22.6</v>
      </c>
      <c r="V9" s="119">
        <f>[4]Agosto!$C$25</f>
        <v>28.6</v>
      </c>
      <c r="W9" s="119">
        <f>[4]Agosto!$C$26</f>
        <v>29.1</v>
      </c>
      <c r="X9" s="119">
        <f>[4]Agosto!$C$27</f>
        <v>30</v>
      </c>
      <c r="Y9" s="119">
        <f>[4]Agosto!$C$28</f>
        <v>32</v>
      </c>
      <c r="Z9" s="119">
        <f>[4]Agosto!$C$29</f>
        <v>31.8</v>
      </c>
      <c r="AA9" s="119">
        <f>[4]Agosto!$C$30</f>
        <v>32.200000000000003</v>
      </c>
      <c r="AB9" s="119">
        <f>[4]Agosto!$C$31</f>
        <v>34.1</v>
      </c>
      <c r="AC9" s="119">
        <f>[4]Agosto!$C$32</f>
        <v>35</v>
      </c>
      <c r="AD9" s="119">
        <f>[4]Agosto!$C$33</f>
        <v>27.5</v>
      </c>
      <c r="AE9" s="119">
        <f>[4]Agosto!$C$34</f>
        <v>25.4</v>
      </c>
      <c r="AF9" s="119">
        <f>[4]Agosto!$C$35</f>
        <v>31.3</v>
      </c>
      <c r="AG9" s="127">
        <f t="shared" si="5"/>
        <v>35</v>
      </c>
      <c r="AH9" s="121">
        <f t="shared" si="6"/>
        <v>28.816129032258065</v>
      </c>
    </row>
    <row r="10" spans="1:38" x14ac:dyDescent="0.2">
      <c r="A10" s="54" t="s">
        <v>53</v>
      </c>
      <c r="B10" s="119">
        <f>[5]Agosto!$C$5</f>
        <v>32.200000000000003</v>
      </c>
      <c r="C10" s="119">
        <f>[5]Agosto!$C$6</f>
        <v>32.799999999999997</v>
      </c>
      <c r="D10" s="119">
        <f>[5]Agosto!$C$7</f>
        <v>33.5</v>
      </c>
      <c r="E10" s="119">
        <f>[5]Agosto!$C$8</f>
        <v>35.700000000000003</v>
      </c>
      <c r="F10" s="119">
        <f>[5]Agosto!$C$9</f>
        <v>28</v>
      </c>
      <c r="G10" s="119">
        <f>[5]Agosto!$C$10</f>
        <v>32.4</v>
      </c>
      <c r="H10" s="119">
        <f>[5]Agosto!$C$11</f>
        <v>27</v>
      </c>
      <c r="I10" s="119">
        <f>[5]Agosto!$C$12</f>
        <v>26.2</v>
      </c>
      <c r="J10" s="119">
        <f>[5]Agosto!$C$13</f>
        <v>20.5</v>
      </c>
      <c r="K10" s="119">
        <f>[5]Agosto!$C$14</f>
        <v>15.7</v>
      </c>
      <c r="L10" s="119">
        <f>[5]Agosto!$C$15</f>
        <v>21.8</v>
      </c>
      <c r="M10" s="119">
        <f>[5]Agosto!$C$16</f>
        <v>25.5</v>
      </c>
      <c r="N10" s="119">
        <f>[5]Agosto!$C$17</f>
        <v>30.3</v>
      </c>
      <c r="O10" s="119">
        <f>[5]Agosto!$C$18</f>
        <v>33.5</v>
      </c>
      <c r="P10" s="119">
        <f>[5]Agosto!$C$19</f>
        <v>34.6</v>
      </c>
      <c r="Q10" s="119">
        <f>[5]Agosto!$C$20</f>
        <v>33</v>
      </c>
      <c r="R10" s="119">
        <f>[5]Agosto!$C$21</f>
        <v>21.3</v>
      </c>
      <c r="S10" s="119">
        <f>[5]Agosto!$C$22</f>
        <v>20.5</v>
      </c>
      <c r="T10" s="119">
        <f>[5]Agosto!$C$23</f>
        <v>17.899999999999999</v>
      </c>
      <c r="U10" s="119">
        <f>[5]Agosto!$C$24</f>
        <v>21.8</v>
      </c>
      <c r="V10" s="119">
        <f>[5]Agosto!$C$25</f>
        <v>19.399999999999999</v>
      </c>
      <c r="W10" s="119">
        <f>[5]Agosto!$C$26</f>
        <v>25.6</v>
      </c>
      <c r="X10" s="119">
        <f>[5]Agosto!$C$27</f>
        <v>27.5</v>
      </c>
      <c r="Y10" s="119">
        <f>[5]Agosto!$C$28</f>
        <v>28.7</v>
      </c>
      <c r="Z10" s="119">
        <f>[5]Agosto!$C$29</f>
        <v>30.8</v>
      </c>
      <c r="AA10" s="119">
        <f>[5]Agosto!$C$30</f>
        <v>31.4</v>
      </c>
      <c r="AB10" s="119">
        <f>[5]Agosto!$C$31</f>
        <v>34.299999999999997</v>
      </c>
      <c r="AC10" s="119">
        <f>[5]Agosto!$C$32</f>
        <v>35.5</v>
      </c>
      <c r="AD10" s="119">
        <f>[5]Agosto!$C$33</f>
        <v>26.5</v>
      </c>
      <c r="AE10" s="119">
        <f>[5]Agosto!$C$34</f>
        <v>22.6</v>
      </c>
      <c r="AF10" s="119">
        <f>[5]Agosto!$C$35</f>
        <v>27.2</v>
      </c>
      <c r="AG10" s="127">
        <f t="shared" ref="AG10" si="9">MAX(B10:AF10)</f>
        <v>35.700000000000003</v>
      </c>
      <c r="AH10" s="121">
        <f t="shared" ref="AH10" si="10">AVERAGE(B10:AF10)</f>
        <v>27.538709677419352</v>
      </c>
    </row>
    <row r="11" spans="1:38" x14ac:dyDescent="0.2">
      <c r="A11" s="54" t="s">
        <v>149</v>
      </c>
      <c r="B11" s="119">
        <f>[6]Agosto!$C$5</f>
        <v>33.1</v>
      </c>
      <c r="C11" s="119">
        <f>[6]Agosto!$C$6</f>
        <v>34.799999999999997</v>
      </c>
      <c r="D11" s="119">
        <f>[6]Agosto!$C$7</f>
        <v>34.6</v>
      </c>
      <c r="E11" s="119">
        <f>[6]Agosto!$C$8</f>
        <v>33.9</v>
      </c>
      <c r="F11" s="119">
        <f>[6]Agosto!$C$9</f>
        <v>32.4</v>
      </c>
      <c r="G11" s="119">
        <f>[6]Agosto!$C$10</f>
        <v>34.6</v>
      </c>
      <c r="H11" s="119">
        <f>[6]Agosto!$C$11</f>
        <v>28.4</v>
      </c>
      <c r="I11" s="119">
        <f>[6]Agosto!$C$12</f>
        <v>27</v>
      </c>
      <c r="J11" s="119">
        <f>[6]Agosto!$C$13</f>
        <v>19.8</v>
      </c>
      <c r="K11" s="119">
        <f>[6]Agosto!$C$14</f>
        <v>19.600000000000001</v>
      </c>
      <c r="L11" s="119">
        <f>[6]Agosto!$C$15</f>
        <v>23.6</v>
      </c>
      <c r="M11" s="119">
        <f>[6]Agosto!$C$16</f>
        <v>27.8</v>
      </c>
      <c r="N11" s="119">
        <f>[6]Agosto!$C$17</f>
        <v>32.200000000000003</v>
      </c>
      <c r="O11" s="119">
        <f>[6]Agosto!$C$18</f>
        <v>33.799999999999997</v>
      </c>
      <c r="P11" s="119">
        <f>[6]Agosto!$C$19</f>
        <v>34</v>
      </c>
      <c r="Q11" s="119">
        <f>[6]Agosto!$C$20</f>
        <v>30.1</v>
      </c>
      <c r="R11" s="119">
        <f>[6]Agosto!$C$21</f>
        <v>27.3</v>
      </c>
      <c r="S11" s="119">
        <f>[6]Agosto!$C$22</f>
        <v>24.3</v>
      </c>
      <c r="T11" s="119">
        <f>[6]Agosto!$C$23</f>
        <v>17.600000000000001</v>
      </c>
      <c r="U11" s="119">
        <f>[6]Agosto!$C$24</f>
        <v>23</v>
      </c>
      <c r="V11" s="119">
        <f>[6]Agosto!$C$25</f>
        <v>30.2</v>
      </c>
      <c r="W11" s="119">
        <f>[6]Agosto!$C$26</f>
        <v>30.8</v>
      </c>
      <c r="X11" s="119">
        <f>[6]Agosto!$C$27</f>
        <v>32.1</v>
      </c>
      <c r="Y11" s="119">
        <f>[6]Agosto!$C$28</f>
        <v>32.700000000000003</v>
      </c>
      <c r="Z11" s="119">
        <f>[6]Agosto!$C$29</f>
        <v>32.799999999999997</v>
      </c>
      <c r="AA11" s="119">
        <f>[6]Agosto!$C$30</f>
        <v>34.4</v>
      </c>
      <c r="AB11" s="119">
        <f>[6]Agosto!$C$31</f>
        <v>35</v>
      </c>
      <c r="AC11" s="119">
        <f>[6]Agosto!$C$32</f>
        <v>35.6</v>
      </c>
      <c r="AD11" s="119">
        <f>[6]Agosto!$C$33</f>
        <v>29.9</v>
      </c>
      <c r="AE11" s="119">
        <f>[6]Agosto!$C$34</f>
        <v>25.1</v>
      </c>
      <c r="AF11" s="119">
        <f>[6]Agosto!$C$35</f>
        <v>32.700000000000003</v>
      </c>
      <c r="AG11" s="127">
        <f t="shared" ref="AG11" si="11">MAX(B11:AF11)</f>
        <v>35.6</v>
      </c>
      <c r="AH11" s="121">
        <f t="shared" ref="AH11" si="12">AVERAGE(B11:AF11)</f>
        <v>29.780645161290327</v>
      </c>
      <c r="AJ11" s="12" t="s">
        <v>36</v>
      </c>
    </row>
    <row r="12" spans="1:38" x14ac:dyDescent="0.2">
      <c r="A12" s="54" t="s">
        <v>1</v>
      </c>
      <c r="B12" s="119" t="str">
        <f>[7]Agosto!$C$5</f>
        <v>*</v>
      </c>
      <c r="C12" s="119" t="str">
        <f>[7]Agosto!$C$6</f>
        <v>*</v>
      </c>
      <c r="D12" s="119" t="str">
        <f>[7]Agosto!$C$7</f>
        <v>*</v>
      </c>
      <c r="E12" s="119" t="str">
        <f>[7]Agosto!$C$8</f>
        <v>*</v>
      </c>
      <c r="F12" s="119" t="str">
        <f>[7]Agosto!$C$9</f>
        <v>*</v>
      </c>
      <c r="G12" s="119" t="str">
        <f>[7]Agosto!$C$10</f>
        <v>*</v>
      </c>
      <c r="H12" s="119" t="str">
        <f>[7]Agosto!$C$11</f>
        <v>*</v>
      </c>
      <c r="I12" s="119" t="str">
        <f>[7]Agosto!$C$12</f>
        <v>*</v>
      </c>
      <c r="J12" s="119" t="str">
        <f>[7]Agosto!$C$13</f>
        <v>*</v>
      </c>
      <c r="K12" s="119" t="str">
        <f>[7]Agosto!$C$14</f>
        <v>*</v>
      </c>
      <c r="L12" s="119" t="str">
        <f>[7]Agosto!$C$15</f>
        <v>*</v>
      </c>
      <c r="M12" s="119" t="str">
        <f>[7]Agosto!$C$16</f>
        <v>*</v>
      </c>
      <c r="N12" s="119" t="str">
        <f>[7]Agosto!$C$17</f>
        <v>*</v>
      </c>
      <c r="O12" s="119" t="str">
        <f>[7]Agosto!$C$18</f>
        <v>*</v>
      </c>
      <c r="P12" s="119" t="str">
        <f>[7]Agosto!$C$19</f>
        <v>*</v>
      </c>
      <c r="Q12" s="119" t="str">
        <f>[7]Agosto!$C$20</f>
        <v>*</v>
      </c>
      <c r="R12" s="119" t="str">
        <f>[7]Agosto!$C$21</f>
        <v>*</v>
      </c>
      <c r="S12" s="119" t="str">
        <f>[7]Agosto!$C$22</f>
        <v>*</v>
      </c>
      <c r="T12" s="119" t="str">
        <f>[7]Agosto!$C$23</f>
        <v>*</v>
      </c>
      <c r="U12" s="119">
        <f>[7]Agosto!$C$24</f>
        <v>22.6</v>
      </c>
      <c r="V12" s="119">
        <f>[7]Agosto!$C$25</f>
        <v>27.8</v>
      </c>
      <c r="W12" s="119">
        <f>[7]Agosto!$C$26</f>
        <v>28.8</v>
      </c>
      <c r="X12" s="119">
        <f>[7]Agosto!$C$27</f>
        <v>29.5</v>
      </c>
      <c r="Y12" s="119">
        <f>[7]Agosto!$C$28</f>
        <v>31.3</v>
      </c>
      <c r="Z12" s="119">
        <f>[7]Agosto!$C$29</f>
        <v>31.8</v>
      </c>
      <c r="AA12" s="119">
        <f>[7]Agosto!$C$30</f>
        <v>31.6</v>
      </c>
      <c r="AB12" s="119">
        <f>[7]Agosto!$C$31</f>
        <v>33.200000000000003</v>
      </c>
      <c r="AC12" s="119">
        <f>[7]Agosto!$C$32</f>
        <v>34.9</v>
      </c>
      <c r="AD12" s="119">
        <f>[7]Agosto!$C$33</f>
        <v>26.2</v>
      </c>
      <c r="AE12" s="119">
        <f>[7]Agosto!$C$34</f>
        <v>24.7</v>
      </c>
      <c r="AF12" s="119">
        <f>[7]Agosto!$C$35</f>
        <v>30.8</v>
      </c>
      <c r="AG12" s="127">
        <f t="shared" ref="AG12:AG17" si="13">MAX(B12:AF12)</f>
        <v>34.9</v>
      </c>
      <c r="AH12" s="121">
        <f t="shared" ref="AH12:AH17" si="14">AVERAGE(B12:AF12)</f>
        <v>29.433333333333334</v>
      </c>
      <c r="AJ12" s="12" t="s">
        <v>36</v>
      </c>
    </row>
    <row r="13" spans="1:38" x14ac:dyDescent="0.2">
      <c r="A13" s="54" t="s">
        <v>2</v>
      </c>
      <c r="B13" s="119" t="str">
        <f>[8]Agosto!$C$5</f>
        <v>*</v>
      </c>
      <c r="C13" s="119" t="str">
        <f>[8]Agosto!$C$6</f>
        <v>*</v>
      </c>
      <c r="D13" s="119" t="str">
        <f>[8]Agosto!$C$7</f>
        <v>*</v>
      </c>
      <c r="E13" s="119" t="str">
        <f>[8]Agosto!$C$8</f>
        <v>*</v>
      </c>
      <c r="F13" s="119" t="str">
        <f>[8]Agosto!$C$9</f>
        <v>*</v>
      </c>
      <c r="G13" s="119" t="str">
        <f>[8]Agosto!$C$10</f>
        <v>*</v>
      </c>
      <c r="H13" s="119" t="str">
        <f>[8]Agosto!$C$11</f>
        <v>*</v>
      </c>
      <c r="I13" s="119" t="str">
        <f>[8]Agosto!$C$12</f>
        <v>*</v>
      </c>
      <c r="J13" s="119" t="str">
        <f>[8]Agosto!$C$13</f>
        <v>*</v>
      </c>
      <c r="K13" s="119" t="str">
        <f>[8]Agosto!$C$14</f>
        <v>*</v>
      </c>
      <c r="L13" s="119" t="str">
        <f>[8]Agosto!$C$15</f>
        <v>*</v>
      </c>
      <c r="M13" s="119" t="str">
        <f>[8]Agosto!$C$16</f>
        <v>*</v>
      </c>
      <c r="N13" s="119" t="str">
        <f>[8]Agosto!$C$17</f>
        <v>*</v>
      </c>
      <c r="O13" s="119" t="str">
        <f>[8]Agosto!$C$18</f>
        <v>*</v>
      </c>
      <c r="P13" s="119" t="str">
        <f>[8]Agosto!$C$19</f>
        <v>*</v>
      </c>
      <c r="Q13" s="119" t="str">
        <f>[8]Agosto!$C$20</f>
        <v>*</v>
      </c>
      <c r="R13" s="119">
        <f>[8]Agosto!$C$21</f>
        <v>25.4</v>
      </c>
      <c r="S13" s="119">
        <f>[8]Agosto!$C$22</f>
        <v>34.1</v>
      </c>
      <c r="T13" s="119">
        <f>[8]Agosto!$C$23</f>
        <v>22.2</v>
      </c>
      <c r="U13" s="119">
        <f>[8]Agosto!$C$24</f>
        <v>21.5</v>
      </c>
      <c r="V13" s="119">
        <f>[8]Agosto!$C$25</f>
        <v>27.5</v>
      </c>
      <c r="W13" s="119">
        <f>[8]Agosto!$C$26</f>
        <v>31.2</v>
      </c>
      <c r="X13" s="119">
        <f>[8]Agosto!$C$27</f>
        <v>31.8</v>
      </c>
      <c r="Y13" s="119">
        <f>[8]Agosto!$C$28</f>
        <v>31.7</v>
      </c>
      <c r="Z13" s="119">
        <f>[8]Agosto!$C$29</f>
        <v>32.700000000000003</v>
      </c>
      <c r="AA13" s="119">
        <f>[8]Agosto!$C$30</f>
        <v>34.1</v>
      </c>
      <c r="AB13" s="119">
        <f>[8]Agosto!$C$31</f>
        <v>35.200000000000003</v>
      </c>
      <c r="AC13" s="119">
        <f>[8]Agosto!$C$32</f>
        <v>35.9</v>
      </c>
      <c r="AD13" s="119">
        <f>[8]Agosto!$C$33</f>
        <v>31.5</v>
      </c>
      <c r="AE13" s="119">
        <f>[8]Agosto!$C$34</f>
        <v>28.1</v>
      </c>
      <c r="AF13" s="119">
        <f>[8]Agosto!$C$35</f>
        <v>32.9</v>
      </c>
      <c r="AG13" s="127">
        <f t="shared" si="13"/>
        <v>35.9</v>
      </c>
      <c r="AH13" s="121">
        <f t="shared" si="14"/>
        <v>30.386666666666663</v>
      </c>
      <c r="AI13" s="12" t="s">
        <v>36</v>
      </c>
      <c r="AJ13" s="12" t="s">
        <v>36</v>
      </c>
    </row>
    <row r="14" spans="1:38" x14ac:dyDescent="0.2">
      <c r="A14" s="54" t="s">
        <v>3</v>
      </c>
      <c r="B14" s="119" t="str">
        <f>[9]Agosto!$C$5</f>
        <v>*</v>
      </c>
      <c r="C14" s="119" t="str">
        <f>[9]Agosto!$C$6</f>
        <v>*</v>
      </c>
      <c r="D14" s="119" t="str">
        <f>[9]Agosto!$C$7</f>
        <v>*</v>
      </c>
      <c r="E14" s="119" t="str">
        <f>[9]Agosto!$C$8</f>
        <v>*</v>
      </c>
      <c r="F14" s="119" t="str">
        <f>[9]Agosto!$C$9</f>
        <v>*</v>
      </c>
      <c r="G14" s="119" t="str">
        <f>[9]Agosto!$C$10</f>
        <v>*</v>
      </c>
      <c r="H14" s="119" t="str">
        <f>[9]Agosto!$C$11</f>
        <v>*</v>
      </c>
      <c r="I14" s="119" t="str">
        <f>[9]Agosto!$C$12</f>
        <v>*</v>
      </c>
      <c r="J14" s="119" t="str">
        <f>[9]Agosto!$C$13</f>
        <v>*</v>
      </c>
      <c r="K14" s="119" t="str">
        <f>[9]Agosto!$C$14</f>
        <v>*</v>
      </c>
      <c r="L14" s="119" t="str">
        <f>[9]Agosto!$C$15</f>
        <v>*</v>
      </c>
      <c r="M14" s="119" t="str">
        <f>[9]Agosto!$C$16</f>
        <v>*</v>
      </c>
      <c r="N14" s="119" t="str">
        <f>[9]Agosto!$C$17</f>
        <v>*</v>
      </c>
      <c r="O14" s="119" t="str">
        <f>[9]Agosto!$C$18</f>
        <v>*</v>
      </c>
      <c r="P14" s="119" t="str">
        <f>[9]Agosto!$C$19</f>
        <v>*</v>
      </c>
      <c r="Q14" s="119" t="str">
        <f>[9]Agosto!$C$20</f>
        <v>*</v>
      </c>
      <c r="R14" s="119">
        <f>[9]Agosto!$C$21</f>
        <v>28.2</v>
      </c>
      <c r="S14" s="119">
        <f>[9]Agosto!$C$22</f>
        <v>32.1</v>
      </c>
      <c r="T14" s="119">
        <f>[9]Agosto!$C$23</f>
        <v>17.100000000000001</v>
      </c>
      <c r="U14" s="119">
        <f>[9]Agosto!$C$24</f>
        <v>19.5</v>
      </c>
      <c r="V14" s="119">
        <f>[9]Agosto!$C$25</f>
        <v>28.2</v>
      </c>
      <c r="W14" s="119">
        <f>[9]Agosto!$C$26</f>
        <v>28.3</v>
      </c>
      <c r="X14" s="119">
        <f>[9]Agosto!$C$27</f>
        <v>29.1</v>
      </c>
      <c r="Y14" s="119">
        <f>[9]Agosto!$C$28</f>
        <v>28.9</v>
      </c>
      <c r="Z14" s="119">
        <f>[9]Agosto!$C$29</f>
        <v>29.8</v>
      </c>
      <c r="AA14" s="119">
        <f>[9]Agosto!$C$30</f>
        <v>31.8</v>
      </c>
      <c r="AB14" s="119">
        <f>[9]Agosto!$C$31</f>
        <v>33.6</v>
      </c>
      <c r="AC14" s="119">
        <f>[9]Agosto!$C$32</f>
        <v>33.299999999999997</v>
      </c>
      <c r="AD14" s="119">
        <f>[9]Agosto!$C$33</f>
        <v>29.4</v>
      </c>
      <c r="AE14" s="119">
        <f>[9]Agosto!$C$34</f>
        <v>26.7</v>
      </c>
      <c r="AF14" s="119">
        <f>[9]Agosto!$C$35</f>
        <v>32.200000000000003</v>
      </c>
      <c r="AG14" s="127">
        <f t="shared" si="13"/>
        <v>33.6</v>
      </c>
      <c r="AH14" s="121">
        <f t="shared" si="14"/>
        <v>28.546666666666667</v>
      </c>
    </row>
    <row r="15" spans="1:38" x14ac:dyDescent="0.2">
      <c r="A15" s="54" t="s">
        <v>4</v>
      </c>
      <c r="B15" s="119" t="str">
        <f>[10]Agosto!$C$5</f>
        <v>*</v>
      </c>
      <c r="C15" s="119" t="str">
        <f>[10]Agosto!$C$6</f>
        <v>*</v>
      </c>
      <c r="D15" s="119" t="str">
        <f>[10]Agosto!$C$7</f>
        <v>*</v>
      </c>
      <c r="E15" s="119" t="str">
        <f>[10]Agosto!$C$8</f>
        <v>*</v>
      </c>
      <c r="F15" s="119" t="str">
        <f>[10]Agosto!$C$9</f>
        <v>*</v>
      </c>
      <c r="G15" s="119" t="str">
        <f>[10]Agosto!$C$10</f>
        <v>*</v>
      </c>
      <c r="H15" s="119" t="str">
        <f>[10]Agosto!$C$11</f>
        <v>*</v>
      </c>
      <c r="I15" s="119" t="str">
        <f>[10]Agosto!$C$12</f>
        <v>*</v>
      </c>
      <c r="J15" s="119" t="str">
        <f>[10]Agosto!$C$13</f>
        <v>*</v>
      </c>
      <c r="K15" s="119" t="str">
        <f>[10]Agosto!$C$14</f>
        <v>*</v>
      </c>
      <c r="L15" s="119" t="str">
        <f>[10]Agosto!$C$15</f>
        <v>*</v>
      </c>
      <c r="M15" s="119" t="str">
        <f>[10]Agosto!$C$16</f>
        <v>*</v>
      </c>
      <c r="N15" s="119" t="str">
        <f>[10]Agosto!$C$17</f>
        <v>*</v>
      </c>
      <c r="O15" s="119" t="str">
        <f>[10]Agosto!$C$18</f>
        <v>*</v>
      </c>
      <c r="P15" s="119" t="str">
        <f>[10]Agosto!$C$19</f>
        <v>*</v>
      </c>
      <c r="Q15" s="119" t="str">
        <f>[10]Agosto!$C$20</f>
        <v>*</v>
      </c>
      <c r="R15" s="119" t="str">
        <f>[10]Agosto!$C$21</f>
        <v>*</v>
      </c>
      <c r="S15" s="119" t="str">
        <f>[10]Agosto!$C$22</f>
        <v>*</v>
      </c>
      <c r="T15" s="119" t="str">
        <f>[10]Agosto!$C$23</f>
        <v>*</v>
      </c>
      <c r="U15" s="119" t="str">
        <f>[10]Agosto!$C$24</f>
        <v>*</v>
      </c>
      <c r="V15" s="119" t="str">
        <f>[10]Agosto!$C$25</f>
        <v>*</v>
      </c>
      <c r="W15" s="119" t="str">
        <f>[10]Agosto!$C$26</f>
        <v>*</v>
      </c>
      <c r="X15" s="119" t="str">
        <f>[10]Agosto!$C$27</f>
        <v>*</v>
      </c>
      <c r="Y15" s="119">
        <f>[10]Agosto!$C$28</f>
        <v>35.1</v>
      </c>
      <c r="Z15" s="119">
        <f>[10]Agosto!$C$29</f>
        <v>36.1</v>
      </c>
      <c r="AA15" s="119">
        <f>[10]Agosto!$C$30</f>
        <v>36.799999999999997</v>
      </c>
      <c r="AB15" s="119">
        <f>[10]Agosto!$C$31</f>
        <v>36.799999999999997</v>
      </c>
      <c r="AC15" s="119">
        <f>[10]Agosto!$C$32</f>
        <v>36.9</v>
      </c>
      <c r="AD15" s="119">
        <f>[10]Agosto!$C$33</f>
        <v>25.8</v>
      </c>
      <c r="AE15" s="119">
        <f>[10]Agosto!$C$34</f>
        <v>30.3</v>
      </c>
      <c r="AF15" s="119">
        <f>[10]Agosto!$C$35</f>
        <v>34.9</v>
      </c>
      <c r="AG15" s="127">
        <f t="shared" si="13"/>
        <v>36.9</v>
      </c>
      <c r="AH15" s="121">
        <f t="shared" si="14"/>
        <v>34.087500000000006</v>
      </c>
      <c r="AI15" s="12" t="s">
        <v>36</v>
      </c>
      <c r="AJ15" t="s">
        <v>36</v>
      </c>
      <c r="AL15" t="s">
        <v>36</v>
      </c>
    </row>
    <row r="16" spans="1:38" x14ac:dyDescent="0.2">
      <c r="A16" s="54" t="s">
        <v>34</v>
      </c>
      <c r="B16" s="119" t="str">
        <f>[11]Agosto!$C$5</f>
        <v>*</v>
      </c>
      <c r="C16" s="119" t="str">
        <f>[11]Agosto!$C$6</f>
        <v>*</v>
      </c>
      <c r="D16" s="119" t="str">
        <f>[11]Agosto!$C$7</f>
        <v>*</v>
      </c>
      <c r="E16" s="119" t="str">
        <f>[11]Agosto!$C$8</f>
        <v>*</v>
      </c>
      <c r="F16" s="119" t="str">
        <f>[11]Agosto!$C$9</f>
        <v>*</v>
      </c>
      <c r="G16" s="119" t="str">
        <f>[11]Agosto!$C$10</f>
        <v>*</v>
      </c>
      <c r="H16" s="119" t="str">
        <f>[11]Agosto!$C$11</f>
        <v>*</v>
      </c>
      <c r="I16" s="119" t="str">
        <f>[11]Agosto!$C$12</f>
        <v>*</v>
      </c>
      <c r="J16" s="119" t="str">
        <f>[11]Agosto!$C$13</f>
        <v>*</v>
      </c>
      <c r="K16" s="119" t="str">
        <f>[11]Agosto!$C$14</f>
        <v>*</v>
      </c>
      <c r="L16" s="119" t="str">
        <f>[11]Agosto!$C$15</f>
        <v>*</v>
      </c>
      <c r="M16" s="119" t="str">
        <f>[11]Agosto!$C$16</f>
        <v>*</v>
      </c>
      <c r="N16" s="119" t="str">
        <f>[11]Agosto!$C$17</f>
        <v>*</v>
      </c>
      <c r="O16" s="119" t="str">
        <f>[11]Agosto!$C$18</f>
        <v>*</v>
      </c>
      <c r="P16" s="119" t="str">
        <f>[11]Agosto!$C$19</f>
        <v>*</v>
      </c>
      <c r="Q16" s="119" t="str">
        <f>[11]Agosto!$C$20</f>
        <v>*</v>
      </c>
      <c r="R16" s="119">
        <f>[11]Agosto!$C$21</f>
        <v>32.200000000000003</v>
      </c>
      <c r="S16" s="119">
        <f>[11]Agosto!$C$22</f>
        <v>31.5</v>
      </c>
      <c r="T16" s="119">
        <f>[11]Agosto!$C$23</f>
        <v>18.5</v>
      </c>
      <c r="U16" s="119">
        <f>[11]Agosto!$C$24</f>
        <v>23.6</v>
      </c>
      <c r="V16" s="119">
        <f>[11]Agosto!$C$25</f>
        <v>31.5</v>
      </c>
      <c r="W16" s="119">
        <f>[11]Agosto!$C$26</f>
        <v>30.2</v>
      </c>
      <c r="X16" s="119">
        <f>[11]Agosto!$C$27</f>
        <v>30.9</v>
      </c>
      <c r="Y16" s="119">
        <f>[11]Agosto!$C$28</f>
        <v>30.4</v>
      </c>
      <c r="Z16" s="119">
        <f>[11]Agosto!$C$29</f>
        <v>31.7</v>
      </c>
      <c r="AA16" s="119">
        <f>[11]Agosto!$C$30</f>
        <v>33.200000000000003</v>
      </c>
      <c r="AB16" s="119">
        <f>[11]Agosto!$C$31</f>
        <v>34</v>
      </c>
      <c r="AC16" s="119">
        <f>[11]Agosto!$C$32</f>
        <v>34</v>
      </c>
      <c r="AD16" s="119">
        <f>[11]Agosto!$C$33</f>
        <v>32</v>
      </c>
      <c r="AE16" s="119">
        <f>[11]Agosto!$C$34</f>
        <v>29.3</v>
      </c>
      <c r="AF16" s="119">
        <f>[11]Agosto!$C$35</f>
        <v>33.299999999999997</v>
      </c>
      <c r="AG16" s="127">
        <f>MAX(B16:AF16)</f>
        <v>34</v>
      </c>
      <c r="AH16" s="121">
        <f>AVERAGE(B16:AF16)</f>
        <v>30.42</v>
      </c>
      <c r="AJ16" t="s">
        <v>206</v>
      </c>
      <c r="AL16" t="s">
        <v>36</v>
      </c>
    </row>
    <row r="17" spans="1:39" x14ac:dyDescent="0.2">
      <c r="A17" s="54" t="s">
        <v>5</v>
      </c>
      <c r="B17" s="119" t="str">
        <f>[12]Agosto!$C$5</f>
        <v>*</v>
      </c>
      <c r="C17" s="119" t="str">
        <f>[12]Agosto!$C$6</f>
        <v>*</v>
      </c>
      <c r="D17" s="119" t="str">
        <f>[12]Agosto!$C$7</f>
        <v>*</v>
      </c>
      <c r="E17" s="119" t="str">
        <f>[12]Agosto!$C$8</f>
        <v>*</v>
      </c>
      <c r="F17" s="119" t="str">
        <f>[12]Agosto!$C$9</f>
        <v>*</v>
      </c>
      <c r="G17" s="119" t="str">
        <f>[12]Agosto!$C$10</f>
        <v>*</v>
      </c>
      <c r="H17" s="119" t="str">
        <f>[12]Agosto!$C$11</f>
        <v>*</v>
      </c>
      <c r="I17" s="119" t="str">
        <f>[12]Agosto!$C$12</f>
        <v>*</v>
      </c>
      <c r="J17" s="119" t="str">
        <f>[12]Agosto!$C$13</f>
        <v>*</v>
      </c>
      <c r="K17" s="119" t="str">
        <f>[12]Agosto!$C$14</f>
        <v>*</v>
      </c>
      <c r="L17" s="119" t="str">
        <f>[12]Agosto!$C$15</f>
        <v>*</v>
      </c>
      <c r="M17" s="119" t="str">
        <f>[12]Agosto!$C$16</f>
        <v>*</v>
      </c>
      <c r="N17" s="119" t="str">
        <f>[12]Agosto!$C$17</f>
        <v>*</v>
      </c>
      <c r="O17" s="119" t="str">
        <f>[12]Agosto!$C$18</f>
        <v>*</v>
      </c>
      <c r="P17" s="119" t="str">
        <f>[12]Agosto!$C$19</f>
        <v>*</v>
      </c>
      <c r="Q17" s="119" t="str">
        <f>[12]Agosto!$C$20</f>
        <v>*</v>
      </c>
      <c r="R17" s="119" t="str">
        <f>[12]Agosto!$C$21</f>
        <v>*</v>
      </c>
      <c r="S17" s="119">
        <f>[12]Agosto!$C$22</f>
        <v>32.9</v>
      </c>
      <c r="T17" s="119">
        <f>[12]Agosto!$C$23</f>
        <v>20.6</v>
      </c>
      <c r="U17" s="119">
        <f>[12]Agosto!$C$24</f>
        <v>25.2</v>
      </c>
      <c r="V17" s="119">
        <f>[12]Agosto!$C$25</f>
        <v>31.4</v>
      </c>
      <c r="W17" s="119">
        <f>[12]Agosto!$C$26</f>
        <v>32.799999999999997</v>
      </c>
      <c r="X17" s="119">
        <f>[12]Agosto!$C$27</f>
        <v>33.700000000000003</v>
      </c>
      <c r="Y17" s="119">
        <f>[12]Agosto!$C$28</f>
        <v>34.6</v>
      </c>
      <c r="Z17" s="119">
        <f>[12]Agosto!$C$29</f>
        <v>34.700000000000003</v>
      </c>
      <c r="AA17" s="119">
        <f>[12]Agosto!$C$30</f>
        <v>35.4</v>
      </c>
      <c r="AB17" s="119">
        <f>[12]Agosto!$C$31</f>
        <v>37.5</v>
      </c>
      <c r="AC17" s="119">
        <f>[12]Agosto!$C$32</f>
        <v>36.9</v>
      </c>
      <c r="AD17" s="119">
        <f>[12]Agosto!$C$33</f>
        <v>32.1</v>
      </c>
      <c r="AE17" s="119">
        <f>[12]Agosto!$C$34</f>
        <v>30.6</v>
      </c>
      <c r="AF17" s="119">
        <f>[12]Agosto!$C$35</f>
        <v>35.1</v>
      </c>
      <c r="AG17" s="127">
        <f t="shared" si="13"/>
        <v>37.5</v>
      </c>
      <c r="AH17" s="121">
        <f t="shared" si="14"/>
        <v>32.392857142857146</v>
      </c>
      <c r="AJ17" t="s">
        <v>36</v>
      </c>
      <c r="AK17" t="s">
        <v>36</v>
      </c>
    </row>
    <row r="18" spans="1:39" x14ac:dyDescent="0.2">
      <c r="A18" s="54" t="s">
        <v>150</v>
      </c>
      <c r="B18" s="119">
        <f>[13]Agosto!$C$5</f>
        <v>32.5</v>
      </c>
      <c r="C18" s="119">
        <f>[13]Agosto!$C$6</f>
        <v>32.200000000000003</v>
      </c>
      <c r="D18" s="119">
        <f>[13]Agosto!$C$7</f>
        <v>33.200000000000003</v>
      </c>
      <c r="E18" s="119">
        <f>[13]Agosto!$C$8</f>
        <v>31.2</v>
      </c>
      <c r="F18" s="119">
        <f>[13]Agosto!$C$9</f>
        <v>20.6</v>
      </c>
      <c r="G18" s="119">
        <f>[13]Agosto!$C$10</f>
        <v>25.2</v>
      </c>
      <c r="H18" s="119">
        <f>[13]Agosto!$C$11</f>
        <v>20.2</v>
      </c>
      <c r="I18" s="119">
        <f>[13]Agosto!$C$12</f>
        <v>22.6</v>
      </c>
      <c r="J18" s="119">
        <f>[13]Agosto!$C$13</f>
        <v>19.5</v>
      </c>
      <c r="K18" s="119">
        <f>[13]Agosto!$C$14</f>
        <v>16.399999999999999</v>
      </c>
      <c r="L18" s="119">
        <f>[13]Agosto!$C$15</f>
        <v>22.6</v>
      </c>
      <c r="M18" s="119">
        <f>[13]Agosto!$C$16</f>
        <v>25.3</v>
      </c>
      <c r="N18" s="119">
        <f>[13]Agosto!$C$17</f>
        <v>29</v>
      </c>
      <c r="O18" s="119">
        <f>[13]Agosto!$C$18</f>
        <v>33.299999999999997</v>
      </c>
      <c r="P18" s="119">
        <f>[13]Agosto!$C$19</f>
        <v>34.799999999999997</v>
      </c>
      <c r="Q18" s="119">
        <f>[13]Agosto!$C$20</f>
        <v>26.6</v>
      </c>
      <c r="R18" s="119">
        <f>[13]Agosto!$C$21</f>
        <v>28.2</v>
      </c>
      <c r="S18" s="119">
        <f>[13]Agosto!$C$22</f>
        <v>22</v>
      </c>
      <c r="T18" s="119" t="str">
        <f>[13]Agosto!$C$23</f>
        <v>*</v>
      </c>
      <c r="U18" s="119">
        <f>[13]Agosto!$C$24</f>
        <v>21.1</v>
      </c>
      <c r="V18" s="119">
        <f>[13]Agosto!$C$25</f>
        <v>24.6</v>
      </c>
      <c r="W18" s="119">
        <f>[13]Agosto!$C$26</f>
        <v>26.4</v>
      </c>
      <c r="X18" s="119">
        <f>[13]Agosto!$C$27</f>
        <v>27.6</v>
      </c>
      <c r="Y18" s="119">
        <f>[13]Agosto!$C$28</f>
        <v>29.3</v>
      </c>
      <c r="Z18" s="119">
        <f>[13]Agosto!$C$29</f>
        <v>30.2</v>
      </c>
      <c r="AA18" s="119">
        <f>[13]Agosto!$C$30</f>
        <v>31.4</v>
      </c>
      <c r="AB18" s="119">
        <f>[13]Agosto!$C$31</f>
        <v>33.799999999999997</v>
      </c>
      <c r="AC18" s="119">
        <f>[13]Agosto!$C$32</f>
        <v>28.6</v>
      </c>
      <c r="AD18" s="119">
        <f>[13]Agosto!$C$33</f>
        <v>24.2</v>
      </c>
      <c r="AE18" s="119">
        <f>[13]Agosto!$C$34</f>
        <v>23.4</v>
      </c>
      <c r="AF18" s="119">
        <f>[13]Agosto!$C$35</f>
        <v>27.1</v>
      </c>
      <c r="AG18" s="127">
        <f t="shared" ref="AG18" si="15">MAX(B18:AF18)</f>
        <v>34.799999999999997</v>
      </c>
      <c r="AH18" s="121">
        <f t="shared" ref="AH18" si="16">AVERAGE(B18:AF18)</f>
        <v>26.77</v>
      </c>
      <c r="AI18" s="12" t="s">
        <v>36</v>
      </c>
      <c r="AJ18" t="s">
        <v>36</v>
      </c>
      <c r="AK18" t="s">
        <v>36</v>
      </c>
      <c r="AM18" t="s">
        <v>36</v>
      </c>
    </row>
    <row r="19" spans="1:39" x14ac:dyDescent="0.2">
      <c r="A19" s="54" t="s">
        <v>33</v>
      </c>
      <c r="B19" s="119">
        <f>[14]Agosto!$C$5</f>
        <v>33.1</v>
      </c>
      <c r="C19" s="119">
        <f>[14]Agosto!$C$6</f>
        <v>33.9</v>
      </c>
      <c r="D19" s="119">
        <f>[14]Agosto!$C$7</f>
        <v>35.1</v>
      </c>
      <c r="E19" s="119">
        <f>[14]Agosto!$C$8</f>
        <v>33.6</v>
      </c>
      <c r="F19" s="119">
        <f>[14]Agosto!$C$9</f>
        <v>24.6</v>
      </c>
      <c r="G19" s="119">
        <f>[14]Agosto!$C$10</f>
        <v>28.8</v>
      </c>
      <c r="H19" s="119">
        <f>[14]Agosto!$C$11</f>
        <v>24.1</v>
      </c>
      <c r="I19" s="119">
        <f>[14]Agosto!$C$12</f>
        <v>21.7</v>
      </c>
      <c r="J19" s="119">
        <f>[14]Agosto!$C$13</f>
        <v>19.3</v>
      </c>
      <c r="K19" s="119">
        <f>[14]Agosto!$C$14</f>
        <v>17.8</v>
      </c>
      <c r="L19" s="119">
        <f>[14]Agosto!$C$15</f>
        <v>24.6</v>
      </c>
      <c r="M19" s="119">
        <f>[14]Agosto!$C$16</f>
        <v>26.7</v>
      </c>
      <c r="N19" s="119">
        <f>[14]Agosto!$C$17</f>
        <v>32.1</v>
      </c>
      <c r="O19" s="119">
        <f>[14]Agosto!$C$18</f>
        <v>33.4</v>
      </c>
      <c r="P19" s="119">
        <f>[14]Agosto!$C$19</f>
        <v>34.6</v>
      </c>
      <c r="Q19" s="119">
        <f>[14]Agosto!$C$20</f>
        <v>29.5</v>
      </c>
      <c r="R19" s="119">
        <f>[14]Agosto!$C$21</f>
        <v>29.3</v>
      </c>
      <c r="S19" s="119">
        <f>[14]Agosto!$C$22</f>
        <v>27.5</v>
      </c>
      <c r="T19" s="119">
        <f>[14]Agosto!$C$23</f>
        <v>17.7</v>
      </c>
      <c r="U19" s="119">
        <f>[14]Agosto!$C$24</f>
        <v>23.7</v>
      </c>
      <c r="V19" s="119">
        <f>[14]Agosto!$C$25</f>
        <v>28.1</v>
      </c>
      <c r="W19" s="119">
        <f>[14]Agosto!$C$26</f>
        <v>30.7</v>
      </c>
      <c r="X19" s="119">
        <f>[14]Agosto!$C$27</f>
        <v>31.6</v>
      </c>
      <c r="Y19" s="119">
        <f>[14]Agosto!$C$28</f>
        <v>32.5</v>
      </c>
      <c r="Z19" s="119">
        <f>[14]Agosto!$C$29</f>
        <v>33.5</v>
      </c>
      <c r="AA19" s="119">
        <f>[14]Agosto!$C$30</f>
        <v>33.6</v>
      </c>
      <c r="AB19" s="119">
        <f>[14]Agosto!$C$31</f>
        <v>34.700000000000003</v>
      </c>
      <c r="AC19" s="119">
        <f>[14]Agosto!$C$32</f>
        <v>33.299999999999997</v>
      </c>
      <c r="AD19" s="119" t="str">
        <f>[14]Agosto!$C$33</f>
        <v>*</v>
      </c>
      <c r="AE19" s="119" t="str">
        <f>[14]Agosto!$C$34</f>
        <v>*</v>
      </c>
      <c r="AF19" s="119" t="str">
        <f>[14]Agosto!$C$35</f>
        <v>*</v>
      </c>
      <c r="AG19" s="127">
        <f>MAX(B19:AF19)</f>
        <v>35.1</v>
      </c>
      <c r="AH19" s="121">
        <f>AVERAGE(B19:AF19)</f>
        <v>28.896428571428579</v>
      </c>
      <c r="AL19" t="s">
        <v>36</v>
      </c>
      <c r="AM19" t="s">
        <v>36</v>
      </c>
    </row>
    <row r="20" spans="1:39" s="5" customFormat="1" x14ac:dyDescent="0.2">
      <c r="A20" s="54" t="s">
        <v>6</v>
      </c>
      <c r="B20" s="119" t="str">
        <f>[15]Agosto!$C$5</f>
        <v>*</v>
      </c>
      <c r="C20" s="119" t="str">
        <f>[15]Agosto!$C$6</f>
        <v>*</v>
      </c>
      <c r="D20" s="119" t="str">
        <f>[15]Agosto!$C$7</f>
        <v>*</v>
      </c>
      <c r="E20" s="119" t="str">
        <f>[15]Agosto!$C$8</f>
        <v>*</v>
      </c>
      <c r="F20" s="119" t="str">
        <f>[15]Agosto!$C$9</f>
        <v>*</v>
      </c>
      <c r="G20" s="119" t="str">
        <f>[15]Agosto!$C$10</f>
        <v>*</v>
      </c>
      <c r="H20" s="119" t="str">
        <f>[15]Agosto!$C$11</f>
        <v>*</v>
      </c>
      <c r="I20" s="119" t="str">
        <f>[15]Agosto!$C$12</f>
        <v>*</v>
      </c>
      <c r="J20" s="119" t="str">
        <f>[15]Agosto!$C$13</f>
        <v>*</v>
      </c>
      <c r="K20" s="119" t="str">
        <f>[15]Agosto!$C$14</f>
        <v>*</v>
      </c>
      <c r="L20" s="119" t="str">
        <f>[15]Agosto!$C$15</f>
        <v>*</v>
      </c>
      <c r="M20" s="119" t="str">
        <f>[15]Agosto!$C$16</f>
        <v>*</v>
      </c>
      <c r="N20" s="119" t="str">
        <f>[15]Agosto!$C$17</f>
        <v>*</v>
      </c>
      <c r="O20" s="119" t="str">
        <f>[15]Agosto!$C$18</f>
        <v>*</v>
      </c>
      <c r="P20" s="119" t="str">
        <f>[15]Agosto!$C$19</f>
        <v>*</v>
      </c>
      <c r="Q20" s="119" t="str">
        <f>[15]Agosto!$C$20</f>
        <v>*</v>
      </c>
      <c r="R20" s="119" t="str">
        <f>[15]Agosto!$C$21</f>
        <v>*</v>
      </c>
      <c r="S20" s="119" t="str">
        <f>[15]Agosto!$C$22</f>
        <v>*</v>
      </c>
      <c r="T20" s="119" t="str">
        <f>[15]Agosto!$C$23</f>
        <v>*</v>
      </c>
      <c r="U20" s="119" t="str">
        <f>[15]Agosto!$C$24</f>
        <v>*</v>
      </c>
      <c r="V20" s="119" t="str">
        <f>[15]Agosto!$C$25</f>
        <v>*</v>
      </c>
      <c r="W20" s="119">
        <f>[15]Agosto!$C$26</f>
        <v>31.1</v>
      </c>
      <c r="X20" s="119">
        <f>[15]Agosto!$C$27</f>
        <v>32.4</v>
      </c>
      <c r="Y20" s="119">
        <f>[15]Agosto!$C$28</f>
        <v>33.4</v>
      </c>
      <c r="Z20" s="119">
        <f>[15]Agosto!$C$29</f>
        <v>34</v>
      </c>
      <c r="AA20" s="119">
        <f>[15]Agosto!$C$30</f>
        <v>34.6</v>
      </c>
      <c r="AB20" s="119">
        <f>[15]Agosto!$C$31</f>
        <v>36.200000000000003</v>
      </c>
      <c r="AC20" s="119">
        <f>[15]Agosto!$C$32</f>
        <v>37</v>
      </c>
      <c r="AD20" s="119">
        <f>[15]Agosto!$C$33</f>
        <v>26.2</v>
      </c>
      <c r="AE20" s="119">
        <f>[15]Agosto!$C$34</f>
        <v>26.2</v>
      </c>
      <c r="AF20" s="119">
        <f>[15]Agosto!$C$35</f>
        <v>32.9</v>
      </c>
      <c r="AG20" s="127">
        <f t="shared" ref="AG20:AG22" si="17">MAX(B20:AF20)</f>
        <v>37</v>
      </c>
      <c r="AH20" s="121">
        <f t="shared" ref="AH20:AH22" si="18">AVERAGE(B20:AF20)</f>
        <v>32.399999999999991</v>
      </c>
      <c r="AL20" s="5" t="s">
        <v>36</v>
      </c>
      <c r="AM20" s="5" t="s">
        <v>36</v>
      </c>
    </row>
    <row r="21" spans="1:39" x14ac:dyDescent="0.2">
      <c r="A21" s="54" t="s">
        <v>7</v>
      </c>
      <c r="B21" s="119" t="str">
        <f>[16]Agosto!$C$5</f>
        <v>*</v>
      </c>
      <c r="C21" s="119" t="str">
        <f>[16]Agosto!$C$6</f>
        <v>*</v>
      </c>
      <c r="D21" s="119" t="str">
        <f>[16]Agosto!$C$7</f>
        <v>*</v>
      </c>
      <c r="E21" s="119" t="str">
        <f>[16]Agosto!$C$8</f>
        <v>*</v>
      </c>
      <c r="F21" s="119" t="str">
        <f>[16]Agosto!$C$9</f>
        <v>*</v>
      </c>
      <c r="G21" s="119" t="str">
        <f>[16]Agosto!$C$10</f>
        <v>*</v>
      </c>
      <c r="H21" s="119" t="str">
        <f>[16]Agosto!$C$11</f>
        <v>*</v>
      </c>
      <c r="I21" s="119" t="str">
        <f>[16]Agosto!$C$12</f>
        <v>*</v>
      </c>
      <c r="J21" s="119" t="str">
        <f>[16]Agosto!$C$13</f>
        <v>*</v>
      </c>
      <c r="K21" s="119" t="str">
        <f>[16]Agosto!$C$14</f>
        <v>*</v>
      </c>
      <c r="L21" s="119" t="str">
        <f>[16]Agosto!$C$15</f>
        <v>*</v>
      </c>
      <c r="M21" s="119" t="str">
        <f>[16]Agosto!$C$16</f>
        <v>*</v>
      </c>
      <c r="N21" s="119" t="str">
        <f>[16]Agosto!$C$17</f>
        <v>*</v>
      </c>
      <c r="O21" s="119" t="str">
        <f>[16]Agosto!$C$18</f>
        <v>*</v>
      </c>
      <c r="P21" s="119" t="str">
        <f>[16]Agosto!$C$19</f>
        <v>*</v>
      </c>
      <c r="Q21" s="119" t="str">
        <f>[16]Agosto!$C$20</f>
        <v>*</v>
      </c>
      <c r="R21" s="119" t="str">
        <f>[16]Agosto!$C$21</f>
        <v>*</v>
      </c>
      <c r="S21" s="119" t="str">
        <f>[16]Agosto!$C$22</f>
        <v>*</v>
      </c>
      <c r="T21" s="119" t="str">
        <f>[16]Agosto!$C$23</f>
        <v>*</v>
      </c>
      <c r="U21" s="119" t="str">
        <f>[16]Agosto!$C$24</f>
        <v>*</v>
      </c>
      <c r="V21" s="119" t="str">
        <f>[16]Agosto!$C$25</f>
        <v>*</v>
      </c>
      <c r="W21" s="119" t="str">
        <f>[16]Agosto!$C$26</f>
        <v>*</v>
      </c>
      <c r="X21" s="119" t="str">
        <f>[16]Agosto!$C$27</f>
        <v>*</v>
      </c>
      <c r="Y21" s="119">
        <f>[16]Agosto!$C$28</f>
        <v>35.4</v>
      </c>
      <c r="Z21" s="119">
        <f>[16]Agosto!$C$29</f>
        <v>35.9</v>
      </c>
      <c r="AA21" s="119">
        <f>[16]Agosto!$C$30</f>
        <v>36.5</v>
      </c>
      <c r="AB21" s="119">
        <f>[16]Agosto!$C$31</f>
        <v>37.299999999999997</v>
      </c>
      <c r="AC21" s="119">
        <f>[16]Agosto!$C$32</f>
        <v>37.6</v>
      </c>
      <c r="AD21" s="119">
        <f>[16]Agosto!$C$33</f>
        <v>28.7</v>
      </c>
      <c r="AE21" s="119">
        <f>[16]Agosto!$C$34</f>
        <v>30.6</v>
      </c>
      <c r="AF21" s="119">
        <f>[16]Agosto!$C$35</f>
        <v>35.299999999999997</v>
      </c>
      <c r="AG21" s="127">
        <f t="shared" si="17"/>
        <v>37.6</v>
      </c>
      <c r="AH21" s="121">
        <f t="shared" si="18"/>
        <v>34.662499999999994</v>
      </c>
    </row>
    <row r="22" spans="1:39" x14ac:dyDescent="0.2">
      <c r="A22" s="54" t="s">
        <v>151</v>
      </c>
      <c r="B22" s="119">
        <f>[17]Agosto!$C$5</f>
        <v>32.1</v>
      </c>
      <c r="C22" s="119">
        <f>[17]Agosto!$C$6</f>
        <v>33.299999999999997</v>
      </c>
      <c r="D22" s="119">
        <f>[17]Agosto!$C$7</f>
        <v>34.4</v>
      </c>
      <c r="E22" s="119">
        <f>[17]Agosto!$C$8</f>
        <v>35.700000000000003</v>
      </c>
      <c r="F22" s="119">
        <f>[17]Agosto!$C$9</f>
        <v>25.5</v>
      </c>
      <c r="G22" s="119">
        <f>[17]Agosto!$C$10</f>
        <v>31.4</v>
      </c>
      <c r="H22" s="119">
        <f>[17]Agosto!$C$11</f>
        <v>25.1</v>
      </c>
      <c r="I22" s="119">
        <f>[17]Agosto!$C$12</f>
        <v>22.7</v>
      </c>
      <c r="J22" s="119">
        <f>[17]Agosto!$C$13</f>
        <v>20</v>
      </c>
      <c r="K22" s="119">
        <f>[17]Agosto!$C$14</f>
        <v>15.2</v>
      </c>
      <c r="L22" s="119">
        <f>[17]Agosto!$C$15</f>
        <v>22.2</v>
      </c>
      <c r="M22" s="119">
        <f>[17]Agosto!$C$16</f>
        <v>25.8</v>
      </c>
      <c r="N22" s="119">
        <f>[17]Agosto!$C$17</f>
        <v>31</v>
      </c>
      <c r="O22" s="119">
        <f>[17]Agosto!$C$18</f>
        <v>33.1</v>
      </c>
      <c r="P22" s="119">
        <f>[17]Agosto!$C$19</f>
        <v>34.6</v>
      </c>
      <c r="Q22" s="119">
        <f>[17]Agosto!$C$20</f>
        <v>33.6</v>
      </c>
      <c r="R22" s="119">
        <f>[17]Agosto!$C$21</f>
        <v>26.2</v>
      </c>
      <c r="S22" s="119">
        <f>[17]Agosto!$C$22</f>
        <v>22.7</v>
      </c>
      <c r="T22" s="119">
        <f>[17]Agosto!$C$23</f>
        <v>15.3</v>
      </c>
      <c r="U22" s="119">
        <f>[17]Agosto!$C$24</f>
        <v>21.7</v>
      </c>
      <c r="V22" s="119">
        <f>[17]Agosto!$C$25</f>
        <v>25.8</v>
      </c>
      <c r="W22" s="119">
        <f>[17]Agosto!$C$26</f>
        <v>28.5</v>
      </c>
      <c r="X22" s="119">
        <f>[17]Agosto!$C$27</f>
        <v>29.5</v>
      </c>
      <c r="Y22" s="119">
        <f>[17]Agosto!$C$28</f>
        <v>31.9</v>
      </c>
      <c r="Z22" s="119">
        <f>[17]Agosto!$C$29</f>
        <v>32.200000000000003</v>
      </c>
      <c r="AA22" s="119">
        <f>[17]Agosto!$C$30</f>
        <v>32.5</v>
      </c>
      <c r="AB22" s="119">
        <f>[17]Agosto!$C$31</f>
        <v>35.200000000000003</v>
      </c>
      <c r="AC22" s="119">
        <f>[17]Agosto!$C$32</f>
        <v>35.9</v>
      </c>
      <c r="AD22" s="119">
        <f>[17]Agosto!$C$33</f>
        <v>25.3</v>
      </c>
      <c r="AE22" s="119">
        <f>[17]Agosto!$C$34</f>
        <v>22.2</v>
      </c>
      <c r="AF22" s="119">
        <f>[17]Agosto!$C$35</f>
        <v>28.9</v>
      </c>
      <c r="AG22" s="127">
        <f t="shared" si="17"/>
        <v>35.9</v>
      </c>
      <c r="AH22" s="121">
        <f t="shared" si="18"/>
        <v>28.048387096774192</v>
      </c>
    </row>
    <row r="23" spans="1:39" x14ac:dyDescent="0.2">
      <c r="A23" s="54" t="s">
        <v>8</v>
      </c>
      <c r="B23" s="119">
        <f>[18]Agosto!$C$5</f>
        <v>34.200000000000003</v>
      </c>
      <c r="C23" s="119">
        <f>[18]Agosto!$C$6</f>
        <v>34.5</v>
      </c>
      <c r="D23" s="119">
        <f>[18]Agosto!$C$7</f>
        <v>35.200000000000003</v>
      </c>
      <c r="E23" s="119">
        <f>[18]Agosto!$C$8</f>
        <v>35.700000000000003</v>
      </c>
      <c r="F23" s="119">
        <f>[18]Agosto!$C$9</f>
        <v>33.4</v>
      </c>
      <c r="G23" s="119">
        <f>[18]Agosto!$C$10</f>
        <v>35</v>
      </c>
      <c r="H23" s="119">
        <f>[18]Agosto!$C$11</f>
        <v>36.299999999999997</v>
      </c>
      <c r="I23" s="119">
        <f>[18]Agosto!$C$12</f>
        <v>25.6</v>
      </c>
      <c r="J23" s="119">
        <f>[18]Agosto!$C$13</f>
        <v>25.7</v>
      </c>
      <c r="K23" s="119">
        <f>[18]Agosto!$C$14</f>
        <v>21.2</v>
      </c>
      <c r="L23" s="119">
        <f>[18]Agosto!$C$15</f>
        <v>23.3</v>
      </c>
      <c r="M23" s="119">
        <f>[18]Agosto!$C$16</f>
        <v>28.2</v>
      </c>
      <c r="N23" s="119">
        <f>[18]Agosto!$C$17</f>
        <v>33</v>
      </c>
      <c r="O23" s="119">
        <f>[18]Agosto!$C$18</f>
        <v>34.5</v>
      </c>
      <c r="P23" s="119">
        <f>[18]Agosto!$C$19</f>
        <v>35.200000000000003</v>
      </c>
      <c r="Q23" s="119">
        <f>[18]Agosto!$C$20</f>
        <v>35.200000000000003</v>
      </c>
      <c r="R23" s="119">
        <f>[18]Agosto!$C$21</f>
        <v>26.2</v>
      </c>
      <c r="S23" s="119">
        <f>[18]Agosto!$C$22</f>
        <v>32</v>
      </c>
      <c r="T23" s="119">
        <f>[18]Agosto!$C$23</f>
        <v>22.3</v>
      </c>
      <c r="U23" s="119">
        <f>[18]Agosto!$C$24</f>
        <v>23.2</v>
      </c>
      <c r="V23" s="119">
        <f>[18]Agosto!$C$25</f>
        <v>28.4</v>
      </c>
      <c r="W23" s="119">
        <f>[18]Agosto!$C$26</f>
        <v>31.2</v>
      </c>
      <c r="X23" s="119">
        <f>[18]Agosto!$C$27</f>
        <v>32.1</v>
      </c>
      <c r="Y23" s="119">
        <f>[18]Agosto!$C$28</f>
        <v>31.5</v>
      </c>
      <c r="Z23" s="119">
        <f>[18]Agosto!$C$29</f>
        <v>33.5</v>
      </c>
      <c r="AA23" s="119">
        <f>[18]Agosto!$C$30</f>
        <v>33.9</v>
      </c>
      <c r="AB23" s="119">
        <f>[18]Agosto!$C$31</f>
        <v>35.5</v>
      </c>
      <c r="AC23" s="119">
        <f>[18]Agosto!$C$32</f>
        <v>36.799999999999997</v>
      </c>
      <c r="AD23" s="119">
        <f>[18]Agosto!$C$33</f>
        <v>30.2</v>
      </c>
      <c r="AE23" s="119">
        <f>[18]Agosto!$C$34</f>
        <v>26.6</v>
      </c>
      <c r="AF23" s="119">
        <f>[18]Agosto!$C$35</f>
        <v>32</v>
      </c>
      <c r="AG23" s="127">
        <f t="shared" ref="AG23" si="19">MAX(B23:AF23)</f>
        <v>36.799999999999997</v>
      </c>
      <c r="AH23" s="121">
        <f t="shared" ref="AH23" si="20">AVERAGE(B23:AF23)</f>
        <v>31.019354838709678</v>
      </c>
      <c r="AJ23" t="s">
        <v>36</v>
      </c>
      <c r="AL23" t="s">
        <v>36</v>
      </c>
    </row>
    <row r="24" spans="1:39" x14ac:dyDescent="0.2">
      <c r="A24" s="54" t="s">
        <v>9</v>
      </c>
      <c r="B24" s="119">
        <f>[19]Agosto!$C$5</f>
        <v>30.9</v>
      </c>
      <c r="C24" s="119">
        <f>[19]Agosto!$C$6</f>
        <v>30.1</v>
      </c>
      <c r="D24" s="119">
        <f>[19]Agosto!$C$7</f>
        <v>32.200000000000003</v>
      </c>
      <c r="E24" s="119">
        <f>[19]Agosto!$C$8</f>
        <v>30.5</v>
      </c>
      <c r="F24" s="119">
        <f>[19]Agosto!$C$9</f>
        <v>22.7</v>
      </c>
      <c r="G24" s="119">
        <f>[19]Agosto!$C$10</f>
        <v>28.9</v>
      </c>
      <c r="H24" s="119">
        <f>[19]Agosto!$C$11</f>
        <v>19.8</v>
      </c>
      <c r="I24" s="119" t="str">
        <f>[19]Agosto!$C$12</f>
        <v>*</v>
      </c>
      <c r="J24" s="119" t="str">
        <f>[19]Agosto!$C$13</f>
        <v>*</v>
      </c>
      <c r="K24" s="119" t="str">
        <f>[19]Agosto!$C$14</f>
        <v>*</v>
      </c>
      <c r="L24" s="119" t="str">
        <f>[19]Agosto!$C$15</f>
        <v>*</v>
      </c>
      <c r="M24" s="119">
        <f>[19]Agosto!$C$16</f>
        <v>23.8</v>
      </c>
      <c r="N24" s="119">
        <f>[19]Agosto!$C$17</f>
        <v>29.3</v>
      </c>
      <c r="O24" s="119">
        <f>[19]Agosto!$C$18</f>
        <v>31</v>
      </c>
      <c r="P24" s="119">
        <f>[19]Agosto!$C$19</f>
        <v>31.6</v>
      </c>
      <c r="Q24" s="119">
        <f>[19]Agosto!$C$20</f>
        <v>26.3</v>
      </c>
      <c r="R24" s="119" t="str">
        <f>[19]Agosto!$C$21</f>
        <v>*</v>
      </c>
      <c r="S24" s="119" t="str">
        <f>[19]Agosto!$C$22</f>
        <v>*</v>
      </c>
      <c r="T24" s="119" t="str">
        <f>[19]Agosto!$C$23</f>
        <v>*</v>
      </c>
      <c r="U24" s="119">
        <f>[19]Agosto!$C$24</f>
        <v>19.8</v>
      </c>
      <c r="V24" s="119">
        <f>[19]Agosto!$C$25</f>
        <v>25</v>
      </c>
      <c r="W24" s="119">
        <f>[19]Agosto!$C$26</f>
        <v>26.5</v>
      </c>
      <c r="X24" s="119">
        <f>[19]Agosto!$C$27</f>
        <v>27.7</v>
      </c>
      <c r="Y24" s="119">
        <f>[19]Agosto!$C$28</f>
        <v>29.1</v>
      </c>
      <c r="Z24" s="119">
        <f>[19]Agosto!$C$29</f>
        <v>30.6</v>
      </c>
      <c r="AA24" s="119">
        <f>[19]Agosto!$C$30</f>
        <v>30.6</v>
      </c>
      <c r="AB24" s="119">
        <f>[19]Agosto!$C$31</f>
        <v>32.700000000000003</v>
      </c>
      <c r="AC24" s="119">
        <f>[19]Agosto!$C$32</f>
        <v>30.7</v>
      </c>
      <c r="AD24" s="119">
        <f>[19]Agosto!$C$33</f>
        <v>20.100000000000001</v>
      </c>
      <c r="AE24" s="119">
        <f>[19]Agosto!$C$34</f>
        <v>19.600000000000001</v>
      </c>
      <c r="AF24" s="119">
        <f>[19]Agosto!$C$35</f>
        <v>27.2</v>
      </c>
      <c r="AG24" s="127">
        <f t="shared" ref="AG24" si="21">MAX(B24:AF24)</f>
        <v>32.700000000000003</v>
      </c>
      <c r="AH24" s="121">
        <f t="shared" ref="AH24" si="22">AVERAGE(B24:AF24)</f>
        <v>27.362500000000011</v>
      </c>
      <c r="AI24" s="12" t="s">
        <v>36</v>
      </c>
      <c r="AL24" t="s">
        <v>36</v>
      </c>
    </row>
    <row r="25" spans="1:39" x14ac:dyDescent="0.2">
      <c r="A25" s="54" t="s">
        <v>152</v>
      </c>
      <c r="B25" s="119">
        <f>[20]Agosto!$C$5</f>
        <v>33.4</v>
      </c>
      <c r="C25" s="119">
        <f>[20]Agosto!$C$6</f>
        <v>34.299999999999997</v>
      </c>
      <c r="D25" s="119">
        <f>[20]Agosto!$C$7</f>
        <v>35.4</v>
      </c>
      <c r="E25" s="119">
        <f>[20]Agosto!$C$8</f>
        <v>36</v>
      </c>
      <c r="F25" s="119">
        <f>[20]Agosto!$C$9</f>
        <v>29.3</v>
      </c>
      <c r="G25" s="119">
        <f>[20]Agosto!$C$10</f>
        <v>34.1</v>
      </c>
      <c r="H25" s="119">
        <f>[20]Agosto!$C$11</f>
        <v>29.7</v>
      </c>
      <c r="I25" s="119">
        <f>[20]Agosto!$C$12</f>
        <v>24.4</v>
      </c>
      <c r="J25" s="119">
        <f>[20]Agosto!$C$13</f>
        <v>20.2</v>
      </c>
      <c r="K25" s="119">
        <f>[20]Agosto!$C$14</f>
        <v>18</v>
      </c>
      <c r="L25" s="119">
        <f>[20]Agosto!$C$15</f>
        <v>22.8</v>
      </c>
      <c r="M25" s="119">
        <f>[20]Agosto!$C$16</f>
        <v>26.9</v>
      </c>
      <c r="N25" s="119">
        <f>[20]Agosto!$C$17</f>
        <v>32</v>
      </c>
      <c r="O25" s="119">
        <f>[20]Agosto!$C$18</f>
        <v>34</v>
      </c>
      <c r="P25" s="119">
        <f>[20]Agosto!$C$19</f>
        <v>34.799999999999997</v>
      </c>
      <c r="Q25" s="119">
        <f>[20]Agosto!$C$20</f>
        <v>33.1</v>
      </c>
      <c r="R25" s="119">
        <f>[20]Agosto!$C$21</f>
        <v>25.2</v>
      </c>
      <c r="S25" s="119">
        <f>[20]Agosto!$C$22</f>
        <v>21.6</v>
      </c>
      <c r="T25" s="119">
        <f>[20]Agosto!$C$23</f>
        <v>17.399999999999999</v>
      </c>
      <c r="U25" s="119">
        <f>[20]Agosto!$C$24</f>
        <v>22.1</v>
      </c>
      <c r="V25" s="119">
        <f>[20]Agosto!$C$25</f>
        <v>27</v>
      </c>
      <c r="W25" s="119">
        <f>[20]Agosto!$C$26</f>
        <v>29</v>
      </c>
      <c r="X25" s="119">
        <f>[20]Agosto!$C$27</f>
        <v>30.4</v>
      </c>
      <c r="Y25" s="119">
        <f>[20]Agosto!$C$28</f>
        <v>32.4</v>
      </c>
      <c r="Z25" s="119">
        <f>[20]Agosto!$C$29</f>
        <v>32.1</v>
      </c>
      <c r="AA25" s="119">
        <f>[20]Agosto!$C$30</f>
        <v>32.700000000000003</v>
      </c>
      <c r="AB25" s="119">
        <f>[20]Agosto!$C$31</f>
        <v>35.4</v>
      </c>
      <c r="AC25" s="119">
        <f>[20]Agosto!$C$32</f>
        <v>36.4</v>
      </c>
      <c r="AD25" s="119">
        <f>[20]Agosto!$C$33</f>
        <v>29.2</v>
      </c>
      <c r="AE25" s="119">
        <f>[20]Agosto!$C$34</f>
        <v>24.3</v>
      </c>
      <c r="AF25" s="119">
        <f>[20]Agosto!$C$35</f>
        <v>29.7</v>
      </c>
      <c r="AG25" s="127">
        <f>MAX(B25:AF25)</f>
        <v>36.4</v>
      </c>
      <c r="AH25" s="121">
        <f>AVERAGE(B25:AF25)</f>
        <v>29.138709677419353</v>
      </c>
      <c r="AJ25" t="s">
        <v>36</v>
      </c>
      <c r="AL25" t="s">
        <v>36</v>
      </c>
    </row>
    <row r="26" spans="1:39" x14ac:dyDescent="0.2">
      <c r="A26" s="54" t="s">
        <v>10</v>
      </c>
      <c r="B26" s="119">
        <f>[21]Agosto!$C$5</f>
        <v>33.1</v>
      </c>
      <c r="C26" s="119">
        <f>[21]Agosto!$C$6</f>
        <v>33.5</v>
      </c>
      <c r="D26" s="119">
        <f>[21]Agosto!$C$7</f>
        <v>35.299999999999997</v>
      </c>
      <c r="E26" s="119">
        <f>[21]Agosto!$C$8</f>
        <v>36.299999999999997</v>
      </c>
      <c r="F26" s="119">
        <f>[21]Agosto!$C$9</f>
        <v>24</v>
      </c>
      <c r="G26" s="119">
        <f>[21]Agosto!$C$10</f>
        <v>33.200000000000003</v>
      </c>
      <c r="H26" s="119">
        <f>[21]Agosto!$C$11</f>
        <v>26.8</v>
      </c>
      <c r="I26" s="119">
        <f>[21]Agosto!$C$12</f>
        <v>23.2</v>
      </c>
      <c r="J26" s="119">
        <f>[21]Agosto!$C$13</f>
        <v>20.6</v>
      </c>
      <c r="K26" s="119">
        <f>[21]Agosto!$C$14</f>
        <v>17</v>
      </c>
      <c r="L26" s="119">
        <f>[21]Agosto!$C$15</f>
        <v>22.2</v>
      </c>
      <c r="M26" s="119">
        <f>[21]Agosto!$C$16</f>
        <v>26.1</v>
      </c>
      <c r="N26" s="119">
        <f>[21]Agosto!$C$17</f>
        <v>31.2</v>
      </c>
      <c r="O26" s="119">
        <f>[21]Agosto!$C$18</f>
        <v>33.700000000000003</v>
      </c>
      <c r="P26" s="119">
        <f>[21]Agosto!$C$19</f>
        <v>35.200000000000003</v>
      </c>
      <c r="Q26" s="119">
        <f>[21]Agosto!$C$20</f>
        <v>29.3</v>
      </c>
      <c r="R26" s="119">
        <f>[21]Agosto!$C$21</f>
        <v>26.7</v>
      </c>
      <c r="S26" s="119">
        <f>[21]Agosto!$C$22</f>
        <v>22.8</v>
      </c>
      <c r="T26" s="119">
        <f>[21]Agosto!$C$23</f>
        <v>16</v>
      </c>
      <c r="U26" s="119">
        <f>[21]Agosto!$C$24</f>
        <v>21.9</v>
      </c>
      <c r="V26" s="119">
        <f>[21]Agosto!$C$25</f>
        <v>25.9</v>
      </c>
      <c r="W26" s="119">
        <f>[21]Agosto!$C$26</f>
        <v>28.4</v>
      </c>
      <c r="X26" s="119">
        <f>[21]Agosto!$C$27</f>
        <v>29.4</v>
      </c>
      <c r="Y26" s="119">
        <f>[21]Agosto!$C$28</f>
        <v>32</v>
      </c>
      <c r="Z26" s="119">
        <f>[21]Agosto!$C$29</f>
        <v>32.5</v>
      </c>
      <c r="AA26" s="119">
        <f>[21]Agosto!$C$30</f>
        <v>32.200000000000003</v>
      </c>
      <c r="AB26" s="119">
        <f>[21]Agosto!$C$31</f>
        <v>35.5</v>
      </c>
      <c r="AC26" s="119">
        <f>[21]Agosto!$C$32</f>
        <v>35.799999999999997</v>
      </c>
      <c r="AD26" s="119">
        <f>[21]Agosto!$C$33</f>
        <v>25.2</v>
      </c>
      <c r="AE26" s="119">
        <f>[21]Agosto!$C$34</f>
        <v>22</v>
      </c>
      <c r="AF26" s="119">
        <f>[21]Agosto!$C$35</f>
        <v>28.7</v>
      </c>
      <c r="AG26" s="127">
        <f t="shared" ref="AG26:AG27" si="23">MAX(B26:AF26)</f>
        <v>36.299999999999997</v>
      </c>
      <c r="AH26" s="121">
        <f t="shared" ref="AH26:AH27" si="24">AVERAGE(B26:AF26)</f>
        <v>28.248387096774195</v>
      </c>
      <c r="AM26" t="s">
        <v>36</v>
      </c>
    </row>
    <row r="27" spans="1:39" x14ac:dyDescent="0.2">
      <c r="A27" s="54" t="s">
        <v>140</v>
      </c>
      <c r="B27" s="119">
        <f>[22]Agosto!$C$5</f>
        <v>32.4</v>
      </c>
      <c r="C27" s="119">
        <f>[22]Agosto!$C$6</f>
        <v>33.700000000000003</v>
      </c>
      <c r="D27" s="119">
        <f>[22]Agosto!$C$7</f>
        <v>34.5</v>
      </c>
      <c r="E27" s="119">
        <f>[22]Agosto!$C$8</f>
        <v>35.5</v>
      </c>
      <c r="F27" s="119">
        <f>[22]Agosto!$C$9</f>
        <v>28.3</v>
      </c>
      <c r="G27" s="119">
        <f>[22]Agosto!$C$10</f>
        <v>32.9</v>
      </c>
      <c r="H27" s="119">
        <f>[22]Agosto!$C$11</f>
        <v>26.7</v>
      </c>
      <c r="I27" s="119">
        <f>[22]Agosto!$C$12</f>
        <v>26.4</v>
      </c>
      <c r="J27" s="119">
        <f>[22]Agosto!$C$13</f>
        <v>20.5</v>
      </c>
      <c r="K27" s="119">
        <f>[22]Agosto!$C$14</f>
        <v>15.1</v>
      </c>
      <c r="L27" s="119">
        <f>[22]Agosto!$C$15</f>
        <v>22</v>
      </c>
      <c r="M27" s="119">
        <f>[22]Agosto!$C$16</f>
        <v>25.8</v>
      </c>
      <c r="N27" s="119">
        <f>[22]Agosto!$C$17</f>
        <v>31.4</v>
      </c>
      <c r="O27" s="119">
        <f>[22]Agosto!$C$18</f>
        <v>33.5</v>
      </c>
      <c r="P27" s="119">
        <f>[22]Agosto!$C$19</f>
        <v>34.4</v>
      </c>
      <c r="Q27" s="119">
        <f>[22]Agosto!$C$20</f>
        <v>32.799999999999997</v>
      </c>
      <c r="R27" s="119" t="str">
        <f>[22]Agosto!$C$21</f>
        <v>*</v>
      </c>
      <c r="S27" s="119" t="str">
        <f>[22]Agosto!$C$22</f>
        <v>*</v>
      </c>
      <c r="T27" s="119" t="str">
        <f>[22]Agosto!$C$23</f>
        <v>*</v>
      </c>
      <c r="U27" s="119" t="str">
        <f>[22]Agosto!$C$24</f>
        <v>*</v>
      </c>
      <c r="V27" s="119" t="str">
        <f>[22]Agosto!$C$25</f>
        <v>*</v>
      </c>
      <c r="W27" s="119" t="str">
        <f>[22]Agosto!$C$26</f>
        <v>*</v>
      </c>
      <c r="X27" s="119" t="str">
        <f>[22]Agosto!$C$27</f>
        <v>*</v>
      </c>
      <c r="Y27" s="119" t="str">
        <f>[22]Agosto!$C$28</f>
        <v>*</v>
      </c>
      <c r="Z27" s="119" t="str">
        <f>[22]Agosto!$C$29</f>
        <v>*</v>
      </c>
      <c r="AA27" s="119" t="str">
        <f>[22]Agosto!$C$30</f>
        <v>*</v>
      </c>
      <c r="AB27" s="119" t="str">
        <f>[22]Agosto!$C$31</f>
        <v>*</v>
      </c>
      <c r="AC27" s="119" t="str">
        <f>[22]Agosto!$C$32</f>
        <v>*</v>
      </c>
      <c r="AD27" s="119" t="str">
        <f>[22]Agosto!$C$33</f>
        <v>*</v>
      </c>
      <c r="AE27" s="119" t="str">
        <f>[22]Agosto!$C$34</f>
        <v>*</v>
      </c>
      <c r="AF27" s="119" t="str">
        <f>[22]Agosto!$C$35</f>
        <v>*</v>
      </c>
      <c r="AG27" s="127">
        <f t="shared" si="23"/>
        <v>35.5</v>
      </c>
      <c r="AH27" s="121">
        <f t="shared" si="24"/>
        <v>29.118749999999999</v>
      </c>
      <c r="AJ27" s="12" t="s">
        <v>36</v>
      </c>
      <c r="AL27" t="s">
        <v>36</v>
      </c>
    </row>
    <row r="28" spans="1:39" x14ac:dyDescent="0.2">
      <c r="A28" s="54" t="s">
        <v>11</v>
      </c>
      <c r="B28" s="119" t="str">
        <f>[23]Agosto!$C$5</f>
        <v>*</v>
      </c>
      <c r="C28" s="119" t="str">
        <f>[23]Agosto!$C$6</f>
        <v>*</v>
      </c>
      <c r="D28" s="119" t="str">
        <f>[23]Agosto!$C$7</f>
        <v>*</v>
      </c>
      <c r="E28" s="119" t="str">
        <f>[23]Agosto!$C$8</f>
        <v>*</v>
      </c>
      <c r="F28" s="119" t="str">
        <f>[23]Agosto!$C$9</f>
        <v>*</v>
      </c>
      <c r="G28" s="119" t="str">
        <f>[23]Agosto!$C$10</f>
        <v>*</v>
      </c>
      <c r="H28" s="119" t="str">
        <f>[23]Agosto!$C$11</f>
        <v>*</v>
      </c>
      <c r="I28" s="119" t="str">
        <f>[23]Agosto!$C$12</f>
        <v>*</v>
      </c>
      <c r="J28" s="119" t="str">
        <f>[23]Agosto!$C$13</f>
        <v>*</v>
      </c>
      <c r="K28" s="119" t="str">
        <f>[23]Agosto!$C$14</f>
        <v>*</v>
      </c>
      <c r="L28" s="119" t="str">
        <f>[23]Agosto!$C$15</f>
        <v>*</v>
      </c>
      <c r="M28" s="119" t="str">
        <f>[23]Agosto!$C$16</f>
        <v>*</v>
      </c>
      <c r="N28" s="119" t="str">
        <f>[23]Agosto!$C$17</f>
        <v>*</v>
      </c>
      <c r="O28" s="119" t="str">
        <f>[23]Agosto!$C$18</f>
        <v>*</v>
      </c>
      <c r="P28" s="119" t="str">
        <f>[23]Agosto!$C$19</f>
        <v>*</v>
      </c>
      <c r="Q28" s="119" t="str">
        <f>[23]Agosto!$C$20</f>
        <v>*</v>
      </c>
      <c r="R28" s="119" t="str">
        <f>[23]Agosto!$C$21</f>
        <v>*</v>
      </c>
      <c r="S28" s="119" t="str">
        <f>[23]Agosto!$C$22</f>
        <v>*</v>
      </c>
      <c r="T28" s="119">
        <f>[23]Agosto!$C$23</f>
        <v>15.6</v>
      </c>
      <c r="U28" s="119">
        <f>[23]Agosto!$C$24</f>
        <v>21.9</v>
      </c>
      <c r="V28" s="119">
        <f>[23]Agosto!$C$25</f>
        <v>28.6</v>
      </c>
      <c r="W28" s="119">
        <f>[23]Agosto!$C$26</f>
        <v>29.5</v>
      </c>
      <c r="X28" s="119">
        <f>[23]Agosto!$C$27</f>
        <v>30.6</v>
      </c>
      <c r="Y28" s="119">
        <f>[23]Agosto!$C$28</f>
        <v>31</v>
      </c>
      <c r="Z28" s="119">
        <f>[23]Agosto!$C$29</f>
        <v>30.5</v>
      </c>
      <c r="AA28" s="119">
        <f>[23]Agosto!$C$30</f>
        <v>31.9</v>
      </c>
      <c r="AB28" s="119">
        <f>[23]Agosto!$C$31</f>
        <v>33.700000000000003</v>
      </c>
      <c r="AC28" s="119">
        <f>[23]Agosto!$C$32</f>
        <v>34.299999999999997</v>
      </c>
      <c r="AD28" s="119">
        <f>[23]Agosto!$C$33</f>
        <v>29.2</v>
      </c>
      <c r="AE28" s="119">
        <f>[23]Agosto!$C$34</f>
        <v>25.2</v>
      </c>
      <c r="AF28" s="119">
        <f>[23]Agosto!$C$35</f>
        <v>31.9</v>
      </c>
      <c r="AG28" s="127">
        <f t="shared" ref="AG28" si="25">MAX(B28:AF28)</f>
        <v>34.299999999999997</v>
      </c>
      <c r="AH28" s="121">
        <f t="shared" ref="AH28" si="26">AVERAGE(B28:AF28)</f>
        <v>28.761538461538461</v>
      </c>
      <c r="AJ28" s="12" t="s">
        <v>36</v>
      </c>
      <c r="AL28" t="s">
        <v>36</v>
      </c>
    </row>
    <row r="29" spans="1:39" x14ac:dyDescent="0.2">
      <c r="A29" s="54" t="s">
        <v>23</v>
      </c>
      <c r="B29" s="119">
        <f>[24]Agosto!$C$5</f>
        <v>32.5</v>
      </c>
      <c r="C29" s="119">
        <f>[24]Agosto!$C$6</f>
        <v>33.799999999999997</v>
      </c>
      <c r="D29" s="119" t="str">
        <f>[24]Agosto!$C$7</f>
        <v>*</v>
      </c>
      <c r="E29" s="119" t="str">
        <f>[24]Agosto!$C$8</f>
        <v>*</v>
      </c>
      <c r="F29" s="119">
        <f>[24]Agosto!$C$9</f>
        <v>27.1</v>
      </c>
      <c r="G29" s="119" t="str">
        <f>[24]Agosto!$C$10</f>
        <v>*</v>
      </c>
      <c r="H29" s="119">
        <f>[24]Agosto!$C$11</f>
        <v>27.2</v>
      </c>
      <c r="I29" s="119">
        <f>[24]Agosto!$C$12</f>
        <v>22.3</v>
      </c>
      <c r="J29" s="119">
        <f>[24]Agosto!$C$13</f>
        <v>19.600000000000001</v>
      </c>
      <c r="K29" s="119">
        <f>[24]Agosto!$C$14</f>
        <v>15.7</v>
      </c>
      <c r="L29" s="119">
        <f>[24]Agosto!$C$15</f>
        <v>22.4</v>
      </c>
      <c r="M29" s="119">
        <f>[24]Agosto!$C$16</f>
        <v>26.8</v>
      </c>
      <c r="N29" s="119">
        <f>[24]Agosto!$C$17</f>
        <v>31.6</v>
      </c>
      <c r="O29" s="119">
        <f>[24]Agosto!$C$18</f>
        <v>33.299999999999997</v>
      </c>
      <c r="P29" s="119" t="str">
        <f>[24]Agosto!$C$19</f>
        <v>*</v>
      </c>
      <c r="Q29" s="119" t="str">
        <f>[24]Agosto!$C$20</f>
        <v>*</v>
      </c>
      <c r="R29" s="119" t="str">
        <f>[24]Agosto!$C$21</f>
        <v>*</v>
      </c>
      <c r="S29" s="119">
        <f>[24]Agosto!$C$22</f>
        <v>23.9</v>
      </c>
      <c r="T29" s="119">
        <f>[24]Agosto!$C$23</f>
        <v>15.2</v>
      </c>
      <c r="U29" s="119">
        <f>[24]Agosto!$C$24</f>
        <v>22.8</v>
      </c>
      <c r="V29" s="119">
        <f>[24]Agosto!$C$25</f>
        <v>27.5</v>
      </c>
      <c r="W29" s="119">
        <f>[24]Agosto!$C$26</f>
        <v>29.5</v>
      </c>
      <c r="X29" s="119">
        <f>[24]Agosto!$C$27</f>
        <v>30.6</v>
      </c>
      <c r="Y29" s="119">
        <f>[24]Agosto!$C$28</f>
        <v>31.9</v>
      </c>
      <c r="Z29" s="119">
        <f>[24]Agosto!$C$29</f>
        <v>32.700000000000003</v>
      </c>
      <c r="AA29" s="119">
        <f>[24]Agosto!$C$30</f>
        <v>32.299999999999997</v>
      </c>
      <c r="AB29" s="119">
        <f>[24]Agosto!$C$31</f>
        <v>34.5</v>
      </c>
      <c r="AC29" s="119">
        <f>[24]Agosto!$C$32</f>
        <v>35.799999999999997</v>
      </c>
      <c r="AD29" s="119">
        <f>[24]Agosto!$C$33</f>
        <v>25.5</v>
      </c>
      <c r="AE29" s="119">
        <f>[24]Agosto!$C$34</f>
        <v>22.6</v>
      </c>
      <c r="AF29" s="119">
        <f>[24]Agosto!$C$35</f>
        <v>31</v>
      </c>
      <c r="AG29" s="127">
        <f t="shared" ref="AG29" si="27">MAX(B29:AF29)</f>
        <v>35.799999999999997</v>
      </c>
      <c r="AH29" s="121">
        <f t="shared" ref="AH29" si="28">AVERAGE(B29:AF29)</f>
        <v>27.523999999999997</v>
      </c>
      <c r="AJ29" s="12" t="s">
        <v>36</v>
      </c>
      <c r="AK29" t="s">
        <v>36</v>
      </c>
      <c r="AL29" t="s">
        <v>36</v>
      </c>
    </row>
    <row r="30" spans="1:39" x14ac:dyDescent="0.2">
      <c r="A30" s="54" t="s">
        <v>35</v>
      </c>
      <c r="B30" s="119">
        <f>[25]Agosto!$C$5</f>
        <v>33.200000000000003</v>
      </c>
      <c r="C30" s="119">
        <f>[25]Agosto!$C$6</f>
        <v>34.799999999999997</v>
      </c>
      <c r="D30" s="119">
        <f>[25]Agosto!$C$7</f>
        <v>34.4</v>
      </c>
      <c r="E30" s="119">
        <f>[25]Agosto!$C$8</f>
        <v>33.700000000000003</v>
      </c>
      <c r="F30" s="119">
        <f>[25]Agosto!$C$9</f>
        <v>34</v>
      </c>
      <c r="G30" s="119">
        <f>[25]Agosto!$C$10</f>
        <v>34.6</v>
      </c>
      <c r="H30" s="119">
        <f>[25]Agosto!$C$11</f>
        <v>32.700000000000003</v>
      </c>
      <c r="I30" s="119">
        <f>[25]Agosto!$C$12</f>
        <v>31.2</v>
      </c>
      <c r="J30" s="119">
        <f>[25]Agosto!$C$13</f>
        <v>22.7</v>
      </c>
      <c r="K30" s="119">
        <f>[25]Agosto!$C$14</f>
        <v>19.3</v>
      </c>
      <c r="L30" s="119">
        <f>[25]Agosto!$C$15</f>
        <v>23.5</v>
      </c>
      <c r="M30" s="119">
        <f>[25]Agosto!$C$16</f>
        <v>29.4</v>
      </c>
      <c r="N30" s="119">
        <f>[25]Agosto!$C$17</f>
        <v>33.1</v>
      </c>
      <c r="O30" s="119">
        <f>[25]Agosto!$C$18</f>
        <v>34.5</v>
      </c>
      <c r="P30" s="119">
        <f>[25]Agosto!$C$19</f>
        <v>34.6</v>
      </c>
      <c r="Q30" s="119">
        <f>[25]Agosto!$C$20</f>
        <v>29.5</v>
      </c>
      <c r="R30" s="119">
        <f>[25]Agosto!$C$21</f>
        <v>33</v>
      </c>
      <c r="S30" s="119">
        <f>[25]Agosto!$C$22</f>
        <v>32.5</v>
      </c>
      <c r="T30" s="119">
        <f>[25]Agosto!$C$23</f>
        <v>19</v>
      </c>
      <c r="U30" s="119">
        <f>[25]Agosto!$C$24</f>
        <v>23.5</v>
      </c>
      <c r="V30" s="119">
        <f>[25]Agosto!$C$25</f>
        <v>31.2</v>
      </c>
      <c r="W30" s="119">
        <f>[25]Agosto!$C$26</f>
        <v>32.1</v>
      </c>
      <c r="X30" s="119">
        <f>[25]Agosto!$C$27</f>
        <v>32.4</v>
      </c>
      <c r="Y30" s="119">
        <f>[25]Agosto!$C$28</f>
        <v>32.299999999999997</v>
      </c>
      <c r="Z30" s="119">
        <f>[25]Agosto!$C$29</f>
        <v>33.799999999999997</v>
      </c>
      <c r="AA30" s="119">
        <f>[25]Agosto!$C$30</f>
        <v>34.1</v>
      </c>
      <c r="AB30" s="119">
        <f>[25]Agosto!$C$31</f>
        <v>35.700000000000003</v>
      </c>
      <c r="AC30" s="119">
        <f>[25]Agosto!$C$32</f>
        <v>35.200000000000003</v>
      </c>
      <c r="AD30" s="119">
        <f>[25]Agosto!$C$33</f>
        <v>29.5</v>
      </c>
      <c r="AE30" s="119">
        <f>[25]Agosto!$C$34</f>
        <v>30.6</v>
      </c>
      <c r="AF30" s="119">
        <f>[25]Agosto!$C$35</f>
        <v>35.200000000000003</v>
      </c>
      <c r="AG30" s="127">
        <f>MAX(B30:AF30)</f>
        <v>35.700000000000003</v>
      </c>
      <c r="AH30" s="121">
        <f>AVERAGE(B30:AF30)</f>
        <v>31.13870967741936</v>
      </c>
      <c r="AI30" s="12" t="s">
        <v>36</v>
      </c>
      <c r="AJ30" s="12" t="s">
        <v>36</v>
      </c>
      <c r="AK30" t="s">
        <v>36</v>
      </c>
      <c r="AM30" t="s">
        <v>36</v>
      </c>
    </row>
    <row r="31" spans="1:39" x14ac:dyDescent="0.2">
      <c r="A31" s="54" t="s">
        <v>12</v>
      </c>
      <c r="B31" s="119">
        <f>[26]Agosto!$C$5</f>
        <v>34.700000000000003</v>
      </c>
      <c r="C31" s="119">
        <f>[26]Agosto!$C$6</f>
        <v>36.9</v>
      </c>
      <c r="D31" s="119">
        <f>[26]Agosto!$C$7</f>
        <v>36.5</v>
      </c>
      <c r="E31" s="119">
        <f>[26]Agosto!$C$8</f>
        <v>36.4</v>
      </c>
      <c r="F31" s="119">
        <f>[26]Agosto!$C$9</f>
        <v>32.799999999999997</v>
      </c>
      <c r="G31" s="119">
        <f>[26]Agosto!$C$10</f>
        <v>34.1</v>
      </c>
      <c r="H31" s="119">
        <f>[26]Agosto!$C$11</f>
        <v>29.5</v>
      </c>
      <c r="I31" s="119">
        <f>[26]Agosto!$C$12</f>
        <v>27</v>
      </c>
      <c r="J31" s="119">
        <f>[26]Agosto!$C$13</f>
        <v>22.6</v>
      </c>
      <c r="K31" s="119">
        <f>[26]Agosto!$C$14</f>
        <v>20.8</v>
      </c>
      <c r="L31" s="119">
        <f>[26]Agosto!$C$15</f>
        <v>24.7</v>
      </c>
      <c r="M31" s="119">
        <f>[26]Agosto!$C$16</f>
        <v>27.6</v>
      </c>
      <c r="N31" s="119">
        <f>[26]Agosto!$C$17</f>
        <v>32.799999999999997</v>
      </c>
      <c r="O31" s="119">
        <f>[26]Agosto!$C$18</f>
        <v>34.6</v>
      </c>
      <c r="P31" s="119">
        <f>[26]Agosto!$C$19</f>
        <v>35.6</v>
      </c>
      <c r="Q31" s="119">
        <f>[26]Agosto!$C$20</f>
        <v>32.6</v>
      </c>
      <c r="R31" s="119">
        <f>[26]Agosto!$C$21</f>
        <v>23.2</v>
      </c>
      <c r="S31" s="119">
        <f>[26]Agosto!$C$22</f>
        <v>21.7</v>
      </c>
      <c r="T31" s="119">
        <f>[26]Agosto!$C$23</f>
        <v>20.9</v>
      </c>
      <c r="U31" s="119">
        <f>[26]Agosto!$C$24</f>
        <v>23.5</v>
      </c>
      <c r="V31" s="119">
        <f>[26]Agosto!$C$25</f>
        <v>27.2</v>
      </c>
      <c r="W31" s="119">
        <f>[26]Agosto!$C$26</f>
        <v>31.4</v>
      </c>
      <c r="X31" s="119">
        <f>[26]Agosto!$C$27</f>
        <v>31.5</v>
      </c>
      <c r="Y31" s="119">
        <f>[26]Agosto!$C$28</f>
        <v>33.5</v>
      </c>
      <c r="Z31" s="119">
        <f>[26]Agosto!$C$29</f>
        <v>33.799999999999997</v>
      </c>
      <c r="AA31" s="119">
        <f>[26]Agosto!$C$30</f>
        <v>35</v>
      </c>
      <c r="AB31" s="119">
        <f>[26]Agosto!$C$31</f>
        <v>35.799999999999997</v>
      </c>
      <c r="AC31" s="119">
        <f>[26]Agosto!$C$32</f>
        <v>37.200000000000003</v>
      </c>
      <c r="AD31" s="119">
        <f>[26]Agosto!$C$33</f>
        <v>29.7</v>
      </c>
      <c r="AE31" s="119">
        <f>[26]Agosto!$C$34</f>
        <v>26.7</v>
      </c>
      <c r="AF31" s="119">
        <f>[26]Agosto!$C$35</f>
        <v>31.5</v>
      </c>
      <c r="AG31" s="127">
        <f>MAX(B31:AF31)</f>
        <v>37.200000000000003</v>
      </c>
      <c r="AH31" s="121">
        <f>AVERAGE(B31:AF31)</f>
        <v>30.380645161290328</v>
      </c>
      <c r="AL31" t="s">
        <v>36</v>
      </c>
    </row>
    <row r="32" spans="1:39" s="5" customFormat="1" ht="17.100000000000001" customHeight="1" x14ac:dyDescent="0.2">
      <c r="A32" s="55" t="s">
        <v>25</v>
      </c>
      <c r="B32" s="120">
        <f t="shared" ref="B32:AG32" si="29">MAX(B5:B31)</f>
        <v>34.700000000000003</v>
      </c>
      <c r="C32" s="120">
        <f t="shared" si="29"/>
        <v>36.9</v>
      </c>
      <c r="D32" s="120">
        <f t="shared" si="29"/>
        <v>36.5</v>
      </c>
      <c r="E32" s="120">
        <f t="shared" si="29"/>
        <v>36.4</v>
      </c>
      <c r="F32" s="120">
        <f t="shared" si="29"/>
        <v>34</v>
      </c>
      <c r="G32" s="120">
        <f t="shared" si="29"/>
        <v>35.5</v>
      </c>
      <c r="H32" s="120">
        <f t="shared" si="29"/>
        <v>36.299999999999997</v>
      </c>
      <c r="I32" s="120">
        <f t="shared" si="29"/>
        <v>31.2</v>
      </c>
      <c r="J32" s="120">
        <f t="shared" si="29"/>
        <v>25.7</v>
      </c>
      <c r="K32" s="120">
        <f t="shared" si="29"/>
        <v>21.2</v>
      </c>
      <c r="L32" s="120">
        <f t="shared" si="29"/>
        <v>24.7</v>
      </c>
      <c r="M32" s="120">
        <f t="shared" si="29"/>
        <v>29.4</v>
      </c>
      <c r="N32" s="120">
        <f t="shared" si="29"/>
        <v>33.1</v>
      </c>
      <c r="O32" s="120">
        <f t="shared" si="29"/>
        <v>35.5</v>
      </c>
      <c r="P32" s="120">
        <f t="shared" si="29"/>
        <v>36.299999999999997</v>
      </c>
      <c r="Q32" s="120">
        <f t="shared" si="29"/>
        <v>35.200000000000003</v>
      </c>
      <c r="R32" s="120">
        <f t="shared" si="29"/>
        <v>33</v>
      </c>
      <c r="S32" s="120">
        <f t="shared" si="29"/>
        <v>34.1</v>
      </c>
      <c r="T32" s="120">
        <f t="shared" si="29"/>
        <v>22.3</v>
      </c>
      <c r="U32" s="120">
        <f t="shared" si="29"/>
        <v>25.2</v>
      </c>
      <c r="V32" s="120">
        <f t="shared" si="29"/>
        <v>31.5</v>
      </c>
      <c r="W32" s="120">
        <f t="shared" si="29"/>
        <v>32.799999999999997</v>
      </c>
      <c r="X32" s="120">
        <f t="shared" si="29"/>
        <v>33.700000000000003</v>
      </c>
      <c r="Y32" s="120">
        <f t="shared" si="29"/>
        <v>35.4</v>
      </c>
      <c r="Z32" s="120">
        <f t="shared" si="29"/>
        <v>36.1</v>
      </c>
      <c r="AA32" s="120">
        <f t="shared" si="29"/>
        <v>36.799999999999997</v>
      </c>
      <c r="AB32" s="120">
        <f t="shared" si="29"/>
        <v>37.5</v>
      </c>
      <c r="AC32" s="120">
        <f t="shared" si="29"/>
        <v>37.6</v>
      </c>
      <c r="AD32" s="120">
        <f t="shared" si="29"/>
        <v>32.1</v>
      </c>
      <c r="AE32" s="120">
        <f t="shared" si="29"/>
        <v>30.6</v>
      </c>
      <c r="AF32" s="120">
        <f t="shared" si="29"/>
        <v>35.299999999999997</v>
      </c>
      <c r="AG32" s="117">
        <f t="shared" si="29"/>
        <v>37.6</v>
      </c>
      <c r="AH32" s="121">
        <f>AVERAGE(AH5:AH31)</f>
        <v>29.652863179532527</v>
      </c>
      <c r="AL32" s="5" t="s">
        <v>36</v>
      </c>
    </row>
    <row r="33" spans="1:39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1"/>
      <c r="AF33" s="57" t="s">
        <v>36</v>
      </c>
      <c r="AG33" s="48"/>
      <c r="AH33" s="50"/>
      <c r="AK33" t="s">
        <v>36</v>
      </c>
      <c r="AL33" t="s">
        <v>36</v>
      </c>
    </row>
    <row r="34" spans="1:39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48"/>
      <c r="AH34" s="47"/>
      <c r="AM34" t="s">
        <v>36</v>
      </c>
    </row>
    <row r="35" spans="1:39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48"/>
      <c r="AH35" s="47"/>
    </row>
    <row r="36" spans="1:39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48"/>
      <c r="AH36" s="82"/>
    </row>
    <row r="37" spans="1:39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51"/>
      <c r="AG37" s="48"/>
      <c r="AH37" s="50"/>
      <c r="AJ37" s="12" t="s">
        <v>36</v>
      </c>
    </row>
    <row r="38" spans="1:39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52"/>
      <c r="AG38" s="48"/>
      <c r="AH38" s="50"/>
    </row>
    <row r="39" spans="1:39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0"/>
      <c r="AH39" s="83"/>
    </row>
    <row r="40" spans="1:39" x14ac:dyDescent="0.2">
      <c r="AH40" s="1"/>
    </row>
    <row r="41" spans="1:39" x14ac:dyDescent="0.2">
      <c r="Z41" s="2" t="s">
        <v>36</v>
      </c>
      <c r="AH41" s="1"/>
      <c r="AJ41" t="s">
        <v>36</v>
      </c>
    </row>
    <row r="42" spans="1:39" x14ac:dyDescent="0.2">
      <c r="AM42" t="s">
        <v>36</v>
      </c>
    </row>
    <row r="43" spans="1:39" x14ac:dyDescent="0.2">
      <c r="AL43" s="12" t="s">
        <v>36</v>
      </c>
    </row>
    <row r="44" spans="1:39" x14ac:dyDescent="0.2">
      <c r="X44" s="2" t="s">
        <v>36</v>
      </c>
      <c r="Z44" s="2" t="s">
        <v>36</v>
      </c>
      <c r="AF44" s="2" t="s">
        <v>36</v>
      </c>
    </row>
    <row r="45" spans="1:39" x14ac:dyDescent="0.2">
      <c r="L45" s="2" t="s">
        <v>36</v>
      </c>
      <c r="S45" s="2" t="s">
        <v>36</v>
      </c>
    </row>
    <row r="46" spans="1:39" x14ac:dyDescent="0.2">
      <c r="V46" s="2" t="s">
        <v>36</v>
      </c>
      <c r="AI46" t="s">
        <v>36</v>
      </c>
    </row>
    <row r="48" spans="1:39" x14ac:dyDescent="0.2">
      <c r="S48" s="2" t="s">
        <v>36</v>
      </c>
    </row>
    <row r="49" spans="21:33" x14ac:dyDescent="0.2">
      <c r="U49" s="2" t="s">
        <v>36</v>
      </c>
      <c r="AG49" s="7" t="s">
        <v>36</v>
      </c>
    </row>
  </sheetData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35:X35"/>
    <mergeCell ref="T34:X34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5"/>
  <sheetViews>
    <sheetView zoomScale="90" zoomScaleNormal="90" workbookViewId="0">
      <selection activeCell="B8" sqref="B8:AF8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8" ht="20.100000000000001" customHeight="1" x14ac:dyDescent="0.2">
      <c r="A1" s="150" t="s">
        <v>16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/>
    </row>
    <row r="2" spans="1:38" s="4" customFormat="1" ht="20.100000000000001" customHeight="1" x14ac:dyDescent="0.2">
      <c r="A2" s="153" t="s">
        <v>13</v>
      </c>
      <c r="B2" s="146" t="s">
        <v>207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9"/>
    </row>
    <row r="3" spans="1:38" s="5" customFormat="1" ht="20.100000000000001" customHeight="1" x14ac:dyDescent="0.2">
      <c r="A3" s="153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62">
        <f t="shared" si="0"/>
        <v>29</v>
      </c>
      <c r="AE3" s="163">
        <v>30</v>
      </c>
      <c r="AF3" s="163">
        <v>31</v>
      </c>
      <c r="AG3" s="42" t="s">
        <v>30</v>
      </c>
      <c r="AH3" s="56" t="s">
        <v>28</v>
      </c>
    </row>
    <row r="4" spans="1:38" s="5" customFormat="1" ht="20.100000000000001" customHeight="1" x14ac:dyDescent="0.2">
      <c r="A4" s="15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62"/>
      <c r="AE4" s="163"/>
      <c r="AF4" s="163"/>
      <c r="AG4" s="42" t="s">
        <v>27</v>
      </c>
      <c r="AH4" s="56" t="s">
        <v>27</v>
      </c>
    </row>
    <row r="5" spans="1:38" s="5" customFormat="1" x14ac:dyDescent="0.2">
      <c r="A5" s="54" t="s">
        <v>32</v>
      </c>
      <c r="B5" s="116" t="str">
        <f>[1]Agosto!$D$5</f>
        <v>*</v>
      </c>
      <c r="C5" s="116">
        <f>[1]Agosto!$D$6</f>
        <v>22.3</v>
      </c>
      <c r="D5" s="116">
        <f>[1]Agosto!$D$7</f>
        <v>13.5</v>
      </c>
      <c r="E5" s="116">
        <f>[1]Agosto!$D$8</f>
        <v>15.9</v>
      </c>
      <c r="F5" s="116">
        <f>[1]Agosto!$D$9</f>
        <v>17.3</v>
      </c>
      <c r="G5" s="116">
        <f>[1]Agosto!$D$10</f>
        <v>15.1</v>
      </c>
      <c r="H5" s="116">
        <f>[1]Agosto!$D$11</f>
        <v>17</v>
      </c>
      <c r="I5" s="116">
        <f>[1]Agosto!$D$12</f>
        <v>18.600000000000001</v>
      </c>
      <c r="J5" s="116">
        <f>[1]Agosto!$D$13</f>
        <v>14.1</v>
      </c>
      <c r="K5" s="116">
        <f>[1]Agosto!$D$14</f>
        <v>10.5</v>
      </c>
      <c r="L5" s="116">
        <f>[1]Agosto!$D$15</f>
        <v>7.4</v>
      </c>
      <c r="M5" s="116">
        <f>[1]Agosto!$D$16</f>
        <v>8.6</v>
      </c>
      <c r="N5" s="116">
        <f>[1]Agosto!$D$17</f>
        <v>8.1</v>
      </c>
      <c r="O5" s="116">
        <f>[1]Agosto!$D$18</f>
        <v>10.7</v>
      </c>
      <c r="P5" s="116">
        <f>[1]Agosto!$D$19</f>
        <v>13</v>
      </c>
      <c r="Q5" s="116">
        <f>[1]Agosto!$D$20</f>
        <v>16.899999999999999</v>
      </c>
      <c r="R5" s="116">
        <f>[1]Agosto!$D$21</f>
        <v>16.8</v>
      </c>
      <c r="S5" s="116">
        <f>[1]Agosto!$D$22</f>
        <v>16.5</v>
      </c>
      <c r="T5" s="116">
        <f>[1]Agosto!$D$23</f>
        <v>9.3000000000000007</v>
      </c>
      <c r="U5" s="116">
        <f>[1]Agosto!$D$24</f>
        <v>7.4</v>
      </c>
      <c r="V5" s="116">
        <f>[1]Agosto!$D$25</f>
        <v>14.4</v>
      </c>
      <c r="W5" s="116">
        <f>[1]Agosto!$D$26</f>
        <v>14</v>
      </c>
      <c r="X5" s="116">
        <f>[1]Agosto!$D$27</f>
        <v>15.4</v>
      </c>
      <c r="Y5" s="116">
        <f>[1]Agosto!$D$28</f>
        <v>13.5</v>
      </c>
      <c r="Z5" s="116">
        <f>[1]Agosto!$D$29</f>
        <v>13</v>
      </c>
      <c r="AA5" s="116">
        <f>[1]Agosto!$D$30</f>
        <v>12.5</v>
      </c>
      <c r="AB5" s="116">
        <f>[1]Agosto!$D$31</f>
        <v>12.8</v>
      </c>
      <c r="AC5" s="116">
        <f>[1]Agosto!$D$32</f>
        <v>16.2</v>
      </c>
      <c r="AD5" s="116">
        <f>[1]Agosto!$D$33</f>
        <v>20</v>
      </c>
      <c r="AE5" s="116">
        <f>[1]Agosto!$D$34</f>
        <v>12.4</v>
      </c>
      <c r="AF5" s="116">
        <f>[1]Agosto!$D$35</f>
        <v>13.9</v>
      </c>
      <c r="AG5" s="117">
        <f t="shared" ref="AG5" si="1">MIN(B5:AF5)</f>
        <v>7.4</v>
      </c>
      <c r="AH5" s="121">
        <f t="shared" ref="AH5" si="2">AVERAGE(B5:AF5)</f>
        <v>13.903333333333331</v>
      </c>
    </row>
    <row r="6" spans="1:38" x14ac:dyDescent="0.2">
      <c r="A6" s="54" t="s">
        <v>91</v>
      </c>
      <c r="B6" s="119">
        <f>[2]Agosto!$D$5</f>
        <v>16.8</v>
      </c>
      <c r="C6" s="119">
        <f>[2]Agosto!$D$6</f>
        <v>18.600000000000001</v>
      </c>
      <c r="D6" s="119">
        <f>[2]Agosto!$D$7</f>
        <v>17.7</v>
      </c>
      <c r="E6" s="119">
        <f>[2]Agosto!$D$8</f>
        <v>19.100000000000001</v>
      </c>
      <c r="F6" s="119">
        <f>[2]Agosto!$D$9</f>
        <v>15.9</v>
      </c>
      <c r="G6" s="119">
        <f>[2]Agosto!$D$10</f>
        <v>15.7</v>
      </c>
      <c r="H6" s="119">
        <f>[2]Agosto!$D$11</f>
        <v>18.600000000000001</v>
      </c>
      <c r="I6" s="119">
        <f>[2]Agosto!$D$12</f>
        <v>18.100000000000001</v>
      </c>
      <c r="J6" s="119">
        <f>[2]Agosto!$D$13</f>
        <v>13.8</v>
      </c>
      <c r="K6" s="119">
        <f>[2]Agosto!$D$14</f>
        <v>8.3000000000000007</v>
      </c>
      <c r="L6" s="119">
        <f>[2]Agosto!$D$15</f>
        <v>6</v>
      </c>
      <c r="M6" s="119">
        <f>[2]Agosto!$D$16</f>
        <v>11</v>
      </c>
      <c r="N6" s="119">
        <f>[2]Agosto!$D$17</f>
        <v>13</v>
      </c>
      <c r="O6" s="119">
        <f>[2]Agosto!$D$18</f>
        <v>14.4</v>
      </c>
      <c r="P6" s="119">
        <f>[2]Agosto!$D$19</f>
        <v>17.5</v>
      </c>
      <c r="Q6" s="119">
        <f>[2]Agosto!$D$20</f>
        <v>16.399999999999999</v>
      </c>
      <c r="R6" s="119">
        <f>[2]Agosto!$D$21</f>
        <v>16.3</v>
      </c>
      <c r="S6" s="119">
        <f>[2]Agosto!$D$22</f>
        <v>14.6</v>
      </c>
      <c r="T6" s="119">
        <f>[2]Agosto!$D$23</f>
        <v>7</v>
      </c>
      <c r="U6" s="119">
        <f>[2]Agosto!$D$24</f>
        <v>8.6</v>
      </c>
      <c r="V6" s="119">
        <f>[2]Agosto!$D$25</f>
        <v>12.6</v>
      </c>
      <c r="W6" s="119">
        <f>[2]Agosto!$D$26</f>
        <v>13.4</v>
      </c>
      <c r="X6" s="119">
        <f>[2]Agosto!$D$27</f>
        <v>15</v>
      </c>
      <c r="Y6" s="119">
        <f>[2]Agosto!$D$28</f>
        <v>15.7</v>
      </c>
      <c r="Z6" s="119">
        <f>[2]Agosto!$D$29</f>
        <v>16.600000000000001</v>
      </c>
      <c r="AA6" s="119">
        <f>[2]Agosto!$D$30</f>
        <v>16.899999999999999</v>
      </c>
      <c r="AB6" s="119">
        <f>[2]Agosto!$D$31</f>
        <v>17</v>
      </c>
      <c r="AC6" s="119">
        <f>[2]Agosto!$D$32</f>
        <v>19.399999999999999</v>
      </c>
      <c r="AD6" s="119">
        <f>[2]Agosto!$D$33</f>
        <v>14.4</v>
      </c>
      <c r="AE6" s="119">
        <f>[2]Agosto!$D$34</f>
        <v>12.1</v>
      </c>
      <c r="AF6" s="119">
        <f>[2]Agosto!$D$35</f>
        <v>12.6</v>
      </c>
      <c r="AG6" s="117">
        <f t="shared" ref="AG6" si="3">MIN(B6:AF6)</f>
        <v>6</v>
      </c>
      <c r="AH6" s="121">
        <f t="shared" ref="AH6" si="4">AVERAGE(B6:AF6)</f>
        <v>14.616129032258067</v>
      </c>
    </row>
    <row r="7" spans="1:38" x14ac:dyDescent="0.2">
      <c r="A7" s="54" t="s">
        <v>0</v>
      </c>
      <c r="B7" s="119" t="str">
        <f>[3]Agosto!$D$5</f>
        <v>*</v>
      </c>
      <c r="C7" s="119" t="str">
        <f>[3]Agosto!$D$6</f>
        <v>*</v>
      </c>
      <c r="D7" s="119" t="str">
        <f>[3]Agosto!$D$7</f>
        <v>*</v>
      </c>
      <c r="E7" s="119" t="str">
        <f>[3]Agosto!$D$8</f>
        <v>*</v>
      </c>
      <c r="F7" s="119" t="str">
        <f>[3]Agosto!$D$9</f>
        <v>*</v>
      </c>
      <c r="G7" s="119" t="str">
        <f>[3]Agosto!$D$10</f>
        <v>*</v>
      </c>
      <c r="H7" s="119" t="str">
        <f>[3]Agosto!$D$11</f>
        <v>*</v>
      </c>
      <c r="I7" s="119" t="str">
        <f>[3]Agosto!$D$12</f>
        <v>*</v>
      </c>
      <c r="J7" s="119" t="str">
        <f>[3]Agosto!$D$13</f>
        <v>*</v>
      </c>
      <c r="K7" s="119" t="str">
        <f>[3]Agosto!$D$14</f>
        <v>*</v>
      </c>
      <c r="L7" s="119" t="str">
        <f>[3]Agosto!$D$15</f>
        <v>*</v>
      </c>
      <c r="M7" s="119" t="str">
        <f>[3]Agosto!$D$16</f>
        <v>*</v>
      </c>
      <c r="N7" s="119" t="str">
        <f>[3]Agosto!$D$17</f>
        <v>*</v>
      </c>
      <c r="O7" s="119" t="str">
        <f>[3]Agosto!$D$18</f>
        <v>*</v>
      </c>
      <c r="P7" s="119" t="str">
        <f>[3]Agosto!$D$19</f>
        <v>*</v>
      </c>
      <c r="Q7" s="119" t="str">
        <f>[3]Agosto!$D$20</f>
        <v>*</v>
      </c>
      <c r="R7" s="119" t="str">
        <f>[3]Agosto!$D$21</f>
        <v>*</v>
      </c>
      <c r="S7" s="119" t="str">
        <f>[3]Agosto!$D$22</f>
        <v>*</v>
      </c>
      <c r="T7" s="119" t="str">
        <f>[3]Agosto!$D$23</f>
        <v>*</v>
      </c>
      <c r="U7" s="119" t="str">
        <f>[3]Agosto!$D$24</f>
        <v>*</v>
      </c>
      <c r="V7" s="119">
        <f>[3]Agosto!$D$25</f>
        <v>12.5</v>
      </c>
      <c r="W7" s="119">
        <f>[3]Agosto!$D$26</f>
        <v>17.5</v>
      </c>
      <c r="X7" s="119">
        <f>[3]Agosto!$D$27</f>
        <v>20.7</v>
      </c>
      <c r="Y7" s="119">
        <f>[3]Agosto!$D$28</f>
        <v>22.1</v>
      </c>
      <c r="Z7" s="119">
        <f>[3]Agosto!$D$29</f>
        <v>18.399999999999999</v>
      </c>
      <c r="AA7" s="119">
        <f>[3]Agosto!$D$30</f>
        <v>17.399999999999999</v>
      </c>
      <c r="AB7" s="119">
        <f>[3]Agosto!$D$31</f>
        <v>17.399999999999999</v>
      </c>
      <c r="AC7" s="119">
        <f>[3]Agosto!$D$32</f>
        <v>17.899999999999999</v>
      </c>
      <c r="AD7" s="119">
        <f>[3]Agosto!$D$33</f>
        <v>15.1</v>
      </c>
      <c r="AE7" s="119">
        <f>[3]Agosto!$D$34</f>
        <v>15.9</v>
      </c>
      <c r="AF7" s="119">
        <f>[3]Agosto!$D$35</f>
        <v>18.399999999999999</v>
      </c>
      <c r="AG7" s="117">
        <f t="shared" ref="AG7" si="5">MIN(B7:AF7)</f>
        <v>12.5</v>
      </c>
      <c r="AH7" s="121">
        <f t="shared" ref="AH7" si="6">AVERAGE(B7:AF7)</f>
        <v>17.572727272727278</v>
      </c>
    </row>
    <row r="8" spans="1:38" x14ac:dyDescent="0.2">
      <c r="A8" s="54" t="s">
        <v>227</v>
      </c>
      <c r="B8" s="11">
        <v>17.600000000000001</v>
      </c>
      <c r="C8" s="11">
        <v>16.7</v>
      </c>
      <c r="D8" s="11">
        <v>17.899999999999999</v>
      </c>
      <c r="E8" s="11">
        <v>17.3</v>
      </c>
      <c r="F8" s="11">
        <v>11.5</v>
      </c>
      <c r="G8" s="11">
        <v>13.2</v>
      </c>
      <c r="H8" s="11">
        <v>15.5</v>
      </c>
      <c r="I8" s="11">
        <v>15.3</v>
      </c>
      <c r="J8" s="11">
        <v>11.4</v>
      </c>
      <c r="K8" s="11">
        <v>6.5</v>
      </c>
      <c r="L8" s="11">
        <v>6.8</v>
      </c>
      <c r="M8" s="11">
        <v>10.6</v>
      </c>
      <c r="N8" s="11">
        <v>11.8</v>
      </c>
      <c r="O8" s="11">
        <v>17.2</v>
      </c>
      <c r="P8" s="11">
        <v>21.2</v>
      </c>
      <c r="Q8" s="11">
        <v>15</v>
      </c>
      <c r="R8" s="11">
        <v>15.4</v>
      </c>
      <c r="S8" s="11">
        <v>11</v>
      </c>
      <c r="T8" s="11">
        <v>3.7</v>
      </c>
      <c r="U8" s="11">
        <v>3.3</v>
      </c>
      <c r="V8" s="11">
        <v>8.9</v>
      </c>
      <c r="W8" s="11">
        <v>12.3</v>
      </c>
      <c r="X8" s="11">
        <v>15.7</v>
      </c>
      <c r="Y8" s="11">
        <v>14.3</v>
      </c>
      <c r="Z8" s="11">
        <v>17.100000000000001</v>
      </c>
      <c r="AA8" s="11">
        <v>18.2</v>
      </c>
      <c r="AB8" s="11">
        <v>18.100000000000001</v>
      </c>
      <c r="AC8" s="11">
        <v>17.399999999999999</v>
      </c>
      <c r="AD8" s="11">
        <v>10</v>
      </c>
      <c r="AE8" s="11">
        <v>10.3</v>
      </c>
      <c r="AF8" s="11">
        <v>12.3</v>
      </c>
      <c r="AG8" s="117">
        <f t="shared" ref="AG8" si="7">MIN(B8:AF8)</f>
        <v>3.3</v>
      </c>
      <c r="AH8" s="121">
        <f t="shared" ref="AH8" si="8">AVERAGE(B8:AF8)</f>
        <v>13.338709677419354</v>
      </c>
    </row>
    <row r="9" spans="1:38" x14ac:dyDescent="0.2">
      <c r="A9" s="54" t="s">
        <v>98</v>
      </c>
      <c r="B9" s="119">
        <f>[4]Agosto!$D$5</f>
        <v>13.1</v>
      </c>
      <c r="C9" s="119">
        <f>[4]Agosto!$D$6</f>
        <v>14.2</v>
      </c>
      <c r="D9" s="119">
        <f>[4]Agosto!$D$7</f>
        <v>13.8</v>
      </c>
      <c r="E9" s="119">
        <f>[4]Agosto!$D$8</f>
        <v>16.8</v>
      </c>
      <c r="F9" s="119">
        <f>[4]Agosto!$D$9</f>
        <v>14.4</v>
      </c>
      <c r="G9" s="119">
        <f>[4]Agosto!$D$10</f>
        <v>14.1</v>
      </c>
      <c r="H9" s="119">
        <f>[4]Agosto!$D$11</f>
        <v>19</v>
      </c>
      <c r="I9" s="119">
        <f>[4]Agosto!$D$12</f>
        <v>16.3</v>
      </c>
      <c r="J9" s="119">
        <f>[4]Agosto!$D$13</f>
        <v>11.7</v>
      </c>
      <c r="K9" s="119">
        <f>[4]Agosto!$D$14</f>
        <v>7.9</v>
      </c>
      <c r="L9" s="119">
        <f>[4]Agosto!$D$15</f>
        <v>7.1</v>
      </c>
      <c r="M9" s="119">
        <f>[4]Agosto!$D$16</f>
        <v>8.6999999999999993</v>
      </c>
      <c r="N9" s="119">
        <f>[4]Agosto!$D$17</f>
        <v>10.3</v>
      </c>
      <c r="O9" s="119">
        <f>[4]Agosto!$D$18</f>
        <v>12.3</v>
      </c>
      <c r="P9" s="119">
        <f>[4]Agosto!$D$19</f>
        <v>16</v>
      </c>
      <c r="Q9" s="119">
        <f>[4]Agosto!$D$20</f>
        <v>18.100000000000001</v>
      </c>
      <c r="R9" s="119">
        <f>[4]Agosto!$D$21</f>
        <v>17.3</v>
      </c>
      <c r="S9" s="119">
        <f>[4]Agosto!$D$22</f>
        <v>15.4</v>
      </c>
      <c r="T9" s="119">
        <f>[4]Agosto!$D$23</f>
        <v>7.2</v>
      </c>
      <c r="U9" s="119">
        <f>[4]Agosto!$D$24</f>
        <v>6.6</v>
      </c>
      <c r="V9" s="119">
        <f>[4]Agosto!$D$25</f>
        <v>12.7</v>
      </c>
      <c r="W9" s="119">
        <f>[4]Agosto!$D$26</f>
        <v>13.6</v>
      </c>
      <c r="X9" s="119">
        <f>[4]Agosto!$D$27</f>
        <v>14.8</v>
      </c>
      <c r="Y9" s="119">
        <f>[4]Agosto!$D$28</f>
        <v>15</v>
      </c>
      <c r="Z9" s="119">
        <f>[4]Agosto!$D$29</f>
        <v>12.3</v>
      </c>
      <c r="AA9" s="119">
        <f>[4]Agosto!$D$30</f>
        <v>11.8</v>
      </c>
      <c r="AB9" s="119">
        <f>[4]Agosto!$D$31</f>
        <v>13.7</v>
      </c>
      <c r="AC9" s="119">
        <f>[4]Agosto!$D$32</f>
        <v>16.5</v>
      </c>
      <c r="AD9" s="119">
        <f>[4]Agosto!$D$33</f>
        <v>16.2</v>
      </c>
      <c r="AE9" s="119">
        <f>[4]Agosto!$D$34</f>
        <v>12.3</v>
      </c>
      <c r="AF9" s="119">
        <f>[4]Agosto!$D$35</f>
        <v>13.2</v>
      </c>
      <c r="AG9" s="117">
        <f t="shared" ref="AG9" si="9">MIN(B9:AF9)</f>
        <v>6.6</v>
      </c>
      <c r="AH9" s="121">
        <f t="shared" ref="AH9" si="10">AVERAGE(B9:AF9)</f>
        <v>13.303225806451614</v>
      </c>
    </row>
    <row r="10" spans="1:38" x14ac:dyDescent="0.2">
      <c r="A10" s="54" t="s">
        <v>53</v>
      </c>
      <c r="B10" s="119">
        <f>[5]Agosto!$D$5</f>
        <v>16.8</v>
      </c>
      <c r="C10" s="119">
        <f>[5]Agosto!$D$6</f>
        <v>19.100000000000001</v>
      </c>
      <c r="D10" s="119">
        <f>[5]Agosto!$D$7</f>
        <v>19.899999999999999</v>
      </c>
      <c r="E10" s="119">
        <f>[5]Agosto!$D$8</f>
        <v>20</v>
      </c>
      <c r="F10" s="119">
        <f>[5]Agosto!$D$9</f>
        <v>17.100000000000001</v>
      </c>
      <c r="G10" s="119">
        <f>[5]Agosto!$D$10</f>
        <v>18</v>
      </c>
      <c r="H10" s="119">
        <f>[5]Agosto!$D$11</f>
        <v>19.8</v>
      </c>
      <c r="I10" s="119">
        <f>[5]Agosto!$D$12</f>
        <v>18.3</v>
      </c>
      <c r="J10" s="119">
        <f>[5]Agosto!$D$13</f>
        <v>13.3</v>
      </c>
      <c r="K10" s="119">
        <f>[5]Agosto!$D$14</f>
        <v>9.4</v>
      </c>
      <c r="L10" s="119">
        <f>[5]Agosto!$D$15</f>
        <v>9.5</v>
      </c>
      <c r="M10" s="119">
        <f>[5]Agosto!$D$16</f>
        <v>12.2</v>
      </c>
      <c r="N10" s="119">
        <f>[5]Agosto!$D$17</f>
        <v>14.1</v>
      </c>
      <c r="O10" s="119">
        <f>[5]Agosto!$D$18</f>
        <v>17.399999999999999</v>
      </c>
      <c r="P10" s="119">
        <f>[5]Agosto!$D$19</f>
        <v>19.100000000000001</v>
      </c>
      <c r="Q10" s="119">
        <f>[5]Agosto!$D$20</f>
        <v>18</v>
      </c>
      <c r="R10" s="119">
        <f>[5]Agosto!$D$21</f>
        <v>16.2</v>
      </c>
      <c r="S10" s="119">
        <f>[5]Agosto!$D$22</f>
        <v>16.100000000000001</v>
      </c>
      <c r="T10" s="119">
        <f>[5]Agosto!$D$23</f>
        <v>8.5</v>
      </c>
      <c r="U10" s="119">
        <f>[5]Agosto!$D$24</f>
        <v>8.8000000000000007</v>
      </c>
      <c r="V10" s="119">
        <f>[5]Agosto!$D$25</f>
        <v>12.9</v>
      </c>
      <c r="W10" s="119">
        <f>[5]Agosto!$D$26</f>
        <v>13.9</v>
      </c>
      <c r="X10" s="119">
        <f>[5]Agosto!$D$27</f>
        <v>14.7</v>
      </c>
      <c r="Y10" s="119">
        <f>[5]Agosto!$D$28</f>
        <v>15.4</v>
      </c>
      <c r="Z10" s="119">
        <f>[5]Agosto!$D$29</f>
        <v>16.100000000000001</v>
      </c>
      <c r="AA10" s="119">
        <f>[5]Agosto!$D$30</f>
        <v>16.600000000000001</v>
      </c>
      <c r="AB10" s="119">
        <f>[5]Agosto!$D$31</f>
        <v>18.100000000000001</v>
      </c>
      <c r="AC10" s="119">
        <f>[5]Agosto!$D$32</f>
        <v>19.5</v>
      </c>
      <c r="AD10" s="119">
        <f>[5]Agosto!$D$33</f>
        <v>17.899999999999999</v>
      </c>
      <c r="AE10" s="119">
        <f>[5]Agosto!$D$34</f>
        <v>12.5</v>
      </c>
      <c r="AF10" s="119">
        <f>[5]Agosto!$D$35</f>
        <v>13.1</v>
      </c>
      <c r="AG10" s="117">
        <f t="shared" ref="AG10" si="11">MIN(B10:AF10)</f>
        <v>8.5</v>
      </c>
      <c r="AH10" s="121">
        <f t="shared" ref="AH10" si="12">AVERAGE(B10:AF10)</f>
        <v>15.558064516129033</v>
      </c>
    </row>
    <row r="11" spans="1:38" x14ac:dyDescent="0.2">
      <c r="A11" s="54" t="s">
        <v>149</v>
      </c>
      <c r="B11" s="119">
        <f>[6]Agosto!$D$5</f>
        <v>12.8</v>
      </c>
      <c r="C11" s="119">
        <f>[6]Agosto!$D$6</f>
        <v>12.1</v>
      </c>
      <c r="D11" s="119">
        <f>[6]Agosto!$D$7</f>
        <v>13.1</v>
      </c>
      <c r="E11" s="119">
        <f>[6]Agosto!$D$8</f>
        <v>14.1</v>
      </c>
      <c r="F11" s="119">
        <f>[6]Agosto!$D$9</f>
        <v>15.2</v>
      </c>
      <c r="G11" s="119">
        <f>[6]Agosto!$D$10</f>
        <v>15.2</v>
      </c>
      <c r="H11" s="119">
        <f>[6]Agosto!$D$11</f>
        <v>16.8</v>
      </c>
      <c r="I11" s="119">
        <f>[6]Agosto!$D$12</f>
        <v>17.899999999999999</v>
      </c>
      <c r="J11" s="119">
        <f>[6]Agosto!$D$13</f>
        <v>12.7</v>
      </c>
      <c r="K11" s="119">
        <f>[6]Agosto!$D$14</f>
        <v>7.5</v>
      </c>
      <c r="L11" s="119">
        <f>[6]Agosto!$D$15</f>
        <v>8.1999999999999993</v>
      </c>
      <c r="M11" s="119">
        <f>[6]Agosto!$D$16</f>
        <v>9.8000000000000007</v>
      </c>
      <c r="N11" s="119">
        <f>[6]Agosto!$D$17</f>
        <v>8.9</v>
      </c>
      <c r="O11" s="119">
        <f>[6]Agosto!$D$18</f>
        <v>10.6</v>
      </c>
      <c r="P11" s="119">
        <f>[6]Agosto!$D$19</f>
        <v>11.5</v>
      </c>
      <c r="Q11" s="119">
        <f>[6]Agosto!$D$20</f>
        <v>15.4</v>
      </c>
      <c r="R11" s="119">
        <f>[6]Agosto!$D$21</f>
        <v>16.899999999999999</v>
      </c>
      <c r="S11" s="119">
        <f>[6]Agosto!$D$22</f>
        <v>15.5</v>
      </c>
      <c r="T11" s="119">
        <f>[6]Agosto!$D$23</f>
        <v>7.9</v>
      </c>
      <c r="U11" s="119">
        <f>[6]Agosto!$D$24</f>
        <v>5.9</v>
      </c>
      <c r="V11" s="119">
        <f>[6]Agosto!$D$25</f>
        <v>13.2</v>
      </c>
      <c r="W11" s="119">
        <f>[6]Agosto!$D$26</f>
        <v>14.5</v>
      </c>
      <c r="X11" s="119">
        <f>[6]Agosto!$D$27</f>
        <v>17.899999999999999</v>
      </c>
      <c r="Y11" s="119">
        <f>[6]Agosto!$D$28</f>
        <v>18</v>
      </c>
      <c r="Z11" s="119">
        <f>[6]Agosto!$D$29</f>
        <v>13.5</v>
      </c>
      <c r="AA11" s="119">
        <f>[6]Agosto!$D$30</f>
        <v>15.3</v>
      </c>
      <c r="AB11" s="119">
        <f>[6]Agosto!$D$31</f>
        <v>14.6</v>
      </c>
      <c r="AC11" s="119">
        <f>[6]Agosto!$D$32</f>
        <v>15.3</v>
      </c>
      <c r="AD11" s="119">
        <f>[6]Agosto!$D$33</f>
        <v>17.8</v>
      </c>
      <c r="AE11" s="119">
        <f>[6]Agosto!$D$34</f>
        <v>13.3</v>
      </c>
      <c r="AF11" s="119">
        <f>[6]Agosto!$D$35</f>
        <v>13</v>
      </c>
      <c r="AG11" s="117">
        <f t="shared" ref="AG11" si="13">MIN(B11:AF11)</f>
        <v>5.9</v>
      </c>
      <c r="AH11" s="121">
        <f t="shared" ref="AH11" si="14">AVERAGE(B11:AF11)</f>
        <v>13.367741935483872</v>
      </c>
      <c r="AJ11" s="12" t="s">
        <v>36</v>
      </c>
    </row>
    <row r="12" spans="1:38" x14ac:dyDescent="0.2">
      <c r="A12" s="54" t="s">
        <v>1</v>
      </c>
      <c r="B12" s="119" t="str">
        <f>[7]Agosto!$D$5</f>
        <v>*</v>
      </c>
      <c r="C12" s="119" t="str">
        <f>[7]Agosto!$D$6</f>
        <v>*</v>
      </c>
      <c r="D12" s="119" t="str">
        <f>[7]Agosto!$D$7</f>
        <v>*</v>
      </c>
      <c r="E12" s="119" t="str">
        <f>[7]Agosto!$D$8</f>
        <v>*</v>
      </c>
      <c r="F12" s="119" t="str">
        <f>[7]Agosto!$D$9</f>
        <v>*</v>
      </c>
      <c r="G12" s="119" t="str">
        <f>[7]Agosto!$D$10</f>
        <v>*</v>
      </c>
      <c r="H12" s="119" t="str">
        <f>[7]Agosto!$D$11</f>
        <v>*</v>
      </c>
      <c r="I12" s="119" t="str">
        <f>[7]Agosto!$D$12</f>
        <v>*</v>
      </c>
      <c r="J12" s="119" t="str">
        <f>[7]Agosto!$D$13</f>
        <v>*</v>
      </c>
      <c r="K12" s="119" t="str">
        <f>[7]Agosto!$D$14</f>
        <v>*</v>
      </c>
      <c r="L12" s="119" t="str">
        <f>[7]Agosto!$D$15</f>
        <v>*</v>
      </c>
      <c r="M12" s="119" t="str">
        <f>[7]Agosto!$D$16</f>
        <v>*</v>
      </c>
      <c r="N12" s="119" t="str">
        <f>[7]Agosto!$D$17</f>
        <v>*</v>
      </c>
      <c r="O12" s="119" t="str">
        <f>[7]Agosto!$D$18</f>
        <v>*</v>
      </c>
      <c r="P12" s="119" t="str">
        <f>[7]Agosto!$D$19</f>
        <v>*</v>
      </c>
      <c r="Q12" s="119" t="str">
        <f>[7]Agosto!$D$20</f>
        <v>*</v>
      </c>
      <c r="R12" s="119" t="str">
        <f>[7]Agosto!$D$21</f>
        <v>*</v>
      </c>
      <c r="S12" s="119" t="str">
        <f>[7]Agosto!$D$22</f>
        <v>*</v>
      </c>
      <c r="T12" s="119" t="str">
        <f>[7]Agosto!$D$23</f>
        <v>*</v>
      </c>
      <c r="U12" s="119">
        <f>[7]Agosto!$D$24</f>
        <v>8.5</v>
      </c>
      <c r="V12" s="119">
        <f>[7]Agosto!$D$25</f>
        <v>12.8</v>
      </c>
      <c r="W12" s="119">
        <f>[7]Agosto!$D$26</f>
        <v>16.7</v>
      </c>
      <c r="X12" s="119">
        <f>[7]Agosto!$D$27</f>
        <v>19.2</v>
      </c>
      <c r="Y12" s="119">
        <f>[7]Agosto!$D$28</f>
        <v>20</v>
      </c>
      <c r="Z12" s="119">
        <f>[7]Agosto!$D$29</f>
        <v>19.3</v>
      </c>
      <c r="AA12" s="119">
        <f>[7]Agosto!$D$30</f>
        <v>17.5</v>
      </c>
      <c r="AB12" s="119">
        <f>[7]Agosto!$D$31</f>
        <v>19</v>
      </c>
      <c r="AC12" s="119">
        <f>[7]Agosto!$D$32</f>
        <v>20</v>
      </c>
      <c r="AD12" s="119">
        <f>[7]Agosto!$D$33</f>
        <v>15</v>
      </c>
      <c r="AE12" s="119">
        <f>[7]Agosto!$D$34</f>
        <v>13.9</v>
      </c>
      <c r="AF12" s="119">
        <f>[7]Agosto!$D$35</f>
        <v>17.2</v>
      </c>
      <c r="AG12" s="117">
        <f t="shared" ref="AG12:AG17" si="15">MIN(B12:AF12)</f>
        <v>8.5</v>
      </c>
      <c r="AH12" s="121">
        <f t="shared" ref="AH12:AH17" si="16">AVERAGE(B12:AF12)</f>
        <v>16.591666666666665</v>
      </c>
      <c r="AJ12" s="12" t="s">
        <v>36</v>
      </c>
    </row>
    <row r="13" spans="1:38" x14ac:dyDescent="0.2">
      <c r="A13" s="54" t="s">
        <v>2</v>
      </c>
      <c r="B13" s="119" t="str">
        <f>[8]Agosto!$D$5</f>
        <v>*</v>
      </c>
      <c r="C13" s="119" t="str">
        <f>[8]Agosto!$D$6</f>
        <v>*</v>
      </c>
      <c r="D13" s="119" t="str">
        <f>[8]Agosto!$D$7</f>
        <v>*</v>
      </c>
      <c r="E13" s="119" t="str">
        <f>[8]Agosto!$D$8</f>
        <v>*</v>
      </c>
      <c r="F13" s="119" t="str">
        <f>[8]Agosto!$D$9</f>
        <v>*</v>
      </c>
      <c r="G13" s="119" t="str">
        <f>[8]Agosto!$D$10</f>
        <v>*</v>
      </c>
      <c r="H13" s="119" t="str">
        <f>[8]Agosto!$D$11</f>
        <v>*</v>
      </c>
      <c r="I13" s="119" t="str">
        <f>[8]Agosto!$D$12</f>
        <v>*</v>
      </c>
      <c r="J13" s="119" t="str">
        <f>[8]Agosto!$D$13</f>
        <v>*</v>
      </c>
      <c r="K13" s="119" t="str">
        <f>[8]Agosto!$D$14</f>
        <v>*</v>
      </c>
      <c r="L13" s="119" t="str">
        <f>[8]Agosto!$D$15</f>
        <v>*</v>
      </c>
      <c r="M13" s="119" t="str">
        <f>[8]Agosto!$D$16</f>
        <v>*</v>
      </c>
      <c r="N13" s="119" t="str">
        <f>[8]Agosto!$D$17</f>
        <v>*</v>
      </c>
      <c r="O13" s="119" t="str">
        <f>[8]Agosto!$D$18</f>
        <v>*</v>
      </c>
      <c r="P13" s="119" t="str">
        <f>[8]Agosto!$D$19</f>
        <v>*</v>
      </c>
      <c r="Q13" s="119" t="str">
        <f>[8]Agosto!$D$20</f>
        <v>*</v>
      </c>
      <c r="R13" s="119">
        <f>[8]Agosto!$D$21</f>
        <v>18.600000000000001</v>
      </c>
      <c r="S13" s="119">
        <f>[8]Agosto!$D$22</f>
        <v>15.1</v>
      </c>
      <c r="T13" s="119">
        <f>[8]Agosto!$D$23</f>
        <v>12.2</v>
      </c>
      <c r="U13" s="119">
        <f>[8]Agosto!$D$24</f>
        <v>11.3</v>
      </c>
      <c r="V13" s="119">
        <f>[8]Agosto!$D$25</f>
        <v>16.2</v>
      </c>
      <c r="W13" s="119">
        <f>[8]Agosto!$D$26</f>
        <v>15.3</v>
      </c>
      <c r="X13" s="119">
        <f>[8]Agosto!$D$27</f>
        <v>15.4</v>
      </c>
      <c r="Y13" s="119">
        <f>[8]Agosto!$D$28</f>
        <v>17.600000000000001</v>
      </c>
      <c r="Z13" s="119">
        <f>[8]Agosto!$D$29</f>
        <v>13.3</v>
      </c>
      <c r="AA13" s="119">
        <f>[8]Agosto!$D$30</f>
        <v>12.9</v>
      </c>
      <c r="AB13" s="119">
        <f>[8]Agosto!$D$31</f>
        <v>13.7</v>
      </c>
      <c r="AC13" s="119">
        <f>[8]Agosto!$D$32</f>
        <v>15.6</v>
      </c>
      <c r="AD13" s="119">
        <f>[8]Agosto!$D$33</f>
        <v>17</v>
      </c>
      <c r="AE13" s="119">
        <f>[8]Agosto!$D$34</f>
        <v>13.7</v>
      </c>
      <c r="AF13" s="119">
        <f>[8]Agosto!$D$35</f>
        <v>14.8</v>
      </c>
      <c r="AG13" s="117">
        <f t="shared" si="15"/>
        <v>11.3</v>
      </c>
      <c r="AH13" s="121">
        <f>AVERAGE(B13:AF13)</f>
        <v>14.846666666666668</v>
      </c>
      <c r="AI13" s="12" t="s">
        <v>36</v>
      </c>
      <c r="AJ13" s="12" t="s">
        <v>36</v>
      </c>
    </row>
    <row r="14" spans="1:38" x14ac:dyDescent="0.2">
      <c r="A14" s="54" t="s">
        <v>3</v>
      </c>
      <c r="B14" s="119" t="str">
        <f>[9]Agosto!$D$5</f>
        <v>*</v>
      </c>
      <c r="C14" s="119" t="str">
        <f>[9]Agosto!$D$6</f>
        <v>*</v>
      </c>
      <c r="D14" s="119" t="str">
        <f>[9]Agosto!$D$7</f>
        <v>*</v>
      </c>
      <c r="E14" s="119" t="str">
        <f>[9]Agosto!$D$8</f>
        <v>*</v>
      </c>
      <c r="F14" s="119" t="str">
        <f>[9]Agosto!$D$9</f>
        <v>*</v>
      </c>
      <c r="G14" s="119" t="str">
        <f>[9]Agosto!$D$10</f>
        <v>*</v>
      </c>
      <c r="H14" s="119" t="str">
        <f>[9]Agosto!$D$11</f>
        <v>*</v>
      </c>
      <c r="I14" s="119" t="str">
        <f>[9]Agosto!$D$12</f>
        <v>*</v>
      </c>
      <c r="J14" s="119" t="str">
        <f>[9]Agosto!$D$13</f>
        <v>*</v>
      </c>
      <c r="K14" s="119" t="str">
        <f>[9]Agosto!$D$14</f>
        <v>*</v>
      </c>
      <c r="L14" s="119" t="str">
        <f>[9]Agosto!$D$15</f>
        <v>*</v>
      </c>
      <c r="M14" s="119" t="str">
        <f>[9]Agosto!$D$16</f>
        <v>*</v>
      </c>
      <c r="N14" s="119" t="str">
        <f>[9]Agosto!$D$17</f>
        <v>*</v>
      </c>
      <c r="O14" s="119" t="str">
        <f>[9]Agosto!$D$18</f>
        <v>*</v>
      </c>
      <c r="P14" s="119" t="str">
        <f>[9]Agosto!$D$19</f>
        <v>*</v>
      </c>
      <c r="Q14" s="119" t="str">
        <f>[9]Agosto!$D$20</f>
        <v>*</v>
      </c>
      <c r="R14" s="119">
        <f>[9]Agosto!$D$21</f>
        <v>15.1</v>
      </c>
      <c r="S14" s="119">
        <f>[9]Agosto!$D$22</f>
        <v>14.3</v>
      </c>
      <c r="T14" s="119">
        <f>[9]Agosto!$D$23</f>
        <v>8</v>
      </c>
      <c r="U14" s="119">
        <f>[9]Agosto!$D$24</f>
        <v>7.3</v>
      </c>
      <c r="V14" s="119">
        <f>[9]Agosto!$D$25</f>
        <v>13.9</v>
      </c>
      <c r="W14" s="119">
        <f>[9]Agosto!$D$26</f>
        <v>15.8</v>
      </c>
      <c r="X14" s="119">
        <f>[9]Agosto!$D$27</f>
        <v>15.8</v>
      </c>
      <c r="Y14" s="119">
        <f>[9]Agosto!$D$28</f>
        <v>17.899999999999999</v>
      </c>
      <c r="Z14" s="119">
        <f>[9]Agosto!$D$29</f>
        <v>18.3</v>
      </c>
      <c r="AA14" s="119">
        <f>[9]Agosto!$D$30</f>
        <v>16.5</v>
      </c>
      <c r="AB14" s="119">
        <f>[9]Agosto!$D$31</f>
        <v>18.3</v>
      </c>
      <c r="AC14" s="119">
        <f>[9]Agosto!$D$32</f>
        <v>20.5</v>
      </c>
      <c r="AD14" s="119">
        <f>[9]Agosto!$D$33</f>
        <v>14.7</v>
      </c>
      <c r="AE14" s="119">
        <f>[9]Agosto!$D$34</f>
        <v>11.8</v>
      </c>
      <c r="AF14" s="119">
        <f>[9]Agosto!$D$35</f>
        <v>15</v>
      </c>
      <c r="AG14" s="117">
        <f t="shared" si="15"/>
        <v>7.3</v>
      </c>
      <c r="AH14" s="121">
        <f t="shared" si="16"/>
        <v>14.879999999999999</v>
      </c>
    </row>
    <row r="15" spans="1:38" x14ac:dyDescent="0.2">
      <c r="A15" s="54" t="s">
        <v>4</v>
      </c>
      <c r="B15" s="119" t="str">
        <f>[10]Agosto!$D$5</f>
        <v>*</v>
      </c>
      <c r="C15" s="119" t="str">
        <f>[10]Agosto!$D$6</f>
        <v>*</v>
      </c>
      <c r="D15" s="119" t="str">
        <f>[10]Agosto!$D$7</f>
        <v>*</v>
      </c>
      <c r="E15" s="119" t="str">
        <f>[10]Agosto!$D$8</f>
        <v>*</v>
      </c>
      <c r="F15" s="119" t="str">
        <f>[10]Agosto!$D$9</f>
        <v>*</v>
      </c>
      <c r="G15" s="119" t="str">
        <f>[10]Agosto!$D$10</f>
        <v>*</v>
      </c>
      <c r="H15" s="119" t="str">
        <f>[10]Agosto!$D$11</f>
        <v>*</v>
      </c>
      <c r="I15" s="119" t="str">
        <f>[10]Agosto!$D$12</f>
        <v>*</v>
      </c>
      <c r="J15" s="119" t="str">
        <f>[10]Agosto!$D$13</f>
        <v>*</v>
      </c>
      <c r="K15" s="119" t="str">
        <f>[10]Agosto!$D$14</f>
        <v>*</v>
      </c>
      <c r="L15" s="119" t="str">
        <f>[10]Agosto!$D$15</f>
        <v>*</v>
      </c>
      <c r="M15" s="119" t="str">
        <f>[10]Agosto!$D$16</f>
        <v>*</v>
      </c>
      <c r="N15" s="119" t="str">
        <f>[10]Agosto!$D$17</f>
        <v>*</v>
      </c>
      <c r="O15" s="119" t="str">
        <f>[10]Agosto!$D$18</f>
        <v>*</v>
      </c>
      <c r="P15" s="119" t="str">
        <f>[10]Agosto!$D$19</f>
        <v>*</v>
      </c>
      <c r="Q15" s="119" t="str">
        <f>[10]Agosto!$D$20</f>
        <v>*</v>
      </c>
      <c r="R15" s="119" t="str">
        <f>[10]Agosto!$D$21</f>
        <v>*</v>
      </c>
      <c r="S15" s="119" t="str">
        <f>[10]Agosto!$D$22</f>
        <v>*</v>
      </c>
      <c r="T15" s="119" t="str">
        <f>[10]Agosto!$D$23</f>
        <v>*</v>
      </c>
      <c r="U15" s="119" t="str">
        <f>[10]Agosto!$D$24</f>
        <v>*</v>
      </c>
      <c r="V15" s="119" t="str">
        <f>[10]Agosto!$D$25</f>
        <v>*</v>
      </c>
      <c r="W15" s="119" t="str">
        <f>[10]Agosto!$D$26</f>
        <v>*</v>
      </c>
      <c r="X15" s="119" t="str">
        <f>[10]Agosto!$D$27</f>
        <v>*</v>
      </c>
      <c r="Y15" s="119">
        <f>[10]Agosto!$D$28</f>
        <v>23.9</v>
      </c>
      <c r="Z15" s="119">
        <f>[10]Agosto!$D$29</f>
        <v>25.5</v>
      </c>
      <c r="AA15" s="119">
        <f>[10]Agosto!$D$30</f>
        <v>21.1</v>
      </c>
      <c r="AB15" s="119">
        <f>[10]Agosto!$D$31</f>
        <v>22.4</v>
      </c>
      <c r="AC15" s="119">
        <f>[10]Agosto!$D$32</f>
        <v>22.1</v>
      </c>
      <c r="AD15" s="119">
        <f>[10]Agosto!$D$33</f>
        <v>13.8</v>
      </c>
      <c r="AE15" s="119">
        <f>[10]Agosto!$D$34</f>
        <v>17</v>
      </c>
      <c r="AF15" s="119">
        <f>[10]Agosto!$D$35</f>
        <v>19.7</v>
      </c>
      <c r="AG15" s="117">
        <f t="shared" si="15"/>
        <v>13.8</v>
      </c>
      <c r="AH15" s="121">
        <f>AVERAGE(B15:AF15)</f>
        <v>20.6875</v>
      </c>
      <c r="AI15" s="12" t="s">
        <v>36</v>
      </c>
      <c r="AL15" t="s">
        <v>36</v>
      </c>
    </row>
    <row r="16" spans="1:38" x14ac:dyDescent="0.2">
      <c r="A16" s="54" t="s">
        <v>34</v>
      </c>
      <c r="B16" s="119" t="str">
        <f>[11]Agosto!$D$5</f>
        <v>*</v>
      </c>
      <c r="C16" s="119" t="str">
        <f>[11]Agosto!$D$6</f>
        <v>*</v>
      </c>
      <c r="D16" s="119" t="str">
        <f>[11]Agosto!$D$7</f>
        <v>*</v>
      </c>
      <c r="E16" s="119" t="str">
        <f>[11]Agosto!$D$8</f>
        <v>*</v>
      </c>
      <c r="F16" s="119" t="str">
        <f>[11]Agosto!$D$9</f>
        <v>*</v>
      </c>
      <c r="G16" s="119" t="str">
        <f>[11]Agosto!$D$10</f>
        <v>*</v>
      </c>
      <c r="H16" s="119" t="str">
        <f>[11]Agosto!$D$11</f>
        <v>*</v>
      </c>
      <c r="I16" s="119" t="str">
        <f>[11]Agosto!$D$12</f>
        <v>*</v>
      </c>
      <c r="J16" s="119" t="str">
        <f>[11]Agosto!$D$13</f>
        <v>*</v>
      </c>
      <c r="K16" s="119" t="str">
        <f>[11]Agosto!$D$14</f>
        <v>*</v>
      </c>
      <c r="L16" s="119" t="str">
        <f>[11]Agosto!$D$15</f>
        <v>*</v>
      </c>
      <c r="M16" s="119" t="str">
        <f>[11]Agosto!$D$16</f>
        <v>*</v>
      </c>
      <c r="N16" s="119" t="str">
        <f>[11]Agosto!$D$17</f>
        <v>*</v>
      </c>
      <c r="O16" s="119" t="str">
        <f>[11]Agosto!$D$18</f>
        <v>*</v>
      </c>
      <c r="P16" s="119" t="str">
        <f>[11]Agosto!$D$19</f>
        <v>*</v>
      </c>
      <c r="Q16" s="119" t="str">
        <f>[11]Agosto!$D$20</f>
        <v>*</v>
      </c>
      <c r="R16" s="119">
        <f>[11]Agosto!$D$21</f>
        <v>16.5</v>
      </c>
      <c r="S16" s="119">
        <f>[11]Agosto!$D$22</f>
        <v>14.9</v>
      </c>
      <c r="T16" s="119">
        <f>[11]Agosto!$D$23</f>
        <v>9.1999999999999993</v>
      </c>
      <c r="U16" s="119">
        <f>[11]Agosto!$D$24</f>
        <v>8.3000000000000007</v>
      </c>
      <c r="V16" s="119">
        <f>[11]Agosto!$D$25</f>
        <v>14.7</v>
      </c>
      <c r="W16" s="119">
        <f>[11]Agosto!$D$26</f>
        <v>16.8</v>
      </c>
      <c r="X16" s="119">
        <f>[11]Agosto!$D$27</f>
        <v>17.8</v>
      </c>
      <c r="Y16" s="119">
        <f>[11]Agosto!$D$28</f>
        <v>17.8</v>
      </c>
      <c r="Z16" s="119">
        <f>[11]Agosto!$D$29</f>
        <v>15.3</v>
      </c>
      <c r="AA16" s="119">
        <f>[11]Agosto!$D$30</f>
        <v>14.2</v>
      </c>
      <c r="AB16" s="119">
        <f>[11]Agosto!$D$31</f>
        <v>16.899999999999999</v>
      </c>
      <c r="AC16" s="119">
        <f>[11]Agosto!$D$32</f>
        <v>16.7</v>
      </c>
      <c r="AD16" s="119">
        <f>[11]Agosto!$D$33</f>
        <v>17.8</v>
      </c>
      <c r="AE16" s="119">
        <f>[11]Agosto!$D$34</f>
        <v>14.5</v>
      </c>
      <c r="AF16" s="119">
        <f>[11]Agosto!$D$35</f>
        <v>15</v>
      </c>
      <c r="AG16" s="117">
        <f>MIN(B16:AF16)</f>
        <v>8.3000000000000007</v>
      </c>
      <c r="AH16" s="121">
        <f>AVERAGE(B16:AF16)</f>
        <v>15.093333333333332</v>
      </c>
      <c r="AJ16" t="s">
        <v>36</v>
      </c>
    </row>
    <row r="17" spans="1:39" x14ac:dyDescent="0.2">
      <c r="A17" s="54" t="s">
        <v>5</v>
      </c>
      <c r="B17" s="119" t="str">
        <f>[12]Agosto!$D$5</f>
        <v>*</v>
      </c>
      <c r="C17" s="119" t="str">
        <f>[12]Agosto!$D$6</f>
        <v>*</v>
      </c>
      <c r="D17" s="119" t="str">
        <f>[12]Agosto!$D$7</f>
        <v>*</v>
      </c>
      <c r="E17" s="119" t="str">
        <f>[12]Agosto!$D$8</f>
        <v>*</v>
      </c>
      <c r="F17" s="119" t="str">
        <f>[12]Agosto!$D$9</f>
        <v>*</v>
      </c>
      <c r="G17" s="119" t="str">
        <f>[12]Agosto!$D$10</f>
        <v>*</v>
      </c>
      <c r="H17" s="119" t="str">
        <f>[12]Agosto!$D$11</f>
        <v>*</v>
      </c>
      <c r="I17" s="119" t="str">
        <f>[12]Agosto!$D$12</f>
        <v>*</v>
      </c>
      <c r="J17" s="119" t="str">
        <f>[12]Agosto!$D$13</f>
        <v>*</v>
      </c>
      <c r="K17" s="119" t="str">
        <f>[12]Agosto!$D$14</f>
        <v>*</v>
      </c>
      <c r="L17" s="119" t="str">
        <f>[12]Agosto!$D$15</f>
        <v>*</v>
      </c>
      <c r="M17" s="119" t="str">
        <f>[12]Agosto!$D$16</f>
        <v>*</v>
      </c>
      <c r="N17" s="119" t="str">
        <f>[12]Agosto!$D$17</f>
        <v>*</v>
      </c>
      <c r="O17" s="119" t="str">
        <f>[12]Agosto!$D$18</f>
        <v>*</v>
      </c>
      <c r="P17" s="119" t="str">
        <f>[12]Agosto!$D$19</f>
        <v>*</v>
      </c>
      <c r="Q17" s="119" t="str">
        <f>[12]Agosto!$D$20</f>
        <v>*</v>
      </c>
      <c r="R17" s="119" t="str">
        <f>[12]Agosto!$D$21</f>
        <v>*</v>
      </c>
      <c r="S17" s="119">
        <f>[12]Agosto!$D$22</f>
        <v>17.899999999999999</v>
      </c>
      <c r="T17" s="119">
        <f>[12]Agosto!$D$23</f>
        <v>12</v>
      </c>
      <c r="U17" s="119">
        <f>[12]Agosto!$D$24</f>
        <v>6.7</v>
      </c>
      <c r="V17" s="119">
        <f>[12]Agosto!$D$25</f>
        <v>13.9</v>
      </c>
      <c r="W17" s="119">
        <f>[12]Agosto!$D$26</f>
        <v>17.2</v>
      </c>
      <c r="X17" s="119">
        <f>[12]Agosto!$D$27</f>
        <v>19.3</v>
      </c>
      <c r="Y17" s="119">
        <f>[12]Agosto!$D$28</f>
        <v>15.6</v>
      </c>
      <c r="Z17" s="119">
        <f>[12]Agosto!$D$29</f>
        <v>13.6</v>
      </c>
      <c r="AA17" s="119">
        <f>[12]Agosto!$D$30</f>
        <v>14.5</v>
      </c>
      <c r="AB17" s="119">
        <f>[12]Agosto!$D$31</f>
        <v>14.8</v>
      </c>
      <c r="AC17" s="119">
        <f>[12]Agosto!$D$32</f>
        <v>19.100000000000001</v>
      </c>
      <c r="AD17" s="119">
        <f>[12]Agosto!$D$33</f>
        <v>19.399999999999999</v>
      </c>
      <c r="AE17" s="119">
        <f>[12]Agosto!$D$34</f>
        <v>20</v>
      </c>
      <c r="AF17" s="119">
        <f>[12]Agosto!$D$35</f>
        <v>16.3</v>
      </c>
      <c r="AG17" s="117">
        <f t="shared" si="15"/>
        <v>6.7</v>
      </c>
      <c r="AH17" s="121">
        <f t="shared" si="16"/>
        <v>15.735714285714286</v>
      </c>
      <c r="AJ17" t="s">
        <v>36</v>
      </c>
      <c r="AL17" t="s">
        <v>36</v>
      </c>
    </row>
    <row r="18" spans="1:39" x14ac:dyDescent="0.2">
      <c r="A18" s="54" t="s">
        <v>150</v>
      </c>
      <c r="B18" s="119" t="str">
        <f>[13]Agosto!$D$5</f>
        <v>*</v>
      </c>
      <c r="C18" s="119" t="str">
        <f>[13]Agosto!$D$6</f>
        <v>*</v>
      </c>
      <c r="D18" s="119" t="str">
        <f>[13]Agosto!$D$7</f>
        <v>*</v>
      </c>
      <c r="E18" s="119" t="str">
        <f>[13]Agosto!$D$8</f>
        <v>*</v>
      </c>
      <c r="F18" s="119" t="str">
        <f>[13]Agosto!$D$9</f>
        <v>*</v>
      </c>
      <c r="G18" s="119" t="str">
        <f>[13]Agosto!$D$10</f>
        <v>*</v>
      </c>
      <c r="H18" s="119" t="str">
        <f>[13]Agosto!$D$11</f>
        <v>*</v>
      </c>
      <c r="I18" s="119" t="str">
        <f>[13]Agosto!$D$12</f>
        <v>*</v>
      </c>
      <c r="J18" s="119" t="str">
        <f>[13]Agosto!$D$13</f>
        <v>*</v>
      </c>
      <c r="K18" s="119" t="str">
        <f>[13]Agosto!$D$14</f>
        <v>*</v>
      </c>
      <c r="L18" s="119">
        <f>[13]Agosto!$D$15</f>
        <v>6.3</v>
      </c>
      <c r="M18" s="119" t="str">
        <f>[13]Agosto!$D$16</f>
        <v>*</v>
      </c>
      <c r="N18" s="119" t="str">
        <f>[13]Agosto!$D$17</f>
        <v>*</v>
      </c>
      <c r="O18" s="119" t="str">
        <f>[13]Agosto!$D$18</f>
        <v>*</v>
      </c>
      <c r="P18" s="119" t="str">
        <f>[13]Agosto!$D$19</f>
        <v>*</v>
      </c>
      <c r="Q18" s="119" t="str">
        <f>[13]Agosto!$D$20</f>
        <v>*</v>
      </c>
      <c r="R18" s="119">
        <f>[13]Agosto!$D$21</f>
        <v>16.2</v>
      </c>
      <c r="S18" s="119">
        <f>[13]Agosto!$D$22</f>
        <v>12.7</v>
      </c>
      <c r="T18" s="119">
        <f>[13]Agosto!$D$23</f>
        <v>4.3</v>
      </c>
      <c r="U18" s="119">
        <f>[13]Agosto!$D$24</f>
        <v>2.2000000000000002</v>
      </c>
      <c r="V18" s="119">
        <f>[13]Agosto!$D$25</f>
        <v>8.1999999999999993</v>
      </c>
      <c r="W18" s="119" t="str">
        <f>[13]Agosto!$D$26</f>
        <v>*</v>
      </c>
      <c r="X18" s="119" t="str">
        <f>[13]Agosto!$D$27</f>
        <v>*</v>
      </c>
      <c r="Y18" s="119" t="str">
        <f>[13]Agosto!$D$28</f>
        <v>*</v>
      </c>
      <c r="Z18" s="119" t="str">
        <f>[13]Agosto!$D$29</f>
        <v>*</v>
      </c>
      <c r="AA18" s="119" t="str">
        <f>[13]Agosto!$D$30</f>
        <v>*</v>
      </c>
      <c r="AB18" s="119" t="str">
        <f>[13]Agosto!$D$31</f>
        <v>*</v>
      </c>
      <c r="AC18" s="119" t="str">
        <f>[13]Agosto!$D$32</f>
        <v>*</v>
      </c>
      <c r="AD18" s="119">
        <f>[13]Agosto!$D$33</f>
        <v>11.3</v>
      </c>
      <c r="AE18" s="119">
        <f>[13]Agosto!$D$34</f>
        <v>11.7</v>
      </c>
      <c r="AF18" s="119">
        <f>[13]Agosto!$D$35</f>
        <v>12.3</v>
      </c>
      <c r="AG18" s="117">
        <f t="shared" ref="AG18" si="17">MIN(B18:AF18)</f>
        <v>2.2000000000000002</v>
      </c>
      <c r="AH18" s="121">
        <f t="shared" ref="AH18" si="18">AVERAGE(B18:AF18)</f>
        <v>9.4666666666666668</v>
      </c>
      <c r="AI18" s="12" t="s">
        <v>36</v>
      </c>
      <c r="AJ18" t="s">
        <v>36</v>
      </c>
      <c r="AL18" t="s">
        <v>36</v>
      </c>
      <c r="AM18" t="s">
        <v>36</v>
      </c>
    </row>
    <row r="19" spans="1:39" x14ac:dyDescent="0.2">
      <c r="A19" s="54" t="s">
        <v>33</v>
      </c>
      <c r="B19" s="119">
        <f>[14]Agosto!$D$5</f>
        <v>18.2</v>
      </c>
      <c r="C19" s="119">
        <f>[14]Agosto!$D$6</f>
        <v>14.8</v>
      </c>
      <c r="D19" s="119">
        <f>[14]Agosto!$D$7</f>
        <v>14.6</v>
      </c>
      <c r="E19" s="119">
        <f>[14]Agosto!$D$8</f>
        <v>16.399999999999999</v>
      </c>
      <c r="F19" s="119">
        <f>[14]Agosto!$D$9</f>
        <v>17.8</v>
      </c>
      <c r="G19" s="119">
        <f>[14]Agosto!$D$10</f>
        <v>17.8</v>
      </c>
      <c r="H19" s="119">
        <f>[14]Agosto!$D$11</f>
        <v>19.600000000000001</v>
      </c>
      <c r="I19" s="119">
        <f>[14]Agosto!$D$12</f>
        <v>18.5</v>
      </c>
      <c r="J19" s="119">
        <f>[14]Agosto!$D$13</f>
        <v>14.4</v>
      </c>
      <c r="K19" s="119">
        <f>[14]Agosto!$D$14</f>
        <v>8.4</v>
      </c>
      <c r="L19" s="119">
        <f>[14]Agosto!$D$15</f>
        <v>6.5</v>
      </c>
      <c r="M19" s="119" t="str">
        <f>[14]Agosto!$D$16</f>
        <v>*</v>
      </c>
      <c r="N19" s="119">
        <f>[14]Agosto!$D$17</f>
        <v>10.8</v>
      </c>
      <c r="O19" s="119">
        <f>[14]Agosto!$D$18</f>
        <v>15.4</v>
      </c>
      <c r="P19" s="119">
        <f>[14]Agosto!$D$19</f>
        <v>17.8</v>
      </c>
      <c r="Q19" s="119">
        <f>[14]Agosto!$D$20</f>
        <v>19.600000000000001</v>
      </c>
      <c r="R19" s="119">
        <f>[14]Agosto!$D$21</f>
        <v>18.600000000000001</v>
      </c>
      <c r="S19" s="119">
        <f>[14]Agosto!$D$22</f>
        <v>14</v>
      </c>
      <c r="T19" s="119">
        <f>[14]Agosto!$D$23</f>
        <v>6.8</v>
      </c>
      <c r="U19" s="119">
        <f>[14]Agosto!$D$24</f>
        <v>4.8</v>
      </c>
      <c r="V19" s="119">
        <f>[14]Agosto!$D$25</f>
        <v>10.3</v>
      </c>
      <c r="W19" s="119">
        <f>[14]Agosto!$D$26</f>
        <v>16</v>
      </c>
      <c r="X19" s="119">
        <f>[14]Agosto!$D$27</f>
        <v>17.8</v>
      </c>
      <c r="Y19" s="119">
        <f>[14]Agosto!$D$28</f>
        <v>19.899999999999999</v>
      </c>
      <c r="Z19" s="119">
        <f>[14]Agosto!$D$29</f>
        <v>19.399999999999999</v>
      </c>
      <c r="AA19" s="119">
        <f>[14]Agosto!$D$30</f>
        <v>16.3</v>
      </c>
      <c r="AB19" s="119">
        <f>[14]Agosto!$D$31</f>
        <v>16.3</v>
      </c>
      <c r="AC19" s="119">
        <f>[14]Agosto!$D$32</f>
        <v>18.3</v>
      </c>
      <c r="AD19" s="119" t="str">
        <f>[14]Agosto!$D$33</f>
        <v>*</v>
      </c>
      <c r="AE19" s="119" t="str">
        <f>[14]Agosto!$D$34</f>
        <v>*</v>
      </c>
      <c r="AF19" s="119" t="str">
        <f>[14]Agosto!$D$35</f>
        <v>*</v>
      </c>
      <c r="AG19" s="117">
        <f t="shared" ref="AG19" si="19">MIN(B19:AF19)</f>
        <v>4.8</v>
      </c>
      <c r="AH19" s="121">
        <f t="shared" ref="AH19" si="20">AVERAGE(B19:AF19)</f>
        <v>15.151851851851855</v>
      </c>
      <c r="AM19" t="s">
        <v>36</v>
      </c>
    </row>
    <row r="20" spans="1:39" s="5" customFormat="1" x14ac:dyDescent="0.2">
      <c r="A20" s="54" t="s">
        <v>6</v>
      </c>
      <c r="B20" s="119" t="str">
        <f>[15]Agosto!$D$5</f>
        <v>*</v>
      </c>
      <c r="C20" s="119" t="str">
        <f>[15]Agosto!$D$6</f>
        <v>*</v>
      </c>
      <c r="D20" s="119" t="str">
        <f>[15]Agosto!$D$7</f>
        <v>*</v>
      </c>
      <c r="E20" s="119" t="str">
        <f>[15]Agosto!$D$8</f>
        <v>*</v>
      </c>
      <c r="F20" s="119" t="str">
        <f>[15]Agosto!$D$9</f>
        <v>*</v>
      </c>
      <c r="G20" s="119" t="str">
        <f>[15]Agosto!$D$10</f>
        <v>*</v>
      </c>
      <c r="H20" s="119" t="str">
        <f>[15]Agosto!$D$11</f>
        <v>*</v>
      </c>
      <c r="I20" s="119" t="str">
        <f>[15]Agosto!$D$12</f>
        <v>*</v>
      </c>
      <c r="J20" s="119" t="str">
        <f>[15]Agosto!$D$13</f>
        <v>*</v>
      </c>
      <c r="K20" s="119" t="str">
        <f>[15]Agosto!$D$14</f>
        <v>*</v>
      </c>
      <c r="L20" s="119" t="str">
        <f>[15]Agosto!$D$15</f>
        <v>*</v>
      </c>
      <c r="M20" s="119" t="str">
        <f>[15]Agosto!$D$16</f>
        <v>*</v>
      </c>
      <c r="N20" s="119" t="str">
        <f>[15]Agosto!$D$17</f>
        <v>*</v>
      </c>
      <c r="O20" s="119" t="str">
        <f>[15]Agosto!$D$18</f>
        <v>*</v>
      </c>
      <c r="P20" s="119" t="str">
        <f>[15]Agosto!$D$19</f>
        <v>*</v>
      </c>
      <c r="Q20" s="119" t="str">
        <f>[15]Agosto!$D$20</f>
        <v>*</v>
      </c>
      <c r="R20" s="119" t="str">
        <f>[15]Agosto!$D$21</f>
        <v>*</v>
      </c>
      <c r="S20" s="119" t="str">
        <f>[15]Agosto!$D$22</f>
        <v>*</v>
      </c>
      <c r="T20" s="119" t="str">
        <f>[15]Agosto!$D$23</f>
        <v>*</v>
      </c>
      <c r="U20" s="119" t="str">
        <f>[15]Agosto!$D$24</f>
        <v>*</v>
      </c>
      <c r="V20" s="119" t="str">
        <f>[15]Agosto!$D$25</f>
        <v>*</v>
      </c>
      <c r="W20" s="119">
        <f>[15]Agosto!$D$26</f>
        <v>17.899999999999999</v>
      </c>
      <c r="X20" s="119">
        <f>[15]Agosto!$D$27</f>
        <v>18.899999999999999</v>
      </c>
      <c r="Y20" s="119">
        <f>[15]Agosto!$D$28</f>
        <v>21.9</v>
      </c>
      <c r="Z20" s="119">
        <f>[15]Agosto!$D$29</f>
        <v>17.8</v>
      </c>
      <c r="AA20" s="119">
        <f>[15]Agosto!$D$30</f>
        <v>19.5</v>
      </c>
      <c r="AB20" s="119">
        <f>[15]Agosto!$D$31</f>
        <v>16.8</v>
      </c>
      <c r="AC20" s="119">
        <f>[15]Agosto!$D$32</f>
        <v>18</v>
      </c>
      <c r="AD20" s="119">
        <f>[15]Agosto!$D$33</f>
        <v>14.7</v>
      </c>
      <c r="AE20" s="119">
        <f>[15]Agosto!$D$34</f>
        <v>16.100000000000001</v>
      </c>
      <c r="AF20" s="119">
        <f>[15]Agosto!$D$35</f>
        <v>15.6</v>
      </c>
      <c r="AG20" s="117">
        <f t="shared" ref="AG20:AG22" si="21">MIN(B20:AF20)</f>
        <v>14.7</v>
      </c>
      <c r="AH20" s="121">
        <f t="shared" ref="AH20:AH22" si="22">AVERAGE(B20:AF20)</f>
        <v>17.72</v>
      </c>
      <c r="AL20" s="5" t="s">
        <v>36</v>
      </c>
    </row>
    <row r="21" spans="1:39" x14ac:dyDescent="0.2">
      <c r="A21" s="54" t="s">
        <v>7</v>
      </c>
      <c r="B21" s="119" t="str">
        <f>[16]Agosto!$D$5</f>
        <v>*</v>
      </c>
      <c r="C21" s="119" t="str">
        <f>[16]Agosto!$D$6</f>
        <v>*</v>
      </c>
      <c r="D21" s="119" t="str">
        <f>[16]Agosto!$D$7</f>
        <v>*</v>
      </c>
      <c r="E21" s="119" t="str">
        <f>[16]Agosto!$D$8</f>
        <v>*</v>
      </c>
      <c r="F21" s="119" t="str">
        <f>[16]Agosto!$D$9</f>
        <v>*</v>
      </c>
      <c r="G21" s="119" t="str">
        <f>[16]Agosto!$D$10</f>
        <v>*</v>
      </c>
      <c r="H21" s="119" t="str">
        <f>[16]Agosto!$D$11</f>
        <v>*</v>
      </c>
      <c r="I21" s="119" t="str">
        <f>[16]Agosto!$D$12</f>
        <v>*</v>
      </c>
      <c r="J21" s="119" t="str">
        <f>[16]Agosto!$D$13</f>
        <v>*</v>
      </c>
      <c r="K21" s="119" t="str">
        <f>[16]Agosto!$D$14</f>
        <v>*</v>
      </c>
      <c r="L21" s="119" t="str">
        <f>[16]Agosto!$D$15</f>
        <v>*</v>
      </c>
      <c r="M21" s="119" t="str">
        <f>[16]Agosto!$D$16</f>
        <v>*</v>
      </c>
      <c r="N21" s="119" t="str">
        <f>[16]Agosto!$D$17</f>
        <v>*</v>
      </c>
      <c r="O21" s="119" t="str">
        <f>[16]Agosto!$D$18</f>
        <v>*</v>
      </c>
      <c r="P21" s="119" t="str">
        <f>[16]Agosto!$D$19</f>
        <v>*</v>
      </c>
      <c r="Q21" s="119" t="str">
        <f>[16]Agosto!$D$20</f>
        <v>*</v>
      </c>
      <c r="R21" s="119" t="str">
        <f>[16]Agosto!$D$21</f>
        <v>*</v>
      </c>
      <c r="S21" s="119" t="str">
        <f>[16]Agosto!$D$22</f>
        <v>*</v>
      </c>
      <c r="T21" s="119" t="str">
        <f>[16]Agosto!$D$23</f>
        <v>*</v>
      </c>
      <c r="U21" s="119" t="str">
        <f>[16]Agosto!$D$24</f>
        <v>*</v>
      </c>
      <c r="V21" s="119" t="str">
        <f>[16]Agosto!$D$25</f>
        <v>*</v>
      </c>
      <c r="W21" s="119" t="str">
        <f>[16]Agosto!$D$26</f>
        <v>*</v>
      </c>
      <c r="X21" s="119" t="str">
        <f>[16]Agosto!$D$27</f>
        <v>*</v>
      </c>
      <c r="Y21" s="119">
        <f>[16]Agosto!$D$28</f>
        <v>20.100000000000001</v>
      </c>
      <c r="Z21" s="119">
        <f>[16]Agosto!$D$29</f>
        <v>15.2</v>
      </c>
      <c r="AA21" s="119">
        <f>[16]Agosto!$D$30</f>
        <v>14.4</v>
      </c>
      <c r="AB21" s="119">
        <f>[16]Agosto!$D$31</f>
        <v>15.3</v>
      </c>
      <c r="AC21" s="119">
        <f>[16]Agosto!$D$32</f>
        <v>19.100000000000001</v>
      </c>
      <c r="AD21" s="119">
        <f>[16]Agosto!$D$33</f>
        <v>14.7</v>
      </c>
      <c r="AE21" s="119">
        <f>[16]Agosto!$D$34</f>
        <v>15.3</v>
      </c>
      <c r="AF21" s="119">
        <f>[16]Agosto!$D$35</f>
        <v>14.4</v>
      </c>
      <c r="AG21" s="117">
        <f t="shared" si="21"/>
        <v>14.4</v>
      </c>
      <c r="AH21" s="121">
        <f t="shared" si="22"/>
        <v>16.0625</v>
      </c>
      <c r="AJ21" t="s">
        <v>36</v>
      </c>
      <c r="AK21" t="s">
        <v>36</v>
      </c>
    </row>
    <row r="22" spans="1:39" x14ac:dyDescent="0.2">
      <c r="A22" s="54" t="s">
        <v>151</v>
      </c>
      <c r="B22" s="119">
        <f>[17]Agosto!$D$5</f>
        <v>13.9</v>
      </c>
      <c r="C22" s="119">
        <f>[17]Agosto!$D$6</f>
        <v>17.5</v>
      </c>
      <c r="D22" s="119">
        <f>[17]Agosto!$D$7</f>
        <v>18.2</v>
      </c>
      <c r="E22" s="119">
        <f>[17]Agosto!$D$8</f>
        <v>18</v>
      </c>
      <c r="F22" s="119">
        <f>[17]Agosto!$D$9</f>
        <v>17.100000000000001</v>
      </c>
      <c r="G22" s="119">
        <f>[17]Agosto!$D$10</f>
        <v>15.2</v>
      </c>
      <c r="H22" s="119">
        <f>[17]Agosto!$D$11</f>
        <v>19</v>
      </c>
      <c r="I22" s="119">
        <f>[17]Agosto!$D$12</f>
        <v>18.5</v>
      </c>
      <c r="J22" s="119">
        <f>[17]Agosto!$D$13</f>
        <v>12.8</v>
      </c>
      <c r="K22" s="119">
        <f>[17]Agosto!$D$14</f>
        <v>7.7</v>
      </c>
      <c r="L22" s="119">
        <f>[17]Agosto!$D$15</f>
        <v>6.1</v>
      </c>
      <c r="M22" s="119">
        <f>[17]Agosto!$D$16</f>
        <v>8.9</v>
      </c>
      <c r="N22" s="119">
        <f>[17]Agosto!$D$17</f>
        <v>10.6</v>
      </c>
      <c r="O22" s="119">
        <f>[17]Agosto!$D$18</f>
        <v>16.2</v>
      </c>
      <c r="P22" s="119">
        <f>[17]Agosto!$D$19</f>
        <v>17</v>
      </c>
      <c r="Q22" s="119">
        <f>[17]Agosto!$D$20</f>
        <v>17.5</v>
      </c>
      <c r="R22" s="119">
        <f>[17]Agosto!$D$21</f>
        <v>17.2</v>
      </c>
      <c r="S22" s="119">
        <f>[17]Agosto!$D$22</f>
        <v>14.5</v>
      </c>
      <c r="T22" s="119">
        <f>[17]Agosto!$D$23</f>
        <v>5.2</v>
      </c>
      <c r="U22" s="119">
        <f>[17]Agosto!$D$24</f>
        <v>5.0999999999999996</v>
      </c>
      <c r="V22" s="119">
        <f>[17]Agosto!$D$25</f>
        <v>10.199999999999999</v>
      </c>
      <c r="W22" s="119">
        <f>[17]Agosto!$D$26</f>
        <v>11.8</v>
      </c>
      <c r="X22" s="119">
        <f>[17]Agosto!$D$27</f>
        <v>13.9</v>
      </c>
      <c r="Y22" s="119">
        <f>[17]Agosto!$D$28</f>
        <v>16.100000000000001</v>
      </c>
      <c r="Z22" s="119">
        <f>[17]Agosto!$D$29</f>
        <v>16.7</v>
      </c>
      <c r="AA22" s="119">
        <f>[17]Agosto!$D$30</f>
        <v>15</v>
      </c>
      <c r="AB22" s="119">
        <f>[17]Agosto!$D$31</f>
        <v>17.399999999999999</v>
      </c>
      <c r="AC22" s="119">
        <f>[17]Agosto!$D$32</f>
        <v>16</v>
      </c>
      <c r="AD22" s="119">
        <f>[17]Agosto!$D$33</f>
        <v>14.8</v>
      </c>
      <c r="AE22" s="119">
        <f>[17]Agosto!$D$34</f>
        <v>12.7</v>
      </c>
      <c r="AF22" s="119">
        <f>[17]Agosto!$D$35</f>
        <v>11.1</v>
      </c>
      <c r="AG22" s="117">
        <f t="shared" si="21"/>
        <v>5.0999999999999996</v>
      </c>
      <c r="AH22" s="121">
        <f t="shared" si="22"/>
        <v>13.932258064516128</v>
      </c>
      <c r="AK22" t="s">
        <v>36</v>
      </c>
    </row>
    <row r="23" spans="1:39" x14ac:dyDescent="0.2">
      <c r="A23" s="54" t="s">
        <v>8</v>
      </c>
      <c r="B23" s="119">
        <f>[18]Agosto!$D$5</f>
        <v>14.6</v>
      </c>
      <c r="C23" s="119">
        <f>[18]Agosto!$D$6</f>
        <v>14.8</v>
      </c>
      <c r="D23" s="119">
        <f>[18]Agosto!$D$7</f>
        <v>15.2</v>
      </c>
      <c r="E23" s="119">
        <f>[18]Agosto!$D$8</f>
        <v>16.2</v>
      </c>
      <c r="F23" s="119">
        <f>[18]Agosto!$D$9</f>
        <v>17.2</v>
      </c>
      <c r="G23" s="119">
        <f>[18]Agosto!$D$10</f>
        <v>16.399999999999999</v>
      </c>
      <c r="H23" s="119">
        <f>[18]Agosto!$D$11</f>
        <v>16.5</v>
      </c>
      <c r="I23" s="119">
        <f>[18]Agosto!$D$12</f>
        <v>18.8</v>
      </c>
      <c r="J23" s="119">
        <f>[18]Agosto!$D$13</f>
        <v>16.8</v>
      </c>
      <c r="K23" s="119">
        <f>[18]Agosto!$D$14</f>
        <v>13</v>
      </c>
      <c r="L23" s="119">
        <f>[18]Agosto!$D$15</f>
        <v>6.8</v>
      </c>
      <c r="M23" s="119">
        <f>[18]Agosto!$D$16</f>
        <v>9.8000000000000007</v>
      </c>
      <c r="N23" s="119">
        <f>[18]Agosto!$D$17</f>
        <v>9.4</v>
      </c>
      <c r="O23" s="119">
        <f>[18]Agosto!$D$18</f>
        <v>12.2</v>
      </c>
      <c r="P23" s="119">
        <f>[18]Agosto!$D$19</f>
        <v>15.5</v>
      </c>
      <c r="Q23" s="119">
        <f>[18]Agosto!$D$20</f>
        <v>18</v>
      </c>
      <c r="R23" s="119">
        <f>[18]Agosto!$D$21</f>
        <v>18.100000000000001</v>
      </c>
      <c r="S23" s="119">
        <f>[18]Agosto!$D$22</f>
        <v>16.399999999999999</v>
      </c>
      <c r="T23" s="119">
        <f>[18]Agosto!$D$23</f>
        <v>12.2</v>
      </c>
      <c r="U23" s="119">
        <f>[18]Agosto!$D$24</f>
        <v>10.9</v>
      </c>
      <c r="V23" s="119">
        <f>[18]Agosto!$D$25</f>
        <v>16.7</v>
      </c>
      <c r="W23" s="119">
        <f>[18]Agosto!$D$26</f>
        <v>14.6</v>
      </c>
      <c r="X23" s="119">
        <f>[18]Agosto!$D$27</f>
        <v>16.899999999999999</v>
      </c>
      <c r="Y23" s="119">
        <f>[18]Agosto!$D$28</f>
        <v>17.2</v>
      </c>
      <c r="Z23" s="119">
        <f>[18]Agosto!$D$29</f>
        <v>15</v>
      </c>
      <c r="AA23" s="119">
        <f>[18]Agosto!$D$30</f>
        <v>13.9</v>
      </c>
      <c r="AB23" s="119">
        <f>[18]Agosto!$D$31</f>
        <v>13.9</v>
      </c>
      <c r="AC23" s="119">
        <f>[18]Agosto!$D$32</f>
        <v>16.100000000000001</v>
      </c>
      <c r="AD23" s="119">
        <f>[18]Agosto!$D$33</f>
        <v>19.100000000000001</v>
      </c>
      <c r="AE23" s="119">
        <f>[18]Agosto!$D$34</f>
        <v>14</v>
      </c>
      <c r="AF23" s="119">
        <f>[18]Agosto!$D$35</f>
        <v>15.8</v>
      </c>
      <c r="AG23" s="117">
        <f t="shared" ref="AG23" si="23">MIN(B23:AF23)</f>
        <v>6.8</v>
      </c>
      <c r="AH23" s="121">
        <f t="shared" ref="AH23" si="24">AVERAGE(B23:AF23)</f>
        <v>14.903225806451612</v>
      </c>
    </row>
    <row r="24" spans="1:39" x14ac:dyDescent="0.2">
      <c r="A24" s="54" t="s">
        <v>9</v>
      </c>
      <c r="B24" s="119">
        <f>[19]Agosto!$D$5</f>
        <v>16.5</v>
      </c>
      <c r="C24" s="119">
        <f>[19]Agosto!$D$6</f>
        <v>17.2</v>
      </c>
      <c r="D24" s="119">
        <f>[19]Agosto!$D$7</f>
        <v>17.5</v>
      </c>
      <c r="E24" s="119">
        <f>[19]Agosto!$D$8</f>
        <v>17.7</v>
      </c>
      <c r="F24" s="119">
        <f>[19]Agosto!$D$9</f>
        <v>12.2</v>
      </c>
      <c r="G24" s="119">
        <f>[19]Agosto!$D$10</f>
        <v>13.5</v>
      </c>
      <c r="H24" s="119">
        <f>[19]Agosto!$D$11</f>
        <v>15.8</v>
      </c>
      <c r="I24" s="119" t="str">
        <f>[19]Agosto!$D$12</f>
        <v>*</v>
      </c>
      <c r="J24" s="119" t="str">
        <f>[19]Agosto!$D$13</f>
        <v>*</v>
      </c>
      <c r="K24" s="119" t="str">
        <f>[19]Agosto!$D$14</f>
        <v>*</v>
      </c>
      <c r="L24" s="119" t="str">
        <f>[19]Agosto!$D$15</f>
        <v>*</v>
      </c>
      <c r="M24" s="119">
        <f>[19]Agosto!$D$16</f>
        <v>9.1</v>
      </c>
      <c r="N24" s="119">
        <f>[19]Agosto!$D$17</f>
        <v>10.6</v>
      </c>
      <c r="O24" s="119">
        <f>[19]Agosto!$D$18</f>
        <v>15.9</v>
      </c>
      <c r="P24" s="119">
        <f>[19]Agosto!$D$19</f>
        <v>21.9</v>
      </c>
      <c r="Q24" s="119">
        <f>[19]Agosto!$D$20</f>
        <v>14.9</v>
      </c>
      <c r="R24" s="119" t="str">
        <f>[19]Agosto!$D$21</f>
        <v>*</v>
      </c>
      <c r="S24" s="119" t="str">
        <f>[19]Agosto!$D$22</f>
        <v>*</v>
      </c>
      <c r="T24" s="119" t="str">
        <f>[19]Agosto!$D$23</f>
        <v>*</v>
      </c>
      <c r="U24" s="119">
        <f>[19]Agosto!$D$24</f>
        <v>5.9</v>
      </c>
      <c r="V24" s="119">
        <f>[19]Agosto!$D$25</f>
        <v>10.6</v>
      </c>
      <c r="W24" s="119">
        <f>[19]Agosto!$D$26</f>
        <v>12.5</v>
      </c>
      <c r="X24" s="119">
        <f>[19]Agosto!$D$27</f>
        <v>14.5</v>
      </c>
      <c r="Y24" s="119">
        <f>[19]Agosto!$D$28</f>
        <v>15.2</v>
      </c>
      <c r="Z24" s="119">
        <f>[19]Agosto!$D$29</f>
        <v>15.2</v>
      </c>
      <c r="AA24" s="119">
        <f>[19]Agosto!$D$30</f>
        <v>17.100000000000001</v>
      </c>
      <c r="AB24" s="119">
        <f>[19]Agosto!$D$31</f>
        <v>16.3</v>
      </c>
      <c r="AC24" s="119">
        <f>[19]Agosto!$D$32</f>
        <v>17</v>
      </c>
      <c r="AD24" s="119">
        <f>[19]Agosto!$D$33</f>
        <v>10</v>
      </c>
      <c r="AE24" s="119">
        <f>[19]Agosto!$D$34</f>
        <v>10.8</v>
      </c>
      <c r="AF24" s="119">
        <f>[19]Agosto!$D$35</f>
        <v>11.5</v>
      </c>
      <c r="AG24" s="117">
        <f t="shared" ref="AG24:AG25" si="25">MIN(B24:AF24)</f>
        <v>5.9</v>
      </c>
      <c r="AH24" s="121">
        <f t="shared" ref="AH24:AH25" si="26">AVERAGE(B24:AF24)</f>
        <v>14.141666666666667</v>
      </c>
      <c r="AI24" s="12" t="s">
        <v>36</v>
      </c>
      <c r="AJ24" t="s">
        <v>36</v>
      </c>
      <c r="AL24" t="s">
        <v>36</v>
      </c>
    </row>
    <row r="25" spans="1:39" x14ac:dyDescent="0.2">
      <c r="A25" s="54" t="s">
        <v>152</v>
      </c>
      <c r="B25" s="119">
        <f>[20]Agosto!$D$5</f>
        <v>13.1</v>
      </c>
      <c r="C25" s="119">
        <f>[20]Agosto!$D$6</f>
        <v>13.4</v>
      </c>
      <c r="D25" s="119">
        <f>[20]Agosto!$D$7</f>
        <v>15</v>
      </c>
      <c r="E25" s="119">
        <f>[20]Agosto!$D$8</f>
        <v>16.5</v>
      </c>
      <c r="F25" s="119">
        <f>[20]Agosto!$D$9</f>
        <v>16.100000000000001</v>
      </c>
      <c r="G25" s="119">
        <f>[20]Agosto!$D$10</f>
        <v>14.9</v>
      </c>
      <c r="H25" s="119">
        <f>[20]Agosto!$D$11</f>
        <v>18.8</v>
      </c>
      <c r="I25" s="119">
        <f>[20]Agosto!$D$12</f>
        <v>17.7</v>
      </c>
      <c r="J25" s="119">
        <f>[20]Agosto!$D$13</f>
        <v>12.9</v>
      </c>
      <c r="K25" s="119">
        <f>[20]Agosto!$D$14</f>
        <v>9.1</v>
      </c>
      <c r="L25" s="119">
        <f>[20]Agosto!$D$15</f>
        <v>7.5</v>
      </c>
      <c r="M25" s="119">
        <f>[20]Agosto!$D$16</f>
        <v>9.8000000000000007</v>
      </c>
      <c r="N25" s="119">
        <f>[20]Agosto!$D$17</f>
        <v>8.8000000000000007</v>
      </c>
      <c r="O25" s="119">
        <f>[20]Agosto!$D$18</f>
        <v>12.1</v>
      </c>
      <c r="P25" s="119">
        <f>[20]Agosto!$D$19</f>
        <v>15.5</v>
      </c>
      <c r="Q25" s="119">
        <f>[20]Agosto!$D$20</f>
        <v>18.399999999999999</v>
      </c>
      <c r="R25" s="119">
        <f>[20]Agosto!$D$21</f>
        <v>16.899999999999999</v>
      </c>
      <c r="S25" s="119">
        <f>[20]Agosto!$D$22</f>
        <v>15.9</v>
      </c>
      <c r="T25" s="119">
        <f>[20]Agosto!$D$23</f>
        <v>8.1999999999999993</v>
      </c>
      <c r="U25" s="119">
        <f>[20]Agosto!$D$24</f>
        <v>6.8</v>
      </c>
      <c r="V25" s="119">
        <f>[20]Agosto!$D$25</f>
        <v>13.6</v>
      </c>
      <c r="W25" s="119">
        <f>[20]Agosto!$D$26</f>
        <v>14.1</v>
      </c>
      <c r="X25" s="119">
        <f>[20]Agosto!$D$27</f>
        <v>16</v>
      </c>
      <c r="Y25" s="119">
        <f>[20]Agosto!$D$28</f>
        <v>14.4</v>
      </c>
      <c r="Z25" s="119">
        <f>[20]Agosto!$D$29</f>
        <v>14.7</v>
      </c>
      <c r="AA25" s="119">
        <f>[20]Agosto!$D$30</f>
        <v>13.7</v>
      </c>
      <c r="AB25" s="119">
        <f>[20]Agosto!$D$31</f>
        <v>14.6</v>
      </c>
      <c r="AC25" s="119">
        <f>[20]Agosto!$D$32</f>
        <v>17</v>
      </c>
      <c r="AD25" s="119">
        <f>[20]Agosto!$D$33</f>
        <v>16.8</v>
      </c>
      <c r="AE25" s="119">
        <f>[20]Agosto!$D$34</f>
        <v>13</v>
      </c>
      <c r="AF25" s="119">
        <f>[20]Agosto!$D$35</f>
        <v>14.3</v>
      </c>
      <c r="AG25" s="117">
        <f t="shared" si="25"/>
        <v>6.8</v>
      </c>
      <c r="AH25" s="121">
        <f t="shared" si="26"/>
        <v>13.858064516129035</v>
      </c>
      <c r="AL25" t="s">
        <v>36</v>
      </c>
    </row>
    <row r="26" spans="1:39" x14ac:dyDescent="0.2">
      <c r="A26" s="54" t="s">
        <v>10</v>
      </c>
      <c r="B26" s="119">
        <f>[21]Agosto!$D$5</f>
        <v>11.3</v>
      </c>
      <c r="C26" s="119">
        <f>[21]Agosto!$D$6</f>
        <v>12.4</v>
      </c>
      <c r="D26" s="119">
        <f>[21]Agosto!$D$7</f>
        <v>12</v>
      </c>
      <c r="E26" s="119">
        <f>[21]Agosto!$D$8</f>
        <v>14.4</v>
      </c>
      <c r="F26" s="119">
        <f>[21]Agosto!$D$9</f>
        <v>16.3</v>
      </c>
      <c r="G26" s="119">
        <f>[21]Agosto!$D$10</f>
        <v>15.1</v>
      </c>
      <c r="H26" s="119">
        <f>[21]Agosto!$D$11</f>
        <v>17.8</v>
      </c>
      <c r="I26" s="119">
        <f>[21]Agosto!$D$12</f>
        <v>18.600000000000001</v>
      </c>
      <c r="J26" s="119">
        <f>[21]Agosto!$D$13</f>
        <v>13.2</v>
      </c>
      <c r="K26" s="119">
        <f>[21]Agosto!$D$14</f>
        <v>6.3</v>
      </c>
      <c r="L26" s="119">
        <f>[21]Agosto!$D$15</f>
        <v>4.0999999999999996</v>
      </c>
      <c r="M26" s="119">
        <f>[21]Agosto!$D$16</f>
        <v>8.6999999999999993</v>
      </c>
      <c r="N26" s="119">
        <f>[21]Agosto!$D$17</f>
        <v>8</v>
      </c>
      <c r="O26" s="119">
        <f>[21]Agosto!$D$18</f>
        <v>11.6</v>
      </c>
      <c r="P26" s="119">
        <f>[21]Agosto!$D$19</f>
        <v>13.8</v>
      </c>
      <c r="Q26" s="119">
        <f>[21]Agosto!$D$20</f>
        <v>16.8</v>
      </c>
      <c r="R26" s="119">
        <f>[21]Agosto!$D$21</f>
        <v>16.7</v>
      </c>
      <c r="S26" s="119">
        <f>[21]Agosto!$D$22</f>
        <v>14</v>
      </c>
      <c r="T26" s="119">
        <f>[21]Agosto!$D$23</f>
        <v>6.1</v>
      </c>
      <c r="U26" s="119">
        <f>[21]Agosto!$D$24</f>
        <v>3.6</v>
      </c>
      <c r="V26" s="119">
        <f>[21]Agosto!$D$25</f>
        <v>10.1</v>
      </c>
      <c r="W26" s="119">
        <f>[21]Agosto!$D$26</f>
        <v>10.7</v>
      </c>
      <c r="X26" s="119">
        <f>[21]Agosto!$D$27</f>
        <v>11.8</v>
      </c>
      <c r="Y26" s="119">
        <f>[21]Agosto!$D$28</f>
        <v>13.4</v>
      </c>
      <c r="Z26" s="119">
        <f>[21]Agosto!$D$29</f>
        <v>12.7</v>
      </c>
      <c r="AA26" s="119">
        <f>[21]Agosto!$D$30</f>
        <v>11.5</v>
      </c>
      <c r="AB26" s="119">
        <f>[21]Agosto!$D$31</f>
        <v>12.5</v>
      </c>
      <c r="AC26" s="119">
        <f>[21]Agosto!$D$32</f>
        <v>13.9</v>
      </c>
      <c r="AD26" s="119">
        <f>[21]Agosto!$D$33</f>
        <v>14.3</v>
      </c>
      <c r="AE26" s="119">
        <f>[21]Agosto!$D$34</f>
        <v>12.9</v>
      </c>
      <c r="AF26" s="119">
        <f>[21]Agosto!$D$35</f>
        <v>10.199999999999999</v>
      </c>
      <c r="AG26" s="117">
        <f t="shared" ref="AG26:AG27" si="27">MIN(B26:AF26)</f>
        <v>3.6</v>
      </c>
      <c r="AH26" s="121">
        <f t="shared" ref="AH26:AH27" si="28">AVERAGE(B26:AF26)</f>
        <v>12.090322580645157</v>
      </c>
      <c r="AJ26" t="s">
        <v>36</v>
      </c>
      <c r="AK26" t="s">
        <v>36</v>
      </c>
      <c r="AL26" t="s">
        <v>36</v>
      </c>
    </row>
    <row r="27" spans="1:39" x14ac:dyDescent="0.2">
      <c r="A27" s="54" t="s">
        <v>140</v>
      </c>
      <c r="B27" s="119">
        <f>[22]Agosto!$D$5</f>
        <v>14.6</v>
      </c>
      <c r="C27" s="119">
        <f>[22]Agosto!$D$6</f>
        <v>15.1</v>
      </c>
      <c r="D27" s="119">
        <f>[22]Agosto!$D$7</f>
        <v>20.5</v>
      </c>
      <c r="E27" s="119">
        <f>[22]Agosto!$D$8</f>
        <v>17.100000000000001</v>
      </c>
      <c r="F27" s="119">
        <f>[22]Agosto!$D$9</f>
        <v>15.6</v>
      </c>
      <c r="G27" s="119">
        <f>[22]Agosto!$D$10</f>
        <v>15.2</v>
      </c>
      <c r="H27" s="119">
        <f>[22]Agosto!$D$11</f>
        <v>20.100000000000001</v>
      </c>
      <c r="I27" s="119">
        <f>[22]Agosto!$D$12</f>
        <v>18.3</v>
      </c>
      <c r="J27" s="119">
        <f>[22]Agosto!$D$13</f>
        <v>13.6</v>
      </c>
      <c r="K27" s="119">
        <f>[22]Agosto!$D$14</f>
        <v>9.6</v>
      </c>
      <c r="L27" s="119">
        <f>[22]Agosto!$D$15</f>
        <v>5.3</v>
      </c>
      <c r="M27" s="119">
        <f>[22]Agosto!$D$16</f>
        <v>10.4</v>
      </c>
      <c r="N27" s="119">
        <f>[22]Agosto!$D$17</f>
        <v>10.1</v>
      </c>
      <c r="O27" s="119">
        <f>[22]Agosto!$D$18</f>
        <v>12.7</v>
      </c>
      <c r="P27" s="119">
        <f>[22]Agosto!$D$19</f>
        <v>18</v>
      </c>
      <c r="Q27" s="119">
        <f>[22]Agosto!$D$20</f>
        <v>17.100000000000001</v>
      </c>
      <c r="R27" s="119" t="str">
        <f>[22]Agosto!$D$21</f>
        <v>*</v>
      </c>
      <c r="S27" s="119" t="str">
        <f>[22]Agosto!$D$22</f>
        <v>*</v>
      </c>
      <c r="T27" s="119" t="str">
        <f>[22]Agosto!$D$23</f>
        <v>*</v>
      </c>
      <c r="U27" s="119" t="str">
        <f>[22]Agosto!$D$24</f>
        <v>*</v>
      </c>
      <c r="V27" s="119" t="str">
        <f>[22]Agosto!$D$25</f>
        <v>*</v>
      </c>
      <c r="W27" s="119" t="str">
        <f>[22]Agosto!$D$26</f>
        <v>*</v>
      </c>
      <c r="X27" s="119" t="str">
        <f>[22]Agosto!$D$27</f>
        <v>*</v>
      </c>
      <c r="Y27" s="119" t="str">
        <f>[22]Agosto!$D$28</f>
        <v>*</v>
      </c>
      <c r="Z27" s="119" t="str">
        <f>[22]Agosto!$D$29</f>
        <v>*</v>
      </c>
      <c r="AA27" s="119" t="str">
        <f>[22]Agosto!$D$30</f>
        <v>*</v>
      </c>
      <c r="AB27" s="119" t="str">
        <f>[22]Agosto!$D$31</f>
        <v>*</v>
      </c>
      <c r="AC27" s="119" t="str">
        <f>[22]Agosto!$D$32</f>
        <v>*</v>
      </c>
      <c r="AD27" s="119" t="str">
        <f>[22]Agosto!$D$33</f>
        <v>*</v>
      </c>
      <c r="AE27" s="119" t="str">
        <f>[22]Agosto!$D$34</f>
        <v>*</v>
      </c>
      <c r="AF27" s="119" t="str">
        <f>[22]Agosto!$D$35</f>
        <v>*</v>
      </c>
      <c r="AG27" s="117">
        <f t="shared" si="27"/>
        <v>5.3</v>
      </c>
      <c r="AH27" s="121">
        <f t="shared" si="28"/>
        <v>14.581250000000001</v>
      </c>
      <c r="AJ27" t="s">
        <v>36</v>
      </c>
    </row>
    <row r="28" spans="1:39" x14ac:dyDescent="0.2">
      <c r="A28" s="54" t="s">
        <v>11</v>
      </c>
      <c r="B28" s="119" t="str">
        <f>[23]Agosto!$D$5</f>
        <v>*</v>
      </c>
      <c r="C28" s="119" t="str">
        <f>[23]Agosto!$D$6</f>
        <v>*</v>
      </c>
      <c r="D28" s="119" t="str">
        <f>[23]Agosto!$D$7</f>
        <v>*</v>
      </c>
      <c r="E28" s="119" t="str">
        <f>[23]Agosto!$D$8</f>
        <v>*</v>
      </c>
      <c r="F28" s="119" t="str">
        <f>[23]Agosto!$D$9</f>
        <v>*</v>
      </c>
      <c r="G28" s="119" t="str">
        <f>[23]Agosto!$D$10</f>
        <v>*</v>
      </c>
      <c r="H28" s="119" t="str">
        <f>[23]Agosto!$D$11</f>
        <v>*</v>
      </c>
      <c r="I28" s="119" t="str">
        <f>[23]Agosto!$D$12</f>
        <v>*</v>
      </c>
      <c r="J28" s="119" t="str">
        <f>[23]Agosto!$D$13</f>
        <v>*</v>
      </c>
      <c r="K28" s="119" t="str">
        <f>[23]Agosto!$D$14</f>
        <v>*</v>
      </c>
      <c r="L28" s="119" t="str">
        <f>[23]Agosto!$D$15</f>
        <v>*</v>
      </c>
      <c r="M28" s="119" t="str">
        <f>[23]Agosto!$D$16</f>
        <v>*</v>
      </c>
      <c r="N28" s="119" t="str">
        <f>[23]Agosto!$D$17</f>
        <v>*</v>
      </c>
      <c r="O28" s="119" t="str">
        <f>[23]Agosto!$D$18</f>
        <v>*</v>
      </c>
      <c r="P28" s="119" t="str">
        <f>[23]Agosto!$D$19</f>
        <v>*</v>
      </c>
      <c r="Q28" s="119" t="str">
        <f>[23]Agosto!$D$20</f>
        <v>*</v>
      </c>
      <c r="R28" s="119" t="str">
        <f>[23]Agosto!$D$21</f>
        <v>*</v>
      </c>
      <c r="S28" s="119" t="str">
        <f>[23]Agosto!$D$22</f>
        <v>*</v>
      </c>
      <c r="T28" s="119">
        <f>[23]Agosto!$D$23</f>
        <v>7.6</v>
      </c>
      <c r="U28" s="119">
        <f>[23]Agosto!$D$24</f>
        <v>7.3</v>
      </c>
      <c r="V28" s="119">
        <f>[23]Agosto!$D$25</f>
        <v>13.3</v>
      </c>
      <c r="W28" s="119">
        <f>[23]Agosto!$D$26</f>
        <v>15.1</v>
      </c>
      <c r="X28" s="119">
        <f>[23]Agosto!$D$27</f>
        <v>16.3</v>
      </c>
      <c r="Y28" s="119">
        <f>[23]Agosto!$D$28</f>
        <v>17.600000000000001</v>
      </c>
      <c r="Z28" s="119">
        <f>[23]Agosto!$D$29</f>
        <v>17.100000000000001</v>
      </c>
      <c r="AA28" s="119">
        <f>[23]Agosto!$D$30</f>
        <v>17</v>
      </c>
      <c r="AB28" s="119">
        <f>[23]Agosto!$D$31</f>
        <v>15.8</v>
      </c>
      <c r="AC28" s="119">
        <f>[23]Agosto!$D$32</f>
        <v>17</v>
      </c>
      <c r="AD28" s="119">
        <f>[23]Agosto!$D$33</f>
        <v>17.3</v>
      </c>
      <c r="AE28" s="119">
        <f>[23]Agosto!$D$34</f>
        <v>13.9</v>
      </c>
      <c r="AF28" s="119">
        <f>[23]Agosto!$D$35</f>
        <v>14.9</v>
      </c>
      <c r="AG28" s="117">
        <f t="shared" ref="AG28:AG29" si="29">MIN(B28:AF28)</f>
        <v>7.3</v>
      </c>
      <c r="AH28" s="121">
        <f t="shared" ref="AH28:AH29" si="30">AVERAGE(B28:AF28)</f>
        <v>14.63076923076923</v>
      </c>
      <c r="AJ28" t="s">
        <v>36</v>
      </c>
      <c r="AL28" t="s">
        <v>36</v>
      </c>
    </row>
    <row r="29" spans="1:39" x14ac:dyDescent="0.2">
      <c r="A29" s="54" t="s">
        <v>23</v>
      </c>
      <c r="B29" s="119">
        <f>[24]Agosto!$D$5</f>
        <v>13.5</v>
      </c>
      <c r="C29" s="119">
        <f>[24]Agosto!$D$6</f>
        <v>16.3</v>
      </c>
      <c r="D29" s="119" t="str">
        <f>[24]Agosto!$D$7</f>
        <v>*</v>
      </c>
      <c r="E29" s="119" t="str">
        <f>[24]Agosto!$D$8</f>
        <v>*</v>
      </c>
      <c r="F29" s="119">
        <f>[24]Agosto!$D$9</f>
        <v>17.100000000000001</v>
      </c>
      <c r="G29" s="119">
        <f>[24]Agosto!$D$10</f>
        <v>14.1</v>
      </c>
      <c r="H29" s="119">
        <f>[24]Agosto!$D$11</f>
        <v>18.600000000000001</v>
      </c>
      <c r="I29" s="119">
        <f>[24]Agosto!$D$12</f>
        <v>17.8</v>
      </c>
      <c r="J29" s="119">
        <f>[24]Agosto!$D$13</f>
        <v>12</v>
      </c>
      <c r="K29" s="119">
        <f>[24]Agosto!$D$14</f>
        <v>6.3</v>
      </c>
      <c r="L29" s="119">
        <f>[24]Agosto!$D$15</f>
        <v>4.4000000000000004</v>
      </c>
      <c r="M29" s="119">
        <f>[24]Agosto!$D$16</f>
        <v>10.3</v>
      </c>
      <c r="N29" s="119">
        <f>[24]Agosto!$D$17</f>
        <v>10.5</v>
      </c>
      <c r="O29" s="119">
        <f>[24]Agosto!$D$18</f>
        <v>17.399999999999999</v>
      </c>
      <c r="P29" s="119" t="str">
        <f>[24]Agosto!$D$19</f>
        <v>*</v>
      </c>
      <c r="Q29" s="119" t="str">
        <f>[24]Agosto!$D$20</f>
        <v>*</v>
      </c>
      <c r="R29" s="119" t="str">
        <f>[24]Agosto!$D$21</f>
        <v>*</v>
      </c>
      <c r="S29" s="119">
        <f>[24]Agosto!$D$22</f>
        <v>14</v>
      </c>
      <c r="T29" s="119">
        <f>[24]Agosto!$D$23</f>
        <v>5.2</v>
      </c>
      <c r="U29" s="119">
        <f>[24]Agosto!$D$24</f>
        <v>4.2</v>
      </c>
      <c r="V29" s="119">
        <f>[24]Agosto!$D$25</f>
        <v>8.6</v>
      </c>
      <c r="W29" s="119">
        <f>[24]Agosto!$D$26</f>
        <v>12.7</v>
      </c>
      <c r="X29" s="119">
        <f>[24]Agosto!$D$27</f>
        <v>15</v>
      </c>
      <c r="Y29" s="119">
        <f>[24]Agosto!$D$28</f>
        <v>15.5</v>
      </c>
      <c r="Z29" s="119">
        <f>[24]Agosto!$D$29</f>
        <v>17.600000000000001</v>
      </c>
      <c r="AA29" s="119">
        <f>[24]Agosto!$D$30</f>
        <v>15.2</v>
      </c>
      <c r="AB29" s="119">
        <f>[24]Agosto!$D$31</f>
        <v>17.399999999999999</v>
      </c>
      <c r="AC29" s="119">
        <f>[24]Agosto!$D$32</f>
        <v>17.5</v>
      </c>
      <c r="AD29" s="119">
        <f>[24]Agosto!$D$33</f>
        <v>14.3</v>
      </c>
      <c r="AE29" s="119">
        <f>[24]Agosto!$D$34</f>
        <v>14</v>
      </c>
      <c r="AF29" s="119">
        <f>[24]Agosto!$D$35</f>
        <v>11.1</v>
      </c>
      <c r="AG29" s="117">
        <f t="shared" si="29"/>
        <v>4.2</v>
      </c>
      <c r="AH29" s="121">
        <f t="shared" si="30"/>
        <v>13.099999999999998</v>
      </c>
    </row>
    <row r="30" spans="1:39" x14ac:dyDescent="0.2">
      <c r="A30" s="54" t="s">
        <v>35</v>
      </c>
      <c r="B30" s="119">
        <f>[25]Agosto!$D$5</f>
        <v>18.2</v>
      </c>
      <c r="C30" s="119">
        <f>[25]Agosto!$D$6</f>
        <v>18.3</v>
      </c>
      <c r="D30" s="119">
        <f>[25]Agosto!$D$7</f>
        <v>17.899999999999999</v>
      </c>
      <c r="E30" s="119">
        <f>[25]Agosto!$D$8</f>
        <v>16.2</v>
      </c>
      <c r="F30" s="119">
        <f>[25]Agosto!$D$9</f>
        <v>18.8</v>
      </c>
      <c r="G30" s="119">
        <f>[25]Agosto!$D$10</f>
        <v>18.3</v>
      </c>
      <c r="H30" s="119">
        <f>[25]Agosto!$D$11</f>
        <v>19.399999999999999</v>
      </c>
      <c r="I30" s="119">
        <f>[25]Agosto!$D$12</f>
        <v>19.600000000000001</v>
      </c>
      <c r="J30" s="119">
        <f>[25]Agosto!$D$13</f>
        <v>13.7</v>
      </c>
      <c r="K30" s="119">
        <f>[25]Agosto!$D$14</f>
        <v>9.5</v>
      </c>
      <c r="L30" s="119">
        <f>[25]Agosto!$D$15</f>
        <v>9.1</v>
      </c>
      <c r="M30" s="119">
        <f>[25]Agosto!$D$16</f>
        <v>10.7</v>
      </c>
      <c r="N30" s="119">
        <f>[25]Agosto!$D$17</f>
        <v>14.5</v>
      </c>
      <c r="O30" s="119">
        <f>[25]Agosto!$D$18</f>
        <v>17.399999999999999</v>
      </c>
      <c r="P30" s="119">
        <f>[25]Agosto!$D$19</f>
        <v>17.2</v>
      </c>
      <c r="Q30" s="119">
        <f>[25]Agosto!$D$20</f>
        <v>21.1</v>
      </c>
      <c r="R30" s="119">
        <f>[25]Agosto!$D$21</f>
        <v>19.3</v>
      </c>
      <c r="S30" s="119">
        <f>[25]Agosto!$D$22</f>
        <v>17.100000000000001</v>
      </c>
      <c r="T30" s="119">
        <f>[25]Agosto!$D$23</f>
        <v>9.3000000000000007</v>
      </c>
      <c r="U30" s="119">
        <f>[25]Agosto!$D$24</f>
        <v>7.6</v>
      </c>
      <c r="V30" s="119">
        <f>[25]Agosto!$D$25</f>
        <v>14.5</v>
      </c>
      <c r="W30" s="119">
        <f>[25]Agosto!$D$26</f>
        <v>18.399999999999999</v>
      </c>
      <c r="X30" s="119">
        <f>[25]Agosto!$D$27</f>
        <v>20.2</v>
      </c>
      <c r="Y30" s="119">
        <f>[25]Agosto!$D$28</f>
        <v>17.899999999999999</v>
      </c>
      <c r="Z30" s="119">
        <f>[25]Agosto!$D$29</f>
        <v>17.100000000000001</v>
      </c>
      <c r="AA30" s="119">
        <f>[25]Agosto!$D$30</f>
        <v>18.100000000000001</v>
      </c>
      <c r="AB30" s="119">
        <f>[25]Agosto!$D$31</f>
        <v>19.600000000000001</v>
      </c>
      <c r="AC30" s="119">
        <f>[25]Agosto!$D$32</f>
        <v>20.7</v>
      </c>
      <c r="AD30" s="119">
        <f>[25]Agosto!$D$33</f>
        <v>18.100000000000001</v>
      </c>
      <c r="AE30" s="119">
        <f>[25]Agosto!$D$34</f>
        <v>15.8</v>
      </c>
      <c r="AF30" s="119">
        <f>[25]Agosto!$D$35</f>
        <v>18.5</v>
      </c>
      <c r="AG30" s="117">
        <f>MIN(B30:AF30)</f>
        <v>7.6</v>
      </c>
      <c r="AH30" s="121">
        <f>AVERAGE(B30:AF30)</f>
        <v>16.519354838709681</v>
      </c>
      <c r="AI30" s="12" t="s">
        <v>36</v>
      </c>
      <c r="AJ30" t="s">
        <v>36</v>
      </c>
      <c r="AL30" t="s">
        <v>36</v>
      </c>
    </row>
    <row r="31" spans="1:39" x14ac:dyDescent="0.2">
      <c r="A31" s="54" t="s">
        <v>12</v>
      </c>
      <c r="B31" s="119">
        <f>[26]Agosto!$D$5</f>
        <v>17.7</v>
      </c>
      <c r="C31" s="119">
        <f>[26]Agosto!$D$6</f>
        <v>17.7</v>
      </c>
      <c r="D31" s="119">
        <f>[26]Agosto!$D$7</f>
        <v>20.100000000000001</v>
      </c>
      <c r="E31" s="119">
        <f>[26]Agosto!$D$8</f>
        <v>20.2</v>
      </c>
      <c r="F31" s="119">
        <f>[26]Agosto!$D$9</f>
        <v>18.8</v>
      </c>
      <c r="G31" s="119">
        <f>[26]Agosto!$D$10</f>
        <v>17.8</v>
      </c>
      <c r="H31" s="119">
        <f>[26]Agosto!$D$11</f>
        <v>20.5</v>
      </c>
      <c r="I31" s="119">
        <f>[26]Agosto!$D$12</f>
        <v>18.5</v>
      </c>
      <c r="J31" s="119">
        <f>[26]Agosto!$D$13</f>
        <v>14.6</v>
      </c>
      <c r="K31" s="119">
        <f>[26]Agosto!$D$14</f>
        <v>11.9</v>
      </c>
      <c r="L31" s="119">
        <f>[26]Agosto!$D$15</f>
        <v>8.8000000000000007</v>
      </c>
      <c r="M31" s="119">
        <f>[26]Agosto!$D$16</f>
        <v>11.7</v>
      </c>
      <c r="N31" s="119">
        <f>[26]Agosto!$D$17</f>
        <v>11.9</v>
      </c>
      <c r="O31" s="119">
        <f>[26]Agosto!$D$18</f>
        <v>13.9</v>
      </c>
      <c r="P31" s="119">
        <f>[26]Agosto!$D$19</f>
        <v>17.8</v>
      </c>
      <c r="Q31" s="119">
        <f>[26]Agosto!$D$20</f>
        <v>21.3</v>
      </c>
      <c r="R31" s="119">
        <f>[26]Agosto!$D$21</f>
        <v>16.600000000000001</v>
      </c>
      <c r="S31" s="119">
        <f>[26]Agosto!$D$22</f>
        <v>16.7</v>
      </c>
      <c r="T31" s="119">
        <f>[26]Agosto!$D$23</f>
        <v>11.3</v>
      </c>
      <c r="U31" s="119">
        <f>[26]Agosto!$D$24</f>
        <v>9.9</v>
      </c>
      <c r="V31" s="119">
        <f>[26]Agosto!$D$25</f>
        <v>15.5</v>
      </c>
      <c r="W31" s="119">
        <f>[26]Agosto!$D$26</f>
        <v>14.1</v>
      </c>
      <c r="X31" s="119">
        <f>[26]Agosto!$D$27</f>
        <v>15.2</v>
      </c>
      <c r="Y31" s="119">
        <f>[26]Agosto!$D$28</f>
        <v>15.7</v>
      </c>
      <c r="Z31" s="119">
        <f>[26]Agosto!$D$29</f>
        <v>15.7</v>
      </c>
      <c r="AA31" s="119">
        <f>[26]Agosto!$D$30</f>
        <v>16.7</v>
      </c>
      <c r="AB31" s="119">
        <f>[26]Agosto!$D$31</f>
        <v>17.7</v>
      </c>
      <c r="AC31" s="119">
        <f>[26]Agosto!$D$32</f>
        <v>18.899999999999999</v>
      </c>
      <c r="AD31" s="119">
        <f>[26]Agosto!$D$33</f>
        <v>18.5</v>
      </c>
      <c r="AE31" s="119">
        <f>[26]Agosto!$D$34</f>
        <v>12.8</v>
      </c>
      <c r="AF31" s="119">
        <f>[26]Agosto!$D$35</f>
        <v>14.6</v>
      </c>
      <c r="AG31" s="117">
        <f>MIN(B31:AF31)</f>
        <v>8.8000000000000007</v>
      </c>
      <c r="AH31" s="121">
        <f>AVERAGE(B31:AF31)</f>
        <v>15.906451612903227</v>
      </c>
    </row>
    <row r="32" spans="1:39" s="5" customFormat="1" ht="17.100000000000001" customHeight="1" x14ac:dyDescent="0.2">
      <c r="A32" s="55" t="s">
        <v>205</v>
      </c>
      <c r="B32" s="120">
        <f t="shared" ref="B32:AG32" si="31">MIN(B5:B31)</f>
        <v>11.3</v>
      </c>
      <c r="C32" s="120">
        <f t="shared" si="31"/>
        <v>12.1</v>
      </c>
      <c r="D32" s="120">
        <f t="shared" si="31"/>
        <v>12</v>
      </c>
      <c r="E32" s="120">
        <f t="shared" si="31"/>
        <v>14.1</v>
      </c>
      <c r="F32" s="120">
        <f t="shared" si="31"/>
        <v>11.5</v>
      </c>
      <c r="G32" s="120">
        <f t="shared" si="31"/>
        <v>13.2</v>
      </c>
      <c r="H32" s="120">
        <f t="shared" si="31"/>
        <v>15.5</v>
      </c>
      <c r="I32" s="120">
        <f t="shared" si="31"/>
        <v>15.3</v>
      </c>
      <c r="J32" s="120">
        <f t="shared" si="31"/>
        <v>11.4</v>
      </c>
      <c r="K32" s="120">
        <f t="shared" si="31"/>
        <v>6.3</v>
      </c>
      <c r="L32" s="120">
        <f t="shared" si="31"/>
        <v>4.0999999999999996</v>
      </c>
      <c r="M32" s="120">
        <f t="shared" si="31"/>
        <v>8.6</v>
      </c>
      <c r="N32" s="120">
        <f t="shared" si="31"/>
        <v>8</v>
      </c>
      <c r="O32" s="120">
        <f t="shared" si="31"/>
        <v>10.6</v>
      </c>
      <c r="P32" s="120">
        <f t="shared" si="31"/>
        <v>11.5</v>
      </c>
      <c r="Q32" s="120">
        <f t="shared" si="31"/>
        <v>14.9</v>
      </c>
      <c r="R32" s="120">
        <f t="shared" si="31"/>
        <v>15.1</v>
      </c>
      <c r="S32" s="120">
        <f t="shared" si="31"/>
        <v>11</v>
      </c>
      <c r="T32" s="120">
        <f t="shared" si="31"/>
        <v>3.7</v>
      </c>
      <c r="U32" s="120">
        <f t="shared" si="31"/>
        <v>2.2000000000000002</v>
      </c>
      <c r="V32" s="120">
        <f t="shared" si="31"/>
        <v>8.1999999999999993</v>
      </c>
      <c r="W32" s="120">
        <f t="shared" si="31"/>
        <v>10.7</v>
      </c>
      <c r="X32" s="120">
        <f t="shared" si="31"/>
        <v>11.8</v>
      </c>
      <c r="Y32" s="120">
        <f t="shared" si="31"/>
        <v>13.4</v>
      </c>
      <c r="Z32" s="120">
        <f t="shared" si="31"/>
        <v>12.3</v>
      </c>
      <c r="AA32" s="120">
        <f t="shared" si="31"/>
        <v>11.5</v>
      </c>
      <c r="AB32" s="120">
        <f t="shared" si="31"/>
        <v>12.5</v>
      </c>
      <c r="AC32" s="120">
        <f t="shared" si="31"/>
        <v>13.9</v>
      </c>
      <c r="AD32" s="120">
        <f t="shared" si="31"/>
        <v>10</v>
      </c>
      <c r="AE32" s="120">
        <f t="shared" si="31"/>
        <v>10.3</v>
      </c>
      <c r="AF32" s="120">
        <f t="shared" si="31"/>
        <v>10.199999999999999</v>
      </c>
      <c r="AG32" s="117">
        <f t="shared" si="31"/>
        <v>2.2000000000000002</v>
      </c>
      <c r="AH32" s="121">
        <f>AVERAGE(AH5:AH31)</f>
        <v>14.872562754129362</v>
      </c>
      <c r="AL32" s="5" t="s">
        <v>36</v>
      </c>
    </row>
    <row r="33" spans="1:39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1"/>
      <c r="AF33" s="57" t="s">
        <v>36</v>
      </c>
      <c r="AG33" s="48"/>
      <c r="AH33" s="50"/>
    </row>
    <row r="34" spans="1:39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48"/>
      <c r="AH34" s="47"/>
      <c r="AL34" t="s">
        <v>36</v>
      </c>
      <c r="AM34" t="s">
        <v>36</v>
      </c>
    </row>
    <row r="35" spans="1:39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48"/>
      <c r="AH35" s="47"/>
    </row>
    <row r="36" spans="1:39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48"/>
      <c r="AH36" s="82"/>
    </row>
    <row r="37" spans="1:39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51"/>
      <c r="AG37" s="48"/>
      <c r="AH37" s="50"/>
      <c r="AK37" t="s">
        <v>36</v>
      </c>
      <c r="AL37" t="s">
        <v>36</v>
      </c>
    </row>
    <row r="38" spans="1:39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52"/>
      <c r="AG38" s="48"/>
      <c r="AH38" s="50"/>
      <c r="AL38" t="s">
        <v>36</v>
      </c>
    </row>
    <row r="39" spans="1:39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0"/>
      <c r="AH39" s="83"/>
      <c r="AL39" t="s">
        <v>36</v>
      </c>
    </row>
    <row r="40" spans="1:39" x14ac:dyDescent="0.2">
      <c r="AJ40" t="s">
        <v>36</v>
      </c>
    </row>
    <row r="42" spans="1:39" x14ac:dyDescent="0.2">
      <c r="AD42" s="2" t="s">
        <v>36</v>
      </c>
      <c r="AM42" t="s">
        <v>36</v>
      </c>
    </row>
    <row r="44" spans="1:39" x14ac:dyDescent="0.2">
      <c r="AI44" s="12" t="s">
        <v>36</v>
      </c>
      <c r="AJ44" t="s">
        <v>36</v>
      </c>
    </row>
    <row r="47" spans="1:39" x14ac:dyDescent="0.2">
      <c r="I47" s="2" t="s">
        <v>36</v>
      </c>
      <c r="Y47" s="2" t="s">
        <v>36</v>
      </c>
      <c r="AB47" s="2" t="s">
        <v>36</v>
      </c>
      <c r="AI47" t="s">
        <v>36</v>
      </c>
    </row>
    <row r="54" spans="35:35" x14ac:dyDescent="0.2">
      <c r="AI54" s="12" t="s">
        <v>36</v>
      </c>
    </row>
    <row r="75" spans="40:40" x14ac:dyDescent="0.2">
      <c r="AN75" s="12" t="s">
        <v>36</v>
      </c>
    </row>
  </sheetData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35:X35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4:X3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zoomScale="90" zoomScaleNormal="90" workbookViewId="0">
      <selection activeCell="B8" sqref="B8:AF8"/>
    </sheetView>
  </sheetViews>
  <sheetFormatPr defaultRowHeight="12.75" x14ac:dyDescent="0.2"/>
  <cols>
    <col min="1" max="1" width="19.140625" style="2" bestFit="1" customWidth="1"/>
    <col min="2" max="2" width="7" style="2" bestFit="1" customWidth="1"/>
    <col min="3" max="9" width="5.5703125" style="2" bestFit="1" customWidth="1"/>
    <col min="10" max="10" width="6.42578125" style="2" bestFit="1" customWidth="1"/>
    <col min="11" max="25" width="5.5703125" style="2" bestFit="1" customWidth="1"/>
    <col min="26" max="26" width="6" style="2" customWidth="1"/>
    <col min="27" max="30" width="5.5703125" style="2" bestFit="1" customWidth="1"/>
    <col min="31" max="31" width="7" style="2" bestFit="1" customWidth="1"/>
    <col min="32" max="32" width="6.85546875" style="2" customWidth="1"/>
    <col min="33" max="33" width="6.7109375" style="7" bestFit="1" customWidth="1"/>
  </cols>
  <sheetData>
    <row r="1" spans="1:35" ht="20.100000000000001" customHeight="1" x14ac:dyDescent="0.2">
      <c r="A1" s="150" t="s">
        <v>17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5" s="4" customFormat="1" ht="20.100000000000001" customHeight="1" x14ac:dyDescent="0.2">
      <c r="A2" s="153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9"/>
    </row>
    <row r="3" spans="1:35" s="5" customFormat="1" ht="20.100000000000001" customHeight="1" x14ac:dyDescent="0.2">
      <c r="A3" s="153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43">
        <v>30</v>
      </c>
      <c r="AF3" s="144">
        <v>31</v>
      </c>
      <c r="AG3" s="164" t="s">
        <v>28</v>
      </c>
    </row>
    <row r="4" spans="1:35" s="5" customFormat="1" ht="20.100000000000001" customHeight="1" x14ac:dyDescent="0.2">
      <c r="A4" s="15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5"/>
      <c r="AG4" s="165"/>
    </row>
    <row r="5" spans="1:35" s="5" customFormat="1" x14ac:dyDescent="0.2">
      <c r="A5" s="54" t="s">
        <v>32</v>
      </c>
      <c r="B5" s="116">
        <f>[1]Agosto!$E$5</f>
        <v>61.083333333333336</v>
      </c>
      <c r="C5" s="116">
        <f>[1]Agosto!$E$6</f>
        <v>56.458333333333336</v>
      </c>
      <c r="D5" s="116">
        <f>[1]Agosto!$E$7</f>
        <v>53.458333333333336</v>
      </c>
      <c r="E5" s="116">
        <f>[1]Agosto!$E$8</f>
        <v>53.625</v>
      </c>
      <c r="F5" s="116">
        <f>[1]Agosto!$E$9</f>
        <v>60.291666666666664</v>
      </c>
      <c r="G5" s="116">
        <f>[1]Agosto!$E$10</f>
        <v>54.958333333333336</v>
      </c>
      <c r="H5" s="116">
        <f>[1]Agosto!$E$11</f>
        <v>64.541666666666671</v>
      </c>
      <c r="I5" s="116">
        <f>[1]Agosto!$E$12</f>
        <v>90.083333333333329</v>
      </c>
      <c r="J5" s="116">
        <f>[1]Agosto!$E$13</f>
        <v>97.666666666666671</v>
      </c>
      <c r="K5" s="116">
        <f>[1]Agosto!$E$14</f>
        <v>76.375</v>
      </c>
      <c r="L5" s="116">
        <f>[1]Agosto!$E$15</f>
        <v>76.083333333333329</v>
      </c>
      <c r="M5" s="116">
        <f>[1]Agosto!$E$16</f>
        <v>69.125</v>
      </c>
      <c r="N5" s="116">
        <f>[1]Agosto!$E$17</f>
        <v>63.833333333333336</v>
      </c>
      <c r="O5" s="116">
        <f>[1]Agosto!$E$18</f>
        <v>59.25</v>
      </c>
      <c r="P5" s="116">
        <f>[1]Agosto!$E$19</f>
        <v>57.125</v>
      </c>
      <c r="Q5" s="116">
        <f>[1]Agosto!$E$20</f>
        <v>60.208333333333336</v>
      </c>
      <c r="R5" s="116">
        <f>[1]Agosto!$E$21</f>
        <v>92.5</v>
      </c>
      <c r="S5" s="116">
        <f>[1]Agosto!$E$22</f>
        <v>94.583333333333329</v>
      </c>
      <c r="T5" s="116">
        <f>[1]Agosto!$E$23</f>
        <v>62.541666666666664</v>
      </c>
      <c r="U5" s="116">
        <f>[1]Agosto!$E$24</f>
        <v>69.416666666666671</v>
      </c>
      <c r="V5" s="116">
        <f>[1]Agosto!$E$25</f>
        <v>73.541666666666671</v>
      </c>
      <c r="W5" s="116">
        <f>[1]Agosto!$E$26</f>
        <v>71.875</v>
      </c>
      <c r="X5" s="116">
        <f>[1]Agosto!$E$27</f>
        <v>64.083333333333329</v>
      </c>
      <c r="Y5" s="116">
        <f>[1]Agosto!$E$28</f>
        <v>60.875</v>
      </c>
      <c r="Z5" s="116">
        <f>[1]Agosto!$E$29</f>
        <v>62.166666666666664</v>
      </c>
      <c r="AA5" s="116">
        <f>[1]Agosto!$E$30</f>
        <v>55.875</v>
      </c>
      <c r="AB5" s="116">
        <f>[1]Agosto!$E$31</f>
        <v>56.291666666666664</v>
      </c>
      <c r="AC5" s="116">
        <f>[1]Agosto!$E$32</f>
        <v>56.083333333333336</v>
      </c>
      <c r="AD5" s="116">
        <f>[1]Agosto!$E$33</f>
        <v>58.666666666666664</v>
      </c>
      <c r="AE5" s="116">
        <f>[1]Agosto!$E$34</f>
        <v>57.75</v>
      </c>
      <c r="AF5" s="116">
        <f>[1]Agosto!$E$35</f>
        <v>61.041666666666664</v>
      </c>
      <c r="AG5" s="124">
        <f t="shared" ref="AG5:AG6" si="1">AVERAGE(B5:AF5)</f>
        <v>66.176075268817215</v>
      </c>
    </row>
    <row r="6" spans="1:35" x14ac:dyDescent="0.2">
      <c r="A6" s="54" t="s">
        <v>91</v>
      </c>
      <c r="B6" s="119">
        <f>[2]Agosto!$E$5</f>
        <v>46.5</v>
      </c>
      <c r="C6" s="119">
        <f>[2]Agosto!$E$6</f>
        <v>41.541666666666664</v>
      </c>
      <c r="D6" s="119">
        <f>[2]Agosto!$E$7</f>
        <v>39.208333333333336</v>
      </c>
      <c r="E6" s="119">
        <f>[2]Agosto!$E$8</f>
        <v>40.541666666666664</v>
      </c>
      <c r="F6" s="119">
        <f>[2]Agosto!$E$9</f>
        <v>69.875</v>
      </c>
      <c r="G6" s="119">
        <f>[2]Agosto!$E$10</f>
        <v>63.25</v>
      </c>
      <c r="H6" s="119">
        <f>[2]Agosto!$E$11</f>
        <v>80.291666666666671</v>
      </c>
      <c r="I6" s="119">
        <f>[2]Agosto!$E$12</f>
        <v>93.791666666666671</v>
      </c>
      <c r="J6" s="119">
        <f>[2]Agosto!$E$13</f>
        <v>94.208333333333329</v>
      </c>
      <c r="K6" s="119">
        <f>[2]Agosto!$E$14</f>
        <v>81.791666666666671</v>
      </c>
      <c r="L6" s="119">
        <f>[2]Agosto!$E$15</f>
        <v>78.625</v>
      </c>
      <c r="M6" s="119">
        <f>[2]Agosto!$E$16</f>
        <v>67.458333333333329</v>
      </c>
      <c r="N6" s="119">
        <f>[2]Agosto!$E$17</f>
        <v>57.416666666666664</v>
      </c>
      <c r="O6" s="119">
        <f>[2]Agosto!$E$18</f>
        <v>47.5</v>
      </c>
      <c r="P6" s="119">
        <f>[2]Agosto!$E$19</f>
        <v>41.041666666666664</v>
      </c>
      <c r="Q6" s="119">
        <f>[2]Agosto!$E$20</f>
        <v>62.916666666666664</v>
      </c>
      <c r="R6" s="119">
        <f>[2]Agosto!$E$21</f>
        <v>90.958333333333329</v>
      </c>
      <c r="S6" s="119">
        <f>[2]Agosto!$E$22</f>
        <v>92.75</v>
      </c>
      <c r="T6" s="119">
        <f>[2]Agosto!$E$23</f>
        <v>58.208333333333336</v>
      </c>
      <c r="U6" s="119">
        <f>[2]Agosto!$E$24</f>
        <v>64.833333333333329</v>
      </c>
      <c r="V6" s="119">
        <f>[2]Agosto!$E$25</f>
        <v>72.708333333333329</v>
      </c>
      <c r="W6" s="119">
        <f>[2]Agosto!$E$26</f>
        <v>77.25</v>
      </c>
      <c r="X6" s="119">
        <f>[2]Agosto!$E$27</f>
        <v>68.958333333333329</v>
      </c>
      <c r="Y6" s="119">
        <f>[2]Agosto!$E$28</f>
        <v>61.083333333333336</v>
      </c>
      <c r="Z6" s="119">
        <f>[2]Agosto!$E$29</f>
        <v>50.375</v>
      </c>
      <c r="AA6" s="119">
        <f>[2]Agosto!$E$30</f>
        <v>46.833333333333336</v>
      </c>
      <c r="AB6" s="119">
        <f>[2]Agosto!$E$31</f>
        <v>40.772727272727273</v>
      </c>
      <c r="AC6" s="119">
        <f>[2]Agosto!$E$32</f>
        <v>48.125</v>
      </c>
      <c r="AD6" s="119">
        <f>[2]Agosto!$E$33</f>
        <v>69.541666669999998</v>
      </c>
      <c r="AE6" s="119">
        <f>[2]Agosto!$E$34</f>
        <v>62.916666669999998</v>
      </c>
      <c r="AF6" s="119">
        <f>[2]Agosto!$E$35</f>
        <v>61.875</v>
      </c>
      <c r="AG6" s="124">
        <f t="shared" si="1"/>
        <v>63.649926686432046</v>
      </c>
    </row>
    <row r="7" spans="1:35" x14ac:dyDescent="0.2">
      <c r="A7" s="54" t="s">
        <v>0</v>
      </c>
      <c r="B7" s="119" t="str">
        <f>[3]Agosto!$E$5</f>
        <v>*</v>
      </c>
      <c r="C7" s="119" t="str">
        <f>[3]Agosto!$E$6</f>
        <v>*</v>
      </c>
      <c r="D7" s="119" t="str">
        <f>[3]Agosto!$E$7</f>
        <v>*</v>
      </c>
      <c r="E7" s="119" t="str">
        <f>[3]Agosto!$E$8</f>
        <v>*</v>
      </c>
      <c r="F7" s="119" t="str">
        <f>[3]Agosto!$E$9</f>
        <v>*</v>
      </c>
      <c r="G7" s="119" t="str">
        <f>[3]Agosto!$E$10</f>
        <v>*</v>
      </c>
      <c r="H7" s="119" t="str">
        <f>[3]Agosto!$E$11</f>
        <v>*</v>
      </c>
      <c r="I7" s="119" t="str">
        <f>[3]Agosto!$E$12</f>
        <v>*</v>
      </c>
      <c r="J7" s="119" t="str">
        <f>[3]Agosto!$E$13</f>
        <v>*</v>
      </c>
      <c r="K7" s="119" t="str">
        <f>[3]Agosto!$E$14</f>
        <v>*</v>
      </c>
      <c r="L7" s="119" t="str">
        <f>[3]Agosto!$E$15</f>
        <v>*</v>
      </c>
      <c r="M7" s="119" t="str">
        <f>[3]Agosto!$E$16</f>
        <v>*</v>
      </c>
      <c r="N7" s="119" t="str">
        <f>[3]Agosto!$E$17</f>
        <v>*</v>
      </c>
      <c r="O7" s="119" t="str">
        <f>[3]Agosto!$E$18</f>
        <v>*</v>
      </c>
      <c r="P7" s="119" t="str">
        <f>[3]Agosto!$E$19</f>
        <v>*</v>
      </c>
      <c r="Q7" s="119" t="str">
        <f>[3]Agosto!$E$20</f>
        <v>*</v>
      </c>
      <c r="R7" s="119" t="str">
        <f>[3]Agosto!$E$21</f>
        <v>*</v>
      </c>
      <c r="S7" s="119" t="str">
        <f>[3]Agosto!$E$22</f>
        <v>*</v>
      </c>
      <c r="T7" s="119" t="str">
        <f>[3]Agosto!$E$23</f>
        <v>*</v>
      </c>
      <c r="U7" s="119" t="str">
        <f>[3]Agosto!$E$24</f>
        <v>*</v>
      </c>
      <c r="V7" s="119">
        <f>[3]Agosto!$E$25</f>
        <v>59.142857142857146</v>
      </c>
      <c r="W7" s="119">
        <f>[3]Agosto!$E$26</f>
        <v>64.333333333333329</v>
      </c>
      <c r="X7" s="119">
        <f>[3]Agosto!$E$27</f>
        <v>55.416666666666664</v>
      </c>
      <c r="Y7" s="119">
        <f>[3]Agosto!$E$28</f>
        <v>46.208333333333336</v>
      </c>
      <c r="Z7" s="119">
        <f>[3]Agosto!$E$29</f>
        <v>53.333333333333336</v>
      </c>
      <c r="AA7" s="119">
        <f>[3]Agosto!$E$30</f>
        <v>43.125</v>
      </c>
      <c r="AB7" s="119">
        <f>[3]Agosto!$E$31</f>
        <v>53.416666666666664</v>
      </c>
      <c r="AC7" s="119">
        <f>[3]Agosto!$E$32</f>
        <v>57.166666666666664</v>
      </c>
      <c r="AD7" s="119">
        <f>[3]Agosto!$E$33</f>
        <v>67.458333333333329</v>
      </c>
      <c r="AE7" s="119">
        <f>[3]Agosto!$E$34</f>
        <v>60.125</v>
      </c>
      <c r="AF7" s="119">
        <f>[3]Agosto!$E$35</f>
        <v>47.583333333333336</v>
      </c>
      <c r="AG7" s="124">
        <f t="shared" ref="AG7:AG9" si="2">AVERAGE(B7:AF7)</f>
        <v>55.209956709956714</v>
      </c>
    </row>
    <row r="8" spans="1:35" x14ac:dyDescent="0.2">
      <c r="A8" s="54" t="s">
        <v>227</v>
      </c>
      <c r="B8" s="11">
        <v>46.25</v>
      </c>
      <c r="C8" s="11">
        <v>43.208333333333336</v>
      </c>
      <c r="D8" s="11">
        <v>39.916666666666664</v>
      </c>
      <c r="E8" s="11">
        <v>49.041666666666664</v>
      </c>
      <c r="F8" s="11">
        <v>83.083333333333329</v>
      </c>
      <c r="G8" s="11">
        <v>77.291666666666671</v>
      </c>
      <c r="H8" s="11">
        <v>94.666666666666671</v>
      </c>
      <c r="I8" s="11">
        <v>99</v>
      </c>
      <c r="J8" s="11">
        <v>95.5</v>
      </c>
      <c r="K8" s="11">
        <v>88.583333333333329</v>
      </c>
      <c r="L8" s="11">
        <v>75.333333333333329</v>
      </c>
      <c r="M8" s="11">
        <v>64.75</v>
      </c>
      <c r="N8" s="11">
        <v>52.833333333333336</v>
      </c>
      <c r="O8" s="11">
        <v>44.083333333333336</v>
      </c>
      <c r="P8" s="11">
        <v>36.541666666666664</v>
      </c>
      <c r="Q8" s="11">
        <v>79.833333333333329</v>
      </c>
      <c r="R8" s="11">
        <v>85.25</v>
      </c>
      <c r="S8" s="11">
        <v>90.333333333333329</v>
      </c>
      <c r="T8" s="11">
        <v>51.958333333333336</v>
      </c>
      <c r="U8" s="11">
        <v>64.166666666666671</v>
      </c>
      <c r="V8" s="11">
        <v>71.625</v>
      </c>
      <c r="W8" s="11">
        <v>76.291666666666671</v>
      </c>
      <c r="X8" s="11">
        <v>64.708333333333329</v>
      </c>
      <c r="Y8" s="11">
        <v>58.458333333333336</v>
      </c>
      <c r="Z8" s="11">
        <v>52.166666666666664</v>
      </c>
      <c r="AA8" s="11">
        <v>44.083333333333336</v>
      </c>
      <c r="AB8" s="11">
        <v>38.5</v>
      </c>
      <c r="AC8" s="11">
        <v>45.333333333333336</v>
      </c>
      <c r="AD8" s="11">
        <v>81.833333333333329</v>
      </c>
      <c r="AE8" s="11">
        <v>60.375</v>
      </c>
      <c r="AF8" s="11">
        <v>61.166666666666664</v>
      </c>
      <c r="AG8" s="124">
        <f t="shared" si="2"/>
        <v>65.037634408602145</v>
      </c>
    </row>
    <row r="9" spans="1:35" x14ac:dyDescent="0.2">
      <c r="A9" s="54" t="s">
        <v>98</v>
      </c>
      <c r="B9" s="119">
        <f>[4]Agosto!$E$5</f>
        <v>46.291666666666664</v>
      </c>
      <c r="C9" s="119">
        <f>[4]Agosto!$E$6</f>
        <v>41.166666666666664</v>
      </c>
      <c r="D9" s="119">
        <f>[4]Agosto!$E$7</f>
        <v>42.083333333333336</v>
      </c>
      <c r="E9" s="119">
        <f>[4]Agosto!$E$8</f>
        <v>34.25</v>
      </c>
      <c r="F9" s="119">
        <f>[4]Agosto!$E$9</f>
        <v>61.875</v>
      </c>
      <c r="G9" s="119">
        <f>[4]Agosto!$E$10</f>
        <v>58.291666666666664</v>
      </c>
      <c r="H9" s="119">
        <f>[4]Agosto!$E$11</f>
        <v>46.5</v>
      </c>
      <c r="I9" s="119">
        <f>[4]Agosto!$E$12</f>
        <v>93</v>
      </c>
      <c r="J9" s="119">
        <f>[4]Agosto!$E$13</f>
        <v>96.458333333333329</v>
      </c>
      <c r="K9" s="119">
        <f>[4]Agosto!$E$14</f>
        <v>81.75</v>
      </c>
      <c r="L9" s="119">
        <f>[4]Agosto!$E$15</f>
        <v>72</v>
      </c>
      <c r="M9" s="119">
        <f>[4]Agosto!$E$16</f>
        <v>66.75</v>
      </c>
      <c r="N9" s="119">
        <f>[4]Agosto!$E$17</f>
        <v>43.666666666666664</v>
      </c>
      <c r="O9" s="119">
        <f>[4]Agosto!$E$18</f>
        <v>44.625</v>
      </c>
      <c r="P9" s="119">
        <f>[4]Agosto!$E$19</f>
        <v>37.333333333333336</v>
      </c>
      <c r="Q9" s="119">
        <f>[4]Agosto!$E$20</f>
        <v>54.666666666666664</v>
      </c>
      <c r="R9" s="119">
        <f>[4]Agosto!$E$21</f>
        <v>89.791666666666671</v>
      </c>
      <c r="S9" s="119">
        <f>[4]Agosto!$E$22</f>
        <v>89.625</v>
      </c>
      <c r="T9" s="119">
        <f>[4]Agosto!$E$23</f>
        <v>60.75</v>
      </c>
      <c r="U9" s="119">
        <f>[4]Agosto!$E$24</f>
        <v>70.291666666666671</v>
      </c>
      <c r="V9" s="119">
        <f>[4]Agosto!$E$25</f>
        <v>72.583333333333329</v>
      </c>
      <c r="W9" s="119">
        <f>[4]Agosto!$E$26</f>
        <v>76.625</v>
      </c>
      <c r="X9" s="119">
        <f>[4]Agosto!$E$27</f>
        <v>68.125</v>
      </c>
      <c r="Y9" s="119">
        <f>[4]Agosto!$E$28</f>
        <v>57.583333333333336</v>
      </c>
      <c r="Z9" s="119">
        <f>[4]Agosto!$E$29</f>
        <v>49.291666666666664</v>
      </c>
      <c r="AA9" s="119">
        <f>[4]Agosto!$E$30</f>
        <v>53.875</v>
      </c>
      <c r="AB9" s="119">
        <f>[4]Agosto!$E$31</f>
        <v>48.666666666666664</v>
      </c>
      <c r="AC9" s="119">
        <f>[4]Agosto!$E$32</f>
        <v>41.333333333333336</v>
      </c>
      <c r="AD9" s="119">
        <f>[4]Agosto!$E$33</f>
        <v>63.708333333333336</v>
      </c>
      <c r="AE9" s="119">
        <f>[4]Agosto!$E$34</f>
        <v>65.208333333333329</v>
      </c>
      <c r="AF9" s="119">
        <f>[4]Agosto!$E$35</f>
        <v>63.458333333333336</v>
      </c>
      <c r="AG9" s="124">
        <f t="shared" si="2"/>
        <v>61.020161290322577</v>
      </c>
    </row>
    <row r="10" spans="1:35" x14ac:dyDescent="0.2">
      <c r="A10" s="54" t="s">
        <v>53</v>
      </c>
      <c r="B10" s="119">
        <f>[5]Agosto!$E$5</f>
        <v>44.583333333333336</v>
      </c>
      <c r="C10" s="119">
        <f>[5]Agosto!$E$6</f>
        <v>36.772727272727273</v>
      </c>
      <c r="D10" s="119">
        <f>[5]Agosto!$E$7</f>
        <v>36.85</v>
      </c>
      <c r="E10" s="119">
        <f>[5]Agosto!$E$8</f>
        <v>33.625</v>
      </c>
      <c r="F10" s="119">
        <f>[5]Agosto!$E$9</f>
        <v>55.428571428571431</v>
      </c>
      <c r="G10" s="119">
        <f>[5]Agosto!$E$10</f>
        <v>54</v>
      </c>
      <c r="H10" s="119">
        <f>[5]Agosto!$E$11</f>
        <v>64.875</v>
      </c>
      <c r="I10" s="119">
        <f>[5]Agosto!$E$12</f>
        <v>75.5</v>
      </c>
      <c r="J10" s="119" t="str">
        <f>[5]Agosto!$E$13</f>
        <v>*</v>
      </c>
      <c r="K10" s="119">
        <f>[5]Agosto!$E$14</f>
        <v>81.349999999999994</v>
      </c>
      <c r="L10" s="119">
        <f>[5]Agosto!$E$15</f>
        <v>63.928571428571431</v>
      </c>
      <c r="M10" s="119">
        <f>[5]Agosto!$E$16</f>
        <v>61.208333333333336</v>
      </c>
      <c r="N10" s="119">
        <f>[5]Agosto!$E$17</f>
        <v>47.958333333333336</v>
      </c>
      <c r="O10" s="119">
        <f>[5]Agosto!$E$18</f>
        <v>37.166666666666664</v>
      </c>
      <c r="P10" s="119">
        <f>[5]Agosto!$E$19</f>
        <v>35.5</v>
      </c>
      <c r="Q10" s="119">
        <f>[5]Agosto!$E$20</f>
        <v>50.347826086956523</v>
      </c>
      <c r="R10" s="119">
        <f>[5]Agosto!$E$21</f>
        <v>96.5</v>
      </c>
      <c r="S10" s="119">
        <f>[5]Agosto!$E$22</f>
        <v>95.333333333333329</v>
      </c>
      <c r="T10" s="119">
        <f>[5]Agosto!$E$23</f>
        <v>60.217391304347828</v>
      </c>
      <c r="U10" s="119">
        <f>[5]Agosto!$E$24</f>
        <v>62.125</v>
      </c>
      <c r="V10" s="119">
        <f>[5]Agosto!$E$25</f>
        <v>79.318181818181813</v>
      </c>
      <c r="W10" s="119">
        <f>[5]Agosto!$E$26</f>
        <v>64.07692307692308</v>
      </c>
      <c r="X10" s="119">
        <f>[5]Agosto!$E$27</f>
        <v>65.291666666666671</v>
      </c>
      <c r="Y10" s="119">
        <f>[5]Agosto!$E$28</f>
        <v>58.541666666666664</v>
      </c>
      <c r="Z10" s="119">
        <f>[5]Agosto!$E$29</f>
        <v>50.458333333333336</v>
      </c>
      <c r="AA10" s="119">
        <f>[5]Agosto!$E$30</f>
        <v>42.125</v>
      </c>
      <c r="AB10" s="119">
        <f>[5]Agosto!$E$31</f>
        <v>38.708333333333336</v>
      </c>
      <c r="AC10" s="119">
        <f>[5]Agosto!$E$32</f>
        <v>38.916666666666664</v>
      </c>
      <c r="AD10" s="119">
        <f>[5]Agosto!$E$33</f>
        <v>56.791666666666664</v>
      </c>
      <c r="AE10" s="119">
        <f>[5]Agosto!$E$34</f>
        <v>57.791666666666664</v>
      </c>
      <c r="AF10" s="119">
        <f>[5]Agosto!$E$35</f>
        <v>57.125</v>
      </c>
      <c r="AG10" s="124">
        <f t="shared" ref="AG10" si="3">AVERAGE(B10:AF10)</f>
        <v>56.747173080542652</v>
      </c>
    </row>
    <row r="11" spans="1:35" x14ac:dyDescent="0.2">
      <c r="A11" s="54" t="s">
        <v>149</v>
      </c>
      <c r="B11" s="119" t="str">
        <f>[6]Agosto!$E$5</f>
        <v>*</v>
      </c>
      <c r="C11" s="119" t="str">
        <f>[6]Agosto!$E$6</f>
        <v>*</v>
      </c>
      <c r="D11" s="119" t="str">
        <f>[6]Agosto!$E$7</f>
        <v>*</v>
      </c>
      <c r="E11" s="119" t="str">
        <f>[6]Agosto!$E$8</f>
        <v>*</v>
      </c>
      <c r="F11" s="119" t="str">
        <f>[6]Agosto!$E$9</f>
        <v>*</v>
      </c>
      <c r="G11" s="119" t="str">
        <f>[6]Agosto!$E$10</f>
        <v>*</v>
      </c>
      <c r="H11" s="119" t="str">
        <f>[6]Agosto!$E$11</f>
        <v>*</v>
      </c>
      <c r="I11" s="119" t="str">
        <f>[6]Agosto!$E$12</f>
        <v>*</v>
      </c>
      <c r="J11" s="119" t="str">
        <f>[6]Agosto!$E$13</f>
        <v>*</v>
      </c>
      <c r="K11" s="119" t="str">
        <f>[6]Agosto!$E$14</f>
        <v>*</v>
      </c>
      <c r="L11" s="119" t="str">
        <f>[6]Agosto!$E$15</f>
        <v>*</v>
      </c>
      <c r="M11" s="119" t="str">
        <f>[6]Agosto!$E$16</f>
        <v>*</v>
      </c>
      <c r="N11" s="119" t="str">
        <f>[6]Agosto!$E$17</f>
        <v>*</v>
      </c>
      <c r="O11" s="119" t="str">
        <f>[6]Agosto!$E$18</f>
        <v>*</v>
      </c>
      <c r="P11" s="119" t="str">
        <f>[6]Agosto!$E$19</f>
        <v>*</v>
      </c>
      <c r="Q11" s="119" t="str">
        <f>[6]Agosto!$E$20</f>
        <v>*</v>
      </c>
      <c r="R11" s="119" t="str">
        <f>[6]Agosto!$E$21</f>
        <v>*</v>
      </c>
      <c r="S11" s="119" t="str">
        <f>[6]Agosto!$E$22</f>
        <v>*</v>
      </c>
      <c r="T11" s="119" t="str">
        <f>[6]Agosto!$E$23</f>
        <v>*</v>
      </c>
      <c r="U11" s="119" t="str">
        <f>[6]Agosto!$E$24</f>
        <v>*</v>
      </c>
      <c r="V11" s="119" t="str">
        <f>[6]Agosto!$E$25</f>
        <v>*</v>
      </c>
      <c r="W11" s="119" t="str">
        <f>[6]Agosto!$E$26</f>
        <v>*</v>
      </c>
      <c r="X11" s="119" t="str">
        <f>[6]Agosto!$E$27</f>
        <v>*</v>
      </c>
      <c r="Y11" s="119" t="str">
        <f>[6]Agosto!$E$28</f>
        <v>*</v>
      </c>
      <c r="Z11" s="119" t="str">
        <f>[6]Agosto!$E$29</f>
        <v>*</v>
      </c>
      <c r="AA11" s="119" t="str">
        <f>[6]Agosto!$E$30</f>
        <v>*</v>
      </c>
      <c r="AB11" s="119" t="str">
        <f>[6]Agosto!$E$31</f>
        <v>*</v>
      </c>
      <c r="AC11" s="119" t="str">
        <f>[6]Agosto!$E$32</f>
        <v>*</v>
      </c>
      <c r="AD11" s="119" t="str">
        <f>[6]Agosto!$E$33</f>
        <v>*</v>
      </c>
      <c r="AE11" s="119" t="str">
        <f>[6]Agosto!$E$34</f>
        <v>*</v>
      </c>
      <c r="AF11" s="119" t="str">
        <f>[6]Agosto!$E$35</f>
        <v>*</v>
      </c>
      <c r="AG11" s="124" t="s">
        <v>203</v>
      </c>
    </row>
    <row r="12" spans="1:35" x14ac:dyDescent="0.2">
      <c r="A12" s="54" t="s">
        <v>1</v>
      </c>
      <c r="B12" s="119" t="str">
        <f>[7]Agosto!$E$5</f>
        <v>*</v>
      </c>
      <c r="C12" s="119" t="str">
        <f>[7]Agosto!$E$6</f>
        <v>*</v>
      </c>
      <c r="D12" s="119" t="str">
        <f>[7]Agosto!$E$7</f>
        <v>*</v>
      </c>
      <c r="E12" s="119" t="str">
        <f>[7]Agosto!$E$8</f>
        <v>*</v>
      </c>
      <c r="F12" s="119" t="str">
        <f>[7]Agosto!$E$9</f>
        <v>*</v>
      </c>
      <c r="G12" s="119" t="str">
        <f>[7]Agosto!$E$10</f>
        <v>*</v>
      </c>
      <c r="H12" s="119" t="str">
        <f>[7]Agosto!$E$11</f>
        <v>*</v>
      </c>
      <c r="I12" s="119" t="str">
        <f>[7]Agosto!$E$12</f>
        <v>*</v>
      </c>
      <c r="J12" s="119" t="str">
        <f>[7]Agosto!$E$13</f>
        <v>*</v>
      </c>
      <c r="K12" s="119" t="str">
        <f>[7]Agosto!$E$14</f>
        <v>*</v>
      </c>
      <c r="L12" s="119" t="str">
        <f>[7]Agosto!$E$15</f>
        <v>*</v>
      </c>
      <c r="M12" s="119" t="str">
        <f>[7]Agosto!$E$16</f>
        <v>*</v>
      </c>
      <c r="N12" s="119" t="str">
        <f>[7]Agosto!$E$17</f>
        <v>*</v>
      </c>
      <c r="O12" s="119" t="str">
        <f>[7]Agosto!$E$18</f>
        <v>*</v>
      </c>
      <c r="P12" s="119" t="str">
        <f>[7]Agosto!$E$19</f>
        <v>*</v>
      </c>
      <c r="Q12" s="119" t="str">
        <f>[7]Agosto!$E$20</f>
        <v>*</v>
      </c>
      <c r="R12" s="119" t="str">
        <f>[7]Agosto!$E$21</f>
        <v>*</v>
      </c>
      <c r="S12" s="119" t="str">
        <f>[7]Agosto!$E$22</f>
        <v>*</v>
      </c>
      <c r="T12" s="119" t="str">
        <f>[7]Agosto!$E$23</f>
        <v>*</v>
      </c>
      <c r="U12" s="119">
        <f>[7]Agosto!$E$24</f>
        <v>61.333333333333336</v>
      </c>
      <c r="V12" s="119">
        <f>[7]Agosto!$E$25</f>
        <v>64.833333333333329</v>
      </c>
      <c r="W12" s="119">
        <f>[7]Agosto!$E$26</f>
        <v>61.791666666666664</v>
      </c>
      <c r="X12" s="119">
        <f>[7]Agosto!$E$27</f>
        <v>52.041666666666664</v>
      </c>
      <c r="Y12" s="119">
        <f>[7]Agosto!$E$28</f>
        <v>42.428571428571431</v>
      </c>
      <c r="Z12" s="119">
        <f>[7]Agosto!$E$29</f>
        <v>35.333333333333336</v>
      </c>
      <c r="AA12" s="119">
        <f>[7]Agosto!$E$30</f>
        <v>35.583333333333336</v>
      </c>
      <c r="AB12" s="119">
        <f>[7]Agosto!$E$31</f>
        <v>35</v>
      </c>
      <c r="AC12" s="119">
        <f>[7]Agosto!$E$32</f>
        <v>38</v>
      </c>
      <c r="AD12" s="119">
        <f>[7]Agosto!$E$33</f>
        <v>66</v>
      </c>
      <c r="AE12" s="119">
        <f>[7]Agosto!$E$34</f>
        <v>57.5</v>
      </c>
      <c r="AF12" s="119">
        <f>[7]Agosto!$E$35</f>
        <v>47.608695652173914</v>
      </c>
      <c r="AG12" s="124">
        <f t="shared" ref="AG12:AG17" si="4">AVERAGE(B12:AF12)</f>
        <v>49.787827812284327</v>
      </c>
      <c r="AH12" s="12" t="s">
        <v>36</v>
      </c>
    </row>
    <row r="13" spans="1:35" x14ac:dyDescent="0.2">
      <c r="A13" s="54" t="s">
        <v>2</v>
      </c>
      <c r="B13" s="119" t="str">
        <f>[8]Agosto!$E$5</f>
        <v>*</v>
      </c>
      <c r="C13" s="119" t="str">
        <f>[8]Agosto!$E$6</f>
        <v>*</v>
      </c>
      <c r="D13" s="119" t="str">
        <f>[8]Agosto!$E$7</f>
        <v>*</v>
      </c>
      <c r="E13" s="119" t="str">
        <f>[8]Agosto!$E$8</f>
        <v>*</v>
      </c>
      <c r="F13" s="119" t="str">
        <f>[8]Agosto!$E$9</f>
        <v>*</v>
      </c>
      <c r="G13" s="119" t="str">
        <f>[8]Agosto!$E$10</f>
        <v>*</v>
      </c>
      <c r="H13" s="119" t="str">
        <f>[8]Agosto!$E$11</f>
        <v>*</v>
      </c>
      <c r="I13" s="119" t="str">
        <f>[8]Agosto!$E$12</f>
        <v>*</v>
      </c>
      <c r="J13" s="119" t="str">
        <f>[8]Agosto!$E$13</f>
        <v>*</v>
      </c>
      <c r="K13" s="119" t="str">
        <f>[8]Agosto!$E$14</f>
        <v>*</v>
      </c>
      <c r="L13" s="119" t="str">
        <f>[8]Agosto!$E$15</f>
        <v>*</v>
      </c>
      <c r="M13" s="119" t="str">
        <f>[8]Agosto!$E$16</f>
        <v>*</v>
      </c>
      <c r="N13" s="119" t="str">
        <f>[8]Agosto!$E$17</f>
        <v>*</v>
      </c>
      <c r="O13" s="119" t="str">
        <f>[8]Agosto!$E$18</f>
        <v>*</v>
      </c>
      <c r="P13" s="119" t="str">
        <f>[8]Agosto!$E$19</f>
        <v>*</v>
      </c>
      <c r="Q13" s="119" t="str">
        <f>[8]Agosto!$E$20</f>
        <v>*</v>
      </c>
      <c r="R13" s="119">
        <f>[8]Agosto!$E$21</f>
        <v>63.666666666666664</v>
      </c>
      <c r="S13" s="119">
        <f>[8]Agosto!$E$22</f>
        <v>67.416666666666671</v>
      </c>
      <c r="T13" s="119">
        <f>[8]Agosto!$E$23</f>
        <v>59.916666666666664</v>
      </c>
      <c r="U13" s="119">
        <f>[8]Agosto!$E$24</f>
        <v>62.958333333333336</v>
      </c>
      <c r="V13" s="119">
        <f>[8]Agosto!$E$25</f>
        <v>57.916666666666664</v>
      </c>
      <c r="W13" s="119">
        <f>[8]Agosto!$E$26</f>
        <v>57.958333333333336</v>
      </c>
      <c r="X13" s="119">
        <f>[8]Agosto!$E$27</f>
        <v>48.333333333333336</v>
      </c>
      <c r="Y13" s="119">
        <f>[8]Agosto!$E$28</f>
        <v>41.375</v>
      </c>
      <c r="Z13" s="119">
        <f>[8]Agosto!$E$29</f>
        <v>42.166666666666664</v>
      </c>
      <c r="AA13" s="119">
        <f>[8]Agosto!$E$30</f>
        <v>40.708333333333336</v>
      </c>
      <c r="AB13" s="119">
        <f>[8]Agosto!$E$31</f>
        <v>37.125</v>
      </c>
      <c r="AC13" s="119">
        <f>[8]Agosto!$E$32</f>
        <v>38.583333333333336</v>
      </c>
      <c r="AD13" s="119">
        <f>[8]Agosto!$E$33</f>
        <v>45.5</v>
      </c>
      <c r="AE13" s="119">
        <f>[8]Agosto!$E$34</f>
        <v>49.75</v>
      </c>
      <c r="AF13" s="119">
        <f>[8]Agosto!$E$35</f>
        <v>49.833333333333336</v>
      </c>
      <c r="AG13" s="124">
        <f t="shared" si="4"/>
        <v>50.88055555555556</v>
      </c>
      <c r="AH13" s="12" t="s">
        <v>36</v>
      </c>
    </row>
    <row r="14" spans="1:35" x14ac:dyDescent="0.2">
      <c r="A14" s="54" t="s">
        <v>3</v>
      </c>
      <c r="B14" s="119" t="str">
        <f>[9]Agosto!$E$5</f>
        <v>*</v>
      </c>
      <c r="C14" s="119" t="str">
        <f>[9]Agosto!$E$6</f>
        <v>*</v>
      </c>
      <c r="D14" s="119" t="str">
        <f>[9]Agosto!$E$7</f>
        <v>*</v>
      </c>
      <c r="E14" s="119" t="str">
        <f>[9]Agosto!$E$8</f>
        <v>*</v>
      </c>
      <c r="F14" s="119" t="str">
        <f>[9]Agosto!$E$9</f>
        <v>*</v>
      </c>
      <c r="G14" s="119" t="str">
        <f>[9]Agosto!$E$10</f>
        <v>*</v>
      </c>
      <c r="H14" s="119" t="str">
        <f>[9]Agosto!$E$11</f>
        <v>*</v>
      </c>
      <c r="I14" s="119" t="str">
        <f>[9]Agosto!$E$12</f>
        <v>*</v>
      </c>
      <c r="J14" s="119" t="str">
        <f>[9]Agosto!$E$13</f>
        <v>*</v>
      </c>
      <c r="K14" s="119" t="str">
        <f>[9]Agosto!$E$14</f>
        <v>*</v>
      </c>
      <c r="L14" s="119" t="str">
        <f>[9]Agosto!$E$15</f>
        <v>*</v>
      </c>
      <c r="M14" s="119" t="str">
        <f>[9]Agosto!$E$16</f>
        <v>*</v>
      </c>
      <c r="N14" s="119" t="str">
        <f>[9]Agosto!$E$17</f>
        <v>*</v>
      </c>
      <c r="O14" s="119" t="str">
        <f>[9]Agosto!$E$18</f>
        <v>*</v>
      </c>
      <c r="P14" s="119" t="str">
        <f>[9]Agosto!$E$19</f>
        <v>*</v>
      </c>
      <c r="Q14" s="119" t="str">
        <f>[9]Agosto!$E$20</f>
        <v>*</v>
      </c>
      <c r="R14" s="119">
        <f>[9]Agosto!$E$21</f>
        <v>66.541666666666671</v>
      </c>
      <c r="S14" s="119">
        <f>[9]Agosto!$E$22</f>
        <v>62.75</v>
      </c>
      <c r="T14" s="119">
        <f>[9]Agosto!$E$23</f>
        <v>74</v>
      </c>
      <c r="U14" s="119">
        <f>[9]Agosto!$E$24</f>
        <v>73.583333333333329</v>
      </c>
      <c r="V14" s="119">
        <f>[9]Agosto!$E$25</f>
        <v>61.708333333333336</v>
      </c>
      <c r="W14" s="119">
        <f>[9]Agosto!$E$26</f>
        <v>58.583333333333336</v>
      </c>
      <c r="X14" s="119">
        <f>[9]Agosto!$E$27</f>
        <v>47.041666666666664</v>
      </c>
      <c r="Y14" s="119">
        <f>[9]Agosto!$E$28</f>
        <v>39.333333333333336</v>
      </c>
      <c r="Z14" s="119">
        <f>[9]Agosto!$E$29</f>
        <v>31.583333333333332</v>
      </c>
      <c r="AA14" s="119">
        <f>[9]Agosto!$E$30</f>
        <v>30.125</v>
      </c>
      <c r="AB14" s="119">
        <f>[9]Agosto!$E$31</f>
        <v>29.916666666666668</v>
      </c>
      <c r="AC14" s="119">
        <f>[9]Agosto!$E$32</f>
        <v>28.791666666666668</v>
      </c>
      <c r="AD14" s="119">
        <f>[9]Agosto!$E$33</f>
        <v>50.208333333333336</v>
      </c>
      <c r="AE14" s="119">
        <f>[9]Agosto!$E$34</f>
        <v>63.625</v>
      </c>
      <c r="AF14" s="119">
        <f>[9]Agosto!$E$35</f>
        <v>50.083333333333336</v>
      </c>
      <c r="AG14" s="124">
        <f t="shared" si="4"/>
        <v>51.19166666666667</v>
      </c>
      <c r="AH14" t="s">
        <v>36</v>
      </c>
    </row>
    <row r="15" spans="1:35" x14ac:dyDescent="0.2">
      <c r="A15" s="54" t="s">
        <v>4</v>
      </c>
      <c r="B15" s="119" t="str">
        <f>[10]Agosto!$E$5</f>
        <v>*</v>
      </c>
      <c r="C15" s="119" t="str">
        <f>[10]Agosto!$E$6</f>
        <v>*</v>
      </c>
      <c r="D15" s="119" t="str">
        <f>[10]Agosto!$E$7</f>
        <v>*</v>
      </c>
      <c r="E15" s="119" t="str">
        <f>[10]Agosto!$E$8</f>
        <v>*</v>
      </c>
      <c r="F15" s="119" t="str">
        <f>[10]Agosto!$E$9</f>
        <v>*</v>
      </c>
      <c r="G15" s="119" t="str">
        <f>[10]Agosto!$E$10</f>
        <v>*</v>
      </c>
      <c r="H15" s="119" t="str">
        <f>[10]Agosto!$E$11</f>
        <v>*</v>
      </c>
      <c r="I15" s="119" t="str">
        <f>[10]Agosto!$E$12</f>
        <v>*</v>
      </c>
      <c r="J15" s="119" t="str">
        <f>[10]Agosto!$E$13</f>
        <v>*</v>
      </c>
      <c r="K15" s="119" t="str">
        <f>[10]Agosto!$E$14</f>
        <v>*</v>
      </c>
      <c r="L15" s="119" t="str">
        <f>[10]Agosto!$E$15</f>
        <v>*</v>
      </c>
      <c r="M15" s="119" t="str">
        <f>[10]Agosto!$E$16</f>
        <v>*</v>
      </c>
      <c r="N15" s="119" t="str">
        <f>[10]Agosto!$E$17</f>
        <v>*</v>
      </c>
      <c r="O15" s="119" t="str">
        <f>[10]Agosto!$E$18</f>
        <v>*</v>
      </c>
      <c r="P15" s="119" t="str">
        <f>[10]Agosto!$E$19</f>
        <v>*</v>
      </c>
      <c r="Q15" s="119" t="str">
        <f>[10]Agosto!$E$20</f>
        <v>*</v>
      </c>
      <c r="R15" s="119" t="str">
        <f>[10]Agosto!$E$21</f>
        <v>*</v>
      </c>
      <c r="S15" s="119" t="str">
        <f>[10]Agosto!$E$22</f>
        <v>*</v>
      </c>
      <c r="T15" s="119" t="str">
        <f>[10]Agosto!$E$23</f>
        <v>*</v>
      </c>
      <c r="U15" s="119" t="str">
        <f>[10]Agosto!$E$24</f>
        <v>*</v>
      </c>
      <c r="V15" s="119" t="str">
        <f>[10]Agosto!$E$25</f>
        <v>*</v>
      </c>
      <c r="W15" s="119" t="str">
        <f>[10]Agosto!$E$26</f>
        <v>*</v>
      </c>
      <c r="X15" s="119" t="str">
        <f>[10]Agosto!$E$27</f>
        <v>*</v>
      </c>
      <c r="Y15" s="119">
        <f>[10]Agosto!$E$28</f>
        <v>35.833333333333336</v>
      </c>
      <c r="Z15" s="119">
        <f>[10]Agosto!$E$29</f>
        <v>29.958333333333332</v>
      </c>
      <c r="AA15" s="119">
        <f>[10]Agosto!$E$30</f>
        <v>28.708333333333332</v>
      </c>
      <c r="AB15" s="119">
        <f>[10]Agosto!$E$31</f>
        <v>36.75</v>
      </c>
      <c r="AC15" s="119">
        <f>[10]Agosto!$E$32</f>
        <v>41.083333333333336</v>
      </c>
      <c r="AD15" s="119">
        <f>[10]Agosto!$E$33</f>
        <v>50.708333333333336</v>
      </c>
      <c r="AE15" s="119">
        <f>[10]Agosto!$E$34</f>
        <v>47.875</v>
      </c>
      <c r="AF15" s="119">
        <f>[10]Agosto!$E$35</f>
        <v>44.666666666666664</v>
      </c>
      <c r="AG15" s="124">
        <f t="shared" si="4"/>
        <v>39.447916666666671</v>
      </c>
    </row>
    <row r="16" spans="1:35" x14ac:dyDescent="0.2">
      <c r="A16" s="54" t="s">
        <v>34</v>
      </c>
      <c r="B16" s="119" t="str">
        <f>[11]Agosto!$E$5</f>
        <v>*</v>
      </c>
      <c r="C16" s="119" t="str">
        <f>[11]Agosto!$E$6</f>
        <v>*</v>
      </c>
      <c r="D16" s="119" t="str">
        <f>[11]Agosto!$E$7</f>
        <v>*</v>
      </c>
      <c r="E16" s="119" t="str">
        <f>[11]Agosto!$E$8</f>
        <v>*</v>
      </c>
      <c r="F16" s="119" t="str">
        <f>[11]Agosto!$E$9</f>
        <v>*</v>
      </c>
      <c r="G16" s="119" t="str">
        <f>[11]Agosto!$E$10</f>
        <v>*</v>
      </c>
      <c r="H16" s="119" t="str">
        <f>[11]Agosto!$E$11</f>
        <v>*</v>
      </c>
      <c r="I16" s="119" t="str">
        <f>[11]Agosto!$E$12</f>
        <v>*</v>
      </c>
      <c r="J16" s="119" t="str">
        <f>[11]Agosto!$E$13</f>
        <v>*</v>
      </c>
      <c r="K16" s="119" t="str">
        <f>[11]Agosto!$E$14</f>
        <v>*</v>
      </c>
      <c r="L16" s="119" t="str">
        <f>[11]Agosto!$E$15</f>
        <v>*</v>
      </c>
      <c r="M16" s="119" t="str">
        <f>[11]Agosto!$E$16</f>
        <v>*</v>
      </c>
      <c r="N16" s="119" t="str">
        <f>[11]Agosto!$E$17</f>
        <v>*</v>
      </c>
      <c r="O16" s="119" t="str">
        <f>[11]Agosto!$E$18</f>
        <v>*</v>
      </c>
      <c r="P16" s="119" t="str">
        <f>[11]Agosto!$E$19</f>
        <v>*</v>
      </c>
      <c r="Q16" s="119" t="str">
        <f>[11]Agosto!$E$20</f>
        <v>*</v>
      </c>
      <c r="R16" s="119">
        <f>[11]Agosto!$E$21</f>
        <v>59.208333333333336</v>
      </c>
      <c r="S16" s="119">
        <f>[11]Agosto!$E$22</f>
        <v>53.708333333333336</v>
      </c>
      <c r="T16" s="119">
        <f>[11]Agosto!$E$23</f>
        <v>70.666666666666671</v>
      </c>
      <c r="U16" s="119">
        <f>[11]Agosto!$E$24</f>
        <v>68.083333333333329</v>
      </c>
      <c r="V16" s="119">
        <f>[11]Agosto!$E$25</f>
        <v>61.333333333333336</v>
      </c>
      <c r="W16" s="119">
        <f>[11]Agosto!$E$26</f>
        <v>59.291666666666664</v>
      </c>
      <c r="X16" s="119">
        <f>[11]Agosto!$E$27</f>
        <v>46.083333333333336</v>
      </c>
      <c r="Y16" s="119">
        <f>[11]Agosto!$E$28</f>
        <v>38.958333333333336</v>
      </c>
      <c r="Z16" s="119">
        <f>[11]Agosto!$E$29</f>
        <v>36.625</v>
      </c>
      <c r="AA16" s="119">
        <f>[11]Agosto!$E$30</f>
        <v>35.916666666666664</v>
      </c>
      <c r="AB16" s="119">
        <f>[11]Agosto!$E$31</f>
        <v>35.208333333333336</v>
      </c>
      <c r="AC16" s="119">
        <f>[11]Agosto!$E$32</f>
        <v>34.125</v>
      </c>
      <c r="AD16" s="119">
        <f>[11]Agosto!$E$33</f>
        <v>47.875</v>
      </c>
      <c r="AE16" s="119">
        <f>[11]Agosto!$E$34</f>
        <v>54.541666666666664</v>
      </c>
      <c r="AF16" s="119">
        <f>[11]Agosto!$E$35</f>
        <v>48.5</v>
      </c>
      <c r="AG16" s="124">
        <f>AVERAGE(B16:AF16)</f>
        <v>50.008333333333333</v>
      </c>
      <c r="AH16" t="s">
        <v>36</v>
      </c>
      <c r="AI16" t="s">
        <v>36</v>
      </c>
    </row>
    <row r="17" spans="1:36" x14ac:dyDescent="0.2">
      <c r="A17" s="54" t="s">
        <v>5</v>
      </c>
      <c r="B17" s="119" t="str">
        <f>[12]Agosto!$E$5</f>
        <v>*</v>
      </c>
      <c r="C17" s="119" t="str">
        <f>[12]Agosto!$E$6</f>
        <v>*</v>
      </c>
      <c r="D17" s="119" t="str">
        <f>[12]Agosto!$E$7</f>
        <v>*</v>
      </c>
      <c r="E17" s="119" t="str">
        <f>[12]Agosto!$E$8</f>
        <v>*</v>
      </c>
      <c r="F17" s="119" t="str">
        <f>[12]Agosto!$E$9</f>
        <v>*</v>
      </c>
      <c r="G17" s="119" t="str">
        <f>[12]Agosto!$E$10</f>
        <v>*</v>
      </c>
      <c r="H17" s="119" t="str">
        <f>[12]Agosto!$E$11</f>
        <v>*</v>
      </c>
      <c r="I17" s="119" t="str">
        <f>[12]Agosto!$E$12</f>
        <v>*</v>
      </c>
      <c r="J17" s="119" t="str">
        <f>[12]Agosto!$E$13</f>
        <v>*</v>
      </c>
      <c r="K17" s="119" t="str">
        <f>[12]Agosto!$E$14</f>
        <v>*</v>
      </c>
      <c r="L17" s="119" t="str">
        <f>[12]Agosto!$E$15</f>
        <v>*</v>
      </c>
      <c r="M17" s="119" t="str">
        <f>[12]Agosto!$E$16</f>
        <v>*</v>
      </c>
      <c r="N17" s="119" t="str">
        <f>[12]Agosto!$E$17</f>
        <v>*</v>
      </c>
      <c r="O17" s="119" t="str">
        <f>[12]Agosto!$E$18</f>
        <v>*</v>
      </c>
      <c r="P17" s="119" t="str">
        <f>[12]Agosto!$E$19</f>
        <v>*</v>
      </c>
      <c r="Q17" s="119" t="str">
        <f>[12]Agosto!$E$20</f>
        <v>*</v>
      </c>
      <c r="R17" s="119" t="str">
        <f>[12]Agosto!$E$21</f>
        <v>*</v>
      </c>
      <c r="S17" s="119">
        <f>[12]Agosto!$E$22</f>
        <v>66.208333333333329</v>
      </c>
      <c r="T17" s="119">
        <f>[12]Agosto!$E$23</f>
        <v>54.625</v>
      </c>
      <c r="U17" s="119">
        <f>[12]Agosto!$E$24</f>
        <v>64.458333333333329</v>
      </c>
      <c r="V17" s="119">
        <f>[12]Agosto!$E$25</f>
        <v>61.166666666666664</v>
      </c>
      <c r="W17" s="119">
        <f>[12]Agosto!$E$26</f>
        <v>62.10526315789474</v>
      </c>
      <c r="X17" s="119">
        <f>[12]Agosto!$E$27</f>
        <v>50.75</v>
      </c>
      <c r="Y17" s="119">
        <f>[12]Agosto!$E$28</f>
        <v>46.25</v>
      </c>
      <c r="Z17" s="119">
        <f>[12]Agosto!$E$29</f>
        <v>45.708333333333336</v>
      </c>
      <c r="AA17" s="119">
        <f>[12]Agosto!$E$30</f>
        <v>43.583333333333336</v>
      </c>
      <c r="AB17" s="119">
        <f>[12]Agosto!$E$31</f>
        <v>47.833333333333336</v>
      </c>
      <c r="AC17" s="119">
        <f>[12]Agosto!$E$32</f>
        <v>45.916666666666664</v>
      </c>
      <c r="AD17" s="119">
        <f>[12]Agosto!$E$33</f>
        <v>49.833333333333336</v>
      </c>
      <c r="AE17" s="119">
        <f>[12]Agosto!$E$34</f>
        <v>51.208333333333336</v>
      </c>
      <c r="AF17" s="119">
        <f>[12]Agosto!$E$35</f>
        <v>46.125</v>
      </c>
      <c r="AG17" s="124">
        <f t="shared" si="4"/>
        <v>52.555137844611529</v>
      </c>
      <c r="AJ17" t="s">
        <v>36</v>
      </c>
    </row>
    <row r="18" spans="1:36" x14ac:dyDescent="0.2">
      <c r="A18" s="54" t="s">
        <v>150</v>
      </c>
      <c r="B18" s="119">
        <f>[13]Agosto!$E$5</f>
        <v>52.1</v>
      </c>
      <c r="C18" s="119">
        <f>[13]Agosto!$E$6</f>
        <v>50.61904761904762</v>
      </c>
      <c r="D18" s="119">
        <f>[13]Agosto!$E$7</f>
        <v>46.636363636363633</v>
      </c>
      <c r="E18" s="119">
        <f>[13]Agosto!$E$8</f>
        <v>61</v>
      </c>
      <c r="F18" s="119">
        <f>[13]Agosto!$E$9</f>
        <v>80.75</v>
      </c>
      <c r="G18" s="119">
        <f>[13]Agosto!$E$10</f>
        <v>77.75</v>
      </c>
      <c r="H18" s="119">
        <f>[13]Agosto!$E$11</f>
        <v>90.95</v>
      </c>
      <c r="I18" s="119">
        <f>[13]Agosto!$E$12</f>
        <v>91.333333333333329</v>
      </c>
      <c r="J18" s="119">
        <f>[13]Agosto!$E$13</f>
        <v>85.736842105263165</v>
      </c>
      <c r="K18" s="119">
        <f>[13]Agosto!$E$14</f>
        <v>78.95</v>
      </c>
      <c r="L18" s="119">
        <f>[13]Agosto!$E$15</f>
        <v>74.130434782608702</v>
      </c>
      <c r="M18" s="119">
        <f>[13]Agosto!$E$16</f>
        <v>63.35</v>
      </c>
      <c r="N18" s="119">
        <f>[13]Agosto!$E$17</f>
        <v>57.047619047619051</v>
      </c>
      <c r="O18" s="119">
        <f>[13]Agosto!$E$18</f>
        <v>46.136363636363633</v>
      </c>
      <c r="P18" s="119">
        <f>[13]Agosto!$E$19</f>
        <v>44.142857142857146</v>
      </c>
      <c r="Q18" s="119">
        <f>[13]Agosto!$E$20</f>
        <v>72.411764705882348</v>
      </c>
      <c r="R18" s="119">
        <f>[13]Agosto!$E$21</f>
        <v>85.041666666666671</v>
      </c>
      <c r="S18" s="119">
        <f>[13]Agosto!$E$22</f>
        <v>82.5</v>
      </c>
      <c r="T18" s="119">
        <f>[13]Agosto!$E$23</f>
        <v>55.714285714285715</v>
      </c>
      <c r="U18" s="119">
        <f>[13]Agosto!$E$24</f>
        <v>66.826086956521735</v>
      </c>
      <c r="V18" s="119">
        <f>[13]Agosto!$E$25</f>
        <v>74.272727272727266</v>
      </c>
      <c r="W18" s="119">
        <f>[13]Agosto!$E$26</f>
        <v>72.2</v>
      </c>
      <c r="X18" s="119">
        <f>[13]Agosto!$E$27</f>
        <v>70.952380952380949</v>
      </c>
      <c r="Y18" s="119">
        <f>[13]Agosto!$E$28</f>
        <v>62.1</v>
      </c>
      <c r="Z18" s="119">
        <f>[13]Agosto!$E$29</f>
        <v>58.476190476190474</v>
      </c>
      <c r="AA18" s="119">
        <f>[13]Agosto!$E$30</f>
        <v>52.684210526315788</v>
      </c>
      <c r="AB18" s="119">
        <f>[13]Agosto!$E$31</f>
        <v>41.6</v>
      </c>
      <c r="AC18" s="119">
        <f>[13]Agosto!$E$32</f>
        <v>61.85</v>
      </c>
      <c r="AD18" s="119">
        <f>[13]Agosto!$E$33</f>
        <v>67.368421052631575</v>
      </c>
      <c r="AE18" s="119">
        <f>[13]Agosto!$E$34</f>
        <v>51.5</v>
      </c>
      <c r="AF18" s="119">
        <f>[13]Agosto!$E$35</f>
        <v>60.210526315789473</v>
      </c>
      <c r="AG18" s="124">
        <f t="shared" ref="AG18" si="5">AVERAGE(B18:AF18)</f>
        <v>65.688423288478972</v>
      </c>
      <c r="AJ18" t="s">
        <v>36</v>
      </c>
    </row>
    <row r="19" spans="1:36" x14ac:dyDescent="0.2">
      <c r="A19" s="54" t="s">
        <v>33</v>
      </c>
      <c r="B19" s="119">
        <f>[14]Agosto!$E$5</f>
        <v>48.083333333333336</v>
      </c>
      <c r="C19" s="119">
        <f>[14]Agosto!$E$6</f>
        <v>48.625</v>
      </c>
      <c r="D19" s="119">
        <f>[14]Agosto!$E$7</f>
        <v>44.25</v>
      </c>
      <c r="E19" s="119">
        <f>[14]Agosto!$E$8</f>
        <v>40.375</v>
      </c>
      <c r="F19" s="119">
        <f>[14]Agosto!$E$9</f>
        <v>67.458333333333329</v>
      </c>
      <c r="G19" s="119">
        <f>[14]Agosto!$E$10</f>
        <v>64</v>
      </c>
      <c r="H19" s="119">
        <f>[14]Agosto!$E$11</f>
        <v>77.521739130434781</v>
      </c>
      <c r="I19" s="119">
        <f>[14]Agosto!$E$12</f>
        <v>86.791666666666671</v>
      </c>
      <c r="J19" s="119">
        <f>[14]Agosto!$E$13</f>
        <v>87</v>
      </c>
      <c r="K19" s="119">
        <f>[14]Agosto!$E$14</f>
        <v>75.304347826086953</v>
      </c>
      <c r="L19" s="119">
        <f>[14]Agosto!$E$15</f>
        <v>65.772727272727266</v>
      </c>
      <c r="M19" s="119">
        <f>[14]Agosto!$E$16</f>
        <v>52.217391304347828</v>
      </c>
      <c r="N19" s="119">
        <f>[14]Agosto!$E$17</f>
        <v>47.304347826086953</v>
      </c>
      <c r="O19" s="119">
        <f>[14]Agosto!$E$18</f>
        <v>45.25</v>
      </c>
      <c r="P19" s="119">
        <f>[14]Agosto!$E$19</f>
        <v>39.565217391304351</v>
      </c>
      <c r="Q19" s="119">
        <f>[14]Agosto!$E$20</f>
        <v>56.041666666666664</v>
      </c>
      <c r="R19" s="119">
        <f>[14]Agosto!$E$21</f>
        <v>76.791666666666671</v>
      </c>
      <c r="S19" s="119">
        <f>[14]Agosto!$E$22</f>
        <v>84.041666666666671</v>
      </c>
      <c r="T19" s="119">
        <f>[14]Agosto!$E$23</f>
        <v>63.695652173913047</v>
      </c>
      <c r="U19" s="119">
        <f>[14]Agosto!$E$24</f>
        <v>55.695652173913047</v>
      </c>
      <c r="V19" s="119">
        <f>[14]Agosto!$E$25</f>
        <v>58.708333333333336</v>
      </c>
      <c r="W19" s="119">
        <f>[14]Agosto!$E$26</f>
        <v>59.666666666666664</v>
      </c>
      <c r="X19" s="119">
        <f>[14]Agosto!$E$27</f>
        <v>52.208333333333336</v>
      </c>
      <c r="Y19" s="119">
        <f>[14]Agosto!$E$28</f>
        <v>43.791666666666664</v>
      </c>
      <c r="Z19" s="119">
        <f>[14]Agosto!$E$29</f>
        <v>44.208333333333336</v>
      </c>
      <c r="AA19" s="119">
        <f>[14]Agosto!$E$30</f>
        <v>40.625</v>
      </c>
      <c r="AB19" s="119">
        <f>[14]Agosto!$E$31</f>
        <v>43.75</v>
      </c>
      <c r="AC19" s="119">
        <f>[14]Agosto!$E$32</f>
        <v>52.10526315789474</v>
      </c>
      <c r="AD19" s="119" t="str">
        <f>[14]Agosto!$E$33</f>
        <v>*</v>
      </c>
      <c r="AE19" s="119" t="str">
        <f>[14]Agosto!$E$34</f>
        <v>*</v>
      </c>
      <c r="AF19" s="119" t="str">
        <f>[14]Agosto!$E$35</f>
        <v>*</v>
      </c>
      <c r="AG19" s="124">
        <f t="shared" ref="AG19" si="6">AVERAGE(B19:AF19)</f>
        <v>57.887464461549136</v>
      </c>
      <c r="AJ19" t="s">
        <v>36</v>
      </c>
    </row>
    <row r="20" spans="1:36" s="5" customFormat="1" x14ac:dyDescent="0.2">
      <c r="A20" s="54" t="s">
        <v>6</v>
      </c>
      <c r="B20" s="119" t="str">
        <f>[15]Agosto!$E$5</f>
        <v>*</v>
      </c>
      <c r="C20" s="119" t="str">
        <f>[15]Agosto!$E$6</f>
        <v>*</v>
      </c>
      <c r="D20" s="119" t="str">
        <f>[15]Agosto!$E$7</f>
        <v>*</v>
      </c>
      <c r="E20" s="119" t="str">
        <f>[15]Agosto!$E$8</f>
        <v>*</v>
      </c>
      <c r="F20" s="119" t="str">
        <f>[15]Agosto!$E$9</f>
        <v>*</v>
      </c>
      <c r="G20" s="119" t="str">
        <f>[15]Agosto!$E$10</f>
        <v>*</v>
      </c>
      <c r="H20" s="119" t="str">
        <f>[15]Agosto!$E$11</f>
        <v>*</v>
      </c>
      <c r="I20" s="119" t="str">
        <f>[15]Agosto!$E$12</f>
        <v>*</v>
      </c>
      <c r="J20" s="119" t="str">
        <f>[15]Agosto!$E$13</f>
        <v>*</v>
      </c>
      <c r="K20" s="119" t="str">
        <f>[15]Agosto!$E$14</f>
        <v>*</v>
      </c>
      <c r="L20" s="119" t="str">
        <f>[15]Agosto!$E$15</f>
        <v>*</v>
      </c>
      <c r="M20" s="119" t="str">
        <f>[15]Agosto!$E$16</f>
        <v>*</v>
      </c>
      <c r="N20" s="119" t="str">
        <f>[15]Agosto!$E$17</f>
        <v>*</v>
      </c>
      <c r="O20" s="119" t="str">
        <f>[15]Agosto!$E$18</f>
        <v>*</v>
      </c>
      <c r="P20" s="119" t="str">
        <f>[15]Agosto!$E$19</f>
        <v>*</v>
      </c>
      <c r="Q20" s="119" t="str">
        <f>[15]Agosto!$E$20</f>
        <v>*</v>
      </c>
      <c r="R20" s="119" t="str">
        <f>[15]Agosto!$E$21</f>
        <v>*</v>
      </c>
      <c r="S20" s="119" t="str">
        <f>[15]Agosto!$E$22</f>
        <v>*</v>
      </c>
      <c r="T20" s="119" t="str">
        <f>[15]Agosto!$E$23</f>
        <v>*</v>
      </c>
      <c r="U20" s="119" t="str">
        <f>[15]Agosto!$E$24</f>
        <v>*</v>
      </c>
      <c r="V20" s="119" t="str">
        <f>[15]Agosto!$E$25</f>
        <v>*</v>
      </c>
      <c r="W20" s="119">
        <f>[15]Agosto!$E$26</f>
        <v>63.25</v>
      </c>
      <c r="X20" s="119">
        <f>[15]Agosto!$E$27</f>
        <v>58.458333333333336</v>
      </c>
      <c r="Y20" s="119">
        <f>[15]Agosto!$E$28</f>
        <v>48.791666666666664</v>
      </c>
      <c r="Z20" s="119">
        <f>[15]Agosto!$E$29</f>
        <v>50.833333333333336</v>
      </c>
      <c r="AA20" s="119">
        <f>[15]Agosto!$E$30</f>
        <v>39.333333333333336</v>
      </c>
      <c r="AB20" s="119">
        <f>[15]Agosto!$E$31</f>
        <v>46.958333333333336</v>
      </c>
      <c r="AC20" s="119">
        <f>[15]Agosto!$E$32</f>
        <v>54.791666666666664</v>
      </c>
      <c r="AD20" s="119">
        <f>[15]Agosto!$E$33</f>
        <v>63.666666666666664</v>
      </c>
      <c r="AE20" s="119">
        <f>[15]Agosto!$E$34</f>
        <v>60.583333333333336</v>
      </c>
      <c r="AF20" s="119">
        <f>[15]Agosto!$E$35</f>
        <v>53.125</v>
      </c>
      <c r="AG20" s="124">
        <f t="shared" ref="AG20:AG22" si="7">AVERAGE(B20:AF20)</f>
        <v>53.979166666666671</v>
      </c>
    </row>
    <row r="21" spans="1:36" x14ac:dyDescent="0.2">
      <c r="A21" s="54" t="s">
        <v>7</v>
      </c>
      <c r="B21" s="119" t="str">
        <f>[16]Agosto!$E$5</f>
        <v>*</v>
      </c>
      <c r="C21" s="119" t="str">
        <f>[16]Agosto!$E$6</f>
        <v>*</v>
      </c>
      <c r="D21" s="119" t="str">
        <f>[16]Agosto!$E$7</f>
        <v>*</v>
      </c>
      <c r="E21" s="119" t="str">
        <f>[16]Agosto!$E$8</f>
        <v>*</v>
      </c>
      <c r="F21" s="119" t="str">
        <f>[16]Agosto!$E$9</f>
        <v>*</v>
      </c>
      <c r="G21" s="119" t="str">
        <f>[16]Agosto!$E$10</f>
        <v>*</v>
      </c>
      <c r="H21" s="119" t="str">
        <f>[16]Agosto!$E$11</f>
        <v>*</v>
      </c>
      <c r="I21" s="119" t="str">
        <f>[16]Agosto!$E$12</f>
        <v>*</v>
      </c>
      <c r="J21" s="119" t="str">
        <f>[16]Agosto!$E$13</f>
        <v>*</v>
      </c>
      <c r="K21" s="119" t="str">
        <f>[16]Agosto!$E$14</f>
        <v>*</v>
      </c>
      <c r="L21" s="119" t="str">
        <f>[16]Agosto!$E$15</f>
        <v>*</v>
      </c>
      <c r="M21" s="119" t="str">
        <f>[16]Agosto!$E$16</f>
        <v>*</v>
      </c>
      <c r="N21" s="119" t="str">
        <f>[16]Agosto!$E$17</f>
        <v>*</v>
      </c>
      <c r="O21" s="119" t="str">
        <f>[16]Agosto!$E$18</f>
        <v>*</v>
      </c>
      <c r="P21" s="119" t="str">
        <f>[16]Agosto!$E$19</f>
        <v>*</v>
      </c>
      <c r="Q21" s="119" t="str">
        <f>[16]Agosto!$E$20</f>
        <v>*</v>
      </c>
      <c r="R21" s="119" t="str">
        <f>[16]Agosto!$E$21</f>
        <v>*</v>
      </c>
      <c r="S21" s="119" t="str">
        <f>[16]Agosto!$E$22</f>
        <v>*</v>
      </c>
      <c r="T21" s="119" t="str">
        <f>[16]Agosto!$E$23</f>
        <v>*</v>
      </c>
      <c r="U21" s="119" t="str">
        <f>[16]Agosto!$E$24</f>
        <v>*</v>
      </c>
      <c r="V21" s="119" t="str">
        <f>[16]Agosto!$E$25</f>
        <v>*</v>
      </c>
      <c r="W21" s="119" t="str">
        <f>[16]Agosto!$E$26</f>
        <v>*</v>
      </c>
      <c r="X21" s="119" t="str">
        <f>[16]Agosto!$E$27</f>
        <v>*</v>
      </c>
      <c r="Y21" s="119">
        <f>[16]Agosto!$E$28</f>
        <v>48.083333333333336</v>
      </c>
      <c r="Z21" s="119">
        <f>[16]Agosto!$E$29</f>
        <v>49.375</v>
      </c>
      <c r="AA21" s="119">
        <f>[16]Agosto!$E$30</f>
        <v>50.375</v>
      </c>
      <c r="AB21" s="119">
        <f>[16]Agosto!$E$31</f>
        <v>52.708333333333336</v>
      </c>
      <c r="AC21" s="119">
        <f>[16]Agosto!$E$32</f>
        <v>53.375</v>
      </c>
      <c r="AD21" s="119">
        <f>[16]Agosto!$E$33</f>
        <v>58.291666666666664</v>
      </c>
      <c r="AE21" s="119">
        <f>[16]Agosto!$E$34</f>
        <v>55.041666666666664</v>
      </c>
      <c r="AF21" s="119">
        <f>[16]Agosto!$E$35</f>
        <v>52.625</v>
      </c>
      <c r="AG21" s="124">
        <f t="shared" si="7"/>
        <v>52.484375000000007</v>
      </c>
      <c r="AI21" t="s">
        <v>36</v>
      </c>
    </row>
    <row r="22" spans="1:36" x14ac:dyDescent="0.2">
      <c r="A22" s="54" t="s">
        <v>151</v>
      </c>
      <c r="B22" s="119">
        <f>[17]Agosto!$E$5</f>
        <v>53.666666666666664</v>
      </c>
      <c r="C22" s="119">
        <f>[17]Agosto!$E$6</f>
        <v>44.583333333333336</v>
      </c>
      <c r="D22" s="119">
        <f>[17]Agosto!$E$7</f>
        <v>41.125</v>
      </c>
      <c r="E22" s="119">
        <f>[17]Agosto!$E$8</f>
        <v>36.333333333333336</v>
      </c>
      <c r="F22" s="119">
        <f>[17]Agosto!$E$9</f>
        <v>62.583333333333336</v>
      </c>
      <c r="G22" s="119">
        <f>[17]Agosto!$E$10</f>
        <v>62.458333333333336</v>
      </c>
      <c r="H22" s="119">
        <f>[17]Agosto!$E$11</f>
        <v>72.75</v>
      </c>
      <c r="I22" s="119">
        <f>[17]Agosto!$E$12</f>
        <v>87.083333333333329</v>
      </c>
      <c r="J22" s="119">
        <f>[17]Agosto!$E$13</f>
        <v>90.458333333333329</v>
      </c>
      <c r="K22" s="119">
        <f>[17]Agosto!$E$14</f>
        <v>86.916666666666671</v>
      </c>
      <c r="L22" s="119">
        <f>[17]Agosto!$E$15</f>
        <v>79.291666666666671</v>
      </c>
      <c r="M22" s="119">
        <f>[17]Agosto!$E$16</f>
        <v>69.25</v>
      </c>
      <c r="N22" s="119">
        <f>[17]Agosto!$E$17</f>
        <v>57.125</v>
      </c>
      <c r="O22" s="119">
        <f>[17]Agosto!$E$18</f>
        <v>45.958333333333336</v>
      </c>
      <c r="P22" s="119">
        <f>[17]Agosto!$E$19</f>
        <v>40.958333333333336</v>
      </c>
      <c r="Q22" s="119">
        <f>[17]Agosto!$E$20</f>
        <v>53.416666666666664</v>
      </c>
      <c r="R22" s="119">
        <f>[17]Agosto!$E$21</f>
        <v>83.125</v>
      </c>
      <c r="S22" s="119">
        <f>[17]Agosto!$E$22</f>
        <v>85.791666666666671</v>
      </c>
      <c r="T22" s="119">
        <f>[17]Agosto!$E$23</f>
        <v>76.5</v>
      </c>
      <c r="U22" s="119">
        <f>[17]Agosto!$E$24</f>
        <v>69</v>
      </c>
      <c r="V22" s="119">
        <f>[17]Agosto!$E$25</f>
        <v>71.791666666666671</v>
      </c>
      <c r="W22" s="119">
        <f>[17]Agosto!$E$26</f>
        <v>71.583333333333329</v>
      </c>
      <c r="X22" s="119">
        <f>[17]Agosto!$E$27</f>
        <v>63.5</v>
      </c>
      <c r="Y22" s="119">
        <f>[17]Agosto!$E$28</f>
        <v>55.833333333333336</v>
      </c>
      <c r="Z22" s="119">
        <f>[17]Agosto!$E$29</f>
        <v>48.791666666666664</v>
      </c>
      <c r="AA22" s="119">
        <f>[17]Agosto!$E$30</f>
        <v>46.458333333333336</v>
      </c>
      <c r="AB22" s="119">
        <f>[17]Agosto!$E$31</f>
        <v>44.291666666666664</v>
      </c>
      <c r="AC22" s="119">
        <f>[17]Agosto!$E$32</f>
        <v>49.375</v>
      </c>
      <c r="AD22" s="119">
        <f>[17]Agosto!$E$33</f>
        <v>64.833333333333329</v>
      </c>
      <c r="AE22" s="119">
        <f>[17]Agosto!$E$34</f>
        <v>64.833333333333329</v>
      </c>
      <c r="AF22" s="119">
        <f>[17]Agosto!$E$35</f>
        <v>64.916666666666671</v>
      </c>
      <c r="AG22" s="124">
        <f t="shared" si="7"/>
        <v>62.728494623655912</v>
      </c>
      <c r="AJ22" t="s">
        <v>36</v>
      </c>
    </row>
    <row r="23" spans="1:36" x14ac:dyDescent="0.2">
      <c r="A23" s="54" t="s">
        <v>8</v>
      </c>
      <c r="B23" s="119">
        <f>[18]Agosto!$E$5</f>
        <v>42.863636363636367</v>
      </c>
      <c r="C23" s="119">
        <f>[18]Agosto!$E$6</f>
        <v>40.208333333333336</v>
      </c>
      <c r="D23" s="119">
        <f>[18]Agosto!$E$7</f>
        <v>42.833333333333336</v>
      </c>
      <c r="E23" s="119">
        <f>[18]Agosto!$E$8</f>
        <v>40.708333333333336</v>
      </c>
      <c r="F23" s="119">
        <f>[18]Agosto!$E$9</f>
        <v>43.041666666666664</v>
      </c>
      <c r="G23" s="119">
        <f>[18]Agosto!$E$10</f>
        <v>48.166666666666664</v>
      </c>
      <c r="H23" s="119">
        <f>[18]Agosto!$E$11</f>
        <v>41.791666666666664</v>
      </c>
      <c r="I23" s="119">
        <f>[18]Agosto!$E$12</f>
        <v>69.375</v>
      </c>
      <c r="J23" s="119">
        <f>[18]Agosto!$E$13</f>
        <v>82.333333333333329</v>
      </c>
      <c r="K23" s="119">
        <f>[18]Agosto!$E$14</f>
        <v>68.291666666666671</v>
      </c>
      <c r="L23" s="119">
        <f>[18]Agosto!$E$15</f>
        <v>67.291666666666671</v>
      </c>
      <c r="M23" s="119">
        <f>[18]Agosto!$E$16</f>
        <v>62.125</v>
      </c>
      <c r="N23" s="119">
        <f>[18]Agosto!$E$17</f>
        <v>53.666666666666664</v>
      </c>
      <c r="O23" s="119">
        <f>[18]Agosto!$E$18</f>
        <v>43.782608695652172</v>
      </c>
      <c r="P23" s="119">
        <f>[18]Agosto!$E$19</f>
        <v>40.541666666666664</v>
      </c>
      <c r="Q23" s="119">
        <f>[18]Agosto!$E$20</f>
        <v>39.25</v>
      </c>
      <c r="R23" s="119">
        <f>[18]Agosto!$E$21</f>
        <v>71.708333333333329</v>
      </c>
      <c r="S23" s="119">
        <f>[18]Agosto!$E$22</f>
        <v>72.916666666666671</v>
      </c>
      <c r="T23" s="119">
        <f>[18]Agosto!$E$23</f>
        <v>62.083333333333336</v>
      </c>
      <c r="U23" s="119">
        <f>[18]Agosto!$E$24</f>
        <v>64.666666666666671</v>
      </c>
      <c r="V23" s="119">
        <f>[18]Agosto!$E$25</f>
        <v>55.541666666666664</v>
      </c>
      <c r="W23" s="119">
        <f>[18]Agosto!$E$26</f>
        <v>56.541666666666664</v>
      </c>
      <c r="X23" s="119">
        <f>[18]Agosto!$E$27</f>
        <v>47.166666666666664</v>
      </c>
      <c r="Y23" s="119">
        <f>[18]Agosto!$E$28</f>
        <v>42.375</v>
      </c>
      <c r="Z23" s="119">
        <f>[18]Agosto!$E$29</f>
        <v>42</v>
      </c>
      <c r="AA23" s="119">
        <f>[18]Agosto!$E$30</f>
        <v>39.083333333333336</v>
      </c>
      <c r="AB23" s="119">
        <f>[18]Agosto!$E$31</f>
        <v>37.125</v>
      </c>
      <c r="AC23" s="119">
        <f>[18]Agosto!$E$32</f>
        <v>34.666666666666664</v>
      </c>
      <c r="AD23" s="119">
        <f>[18]Agosto!$E$33</f>
        <v>46.333333333333336</v>
      </c>
      <c r="AE23" s="119">
        <f>[18]Agosto!$E$34</f>
        <v>50.375</v>
      </c>
      <c r="AF23" s="119">
        <f>[18]Agosto!$E$35</f>
        <v>45.916666666666664</v>
      </c>
      <c r="AG23" s="124">
        <f t="shared" ref="AG23" si="8">AVERAGE(B23:AF23)</f>
        <v>51.444233711589959</v>
      </c>
      <c r="AH23" t="s">
        <v>36</v>
      </c>
      <c r="AJ23" t="s">
        <v>36</v>
      </c>
    </row>
    <row r="24" spans="1:36" x14ac:dyDescent="0.2">
      <c r="A24" s="54" t="s">
        <v>9</v>
      </c>
      <c r="B24" s="119">
        <f>[19]Agosto!$E$5</f>
        <v>47.083333333333336</v>
      </c>
      <c r="C24" s="119">
        <f>[19]Agosto!$E$6</f>
        <v>43.166666666666664</v>
      </c>
      <c r="D24" s="119">
        <f>[19]Agosto!$E$7</f>
        <v>38.833333333333336</v>
      </c>
      <c r="E24" s="119">
        <f>[19]Agosto!$E$8</f>
        <v>42.291666666666664</v>
      </c>
      <c r="F24" s="119">
        <f>[19]Agosto!$E$9</f>
        <v>77.291666666666671</v>
      </c>
      <c r="G24" s="119">
        <f>[19]Agosto!$E$10</f>
        <v>71.958333333333329</v>
      </c>
      <c r="H24" s="119">
        <f>[19]Agosto!$E$11</f>
        <v>92.416666666666671</v>
      </c>
      <c r="I24" s="119" t="str">
        <f>[19]Agosto!$E$12</f>
        <v>*</v>
      </c>
      <c r="J24" s="119" t="str">
        <f>[19]Agosto!$E$13</f>
        <v>*</v>
      </c>
      <c r="K24" s="119" t="str">
        <f>[19]Agosto!$E$14</f>
        <v>*</v>
      </c>
      <c r="L24" s="119" t="str">
        <f>[19]Agosto!$E$15</f>
        <v>*</v>
      </c>
      <c r="M24" s="119">
        <f>[19]Agosto!$E$16</f>
        <v>68.458333333333329</v>
      </c>
      <c r="N24" s="119">
        <f>[19]Agosto!$E$17</f>
        <v>54.916666666666664</v>
      </c>
      <c r="O24" s="119">
        <f>[19]Agosto!$E$18</f>
        <v>46.25</v>
      </c>
      <c r="P24" s="119">
        <f>[19]Agosto!$E$19</f>
        <v>35.958333333333336</v>
      </c>
      <c r="Q24" s="119">
        <f>[19]Agosto!$E$20</f>
        <v>75.869565217391298</v>
      </c>
      <c r="R24" s="119" t="str">
        <f>[19]Agosto!$E$21</f>
        <v>*</v>
      </c>
      <c r="S24" s="119" t="str">
        <f>[19]Agosto!$E$22</f>
        <v>*</v>
      </c>
      <c r="T24" s="119" t="str">
        <f>[19]Agosto!$E$23</f>
        <v>*</v>
      </c>
      <c r="U24" s="119">
        <f>[19]Agosto!$E$24</f>
        <v>58.916666666666664</v>
      </c>
      <c r="V24" s="119">
        <f>[19]Agosto!$E$25</f>
        <v>68.75</v>
      </c>
      <c r="W24" s="119">
        <f>[19]Agosto!$E$26</f>
        <v>76.458333333333329</v>
      </c>
      <c r="X24" s="119">
        <f>[19]Agosto!$E$27</f>
        <v>64.958333333333329</v>
      </c>
      <c r="Y24" s="119">
        <f>[19]Agosto!$E$28</f>
        <v>58.625</v>
      </c>
      <c r="Z24" s="119">
        <f>[19]Agosto!$E$29</f>
        <v>51.583333333333336</v>
      </c>
      <c r="AA24" s="119">
        <f>[19]Agosto!$E$30</f>
        <v>42.75</v>
      </c>
      <c r="AB24" s="119">
        <f>[19]Agosto!$E$31</f>
        <v>40.416666666666664</v>
      </c>
      <c r="AC24" s="119">
        <f>[19]Agosto!$E$32</f>
        <v>46.416666666666664</v>
      </c>
      <c r="AD24" s="119">
        <f>[19]Agosto!$E$33</f>
        <v>84.416666666666671</v>
      </c>
      <c r="AE24" s="119">
        <f>[19]Agosto!$E$34</f>
        <v>64.625</v>
      </c>
      <c r="AF24" s="119">
        <f>[19]Agosto!$E$35</f>
        <v>64.125</v>
      </c>
      <c r="AG24" s="124">
        <f t="shared" ref="AG24:AG25" si="9">AVERAGE(B24:AF24)</f>
        <v>59.02234299516909</v>
      </c>
      <c r="AH24" t="s">
        <v>36</v>
      </c>
      <c r="AJ24" t="s">
        <v>36</v>
      </c>
    </row>
    <row r="25" spans="1:36" x14ac:dyDescent="0.2">
      <c r="A25" s="54" t="s">
        <v>152</v>
      </c>
      <c r="B25" s="119">
        <f>[20]Agosto!$E$5</f>
        <v>50.625</v>
      </c>
      <c r="C25" s="119">
        <f>[20]Agosto!$E$6</f>
        <v>49.875</v>
      </c>
      <c r="D25" s="119">
        <f>[20]Agosto!$E$7</f>
        <v>45.583333333333336</v>
      </c>
      <c r="E25" s="119">
        <f>[20]Agosto!$E$8</f>
        <v>41.291666666666664</v>
      </c>
      <c r="F25" s="119">
        <f>[20]Agosto!$E$9</f>
        <v>60.458333333333336</v>
      </c>
      <c r="G25" s="119">
        <f>[20]Agosto!$E$10</f>
        <v>53.208333333333336</v>
      </c>
      <c r="H25" s="119">
        <f>[20]Agosto!$E$11</f>
        <v>55.541666666666664</v>
      </c>
      <c r="I25" s="119">
        <f>[20]Agosto!$E$12</f>
        <v>92.625</v>
      </c>
      <c r="J25" s="119">
        <f>[20]Agosto!$E$13</f>
        <v>97.375</v>
      </c>
      <c r="K25" s="119">
        <f>[20]Agosto!$E$14</f>
        <v>74.75</v>
      </c>
      <c r="L25" s="119">
        <f>[20]Agosto!$E$15</f>
        <v>73.083333333333329</v>
      </c>
      <c r="M25" s="119">
        <f>[20]Agosto!$E$16</f>
        <v>63.25</v>
      </c>
      <c r="N25" s="119">
        <f>[20]Agosto!$E$17</f>
        <v>57</v>
      </c>
      <c r="O25" s="119">
        <f>[20]Agosto!$E$18</f>
        <v>49.291666666666664</v>
      </c>
      <c r="P25" s="119">
        <f>[20]Agosto!$E$19</f>
        <v>45.916666666666664</v>
      </c>
      <c r="Q25" s="119">
        <f>[20]Agosto!$E$20</f>
        <v>59.125</v>
      </c>
      <c r="R25" s="119">
        <f>[20]Agosto!$E$21</f>
        <v>92.166666666666671</v>
      </c>
      <c r="S25" s="119">
        <f>[20]Agosto!$E$22</f>
        <v>95</v>
      </c>
      <c r="T25" s="119">
        <f>[20]Agosto!$E$23</f>
        <v>58.791666666666664</v>
      </c>
      <c r="U25" s="119">
        <f>[20]Agosto!$E$24</f>
        <v>67.458333333333329</v>
      </c>
      <c r="V25" s="119">
        <f>[20]Agosto!$E$25</f>
        <v>71.708333333333329</v>
      </c>
      <c r="W25" s="119">
        <f>[20]Agosto!$E$26</f>
        <v>75.75</v>
      </c>
      <c r="X25" s="119">
        <f>[20]Agosto!$E$27</f>
        <v>63.125</v>
      </c>
      <c r="Y25" s="119">
        <f>[20]Agosto!$E$28</f>
        <v>56.041666666666664</v>
      </c>
      <c r="Z25" s="119">
        <f>[20]Agosto!$E$29</f>
        <v>50</v>
      </c>
      <c r="AA25" s="119">
        <f>[20]Agosto!$E$30</f>
        <v>49.625</v>
      </c>
      <c r="AB25" s="119">
        <f>[20]Agosto!$E$31</f>
        <v>48.791666666666664</v>
      </c>
      <c r="AC25" s="119">
        <f>[20]Agosto!$E$32</f>
        <v>49.208333333333336</v>
      </c>
      <c r="AD25" s="119">
        <f>[20]Agosto!$E$33</f>
        <v>60.625</v>
      </c>
      <c r="AE25" s="119">
        <f>[20]Agosto!$E$34</f>
        <v>59.791666666666664</v>
      </c>
      <c r="AF25" s="119">
        <f>[20]Agosto!$E$35</f>
        <v>60.708333333333336</v>
      </c>
      <c r="AG25" s="124">
        <f t="shared" si="9"/>
        <v>62.186827956989248</v>
      </c>
      <c r="AH25" t="s">
        <v>36</v>
      </c>
      <c r="AI25" t="s">
        <v>36</v>
      </c>
    </row>
    <row r="26" spans="1:36" x14ac:dyDescent="0.2">
      <c r="A26" s="54" t="s">
        <v>10</v>
      </c>
      <c r="B26" s="119">
        <f>[21]Agosto!$E$5</f>
        <v>61.166666666666664</v>
      </c>
      <c r="C26" s="119">
        <f>[21]Agosto!$E$6</f>
        <v>54.708333333333336</v>
      </c>
      <c r="D26" s="119">
        <f>[21]Agosto!$E$7</f>
        <v>52.208333333333336</v>
      </c>
      <c r="E26" s="119">
        <f>[21]Agosto!$E$8</f>
        <v>45.666666666666664</v>
      </c>
      <c r="F26" s="119">
        <f>[21]Agosto!$E$9</f>
        <v>71.416666666666671</v>
      </c>
      <c r="G26" s="119">
        <f>[21]Agosto!$E$10</f>
        <v>64</v>
      </c>
      <c r="H26" s="119">
        <f>[21]Agosto!$E$11</f>
        <v>84.375</v>
      </c>
      <c r="I26" s="119">
        <f>[21]Agosto!$E$12</f>
        <v>94.875</v>
      </c>
      <c r="J26" s="119">
        <f>[21]Agosto!$E$13</f>
        <v>94.791666666666671</v>
      </c>
      <c r="K26" s="119">
        <f>[21]Agosto!$E$14</f>
        <v>83.125</v>
      </c>
      <c r="L26" s="119">
        <f>[21]Agosto!$E$15</f>
        <v>80.791666666666671</v>
      </c>
      <c r="M26" s="119">
        <f>[21]Agosto!$E$16</f>
        <v>68.125</v>
      </c>
      <c r="N26" s="119">
        <f>[21]Agosto!$E$17</f>
        <v>59.958333333333336</v>
      </c>
      <c r="O26" s="119">
        <f>[21]Agosto!$E$18</f>
        <v>54.208333333333336</v>
      </c>
      <c r="P26" s="119">
        <f>[21]Agosto!$E$19</f>
        <v>48.708333333333336</v>
      </c>
      <c r="Q26" s="119">
        <f>[21]Agosto!$E$20</f>
        <v>71.083333333333329</v>
      </c>
      <c r="R26" s="119">
        <f>[21]Agosto!$E$21</f>
        <v>88.791666666666671</v>
      </c>
      <c r="S26" s="119">
        <f>[21]Agosto!$E$22</f>
        <v>93.833333333333329</v>
      </c>
      <c r="T26" s="119">
        <f>[21]Agosto!$E$23</f>
        <v>59.541666666666664</v>
      </c>
      <c r="U26" s="119">
        <f>[21]Agosto!$E$24</f>
        <v>74.625</v>
      </c>
      <c r="V26" s="119">
        <f>[21]Agosto!$E$25</f>
        <v>78</v>
      </c>
      <c r="W26" s="119">
        <f>[21]Agosto!$E$26</f>
        <v>77.166666666666671</v>
      </c>
      <c r="X26" s="119">
        <f>[21]Agosto!$E$27</f>
        <v>70.625</v>
      </c>
      <c r="Y26" s="119">
        <f>[21]Agosto!$E$28</f>
        <v>63.666666666666664</v>
      </c>
      <c r="Z26" s="119">
        <f>[21]Agosto!$E$29</f>
        <v>60.125</v>
      </c>
      <c r="AA26" s="119">
        <f>[21]Agosto!$E$30</f>
        <v>60.083333333333336</v>
      </c>
      <c r="AB26" s="119">
        <f>[21]Agosto!$E$31</f>
        <v>52.583333333333336</v>
      </c>
      <c r="AC26" s="119">
        <f>[21]Agosto!$E$32</f>
        <v>58.958333333333336</v>
      </c>
      <c r="AD26" s="119">
        <f>[21]Agosto!$E$33</f>
        <v>72.791666666666671</v>
      </c>
      <c r="AE26" s="119">
        <f>[21]Agosto!$E$34</f>
        <v>68.375</v>
      </c>
      <c r="AF26" s="119">
        <f>[21]Agosto!$E$35</f>
        <v>70.625</v>
      </c>
      <c r="AG26" s="124">
        <f t="shared" ref="AG26:AG27" si="10">AVERAGE(B26:AF26)</f>
        <v>69</v>
      </c>
      <c r="AI26" t="s">
        <v>36</v>
      </c>
      <c r="AJ26" t="s">
        <v>36</v>
      </c>
    </row>
    <row r="27" spans="1:36" x14ac:dyDescent="0.2">
      <c r="A27" s="54" t="s">
        <v>140</v>
      </c>
      <c r="B27" s="119">
        <f>[22]Agosto!$E$5</f>
        <v>54.5</v>
      </c>
      <c r="C27" s="119">
        <f>[22]Agosto!$E$6</f>
        <v>45.875</v>
      </c>
      <c r="D27" s="119">
        <f>[22]Agosto!$E$7</f>
        <v>38.583333333333336</v>
      </c>
      <c r="E27" s="119">
        <f>[22]Agosto!$E$8</f>
        <v>45</v>
      </c>
      <c r="F27" s="119">
        <f>[22]Agosto!$E$9</f>
        <v>68.458333333333329</v>
      </c>
      <c r="G27" s="119">
        <f>[22]Agosto!$E$10</f>
        <v>60.875</v>
      </c>
      <c r="H27" s="119">
        <f>[22]Agosto!$E$11</f>
        <v>66.666666666666671</v>
      </c>
      <c r="I27" s="119">
        <f>[22]Agosto!$E$12</f>
        <v>93.791666666666671</v>
      </c>
      <c r="J27" s="119">
        <f>[22]Agosto!$E$13</f>
        <v>100</v>
      </c>
      <c r="K27" s="119">
        <f>[22]Agosto!$E$14</f>
        <v>86.125</v>
      </c>
      <c r="L27" s="119">
        <f>[22]Agosto!$E$15</f>
        <v>80.791666666666671</v>
      </c>
      <c r="M27" s="119">
        <f>[22]Agosto!$E$16</f>
        <v>73.958333333333329</v>
      </c>
      <c r="N27" s="119">
        <f>[22]Agosto!$E$17</f>
        <v>63.5</v>
      </c>
      <c r="O27" s="119">
        <f>[22]Agosto!$E$18</f>
        <v>46.416666666666664</v>
      </c>
      <c r="P27" s="119">
        <f>[22]Agosto!$E$19</f>
        <v>39.541666666666664</v>
      </c>
      <c r="Q27" s="119">
        <f>[22]Agosto!$E$20</f>
        <v>60.869565217391305</v>
      </c>
      <c r="R27" s="119" t="str">
        <f>[22]Agosto!$E$21</f>
        <v>*</v>
      </c>
      <c r="S27" s="119" t="str">
        <f>[22]Agosto!$E$22</f>
        <v>*</v>
      </c>
      <c r="T27" s="119" t="str">
        <f>[22]Agosto!$E$23</f>
        <v>*</v>
      </c>
      <c r="U27" s="119" t="str">
        <f>[22]Agosto!$E$24</f>
        <v>*</v>
      </c>
      <c r="V27" s="119" t="str">
        <f>[22]Agosto!$E$25</f>
        <v>*</v>
      </c>
      <c r="W27" s="119" t="str">
        <f>[22]Agosto!$E$26</f>
        <v>*</v>
      </c>
      <c r="X27" s="119" t="str">
        <f>[22]Agosto!$E$27</f>
        <v>*</v>
      </c>
      <c r="Y27" s="119" t="str">
        <f>[22]Agosto!$E$28</f>
        <v>*</v>
      </c>
      <c r="Z27" s="119" t="str">
        <f>[22]Agosto!$E$29</f>
        <v>*</v>
      </c>
      <c r="AA27" s="119" t="str">
        <f>[22]Agosto!$E$30</f>
        <v>*</v>
      </c>
      <c r="AB27" s="119" t="str">
        <f>[22]Agosto!$E$31</f>
        <v>*</v>
      </c>
      <c r="AC27" s="119" t="str">
        <f>[22]Agosto!$E$32</f>
        <v>*</v>
      </c>
      <c r="AD27" s="119" t="str">
        <f>[22]Agosto!$E$33</f>
        <v>*</v>
      </c>
      <c r="AE27" s="119" t="str">
        <f>[22]Agosto!$E$34</f>
        <v>*</v>
      </c>
      <c r="AF27" s="119" t="str">
        <f>[22]Agosto!$E$35</f>
        <v>*</v>
      </c>
      <c r="AG27" s="124">
        <f t="shared" si="10"/>
        <v>64.059556159420282</v>
      </c>
      <c r="AJ27" t="s">
        <v>36</v>
      </c>
    </row>
    <row r="28" spans="1:36" x14ac:dyDescent="0.2">
      <c r="A28" s="54" t="s">
        <v>11</v>
      </c>
      <c r="B28" s="119" t="str">
        <f>[23]Agosto!$E$5</f>
        <v>*</v>
      </c>
      <c r="C28" s="119" t="str">
        <f>[23]Agosto!$E$6</f>
        <v>*</v>
      </c>
      <c r="D28" s="119" t="str">
        <f>[23]Agosto!$E$7</f>
        <v>*</v>
      </c>
      <c r="E28" s="119" t="str">
        <f>[23]Agosto!$E$8</f>
        <v>*</v>
      </c>
      <c r="F28" s="119" t="str">
        <f>[23]Agosto!$E$9</f>
        <v>*</v>
      </c>
      <c r="G28" s="119" t="str">
        <f>[23]Agosto!$E$10</f>
        <v>*</v>
      </c>
      <c r="H28" s="119" t="str">
        <f>[23]Agosto!$E$11</f>
        <v>*</v>
      </c>
      <c r="I28" s="119" t="str">
        <f>[23]Agosto!$E$12</f>
        <v>*</v>
      </c>
      <c r="J28" s="119" t="str">
        <f>[23]Agosto!$E$13</f>
        <v>*</v>
      </c>
      <c r="K28" s="119" t="str">
        <f>[23]Agosto!$E$14</f>
        <v>*</v>
      </c>
      <c r="L28" s="119" t="str">
        <f>[23]Agosto!$E$15</f>
        <v>*</v>
      </c>
      <c r="M28" s="119" t="str">
        <f>[23]Agosto!$E$16</f>
        <v>*</v>
      </c>
      <c r="N28" s="119" t="str">
        <f>[23]Agosto!$E$17</f>
        <v>*</v>
      </c>
      <c r="O28" s="119" t="str">
        <f>[23]Agosto!$E$18</f>
        <v>*</v>
      </c>
      <c r="P28" s="119" t="str">
        <f>[23]Agosto!$E$19</f>
        <v>*</v>
      </c>
      <c r="Q28" s="119" t="str">
        <f>[23]Agosto!$E$20</f>
        <v>*</v>
      </c>
      <c r="R28" s="119" t="str">
        <f>[23]Agosto!$E$21</f>
        <v>*</v>
      </c>
      <c r="S28" s="119" t="str">
        <f>[23]Agosto!$E$22</f>
        <v>*</v>
      </c>
      <c r="T28" s="119">
        <f>[23]Agosto!$E$23</f>
        <v>63.375</v>
      </c>
      <c r="U28" s="119">
        <f>[23]Agosto!$E$24</f>
        <v>68.583333333333329</v>
      </c>
      <c r="V28" s="119">
        <f>[23]Agosto!$E$25</f>
        <v>66.791666666666671</v>
      </c>
      <c r="W28" s="119">
        <f>[23]Agosto!$E$26</f>
        <v>65.75</v>
      </c>
      <c r="X28" s="119">
        <f>[23]Agosto!$E$27</f>
        <v>57.583333333333336</v>
      </c>
      <c r="Y28" s="119">
        <f>[23]Agosto!$E$28</f>
        <v>48.375</v>
      </c>
      <c r="Z28" s="119">
        <f>[23]Agosto!$E$29</f>
        <v>36.875</v>
      </c>
      <c r="AA28" s="119">
        <f>[23]Agosto!$E$30</f>
        <v>37</v>
      </c>
      <c r="AB28" s="119">
        <f>[23]Agosto!$E$31</f>
        <v>38.875</v>
      </c>
      <c r="AC28" s="119">
        <f>[23]Agosto!$E$32</f>
        <v>40.75</v>
      </c>
      <c r="AD28" s="119">
        <f>[23]Agosto!$E$33</f>
        <v>55.958333333333336</v>
      </c>
      <c r="AE28" s="119">
        <f>[23]Agosto!$E$34</f>
        <v>59.875</v>
      </c>
      <c r="AF28" s="119">
        <f>[23]Agosto!$E$35</f>
        <v>54.458333333333336</v>
      </c>
      <c r="AG28" s="124">
        <f t="shared" ref="AG28" si="11">AVERAGE(B28:AF28)</f>
        <v>53.403846153846153</v>
      </c>
      <c r="AH28" s="12" t="s">
        <v>36</v>
      </c>
      <c r="AJ28" t="s">
        <v>36</v>
      </c>
    </row>
    <row r="29" spans="1:36" x14ac:dyDescent="0.2">
      <c r="A29" s="54" t="s">
        <v>23</v>
      </c>
      <c r="B29" s="119">
        <f>[24]Agosto!$E$5</f>
        <v>46.125</v>
      </c>
      <c r="C29" s="119">
        <f>[24]Agosto!$E$6</f>
        <v>39.695652173913047</v>
      </c>
      <c r="D29" s="119" t="str">
        <f>[24]Agosto!$E$7</f>
        <v>*</v>
      </c>
      <c r="E29" s="119" t="str">
        <f>[24]Agosto!$E$8</f>
        <v>*</v>
      </c>
      <c r="F29" s="119">
        <f>[24]Agosto!$E$9</f>
        <v>64.681818181818187</v>
      </c>
      <c r="G29" s="119">
        <f>[24]Agosto!$E$10</f>
        <v>59.523809523809526</v>
      </c>
      <c r="H29" s="119">
        <f>[24]Agosto!$E$11</f>
        <v>70.904761904761898</v>
      </c>
      <c r="I29" s="119">
        <f>[24]Agosto!$E$12</f>
        <v>90</v>
      </c>
      <c r="J29" s="119">
        <f>[24]Agosto!$E$13</f>
        <v>91.041666666666671</v>
      </c>
      <c r="K29" s="119">
        <f>[24]Agosto!$E$14</f>
        <v>79.458333333333329</v>
      </c>
      <c r="L29" s="119">
        <f>[24]Agosto!$E$15</f>
        <v>70.083333333333329</v>
      </c>
      <c r="M29" s="119">
        <f>[24]Agosto!$E$16</f>
        <v>56.5</v>
      </c>
      <c r="N29" s="119">
        <f>[24]Agosto!$E$17</f>
        <v>42.208333333333336</v>
      </c>
      <c r="O29" s="119">
        <f>[24]Agosto!$E$18</f>
        <v>38.083333333333336</v>
      </c>
      <c r="P29" s="119" t="str">
        <f>[24]Agosto!$E$19</f>
        <v>*</v>
      </c>
      <c r="Q29" s="119" t="str">
        <f>[24]Agosto!$E$20</f>
        <v>*</v>
      </c>
      <c r="R29" s="119" t="str">
        <f>[24]Agosto!$E$21</f>
        <v>*</v>
      </c>
      <c r="S29" s="119">
        <f>[24]Agosto!$E$22</f>
        <v>86.391304347826093</v>
      </c>
      <c r="T29" s="119">
        <f>[24]Agosto!$E$23</f>
        <v>62.045454545454547</v>
      </c>
      <c r="U29" s="119">
        <f>[24]Agosto!$E$24</f>
        <v>69.5</v>
      </c>
      <c r="V29" s="119">
        <f>[24]Agosto!$E$25</f>
        <v>71.458333333333329</v>
      </c>
      <c r="W29" s="119">
        <f>[24]Agosto!$E$26</f>
        <v>68.583333333333329</v>
      </c>
      <c r="X29" s="119">
        <f>[24]Agosto!$E$27</f>
        <v>60.333333333333336</v>
      </c>
      <c r="Y29" s="119">
        <f>[24]Agosto!$E$28</f>
        <v>51.208333333333336</v>
      </c>
      <c r="Z29" s="119">
        <f>[24]Agosto!$E$29</f>
        <v>42.916666666666664</v>
      </c>
      <c r="AA29" s="119">
        <f>[24]Agosto!$E$30</f>
        <v>39.625</v>
      </c>
      <c r="AB29" s="119">
        <f>[24]Agosto!$E$31</f>
        <v>37.416666666666664</v>
      </c>
      <c r="AC29" s="119">
        <f>[24]Agosto!$E$32</f>
        <v>41.666666666666664</v>
      </c>
      <c r="AD29" s="119">
        <f>[24]Agosto!$E$33</f>
        <v>66.666666666666671</v>
      </c>
      <c r="AE29" s="119">
        <f>[24]Agosto!$E$34</f>
        <v>64</v>
      </c>
      <c r="AF29" s="119">
        <f>[24]Agosto!$E$35</f>
        <v>58.625</v>
      </c>
      <c r="AG29" s="124">
        <f t="shared" ref="AG29:AG31" si="12">AVERAGE(B29:AF29)</f>
        <v>60.336261564522445</v>
      </c>
      <c r="AJ29" t="s">
        <v>36</v>
      </c>
    </row>
    <row r="30" spans="1:36" x14ac:dyDescent="0.2">
      <c r="A30" s="54" t="s">
        <v>35</v>
      </c>
      <c r="B30" s="119">
        <f>[25]Agosto!$E$5</f>
        <v>37.666666666666664</v>
      </c>
      <c r="C30" s="119">
        <f>[25]Agosto!$E$6</f>
        <v>33.125</v>
      </c>
      <c r="D30" s="119">
        <f>[25]Agosto!$E$7</f>
        <v>30</v>
      </c>
      <c r="E30" s="119">
        <f>[25]Agosto!$E$8</f>
        <v>35</v>
      </c>
      <c r="F30" s="119">
        <f>[25]Agosto!$E$9</f>
        <v>37.25</v>
      </c>
      <c r="G30" s="119">
        <f>[25]Agosto!$E$10</f>
        <v>37.291666666666664</v>
      </c>
      <c r="H30" s="119">
        <f>[25]Agosto!$E$11</f>
        <v>41.458333333333336</v>
      </c>
      <c r="I30" s="119">
        <f>[25]Agosto!$E$12</f>
        <v>68.708333333333329</v>
      </c>
      <c r="J30" s="119">
        <f>[25]Agosto!$E$13</f>
        <v>92.708333333333329</v>
      </c>
      <c r="K30" s="119">
        <f>[25]Agosto!$E$14</f>
        <v>79.5</v>
      </c>
      <c r="L30" s="119">
        <f>[25]Agosto!$E$15</f>
        <v>65.416666666666671</v>
      </c>
      <c r="M30" s="119">
        <f>[25]Agosto!$E$16</f>
        <v>47.958333333333336</v>
      </c>
      <c r="N30" s="119">
        <f>[25]Agosto!$E$17</f>
        <v>37.458333333333336</v>
      </c>
      <c r="O30" s="119">
        <f>[25]Agosto!$E$18</f>
        <v>33.5</v>
      </c>
      <c r="P30" s="119">
        <f>[25]Agosto!$E$19</f>
        <v>38.875</v>
      </c>
      <c r="Q30" s="119">
        <f>[25]Agosto!$E$20</f>
        <v>55.708333333333336</v>
      </c>
      <c r="R30" s="119">
        <f>[25]Agosto!$E$21</f>
        <v>59.333333333333336</v>
      </c>
      <c r="S30" s="119">
        <f>[25]Agosto!$E$22</f>
        <v>63.125</v>
      </c>
      <c r="T30" s="119">
        <f>[25]Agosto!$E$23</f>
        <v>66.708333333333329</v>
      </c>
      <c r="U30" s="119">
        <f>[25]Agosto!$E$24</f>
        <v>63.083333333333336</v>
      </c>
      <c r="V30" s="119">
        <f>[25]Agosto!$E$25</f>
        <v>59.625</v>
      </c>
      <c r="W30" s="119">
        <f>[25]Agosto!$E$26</f>
        <v>55.166666666666664</v>
      </c>
      <c r="X30" s="119">
        <f>[25]Agosto!$E$27</f>
        <v>43.583333333333336</v>
      </c>
      <c r="Y30" s="119">
        <f>[25]Agosto!$E$28</f>
        <v>32</v>
      </c>
      <c r="Z30" s="119">
        <f>[25]Agosto!$E$29</f>
        <v>31.75</v>
      </c>
      <c r="AA30" s="119">
        <f>[25]Agosto!$E$30</f>
        <v>31.083333333333332</v>
      </c>
      <c r="AB30" s="119">
        <f>[25]Agosto!$E$31</f>
        <v>31.75</v>
      </c>
      <c r="AC30" s="119">
        <f>[25]Agosto!$E$32</f>
        <v>33.541666666666664</v>
      </c>
      <c r="AD30" s="119">
        <f>[25]Agosto!$E$33</f>
        <v>59.875</v>
      </c>
      <c r="AE30" s="119">
        <f>[25]Agosto!$E$34</f>
        <v>58.416666666666664</v>
      </c>
      <c r="AF30" s="119">
        <f>[25]Agosto!$E$35</f>
        <v>44.666666666666664</v>
      </c>
      <c r="AG30" s="124">
        <f t="shared" si="12"/>
        <v>48.559139784946247</v>
      </c>
      <c r="AI30" t="s">
        <v>36</v>
      </c>
      <c r="AJ30" t="s">
        <v>36</v>
      </c>
    </row>
    <row r="31" spans="1:36" x14ac:dyDescent="0.2">
      <c r="A31" s="54" t="s">
        <v>12</v>
      </c>
      <c r="B31" s="119">
        <f>[26]Agosto!$E$5</f>
        <v>42.833333333333336</v>
      </c>
      <c r="C31" s="119">
        <f>[26]Agosto!$E$6</f>
        <v>40.708333333333336</v>
      </c>
      <c r="D31" s="119">
        <f>[26]Agosto!$E$7</f>
        <v>35.125</v>
      </c>
      <c r="E31" s="119">
        <f>[26]Agosto!$E$8</f>
        <v>38.291666666666664</v>
      </c>
      <c r="F31" s="119">
        <f>[26]Agosto!$E$9</f>
        <v>45.833333333333336</v>
      </c>
      <c r="G31" s="119">
        <f>[26]Agosto!$E$10</f>
        <v>49.583333333333336</v>
      </c>
      <c r="H31" s="119">
        <f>[26]Agosto!$E$11</f>
        <v>51.833333333333336</v>
      </c>
      <c r="I31" s="119">
        <f>[26]Agosto!$E$12</f>
        <v>78.541666666666671</v>
      </c>
      <c r="J31" s="119">
        <f>[26]Agosto!$E$13</f>
        <v>89.083333333333329</v>
      </c>
      <c r="K31" s="119">
        <f>[26]Agosto!$E$14</f>
        <v>67</v>
      </c>
      <c r="L31" s="119">
        <f>[26]Agosto!$E$15</f>
        <v>66</v>
      </c>
      <c r="M31" s="119">
        <f>[26]Agosto!$E$16</f>
        <v>60.958333333333336</v>
      </c>
      <c r="N31" s="119">
        <f>[26]Agosto!$E$17</f>
        <v>53.791666666666664</v>
      </c>
      <c r="O31" s="119">
        <f>[26]Agosto!$E$18</f>
        <v>37.708333333333336</v>
      </c>
      <c r="P31" s="119">
        <f>[26]Agosto!$E$19</f>
        <v>39.5</v>
      </c>
      <c r="Q31" s="119">
        <f>[26]Agosto!$E$20</f>
        <v>47</v>
      </c>
      <c r="R31" s="119">
        <f>[26]Agosto!$E$21</f>
        <v>82.75</v>
      </c>
      <c r="S31" s="119">
        <f>[26]Agosto!$E$22</f>
        <v>84.75</v>
      </c>
      <c r="T31" s="119">
        <f>[26]Agosto!$E$23</f>
        <v>62.5</v>
      </c>
      <c r="U31" s="119">
        <f>[26]Agosto!$E$24</f>
        <v>64.208333333333329</v>
      </c>
      <c r="V31" s="119">
        <f>[26]Agosto!$E$25</f>
        <v>66.083333333333329</v>
      </c>
      <c r="W31" s="119">
        <f>[26]Agosto!$E$26</f>
        <v>65.541666666666671</v>
      </c>
      <c r="X31" s="119">
        <f>[26]Agosto!$E$27</f>
        <v>57.333333333333336</v>
      </c>
      <c r="Y31" s="119">
        <f>[26]Agosto!$E$28</f>
        <v>50.708333333333336</v>
      </c>
      <c r="Z31" s="119">
        <f>[26]Agosto!$E$29</f>
        <v>46.166666666666664</v>
      </c>
      <c r="AA31" s="119">
        <f>[26]Agosto!$E$30</f>
        <v>40.833333333333336</v>
      </c>
      <c r="AB31" s="119">
        <f>[26]Agosto!$E$31</f>
        <v>40.75</v>
      </c>
      <c r="AC31" s="119">
        <f>[26]Agosto!$E$32</f>
        <v>39.583333333333336</v>
      </c>
      <c r="AD31" s="119">
        <f>[26]Agosto!$E$33</f>
        <v>50.125</v>
      </c>
      <c r="AE31" s="119">
        <f>[26]Agosto!$E$34</f>
        <v>51.666666666666664</v>
      </c>
      <c r="AF31" s="119">
        <f>[26]Agosto!$E$35</f>
        <v>47.25</v>
      </c>
      <c r="AG31" s="124">
        <f t="shared" si="12"/>
        <v>54.646505376344081</v>
      </c>
      <c r="AH31" t="s">
        <v>36</v>
      </c>
      <c r="AI31" t="s">
        <v>36</v>
      </c>
      <c r="AJ31" t="s">
        <v>36</v>
      </c>
    </row>
    <row r="32" spans="1:36" s="5" customFormat="1" ht="17.100000000000001" customHeight="1" x14ac:dyDescent="0.2">
      <c r="A32" s="55" t="s">
        <v>204</v>
      </c>
      <c r="B32" s="120">
        <f t="shared" ref="B32:AE32" si="13">AVERAGE(B5:B31)</f>
        <v>48.838873106060603</v>
      </c>
      <c r="C32" s="120">
        <f t="shared" si="13"/>
        <v>44.396089191605498</v>
      </c>
      <c r="D32" s="120">
        <f t="shared" si="13"/>
        <v>41.779646464646468</v>
      </c>
      <c r="E32" s="120">
        <f t="shared" si="13"/>
        <v>42.469444444444441</v>
      </c>
      <c r="F32" s="120">
        <f t="shared" si="13"/>
        <v>63.111066017316013</v>
      </c>
      <c r="G32" s="120">
        <f t="shared" si="13"/>
        <v>59.787946428571431</v>
      </c>
      <c r="H32" s="120">
        <f t="shared" si="13"/>
        <v>68.56780214803311</v>
      </c>
      <c r="I32" s="120">
        <f t="shared" si="13"/>
        <v>86.966666666666669</v>
      </c>
      <c r="J32" s="120">
        <f t="shared" si="13"/>
        <v>92.454417293233078</v>
      </c>
      <c r="K32" s="120">
        <f t="shared" si="13"/>
        <v>79.284734299516899</v>
      </c>
      <c r="L32" s="120">
        <f t="shared" si="13"/>
        <v>72.574893343371599</v>
      </c>
      <c r="M32" s="120">
        <f t="shared" si="13"/>
        <v>63.465149456521743</v>
      </c>
      <c r="N32" s="120">
        <f t="shared" si="13"/>
        <v>53.105331262939963</v>
      </c>
      <c r="O32" s="120">
        <f t="shared" si="13"/>
        <v>44.950664937417656</v>
      </c>
      <c r="P32" s="120">
        <f t="shared" si="13"/>
        <v>41.416649413388541</v>
      </c>
      <c r="Q32" s="120">
        <f t="shared" si="13"/>
        <v>59.916581415174761</v>
      </c>
      <c r="R32" s="120">
        <f t="shared" si="13"/>
        <v>80.2578125</v>
      </c>
      <c r="S32" s="120">
        <f t="shared" si="13"/>
        <v>81.16988727858292</v>
      </c>
      <c r="T32" s="120">
        <f t="shared" si="13"/>
        <v>62.3073394949825</v>
      </c>
      <c r="U32" s="120">
        <f t="shared" si="13"/>
        <v>65.895876466528634</v>
      </c>
      <c r="V32" s="120">
        <f t="shared" si="13"/>
        <v>67.209489374262091</v>
      </c>
      <c r="W32" s="120">
        <f t="shared" si="13"/>
        <v>66.862631285571794</v>
      </c>
      <c r="X32" s="120">
        <f t="shared" si="13"/>
        <v>58.28959627329192</v>
      </c>
      <c r="Y32" s="120">
        <f t="shared" si="13"/>
        <v>49.94114285714285</v>
      </c>
      <c r="Z32" s="120">
        <f t="shared" si="13"/>
        <v>46.090714285714292</v>
      </c>
      <c r="AA32" s="120">
        <f t="shared" si="13"/>
        <v>42.804035087719306</v>
      </c>
      <c r="AB32" s="120">
        <f t="shared" si="13"/>
        <v>42.208242424242414</v>
      </c>
      <c r="AC32" s="120">
        <f t="shared" si="13"/>
        <v>45.189877192982458</v>
      </c>
      <c r="AD32" s="120">
        <f t="shared" si="13"/>
        <v>60.794864766220769</v>
      </c>
      <c r="AE32" s="120">
        <f t="shared" si="13"/>
        <v>58.239583333472233</v>
      </c>
      <c r="AF32" s="120">
        <f>AVERAGE(AF5:AF31)</f>
        <v>54.84663424866514</v>
      </c>
      <c r="AG32" s="126">
        <f>AVERAGE(AG5:AG31)</f>
        <v>56.81303857949883</v>
      </c>
      <c r="AH32" s="5" t="s">
        <v>36</v>
      </c>
    </row>
    <row r="33" spans="1:36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7" t="s">
        <v>36</v>
      </c>
      <c r="AF33" s="57"/>
      <c r="AG33" s="80"/>
    </row>
    <row r="34" spans="1:36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80"/>
      <c r="AJ34" t="s">
        <v>36</v>
      </c>
    </row>
    <row r="35" spans="1:36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80"/>
    </row>
    <row r="36" spans="1:36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80"/>
    </row>
    <row r="37" spans="1:36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51"/>
      <c r="AF37" s="51"/>
      <c r="AG37" s="80"/>
    </row>
    <row r="38" spans="1:36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2"/>
      <c r="AF38" s="52"/>
      <c r="AG38" s="80"/>
    </row>
    <row r="39" spans="1:36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81"/>
      <c r="AH39" t="s">
        <v>36</v>
      </c>
    </row>
    <row r="41" spans="1:36" x14ac:dyDescent="0.2">
      <c r="AH41" t="s">
        <v>36</v>
      </c>
    </row>
    <row r="42" spans="1:36" x14ac:dyDescent="0.2">
      <c r="K42" s="2" t="s">
        <v>36</v>
      </c>
      <c r="AE42" s="2" t="s">
        <v>36</v>
      </c>
    </row>
    <row r="44" spans="1:36" x14ac:dyDescent="0.2">
      <c r="M44" s="2" t="s">
        <v>36</v>
      </c>
      <c r="T44" s="2" t="s">
        <v>36</v>
      </c>
    </row>
    <row r="45" spans="1:36" x14ac:dyDescent="0.2">
      <c r="AB45" s="2" t="s">
        <v>36</v>
      </c>
      <c r="AC45" s="2" t="s">
        <v>36</v>
      </c>
      <c r="AG45" s="7" t="s">
        <v>36</v>
      </c>
    </row>
    <row r="46" spans="1:36" x14ac:dyDescent="0.2">
      <c r="P46" s="2" t="s">
        <v>36</v>
      </c>
      <c r="R46" s="2" t="s">
        <v>36</v>
      </c>
      <c r="AJ46" t="s">
        <v>36</v>
      </c>
    </row>
    <row r="51" spans="11:20" x14ac:dyDescent="0.2">
      <c r="T51" s="2" t="s">
        <v>36</v>
      </c>
    </row>
    <row r="54" spans="11:20" x14ac:dyDescent="0.2">
      <c r="K54" s="2" t="s">
        <v>36</v>
      </c>
    </row>
  </sheetData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34:X34"/>
    <mergeCell ref="T35:X35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zoomScale="90" zoomScaleNormal="90" workbookViewId="0">
      <selection activeCell="B8" sqref="B8:AF8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0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/>
    </row>
    <row r="2" spans="1:36" s="4" customFormat="1" ht="20.100000000000001" customHeight="1" x14ac:dyDescent="0.2">
      <c r="A2" s="169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9"/>
    </row>
    <row r="3" spans="1:36" s="5" customFormat="1" ht="20.100000000000001" customHeight="1" x14ac:dyDescent="0.2">
      <c r="A3" s="169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70">
        <v>30</v>
      </c>
      <c r="AF3" s="167">
        <v>31</v>
      </c>
      <c r="AG3" s="96" t="s">
        <v>29</v>
      </c>
      <c r="AH3" s="92" t="s">
        <v>28</v>
      </c>
    </row>
    <row r="4" spans="1:36" s="5" customFormat="1" ht="20.100000000000001" customHeight="1" x14ac:dyDescent="0.2">
      <c r="A4" s="169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70"/>
      <c r="AF4" s="168"/>
      <c r="AG4" s="96" t="s">
        <v>27</v>
      </c>
      <c r="AH4" s="92" t="s">
        <v>27</v>
      </c>
    </row>
    <row r="5" spans="1:36" s="5" customFormat="1" x14ac:dyDescent="0.2">
      <c r="A5" s="54" t="s">
        <v>32</v>
      </c>
      <c r="B5" s="116">
        <f>[1]Agosto!$F$5</f>
        <v>95</v>
      </c>
      <c r="C5" s="116">
        <f>[1]Agosto!$F$6</f>
        <v>96</v>
      </c>
      <c r="D5" s="116">
        <f>[1]Agosto!$F$7</f>
        <v>94</v>
      </c>
      <c r="E5" s="116">
        <f>[1]Agosto!$F$8</f>
        <v>89</v>
      </c>
      <c r="F5" s="116">
        <f>[1]Agosto!$F$9</f>
        <v>92</v>
      </c>
      <c r="G5" s="116">
        <f>[1]Agosto!$F$10</f>
        <v>92</v>
      </c>
      <c r="H5" s="116">
        <f>[1]Agosto!$F$11</f>
        <v>90</v>
      </c>
      <c r="I5" s="116">
        <f>[1]Agosto!$F$12</f>
        <v>100</v>
      </c>
      <c r="J5" s="116">
        <f>[1]Agosto!$F$13</f>
        <v>100</v>
      </c>
      <c r="K5" s="116">
        <f>[1]Agosto!$F$14</f>
        <v>97</v>
      </c>
      <c r="L5" s="116">
        <f>[1]Agosto!$F$15</f>
        <v>100</v>
      </c>
      <c r="M5" s="116">
        <f>[1]Agosto!$F$16</f>
        <v>100</v>
      </c>
      <c r="N5" s="116">
        <f>[1]Agosto!$F$17</f>
        <v>100</v>
      </c>
      <c r="O5" s="116">
        <f>[1]Agosto!$F$18</f>
        <v>98</v>
      </c>
      <c r="P5" s="116">
        <f>[1]Agosto!$F$19</f>
        <v>96</v>
      </c>
      <c r="Q5" s="116">
        <f>[1]Agosto!$F$20</f>
        <v>91</v>
      </c>
      <c r="R5" s="116">
        <f>[1]Agosto!$F$21</f>
        <v>100</v>
      </c>
      <c r="S5" s="116">
        <f>[1]Agosto!$F$22</f>
        <v>100</v>
      </c>
      <c r="T5" s="116">
        <f>[1]Agosto!$F$23</f>
        <v>100</v>
      </c>
      <c r="U5" s="116">
        <f>[1]Agosto!$F$24</f>
        <v>98</v>
      </c>
      <c r="V5" s="116">
        <f>[1]Agosto!$F$25</f>
        <v>97</v>
      </c>
      <c r="W5" s="116">
        <f>[1]Agosto!$F$26</f>
        <v>100</v>
      </c>
      <c r="X5" s="116">
        <f>[1]Agosto!$F$27</f>
        <v>96</v>
      </c>
      <c r="Y5" s="116">
        <f>[1]Agosto!$F$28</f>
        <v>98</v>
      </c>
      <c r="Z5" s="116">
        <f>[1]Agosto!$F$29</f>
        <v>97</v>
      </c>
      <c r="AA5" s="116">
        <f>[1]Agosto!$F$30</f>
        <v>95</v>
      </c>
      <c r="AB5" s="116">
        <f>[1]Agosto!$F$31</f>
        <v>95</v>
      </c>
      <c r="AC5" s="116">
        <f>[1]Agosto!$F$32</f>
        <v>94</v>
      </c>
      <c r="AD5" s="116">
        <f>[1]Agosto!$F$33</f>
        <v>77</v>
      </c>
      <c r="AE5" s="116">
        <f>[1]Agosto!$F$34</f>
        <v>77</v>
      </c>
      <c r="AF5" s="116">
        <f>[1]Agosto!$F$35</f>
        <v>87</v>
      </c>
      <c r="AG5" s="117">
        <f>MAX(B5:AF5)</f>
        <v>100</v>
      </c>
      <c r="AH5" s="121">
        <f t="shared" ref="AH5" si="1">AVERAGE(B5:AF5)</f>
        <v>94.870967741935488</v>
      </c>
    </row>
    <row r="6" spans="1:36" x14ac:dyDescent="0.2">
      <c r="A6" s="54" t="s">
        <v>91</v>
      </c>
      <c r="B6" s="119">
        <f>[2]Agosto!$F$5</f>
        <v>74</v>
      </c>
      <c r="C6" s="119">
        <f>[2]Agosto!$F$6</f>
        <v>64</v>
      </c>
      <c r="D6" s="119">
        <f>[2]Agosto!$F$7</f>
        <v>65</v>
      </c>
      <c r="E6" s="119">
        <f>[2]Agosto!$F$8</f>
        <v>64</v>
      </c>
      <c r="F6" s="119">
        <f>[2]Agosto!$F$9</f>
        <v>85</v>
      </c>
      <c r="G6" s="119">
        <f>[2]Agosto!$F$10</f>
        <v>89</v>
      </c>
      <c r="H6" s="119">
        <f>[2]Agosto!$F$11</f>
        <v>95</v>
      </c>
      <c r="I6" s="119">
        <f>[2]Agosto!$F$12</f>
        <v>98</v>
      </c>
      <c r="J6" s="119">
        <f>[2]Agosto!$F$13</f>
        <v>98</v>
      </c>
      <c r="K6" s="119">
        <f>[2]Agosto!$F$14</f>
        <v>94</v>
      </c>
      <c r="L6" s="119">
        <f>[2]Agosto!$F$15</f>
        <v>99</v>
      </c>
      <c r="M6" s="119">
        <f>[2]Agosto!$F$16</f>
        <v>92</v>
      </c>
      <c r="N6" s="119">
        <f>[2]Agosto!$F$17</f>
        <v>82</v>
      </c>
      <c r="O6" s="119">
        <f>[2]Agosto!$F$18</f>
        <v>78</v>
      </c>
      <c r="P6" s="119">
        <f>[2]Agosto!$F$19</f>
        <v>64</v>
      </c>
      <c r="Q6" s="119">
        <f>[2]Agosto!$F$20</f>
        <v>97</v>
      </c>
      <c r="R6" s="119">
        <f>[2]Agosto!$F$21</f>
        <v>98</v>
      </c>
      <c r="S6" s="119">
        <f>[2]Agosto!$F$22</f>
        <v>99</v>
      </c>
      <c r="T6" s="119">
        <f>[2]Agosto!$F$23</f>
        <v>77</v>
      </c>
      <c r="U6" s="119">
        <f>[2]Agosto!$F$24</f>
        <v>86</v>
      </c>
      <c r="V6" s="119">
        <f>[2]Agosto!$F$25</f>
        <v>90</v>
      </c>
      <c r="W6" s="119">
        <f>[2]Agosto!$F$26</f>
        <v>96</v>
      </c>
      <c r="X6" s="119">
        <f>[2]Agosto!$F$27</f>
        <v>92</v>
      </c>
      <c r="Y6" s="119">
        <f>[2]Agosto!$F$28</f>
        <v>84</v>
      </c>
      <c r="Z6" s="119">
        <f>[2]Agosto!$F$29</f>
        <v>73</v>
      </c>
      <c r="AA6" s="119">
        <f>[2]Agosto!$F$30</f>
        <v>73</v>
      </c>
      <c r="AB6" s="119">
        <f>[2]Agosto!$F$31</f>
        <v>69</v>
      </c>
      <c r="AC6" s="119">
        <f>[2]Agosto!$F$32</f>
        <v>76</v>
      </c>
      <c r="AD6" s="119">
        <f>[2]Agosto!$F$33</f>
        <v>89</v>
      </c>
      <c r="AE6" s="119">
        <f>[2]Agosto!$F$34</f>
        <v>81</v>
      </c>
      <c r="AF6" s="119">
        <f>[2]Agosto!$F$35</f>
        <v>85</v>
      </c>
      <c r="AG6" s="117">
        <f>MAX(B6:AF6)</f>
        <v>99</v>
      </c>
      <c r="AH6" s="121">
        <f t="shared" ref="AH6" si="2">AVERAGE(B6:AF6)</f>
        <v>84.064516129032256</v>
      </c>
    </row>
    <row r="7" spans="1:36" x14ac:dyDescent="0.2">
      <c r="A7" s="54" t="s">
        <v>0</v>
      </c>
      <c r="B7" s="119" t="str">
        <f>[3]Agosto!$F$5</f>
        <v>*</v>
      </c>
      <c r="C7" s="119" t="str">
        <f>[3]Agosto!$F$6</f>
        <v>*</v>
      </c>
      <c r="D7" s="119" t="str">
        <f>[3]Agosto!$F$7</f>
        <v>*</v>
      </c>
      <c r="E7" s="119" t="str">
        <f>[3]Agosto!$F$8</f>
        <v>*</v>
      </c>
      <c r="F7" s="119" t="str">
        <f>[3]Agosto!$F$9</f>
        <v>*</v>
      </c>
      <c r="G7" s="119" t="str">
        <f>[3]Agosto!$F$10</f>
        <v>*</v>
      </c>
      <c r="H7" s="119" t="str">
        <f>[3]Agosto!$F$11</f>
        <v>*</v>
      </c>
      <c r="I7" s="119" t="str">
        <f>[3]Agosto!$F$12</f>
        <v>*</v>
      </c>
      <c r="J7" s="119" t="str">
        <f>[3]Agosto!$F$13</f>
        <v>*</v>
      </c>
      <c r="K7" s="119" t="str">
        <f>[3]Agosto!$F$14</f>
        <v>*</v>
      </c>
      <c r="L7" s="119" t="str">
        <f>[3]Agosto!$F$15</f>
        <v>*</v>
      </c>
      <c r="M7" s="119" t="str">
        <f>[3]Agosto!$F$16</f>
        <v>*</v>
      </c>
      <c r="N7" s="119" t="str">
        <f>[3]Agosto!$F$17</f>
        <v>*</v>
      </c>
      <c r="O7" s="119" t="str">
        <f>[3]Agosto!$F$18</f>
        <v>*</v>
      </c>
      <c r="P7" s="119" t="str">
        <f>[3]Agosto!$F$19</f>
        <v>*</v>
      </c>
      <c r="Q7" s="119" t="str">
        <f>[3]Agosto!$F$20</f>
        <v>*</v>
      </c>
      <c r="R7" s="119" t="str">
        <f>[3]Agosto!$F$21</f>
        <v>*</v>
      </c>
      <c r="S7" s="119" t="str">
        <f>[3]Agosto!$F$22</f>
        <v>*</v>
      </c>
      <c r="T7" s="119" t="str">
        <f>[3]Agosto!$F$23</f>
        <v>*</v>
      </c>
      <c r="U7" s="119" t="str">
        <f>[3]Agosto!$F$24</f>
        <v>*</v>
      </c>
      <c r="V7" s="119">
        <f>[3]Agosto!$F$25</f>
        <v>91</v>
      </c>
      <c r="W7" s="119">
        <f>[3]Agosto!$F$26</f>
        <v>88</v>
      </c>
      <c r="X7" s="119">
        <f>[3]Agosto!$F$27</f>
        <v>85</v>
      </c>
      <c r="Y7" s="119">
        <f>[3]Agosto!$F$28</f>
        <v>68</v>
      </c>
      <c r="Z7" s="119">
        <f>[3]Agosto!$F$29</f>
        <v>88</v>
      </c>
      <c r="AA7" s="119">
        <f>[3]Agosto!$F$30</f>
        <v>75</v>
      </c>
      <c r="AB7" s="119">
        <f>[3]Agosto!$F$31</f>
        <v>83</v>
      </c>
      <c r="AC7" s="119">
        <f>[3]Agosto!$F$32</f>
        <v>87</v>
      </c>
      <c r="AD7" s="119">
        <f>[3]Agosto!$F$33</f>
        <v>80</v>
      </c>
      <c r="AE7" s="119">
        <f>[3]Agosto!$F$34</f>
        <v>85</v>
      </c>
      <c r="AF7" s="119">
        <f>[3]Agosto!$F$35</f>
        <v>62</v>
      </c>
      <c r="AG7" s="117">
        <f>MAX(B7:AF7)</f>
        <v>91</v>
      </c>
      <c r="AH7" s="121">
        <f t="shared" ref="AH7" si="3">AVERAGE(B7:AF7)</f>
        <v>81.090909090909093</v>
      </c>
    </row>
    <row r="8" spans="1:36" x14ac:dyDescent="0.2">
      <c r="A8" s="54" t="s">
        <v>227</v>
      </c>
      <c r="B8" s="11">
        <v>66</v>
      </c>
      <c r="C8" s="11">
        <v>65</v>
      </c>
      <c r="D8" s="11">
        <v>56</v>
      </c>
      <c r="E8" s="11">
        <v>98</v>
      </c>
      <c r="F8" s="11">
        <v>98</v>
      </c>
      <c r="G8" s="11">
        <v>97</v>
      </c>
      <c r="H8" s="11">
        <v>99</v>
      </c>
      <c r="I8" s="11">
        <v>99</v>
      </c>
      <c r="J8" s="11">
        <v>99</v>
      </c>
      <c r="K8" s="11">
        <v>99</v>
      </c>
      <c r="L8" s="11">
        <v>99</v>
      </c>
      <c r="M8" s="11">
        <v>87</v>
      </c>
      <c r="N8" s="11">
        <v>75</v>
      </c>
      <c r="O8" s="11">
        <v>62</v>
      </c>
      <c r="P8" s="11">
        <v>54</v>
      </c>
      <c r="Q8" s="11">
        <v>99</v>
      </c>
      <c r="R8" s="11">
        <v>99</v>
      </c>
      <c r="S8" s="11">
        <v>99</v>
      </c>
      <c r="T8" s="11">
        <v>73</v>
      </c>
      <c r="U8" s="11">
        <v>83</v>
      </c>
      <c r="V8" s="11">
        <v>90</v>
      </c>
      <c r="W8" s="11">
        <v>98</v>
      </c>
      <c r="X8" s="11">
        <v>87</v>
      </c>
      <c r="Y8" s="11">
        <v>87</v>
      </c>
      <c r="Z8" s="11">
        <v>74</v>
      </c>
      <c r="AA8" s="11">
        <v>64</v>
      </c>
      <c r="AB8" s="11">
        <v>53</v>
      </c>
      <c r="AC8" s="11">
        <v>82</v>
      </c>
      <c r="AD8" s="11">
        <v>99</v>
      </c>
      <c r="AE8" s="11">
        <v>84</v>
      </c>
      <c r="AF8" s="11">
        <v>83</v>
      </c>
      <c r="AG8" s="117">
        <f>MAX(B8:AF8)</f>
        <v>99</v>
      </c>
      <c r="AH8" s="121">
        <f t="shared" ref="AH8" si="4">AVERAGE(B8:AF8)</f>
        <v>84.096774193548384</v>
      </c>
    </row>
    <row r="9" spans="1:36" x14ac:dyDescent="0.2">
      <c r="A9" s="54" t="s">
        <v>98</v>
      </c>
      <c r="B9" s="119">
        <f>[4]Agosto!$F$5</f>
        <v>80</v>
      </c>
      <c r="C9" s="119">
        <f>[4]Agosto!$F$6</f>
        <v>71</v>
      </c>
      <c r="D9" s="119">
        <f>[4]Agosto!$F$7</f>
        <v>72</v>
      </c>
      <c r="E9" s="119">
        <f>[4]Agosto!$F$8</f>
        <v>59</v>
      </c>
      <c r="F9" s="119">
        <f>[4]Agosto!$F$9</f>
        <v>95</v>
      </c>
      <c r="G9" s="119">
        <f>[4]Agosto!$F$10</f>
        <v>92</v>
      </c>
      <c r="H9" s="119">
        <f>[4]Agosto!$F$11</f>
        <v>72</v>
      </c>
      <c r="I9" s="119">
        <f>[4]Agosto!$F$12</f>
        <v>100</v>
      </c>
      <c r="J9" s="119">
        <f>[4]Agosto!$F$13</f>
        <v>100</v>
      </c>
      <c r="K9" s="119">
        <f>[4]Agosto!$F$14</f>
        <v>99</v>
      </c>
      <c r="L9" s="119">
        <f>[4]Agosto!$F$15</f>
        <v>100</v>
      </c>
      <c r="M9" s="119">
        <f>[4]Agosto!$F$16</f>
        <v>97</v>
      </c>
      <c r="N9" s="119">
        <f>[4]Agosto!$F$17</f>
        <v>75</v>
      </c>
      <c r="O9" s="119">
        <f>[4]Agosto!$F$18</f>
        <v>81</v>
      </c>
      <c r="P9" s="119">
        <f>[4]Agosto!$F$19</f>
        <v>64</v>
      </c>
      <c r="Q9" s="119">
        <f>[4]Agosto!$F$20</f>
        <v>100</v>
      </c>
      <c r="R9" s="119">
        <f>[4]Agosto!$F$21</f>
        <v>100</v>
      </c>
      <c r="S9" s="119">
        <f>[4]Agosto!$F$22</f>
        <v>100</v>
      </c>
      <c r="T9" s="119">
        <f>[4]Agosto!$F$23</f>
        <v>100</v>
      </c>
      <c r="U9" s="119">
        <f>[4]Agosto!$F$24</f>
        <v>94</v>
      </c>
      <c r="V9" s="119">
        <f>[4]Agosto!$F$25</f>
        <v>93</v>
      </c>
      <c r="W9" s="119">
        <f>[4]Agosto!$F$26</f>
        <v>100</v>
      </c>
      <c r="X9" s="119">
        <f>[4]Agosto!$F$27</f>
        <v>96</v>
      </c>
      <c r="Y9" s="119">
        <f>[4]Agosto!$F$28</f>
        <v>88</v>
      </c>
      <c r="Z9" s="119">
        <f>[4]Agosto!$F$29</f>
        <v>87</v>
      </c>
      <c r="AA9" s="119">
        <f>[4]Agosto!$F$30</f>
        <v>87</v>
      </c>
      <c r="AB9" s="119">
        <f>[4]Agosto!$F$31</f>
        <v>78</v>
      </c>
      <c r="AC9" s="119">
        <f>[4]Agosto!$F$32</f>
        <v>72</v>
      </c>
      <c r="AD9" s="119">
        <f>[4]Agosto!$F$33</f>
        <v>88</v>
      </c>
      <c r="AE9" s="119">
        <f>[4]Agosto!$F$34</f>
        <v>86</v>
      </c>
      <c r="AF9" s="119">
        <f>[4]Agosto!$F$35</f>
        <v>87</v>
      </c>
      <c r="AG9" s="117">
        <f>MAX(B9:AF9)</f>
        <v>100</v>
      </c>
      <c r="AH9" s="121">
        <f t="shared" ref="AH9" si="5">AVERAGE(B9:AF9)</f>
        <v>87.516129032258064</v>
      </c>
    </row>
    <row r="10" spans="1:36" x14ac:dyDescent="0.2">
      <c r="A10" s="54" t="s">
        <v>53</v>
      </c>
      <c r="B10" s="119">
        <f>[5]Agosto!$F$5</f>
        <v>71</v>
      </c>
      <c r="C10" s="119">
        <f>[5]Agosto!$F$6</f>
        <v>67</v>
      </c>
      <c r="D10" s="119">
        <f>[5]Agosto!$F$7</f>
        <v>57</v>
      </c>
      <c r="E10" s="119">
        <f>[5]Agosto!$F$8</f>
        <v>54</v>
      </c>
      <c r="F10" s="119">
        <f>[5]Agosto!$F$9</f>
        <v>100</v>
      </c>
      <c r="G10" s="119">
        <f>[5]Agosto!$F$10</f>
        <v>83</v>
      </c>
      <c r="H10" s="119">
        <f>[5]Agosto!$F$11</f>
        <v>76</v>
      </c>
      <c r="I10" s="119">
        <f>[5]Agosto!$F$12</f>
        <v>100</v>
      </c>
      <c r="J10" s="119">
        <f>[5]Agosto!$F$13</f>
        <v>0</v>
      </c>
      <c r="K10" s="119">
        <f>[5]Agosto!$F$14</f>
        <v>100</v>
      </c>
      <c r="L10" s="119">
        <f>[5]Agosto!$F$15</f>
        <v>100</v>
      </c>
      <c r="M10" s="119">
        <f>[5]Agosto!$F$16</f>
        <v>87</v>
      </c>
      <c r="N10" s="119">
        <f>[5]Agosto!$F$17</f>
        <v>79</v>
      </c>
      <c r="O10" s="119">
        <f>[5]Agosto!$F$18</f>
        <v>59</v>
      </c>
      <c r="P10" s="119">
        <f>[5]Agosto!$F$19</f>
        <v>54</v>
      </c>
      <c r="Q10" s="119">
        <f>[5]Agosto!$F$20</f>
        <v>100</v>
      </c>
      <c r="R10" s="119">
        <f>[5]Agosto!$F$21</f>
        <v>100</v>
      </c>
      <c r="S10" s="119">
        <f>[5]Agosto!$F$22</f>
        <v>100</v>
      </c>
      <c r="T10" s="119">
        <f>[5]Agosto!$F$23</f>
        <v>96</v>
      </c>
      <c r="U10" s="119">
        <f>[5]Agosto!$F$24</f>
        <v>82</v>
      </c>
      <c r="V10" s="119">
        <f>[5]Agosto!$F$25</f>
        <v>100</v>
      </c>
      <c r="W10" s="119">
        <f>[5]Agosto!$F$26</f>
        <v>100</v>
      </c>
      <c r="X10" s="119">
        <f>[5]Agosto!$F$27</f>
        <v>95</v>
      </c>
      <c r="Y10" s="119">
        <f>[5]Agosto!$F$28</f>
        <v>85</v>
      </c>
      <c r="Z10" s="119">
        <f>[5]Agosto!$F$29</f>
        <v>71</v>
      </c>
      <c r="AA10" s="119">
        <f>[5]Agosto!$F$30</f>
        <v>68</v>
      </c>
      <c r="AB10" s="119">
        <f>[5]Agosto!$F$31</f>
        <v>70</v>
      </c>
      <c r="AC10" s="119">
        <f>[5]Agosto!$F$32</f>
        <v>66</v>
      </c>
      <c r="AD10" s="119">
        <f>[5]Agosto!$F$33</f>
        <v>77</v>
      </c>
      <c r="AE10" s="119">
        <f>[5]Agosto!$F$34</f>
        <v>70</v>
      </c>
      <c r="AF10" s="119">
        <f>[5]Agosto!$F$35</f>
        <v>79</v>
      </c>
      <c r="AG10" s="117">
        <f>MAX(B10:AF10)</f>
        <v>100</v>
      </c>
      <c r="AH10" s="121">
        <f t="shared" ref="AH10" si="6">AVERAGE(B10:AF10)</f>
        <v>78.903225806451616</v>
      </c>
    </row>
    <row r="11" spans="1:36" x14ac:dyDescent="0.2">
      <c r="A11" s="54" t="s">
        <v>149</v>
      </c>
      <c r="B11" s="119" t="str">
        <f>[6]Agosto!$F$5</f>
        <v>*</v>
      </c>
      <c r="C11" s="119" t="str">
        <f>[6]Agosto!$F$6</f>
        <v>*</v>
      </c>
      <c r="D11" s="119" t="str">
        <f>[6]Agosto!$F$7</f>
        <v>*</v>
      </c>
      <c r="E11" s="119" t="str">
        <f>[6]Agosto!$F$8</f>
        <v>*</v>
      </c>
      <c r="F11" s="119" t="str">
        <f>[6]Agosto!$F$9</f>
        <v>*</v>
      </c>
      <c r="G11" s="119" t="str">
        <f>[6]Agosto!$F$10</f>
        <v>*</v>
      </c>
      <c r="H11" s="119" t="str">
        <f>[6]Agosto!$F$11</f>
        <v>*</v>
      </c>
      <c r="I11" s="119" t="str">
        <f>[6]Agosto!$F$12</f>
        <v>*</v>
      </c>
      <c r="J11" s="119" t="str">
        <f>[6]Agosto!$F$13</f>
        <v>*</v>
      </c>
      <c r="K11" s="119" t="str">
        <f>[6]Agosto!$F$14</f>
        <v>*</v>
      </c>
      <c r="L11" s="119" t="str">
        <f>[6]Agosto!$F$15</f>
        <v>*</v>
      </c>
      <c r="M11" s="119" t="str">
        <f>[6]Agosto!$F$16</f>
        <v>*</v>
      </c>
      <c r="N11" s="119" t="str">
        <f>[6]Agosto!$F$17</f>
        <v>*</v>
      </c>
      <c r="O11" s="119" t="str">
        <f>[6]Agosto!$F$18</f>
        <v>*</v>
      </c>
      <c r="P11" s="119" t="str">
        <f>[6]Agosto!$F$19</f>
        <v>*</v>
      </c>
      <c r="Q11" s="119" t="str">
        <f>[6]Agosto!$F$20</f>
        <v>*</v>
      </c>
      <c r="R11" s="119" t="str">
        <f>[6]Agosto!$F$21</f>
        <v>*</v>
      </c>
      <c r="S11" s="119" t="str">
        <f>[6]Agosto!$F$22</f>
        <v>*</v>
      </c>
      <c r="T11" s="119" t="str">
        <f>[6]Agosto!$F$23</f>
        <v>*</v>
      </c>
      <c r="U11" s="119" t="str">
        <f>[6]Agosto!$F$24</f>
        <v>*</v>
      </c>
      <c r="V11" s="119" t="str">
        <f>[6]Agosto!$F$25</f>
        <v>*</v>
      </c>
      <c r="W11" s="119" t="str">
        <f>[6]Agosto!$F$26</f>
        <v>*</v>
      </c>
      <c r="X11" s="119" t="str">
        <f>[6]Agosto!$F$27</f>
        <v>*</v>
      </c>
      <c r="Y11" s="119" t="str">
        <f>[6]Agosto!$F$28</f>
        <v>*</v>
      </c>
      <c r="Z11" s="119" t="str">
        <f>[6]Agosto!$F$29</f>
        <v>*</v>
      </c>
      <c r="AA11" s="119" t="str">
        <f>[6]Agosto!$F$30</f>
        <v>*</v>
      </c>
      <c r="AB11" s="119" t="str">
        <f>[6]Agosto!$F$31</f>
        <v>*</v>
      </c>
      <c r="AC11" s="119" t="str">
        <f>[6]Agosto!$F$32</f>
        <v>*</v>
      </c>
      <c r="AD11" s="119" t="str">
        <f>[6]Agosto!$F$33</f>
        <v>*</v>
      </c>
      <c r="AE11" s="119" t="str">
        <f>[6]Agosto!$F$34</f>
        <v>*</v>
      </c>
      <c r="AF11" s="119" t="str">
        <f>[6]Agosto!$F$35</f>
        <v>*</v>
      </c>
      <c r="AG11" s="117" t="s">
        <v>203</v>
      </c>
      <c r="AH11" s="121" t="s">
        <v>203</v>
      </c>
    </row>
    <row r="12" spans="1:36" x14ac:dyDescent="0.2">
      <c r="A12" s="54" t="s">
        <v>1</v>
      </c>
      <c r="B12" s="119" t="str">
        <f>[7]Agosto!$F$5</f>
        <v>*</v>
      </c>
      <c r="C12" s="119" t="str">
        <f>[7]Agosto!$F$6</f>
        <v>*</v>
      </c>
      <c r="D12" s="119" t="str">
        <f>[7]Agosto!$F$7</f>
        <v>*</v>
      </c>
      <c r="E12" s="119" t="str">
        <f>[7]Agosto!$F$8</f>
        <v>*</v>
      </c>
      <c r="F12" s="119" t="str">
        <f>[7]Agosto!$F$9</f>
        <v>*</v>
      </c>
      <c r="G12" s="119" t="str">
        <f>[7]Agosto!$F$10</f>
        <v>*</v>
      </c>
      <c r="H12" s="119" t="str">
        <f>[7]Agosto!$F$11</f>
        <v>*</v>
      </c>
      <c r="I12" s="119" t="str">
        <f>[7]Agosto!$F$12</f>
        <v>*</v>
      </c>
      <c r="J12" s="119" t="str">
        <f>[7]Agosto!$F$13</f>
        <v>*</v>
      </c>
      <c r="K12" s="119" t="str">
        <f>[7]Agosto!$F$14</f>
        <v>*</v>
      </c>
      <c r="L12" s="119" t="str">
        <f>[7]Agosto!$F$15</f>
        <v>*</v>
      </c>
      <c r="M12" s="119" t="str">
        <f>[7]Agosto!$F$16</f>
        <v>*</v>
      </c>
      <c r="N12" s="119" t="str">
        <f>[7]Agosto!$F$17</f>
        <v>*</v>
      </c>
      <c r="O12" s="119" t="str">
        <f>[7]Agosto!$F$18</f>
        <v>*</v>
      </c>
      <c r="P12" s="119" t="str">
        <f>[7]Agosto!$F$19</f>
        <v>*</v>
      </c>
      <c r="Q12" s="119" t="str">
        <f>[7]Agosto!$F$20</f>
        <v>*</v>
      </c>
      <c r="R12" s="119" t="str">
        <f>[7]Agosto!$F$21</f>
        <v>*</v>
      </c>
      <c r="S12" s="119" t="str">
        <f>[7]Agosto!$F$22</f>
        <v>*</v>
      </c>
      <c r="T12" s="119" t="str">
        <f>[7]Agosto!$F$23</f>
        <v>*</v>
      </c>
      <c r="U12" s="119">
        <f>[7]Agosto!$F$24</f>
        <v>84</v>
      </c>
      <c r="V12" s="119">
        <f>[7]Agosto!$F$25</f>
        <v>85</v>
      </c>
      <c r="W12" s="119">
        <f>[7]Agosto!$F$26</f>
        <v>81</v>
      </c>
      <c r="X12" s="119">
        <f>[7]Agosto!$F$27</f>
        <v>68</v>
      </c>
      <c r="Y12" s="119">
        <f>[7]Agosto!$F$28</f>
        <v>62</v>
      </c>
      <c r="Z12" s="119">
        <f>[7]Agosto!$F$29</f>
        <v>53</v>
      </c>
      <c r="AA12" s="119">
        <f>[7]Agosto!$F$30</f>
        <v>56</v>
      </c>
      <c r="AB12" s="119">
        <f>[7]Agosto!$F$31</f>
        <v>52</v>
      </c>
      <c r="AC12" s="119">
        <f>[7]Agosto!$F$32</f>
        <v>58</v>
      </c>
      <c r="AD12" s="119">
        <f>[7]Agosto!$F$33</f>
        <v>87</v>
      </c>
      <c r="AE12" s="119">
        <f>[7]Agosto!$F$34</f>
        <v>71</v>
      </c>
      <c r="AF12" s="119">
        <f>[7]Agosto!$F$35</f>
        <v>63</v>
      </c>
      <c r="AG12" s="117">
        <f t="shared" ref="AG12:AG17" si="7">MAX(B12:AF12)</f>
        <v>87</v>
      </c>
      <c r="AH12" s="121">
        <f>AVERAGE(B12:AF12)</f>
        <v>68.333333333333329</v>
      </c>
      <c r="AJ12" s="12" t="s">
        <v>36</v>
      </c>
    </row>
    <row r="13" spans="1:36" x14ac:dyDescent="0.2">
      <c r="A13" s="54" t="s">
        <v>2</v>
      </c>
      <c r="B13" s="119" t="str">
        <f>[8]Agosto!$F$5</f>
        <v>*</v>
      </c>
      <c r="C13" s="119" t="str">
        <f>[8]Agosto!$F$6</f>
        <v>*</v>
      </c>
      <c r="D13" s="119" t="str">
        <f>[8]Agosto!$F$7</f>
        <v>*</v>
      </c>
      <c r="E13" s="119" t="str">
        <f>[8]Agosto!$F$8</f>
        <v>*</v>
      </c>
      <c r="F13" s="119" t="str">
        <f>[8]Agosto!$F$9</f>
        <v>*</v>
      </c>
      <c r="G13" s="119" t="str">
        <f>[8]Agosto!$F$10</f>
        <v>*</v>
      </c>
      <c r="H13" s="119" t="str">
        <f>[8]Agosto!$F$11</f>
        <v>*</v>
      </c>
      <c r="I13" s="119" t="str">
        <f>[8]Agosto!$F$12</f>
        <v>*</v>
      </c>
      <c r="J13" s="119" t="str">
        <f>[8]Agosto!$F$13</f>
        <v>*</v>
      </c>
      <c r="K13" s="119" t="str">
        <f>[8]Agosto!$F$14</f>
        <v>*</v>
      </c>
      <c r="L13" s="119" t="str">
        <f>[8]Agosto!$F$15</f>
        <v>*</v>
      </c>
      <c r="M13" s="119" t="str">
        <f>[8]Agosto!$F$16</f>
        <v>*</v>
      </c>
      <c r="N13" s="119" t="str">
        <f>[8]Agosto!$F$17</f>
        <v>*</v>
      </c>
      <c r="O13" s="119" t="str">
        <f>[8]Agosto!$F$18</f>
        <v>*</v>
      </c>
      <c r="P13" s="119" t="str">
        <f>[8]Agosto!$F$19</f>
        <v>*</v>
      </c>
      <c r="Q13" s="119" t="str">
        <f>[8]Agosto!$F$20</f>
        <v>*</v>
      </c>
      <c r="R13" s="119">
        <f>[8]Agosto!$F$21</f>
        <v>76</v>
      </c>
      <c r="S13" s="119">
        <f>[8]Agosto!$F$22</f>
        <v>92</v>
      </c>
      <c r="T13" s="119">
        <f>[8]Agosto!$F$23</f>
        <v>87</v>
      </c>
      <c r="U13" s="119">
        <f>[8]Agosto!$F$24</f>
        <v>82</v>
      </c>
      <c r="V13" s="119">
        <f>[8]Agosto!$F$25</f>
        <v>75</v>
      </c>
      <c r="W13" s="119">
        <f>[8]Agosto!$F$26</f>
        <v>85</v>
      </c>
      <c r="X13" s="119">
        <f>[8]Agosto!$F$27</f>
        <v>79</v>
      </c>
      <c r="Y13" s="119">
        <f>[8]Agosto!$F$28</f>
        <v>65</v>
      </c>
      <c r="Z13" s="119">
        <f>[8]Agosto!$F$29</f>
        <v>76</v>
      </c>
      <c r="AA13" s="119">
        <f>[8]Agosto!$F$30</f>
        <v>77</v>
      </c>
      <c r="AB13" s="119">
        <f>[8]Agosto!$F$31</f>
        <v>72</v>
      </c>
      <c r="AC13" s="119">
        <f>[8]Agosto!$F$32</f>
        <v>68</v>
      </c>
      <c r="AD13" s="119">
        <f>[8]Agosto!$F$33</f>
        <v>71</v>
      </c>
      <c r="AE13" s="119">
        <f>[8]Agosto!$F$34</f>
        <v>69</v>
      </c>
      <c r="AF13" s="119">
        <f>[8]Agosto!$F$35</f>
        <v>74</v>
      </c>
      <c r="AG13" s="117">
        <f t="shared" si="7"/>
        <v>92</v>
      </c>
      <c r="AH13" s="121">
        <f>AVERAGE(B13:AF13)</f>
        <v>76.533333333333331</v>
      </c>
      <c r="AI13" s="12" t="s">
        <v>36</v>
      </c>
      <c r="AJ13" s="12" t="s">
        <v>36</v>
      </c>
    </row>
    <row r="14" spans="1:36" x14ac:dyDescent="0.2">
      <c r="A14" s="54" t="s">
        <v>3</v>
      </c>
      <c r="B14" s="119" t="str">
        <f>[9]Agosto!$F$5</f>
        <v>*</v>
      </c>
      <c r="C14" s="119" t="str">
        <f>[9]Agosto!$F$6</f>
        <v>*</v>
      </c>
      <c r="D14" s="119" t="str">
        <f>[9]Agosto!$F$7</f>
        <v>*</v>
      </c>
      <c r="E14" s="119" t="str">
        <f>[9]Agosto!$F$8</f>
        <v>*</v>
      </c>
      <c r="F14" s="119" t="str">
        <f>[9]Agosto!$F$9</f>
        <v>*</v>
      </c>
      <c r="G14" s="119" t="str">
        <f>[9]Agosto!$F$10</f>
        <v>*</v>
      </c>
      <c r="H14" s="119" t="str">
        <f>[9]Agosto!$F$11</f>
        <v>*</v>
      </c>
      <c r="I14" s="119" t="str">
        <f>[9]Agosto!$F$12</f>
        <v>*</v>
      </c>
      <c r="J14" s="119" t="str">
        <f>[9]Agosto!$F$13</f>
        <v>*</v>
      </c>
      <c r="K14" s="119" t="str">
        <f>[9]Agosto!$F$14</f>
        <v>*</v>
      </c>
      <c r="L14" s="119" t="str">
        <f>[9]Agosto!$F$15</f>
        <v>*</v>
      </c>
      <c r="M14" s="119" t="str">
        <f>[9]Agosto!$F$16</f>
        <v>*</v>
      </c>
      <c r="N14" s="119" t="str">
        <f>[9]Agosto!$F$17</f>
        <v>*</v>
      </c>
      <c r="O14" s="119" t="str">
        <f>[9]Agosto!$F$18</f>
        <v>*</v>
      </c>
      <c r="P14" s="119" t="str">
        <f>[9]Agosto!$F$19</f>
        <v>*</v>
      </c>
      <c r="Q14" s="119" t="str">
        <f>[9]Agosto!$F$20</f>
        <v>*</v>
      </c>
      <c r="R14" s="119">
        <f>[9]Agosto!$F$21</f>
        <v>88</v>
      </c>
      <c r="S14" s="119">
        <f>[9]Agosto!$F$22</f>
        <v>95</v>
      </c>
      <c r="T14" s="119">
        <f>[9]Agosto!$F$23</f>
        <v>95</v>
      </c>
      <c r="U14" s="119">
        <f>[9]Agosto!$F$24</f>
        <v>90</v>
      </c>
      <c r="V14" s="119">
        <f>[9]Agosto!$F$25</f>
        <v>83</v>
      </c>
      <c r="W14" s="119">
        <f>[9]Agosto!$F$26</f>
        <v>83</v>
      </c>
      <c r="X14" s="119">
        <f>[9]Agosto!$F$27</f>
        <v>74</v>
      </c>
      <c r="Y14" s="119">
        <f>[9]Agosto!$F$28</f>
        <v>56</v>
      </c>
      <c r="Z14" s="119">
        <f>[9]Agosto!$F$29</f>
        <v>46</v>
      </c>
      <c r="AA14" s="119">
        <f>[9]Agosto!$F$30</f>
        <v>50</v>
      </c>
      <c r="AB14" s="119">
        <f>[9]Agosto!$F$31</f>
        <v>45</v>
      </c>
      <c r="AC14" s="119">
        <f>[9]Agosto!$F$32</f>
        <v>43</v>
      </c>
      <c r="AD14" s="119">
        <f>[9]Agosto!$F$33</f>
        <v>86</v>
      </c>
      <c r="AE14" s="119">
        <f>[9]Agosto!$F$34</f>
        <v>83</v>
      </c>
      <c r="AF14" s="119">
        <f>[9]Agosto!$F$35</f>
        <v>73</v>
      </c>
      <c r="AG14" s="117">
        <f>MAX(B14:AF14)</f>
        <v>95</v>
      </c>
      <c r="AH14" s="121">
        <f t="shared" ref="AH14:AH17" si="8">AVERAGE(B14:AF14)</f>
        <v>72.666666666666671</v>
      </c>
      <c r="AJ14" t="s">
        <v>36</v>
      </c>
    </row>
    <row r="15" spans="1:36" x14ac:dyDescent="0.2">
      <c r="A15" s="54" t="s">
        <v>4</v>
      </c>
      <c r="B15" s="119" t="str">
        <f>[10]Agosto!$F$5</f>
        <v>*</v>
      </c>
      <c r="C15" s="119" t="str">
        <f>[10]Agosto!$F$6</f>
        <v>*</v>
      </c>
      <c r="D15" s="119" t="str">
        <f>[10]Agosto!$F$7</f>
        <v>*</v>
      </c>
      <c r="E15" s="119" t="str">
        <f>[10]Agosto!$F$8</f>
        <v>*</v>
      </c>
      <c r="F15" s="119" t="str">
        <f>[10]Agosto!$F$9</f>
        <v>*</v>
      </c>
      <c r="G15" s="119" t="str">
        <f>[10]Agosto!$F$10</f>
        <v>*</v>
      </c>
      <c r="H15" s="119" t="str">
        <f>[10]Agosto!$F$11</f>
        <v>*</v>
      </c>
      <c r="I15" s="119" t="str">
        <f>[10]Agosto!$F$12</f>
        <v>*</v>
      </c>
      <c r="J15" s="119" t="str">
        <f>[10]Agosto!$F$13</f>
        <v>*</v>
      </c>
      <c r="K15" s="119" t="str">
        <f>[10]Agosto!$F$14</f>
        <v>*</v>
      </c>
      <c r="L15" s="119" t="str">
        <f>[10]Agosto!$F$15</f>
        <v>*</v>
      </c>
      <c r="M15" s="119" t="str">
        <f>[10]Agosto!$F$16</f>
        <v>*</v>
      </c>
      <c r="N15" s="119" t="str">
        <f>[10]Agosto!$F$17</f>
        <v>*</v>
      </c>
      <c r="O15" s="119" t="str">
        <f>[10]Agosto!$F$18</f>
        <v>*</v>
      </c>
      <c r="P15" s="119" t="str">
        <f>[10]Agosto!$F$19</f>
        <v>*</v>
      </c>
      <c r="Q15" s="119" t="str">
        <f>[10]Agosto!$F$20</f>
        <v>*</v>
      </c>
      <c r="R15" s="119" t="str">
        <f>[10]Agosto!$F$21</f>
        <v>*</v>
      </c>
      <c r="S15" s="119" t="str">
        <f>[10]Agosto!$F$22</f>
        <v>*</v>
      </c>
      <c r="T15" s="119" t="str">
        <f>[10]Agosto!$F$23</f>
        <v>*</v>
      </c>
      <c r="U15" s="119" t="str">
        <f>[10]Agosto!$F$24</f>
        <v>*</v>
      </c>
      <c r="V15" s="119" t="str">
        <f>[10]Agosto!$F$25</f>
        <v>*</v>
      </c>
      <c r="W15" s="119" t="str">
        <f>[10]Agosto!$F$26</f>
        <v>*</v>
      </c>
      <c r="X15" s="119" t="str">
        <f>[10]Agosto!$F$27</f>
        <v>*</v>
      </c>
      <c r="Y15" s="119">
        <f>[10]Agosto!$F$28</f>
        <v>60</v>
      </c>
      <c r="Z15" s="119">
        <f>[10]Agosto!$F$29</f>
        <v>47</v>
      </c>
      <c r="AA15" s="119">
        <f>[10]Agosto!$F$30</f>
        <v>57</v>
      </c>
      <c r="AB15" s="119">
        <f>[10]Agosto!$F$31</f>
        <v>71</v>
      </c>
      <c r="AC15" s="119">
        <f>[10]Agosto!$F$32</f>
        <v>77</v>
      </c>
      <c r="AD15" s="119">
        <f>[10]Agosto!$F$33</f>
        <v>63</v>
      </c>
      <c r="AE15" s="119">
        <f>[10]Agosto!$F$34</f>
        <v>69</v>
      </c>
      <c r="AF15" s="119">
        <f>[10]Agosto!$F$35</f>
        <v>66</v>
      </c>
      <c r="AG15" s="117">
        <f t="shared" si="7"/>
        <v>77</v>
      </c>
      <c r="AH15" s="121">
        <f t="shared" si="8"/>
        <v>63.75</v>
      </c>
      <c r="AI15" s="12" t="s">
        <v>36</v>
      </c>
    </row>
    <row r="16" spans="1:36" x14ac:dyDescent="0.2">
      <c r="A16" s="54" t="s">
        <v>34</v>
      </c>
      <c r="B16" s="119" t="str">
        <f>[11]Agosto!$F$5</f>
        <v>*</v>
      </c>
      <c r="C16" s="119" t="str">
        <f>[11]Agosto!$F$6</f>
        <v>*</v>
      </c>
      <c r="D16" s="119" t="str">
        <f>[11]Agosto!$F$7</f>
        <v>*</v>
      </c>
      <c r="E16" s="119" t="str">
        <f>[11]Agosto!$F$8</f>
        <v>*</v>
      </c>
      <c r="F16" s="119" t="str">
        <f>[11]Agosto!$F$9</f>
        <v>*</v>
      </c>
      <c r="G16" s="119" t="str">
        <f>[11]Agosto!$F$10</f>
        <v>*</v>
      </c>
      <c r="H16" s="119" t="str">
        <f>[11]Agosto!$F$11</f>
        <v>*</v>
      </c>
      <c r="I16" s="119" t="str">
        <f>[11]Agosto!$F$12</f>
        <v>*</v>
      </c>
      <c r="J16" s="119" t="str">
        <f>[11]Agosto!$F$13</f>
        <v>*</v>
      </c>
      <c r="K16" s="119" t="str">
        <f>[11]Agosto!$F$14</f>
        <v>*</v>
      </c>
      <c r="L16" s="119" t="str">
        <f>[11]Agosto!$F$15</f>
        <v>*</v>
      </c>
      <c r="M16" s="119" t="str">
        <f>[11]Agosto!$F$16</f>
        <v>*</v>
      </c>
      <c r="N16" s="119" t="str">
        <f>[11]Agosto!$F$17</f>
        <v>*</v>
      </c>
      <c r="O16" s="119" t="str">
        <f>[11]Agosto!$F$18</f>
        <v>*</v>
      </c>
      <c r="P16" s="119" t="str">
        <f>[11]Agosto!$F$19</f>
        <v>*</v>
      </c>
      <c r="Q16" s="119" t="str">
        <f>[11]Agosto!$F$20</f>
        <v>*</v>
      </c>
      <c r="R16" s="119">
        <f>[11]Agosto!$F$21</f>
        <v>93</v>
      </c>
      <c r="S16" s="119">
        <f>[11]Agosto!$F$22</f>
        <v>99</v>
      </c>
      <c r="T16" s="119">
        <f>[11]Agosto!$F$23</f>
        <v>98</v>
      </c>
      <c r="U16" s="119">
        <f>[11]Agosto!$F$24</f>
        <v>90</v>
      </c>
      <c r="V16" s="119">
        <f>[11]Agosto!$F$25</f>
        <v>83</v>
      </c>
      <c r="W16" s="119">
        <f>[11]Agosto!$F$26</f>
        <v>85</v>
      </c>
      <c r="X16" s="119">
        <f>[11]Agosto!$F$27</f>
        <v>68</v>
      </c>
      <c r="Y16" s="119">
        <f>[11]Agosto!$F$28</f>
        <v>57</v>
      </c>
      <c r="Z16" s="119">
        <f>[11]Agosto!$F$29</f>
        <v>61</v>
      </c>
      <c r="AA16" s="119">
        <f>[11]Agosto!$F$30</f>
        <v>64</v>
      </c>
      <c r="AB16" s="119">
        <f>[11]Agosto!$F$31</f>
        <v>59</v>
      </c>
      <c r="AC16" s="119">
        <f>[11]Agosto!$F$32</f>
        <v>63</v>
      </c>
      <c r="AD16" s="119">
        <f>[11]Agosto!$F$33</f>
        <v>78</v>
      </c>
      <c r="AE16" s="119">
        <f>[11]Agosto!$F$34</f>
        <v>75</v>
      </c>
      <c r="AF16" s="119">
        <f>[11]Agosto!$F$35</f>
        <v>74</v>
      </c>
      <c r="AG16" s="117">
        <f t="shared" si="7"/>
        <v>99</v>
      </c>
      <c r="AH16" s="121">
        <f t="shared" si="8"/>
        <v>76.466666666666669</v>
      </c>
    </row>
    <row r="17" spans="1:36" x14ac:dyDescent="0.2">
      <c r="A17" s="54" t="s">
        <v>5</v>
      </c>
      <c r="B17" s="119" t="str">
        <f>[12]Agosto!$F$5</f>
        <v>*</v>
      </c>
      <c r="C17" s="119" t="str">
        <f>[12]Agosto!$F$6</f>
        <v>*</v>
      </c>
      <c r="D17" s="119" t="str">
        <f>[12]Agosto!$F$7</f>
        <v>*</v>
      </c>
      <c r="E17" s="119" t="str">
        <f>[12]Agosto!$F$8</f>
        <v>*</v>
      </c>
      <c r="F17" s="119" t="str">
        <f>[12]Agosto!$F$9</f>
        <v>*</v>
      </c>
      <c r="G17" s="119" t="str">
        <f>[12]Agosto!$F$10</f>
        <v>*</v>
      </c>
      <c r="H17" s="119" t="str">
        <f>[12]Agosto!$F$11</f>
        <v>*</v>
      </c>
      <c r="I17" s="119" t="str">
        <f>[12]Agosto!$F$12</f>
        <v>*</v>
      </c>
      <c r="J17" s="119" t="str">
        <f>[12]Agosto!$F$13</f>
        <v>*</v>
      </c>
      <c r="K17" s="119" t="str">
        <f>[12]Agosto!$F$14</f>
        <v>*</v>
      </c>
      <c r="L17" s="119" t="str">
        <f>[12]Agosto!$F$15</f>
        <v>*</v>
      </c>
      <c r="M17" s="119" t="str">
        <f>[12]Agosto!$F$16</f>
        <v>*</v>
      </c>
      <c r="N17" s="119" t="str">
        <f>[12]Agosto!$F$17</f>
        <v>*</v>
      </c>
      <c r="O17" s="119" t="str">
        <f>[12]Agosto!$F$18</f>
        <v>*</v>
      </c>
      <c r="P17" s="119" t="str">
        <f>[12]Agosto!$F$19</f>
        <v>*</v>
      </c>
      <c r="Q17" s="119" t="str">
        <f>[12]Agosto!$F$20</f>
        <v>*</v>
      </c>
      <c r="R17" s="119" t="str">
        <f>[12]Agosto!$F$21</f>
        <v>*</v>
      </c>
      <c r="S17" s="119">
        <f>[12]Agosto!$F$22</f>
        <v>96</v>
      </c>
      <c r="T17" s="119">
        <f>[12]Agosto!$F$23</f>
        <v>95</v>
      </c>
      <c r="U17" s="119">
        <f>[12]Agosto!$F$24</f>
        <v>89</v>
      </c>
      <c r="V17" s="119">
        <f>[12]Agosto!$F$25</f>
        <v>86</v>
      </c>
      <c r="W17" s="119">
        <f>[12]Agosto!$F$26</f>
        <v>84</v>
      </c>
      <c r="X17" s="119">
        <f>[12]Agosto!$F$27</f>
        <v>75</v>
      </c>
      <c r="Y17" s="119">
        <f>[12]Agosto!$F$28</f>
        <v>83</v>
      </c>
      <c r="Z17" s="119">
        <f>[12]Agosto!$F$29</f>
        <v>90</v>
      </c>
      <c r="AA17" s="119">
        <f>[12]Agosto!$F$30</f>
        <v>78</v>
      </c>
      <c r="AB17" s="119">
        <f>[12]Agosto!$F$31</f>
        <v>86</v>
      </c>
      <c r="AC17" s="119">
        <f>[12]Agosto!$F$32</f>
        <v>76</v>
      </c>
      <c r="AD17" s="119">
        <f>[12]Agosto!$F$33</f>
        <v>74</v>
      </c>
      <c r="AE17" s="119">
        <f>[12]Agosto!$F$34</f>
        <v>73</v>
      </c>
      <c r="AF17" s="119">
        <f>[12]Agosto!$F$35</f>
        <v>74</v>
      </c>
      <c r="AG17" s="117">
        <f t="shared" si="7"/>
        <v>96</v>
      </c>
      <c r="AH17" s="121">
        <f t="shared" si="8"/>
        <v>82.785714285714292</v>
      </c>
    </row>
    <row r="18" spans="1:36" x14ac:dyDescent="0.2">
      <c r="A18" s="54" t="s">
        <v>150</v>
      </c>
      <c r="B18" s="119">
        <f>[13]Agosto!$F$5</f>
        <v>83</v>
      </c>
      <c r="C18" s="119">
        <f>[13]Agosto!$F$6</f>
        <v>86</v>
      </c>
      <c r="D18" s="119">
        <f>[13]Agosto!$F$7</f>
        <v>83</v>
      </c>
      <c r="E18" s="119">
        <f>[13]Agosto!$F$8</f>
        <v>95</v>
      </c>
      <c r="F18" s="119">
        <f>[13]Agosto!$F$9</f>
        <v>93</v>
      </c>
      <c r="G18" s="119">
        <f>[13]Agosto!$F$10</f>
        <v>93</v>
      </c>
      <c r="H18" s="119">
        <f>[13]Agosto!$F$11</f>
        <v>96</v>
      </c>
      <c r="I18" s="119">
        <f>[13]Agosto!$F$12</f>
        <v>97</v>
      </c>
      <c r="J18" s="119">
        <f>[13]Agosto!$F$13</f>
        <v>94</v>
      </c>
      <c r="K18" s="119">
        <f>[13]Agosto!$F$14</f>
        <v>95</v>
      </c>
      <c r="L18" s="119">
        <f>[13]Agosto!$F$15</f>
        <v>97</v>
      </c>
      <c r="M18" s="119">
        <f>[13]Agosto!$F$16</f>
        <v>89</v>
      </c>
      <c r="N18" s="119">
        <f>[13]Agosto!$F$17</f>
        <v>88</v>
      </c>
      <c r="O18" s="119">
        <f>[13]Agosto!$F$18</f>
        <v>81</v>
      </c>
      <c r="P18" s="119">
        <f>[13]Agosto!$F$19</f>
        <v>74</v>
      </c>
      <c r="Q18" s="119">
        <f>[13]Agosto!$F$20</f>
        <v>96</v>
      </c>
      <c r="R18" s="119">
        <f>[13]Agosto!$F$21</f>
        <v>95</v>
      </c>
      <c r="S18" s="119">
        <f>[13]Agosto!$F$22</f>
        <v>97</v>
      </c>
      <c r="T18" s="119">
        <f>[13]Agosto!$F$23</f>
        <v>82</v>
      </c>
      <c r="U18" s="119">
        <f>[13]Agosto!$F$24</f>
        <v>96</v>
      </c>
      <c r="V18" s="119">
        <f>[13]Agosto!$F$25</f>
        <v>96</v>
      </c>
      <c r="W18" s="119">
        <f>[13]Agosto!$F$26</f>
        <v>96</v>
      </c>
      <c r="X18" s="119">
        <f>[13]Agosto!$F$27</f>
        <v>95</v>
      </c>
      <c r="Y18" s="119">
        <f>[13]Agosto!$F$28</f>
        <v>90</v>
      </c>
      <c r="Z18" s="119">
        <f>[13]Agosto!$F$29</f>
        <v>91</v>
      </c>
      <c r="AA18" s="119">
        <f>[13]Agosto!$F$30</f>
        <v>95</v>
      </c>
      <c r="AB18" s="119">
        <f>[13]Agosto!$F$31</f>
        <v>80</v>
      </c>
      <c r="AC18" s="119">
        <f>[13]Agosto!$F$32</f>
        <v>86</v>
      </c>
      <c r="AD18" s="119">
        <f>[13]Agosto!$F$33</f>
        <v>89</v>
      </c>
      <c r="AE18" s="119">
        <f>[13]Agosto!$F$34</f>
        <v>74</v>
      </c>
      <c r="AF18" s="119">
        <f>[13]Agosto!$F$35</f>
        <v>82</v>
      </c>
      <c r="AG18" s="117">
        <f t="shared" ref="AG18" si="9">MAX(B18:AF18)</f>
        <v>97</v>
      </c>
      <c r="AH18" s="121">
        <f t="shared" ref="AH18" si="10">AVERAGE(B18:AF18)</f>
        <v>89.806451612903231</v>
      </c>
      <c r="AI18" s="12" t="s">
        <v>36</v>
      </c>
    </row>
    <row r="19" spans="1:36" x14ac:dyDescent="0.2">
      <c r="A19" s="54" t="s">
        <v>33</v>
      </c>
      <c r="B19" s="119">
        <f>[14]Agosto!$F$5</f>
        <v>65</v>
      </c>
      <c r="C19" s="119">
        <f>[14]Agosto!$F$6</f>
        <v>76</v>
      </c>
      <c r="D19" s="119">
        <f>[14]Agosto!$F$7</f>
        <v>72</v>
      </c>
      <c r="E19" s="119">
        <f>[14]Agosto!$F$8</f>
        <v>61</v>
      </c>
      <c r="F19" s="119">
        <f>[14]Agosto!$F$9</f>
        <v>78</v>
      </c>
      <c r="G19" s="119">
        <f>[14]Agosto!$F$10</f>
        <v>76</v>
      </c>
      <c r="H19" s="119">
        <f>[14]Agosto!$F$11</f>
        <v>86</v>
      </c>
      <c r="I19" s="119">
        <f>[14]Agosto!$F$12</f>
        <v>88</v>
      </c>
      <c r="J19" s="119">
        <f>[14]Agosto!$F$13</f>
        <v>89</v>
      </c>
      <c r="K19" s="119">
        <f>[14]Agosto!$F$14</f>
        <v>83</v>
      </c>
      <c r="L19" s="119">
        <f>[14]Agosto!$F$15</f>
        <v>85</v>
      </c>
      <c r="M19" s="119">
        <f>[14]Agosto!$F$16</f>
        <v>75</v>
      </c>
      <c r="N19" s="119">
        <f>[14]Agosto!$F$17</f>
        <v>75</v>
      </c>
      <c r="O19" s="119">
        <f>[14]Agosto!$F$18</f>
        <v>69</v>
      </c>
      <c r="P19" s="119">
        <f>[14]Agosto!$F$19</f>
        <v>66</v>
      </c>
      <c r="Q19" s="119">
        <f>[14]Agosto!$F$20</f>
        <v>82</v>
      </c>
      <c r="R19" s="119">
        <f>[14]Agosto!$F$21</f>
        <v>85</v>
      </c>
      <c r="S19" s="119">
        <f>[14]Agosto!$F$22</f>
        <v>88</v>
      </c>
      <c r="T19" s="119">
        <f>[14]Agosto!$F$23</f>
        <v>84</v>
      </c>
      <c r="U19" s="119">
        <f>[14]Agosto!$F$24</f>
        <v>74</v>
      </c>
      <c r="V19" s="119">
        <f>[14]Agosto!$F$25</f>
        <v>77</v>
      </c>
      <c r="W19" s="119">
        <f>[14]Agosto!$F$26</f>
        <v>77</v>
      </c>
      <c r="X19" s="119">
        <f>[14]Agosto!$F$27</f>
        <v>72</v>
      </c>
      <c r="Y19" s="119">
        <f>[14]Agosto!$F$28</f>
        <v>63</v>
      </c>
      <c r="Z19" s="119">
        <f>[14]Agosto!$F$29</f>
        <v>64</v>
      </c>
      <c r="AA19" s="119">
        <f>[14]Agosto!$F$30</f>
        <v>65</v>
      </c>
      <c r="AB19" s="119">
        <f>[14]Agosto!$F$31</f>
        <v>68</v>
      </c>
      <c r="AC19" s="119">
        <f>[14]Agosto!$F$32</f>
        <v>70</v>
      </c>
      <c r="AD19" s="119" t="str">
        <f>[14]Agosto!$F$33</f>
        <v>*</v>
      </c>
      <c r="AE19" s="119" t="str">
        <f>[14]Agosto!$F$34</f>
        <v>*</v>
      </c>
      <c r="AF19" s="119" t="str">
        <f>[14]Agosto!$F$35</f>
        <v>*</v>
      </c>
      <c r="AG19" s="117">
        <f t="shared" ref="AG19" si="11">MAX(B19:AF19)</f>
        <v>89</v>
      </c>
      <c r="AH19" s="121">
        <f t="shared" ref="AH19" si="12">AVERAGE(B19:AF19)</f>
        <v>75.464285714285708</v>
      </c>
      <c r="AJ19" t="s">
        <v>36</v>
      </c>
    </row>
    <row r="20" spans="1:36" s="5" customFormat="1" x14ac:dyDescent="0.2">
      <c r="A20" s="54" t="s">
        <v>6</v>
      </c>
      <c r="B20" s="119" t="str">
        <f>[15]Agosto!$F$5</f>
        <v>*</v>
      </c>
      <c r="C20" s="119" t="str">
        <f>[15]Agosto!$F$6</f>
        <v>*</v>
      </c>
      <c r="D20" s="119" t="str">
        <f>[15]Agosto!$F$7</f>
        <v>*</v>
      </c>
      <c r="E20" s="119" t="str">
        <f>[15]Agosto!$F$8</f>
        <v>*</v>
      </c>
      <c r="F20" s="119" t="str">
        <f>[15]Agosto!$F$9</f>
        <v>*</v>
      </c>
      <c r="G20" s="119" t="str">
        <f>[15]Agosto!$F$10</f>
        <v>*</v>
      </c>
      <c r="H20" s="119" t="str">
        <f>[15]Agosto!$F$11</f>
        <v>*</v>
      </c>
      <c r="I20" s="119" t="str">
        <f>[15]Agosto!$F$12</f>
        <v>*</v>
      </c>
      <c r="J20" s="119" t="str">
        <f>[15]Agosto!$F$13</f>
        <v>*</v>
      </c>
      <c r="K20" s="119" t="str">
        <f>[15]Agosto!$F$14</f>
        <v>*</v>
      </c>
      <c r="L20" s="119" t="str">
        <f>[15]Agosto!$F$15</f>
        <v>*</v>
      </c>
      <c r="M20" s="119" t="str">
        <f>[15]Agosto!$F$16</f>
        <v>*</v>
      </c>
      <c r="N20" s="119" t="str">
        <f>[15]Agosto!$F$17</f>
        <v>*</v>
      </c>
      <c r="O20" s="119" t="str">
        <f>[15]Agosto!$F$18</f>
        <v>*</v>
      </c>
      <c r="P20" s="119" t="str">
        <f>[15]Agosto!$F$19</f>
        <v>*</v>
      </c>
      <c r="Q20" s="119" t="str">
        <f>[15]Agosto!$F$20</f>
        <v>*</v>
      </c>
      <c r="R20" s="119" t="str">
        <f>[15]Agosto!$F$21</f>
        <v>*</v>
      </c>
      <c r="S20" s="119" t="str">
        <f>[15]Agosto!$F$22</f>
        <v>*</v>
      </c>
      <c r="T20" s="119" t="str">
        <f>[15]Agosto!$F$23</f>
        <v>*</v>
      </c>
      <c r="U20" s="119" t="str">
        <f>[15]Agosto!$F$24</f>
        <v>*</v>
      </c>
      <c r="V20" s="119" t="str">
        <f>[15]Agosto!$F$25</f>
        <v>*</v>
      </c>
      <c r="W20" s="119">
        <f>[15]Agosto!$F$26</f>
        <v>82</v>
      </c>
      <c r="X20" s="119">
        <f>[15]Agosto!$F$27</f>
        <v>78</v>
      </c>
      <c r="Y20" s="119">
        <f>[15]Agosto!$F$28</f>
        <v>68</v>
      </c>
      <c r="Z20" s="119">
        <f>[15]Agosto!$F$29</f>
        <v>82</v>
      </c>
      <c r="AA20" s="119">
        <f>[15]Agosto!$F$30</f>
        <v>64</v>
      </c>
      <c r="AB20" s="119">
        <f>[15]Agosto!$F$31</f>
        <v>78</v>
      </c>
      <c r="AC20" s="119">
        <f>[15]Agosto!$F$32</f>
        <v>84</v>
      </c>
      <c r="AD20" s="119">
        <f>[15]Agosto!$F$33</f>
        <v>75</v>
      </c>
      <c r="AE20" s="119">
        <f>[15]Agosto!$F$34</f>
        <v>77</v>
      </c>
      <c r="AF20" s="119">
        <f>[15]Agosto!$F$35</f>
        <v>76</v>
      </c>
      <c r="AG20" s="117">
        <f t="shared" ref="AG20:AG21" si="13">MAX(B20:AF20)</f>
        <v>84</v>
      </c>
      <c r="AH20" s="121">
        <f t="shared" ref="AH20:AH22" si="14">AVERAGE(B20:AF20)</f>
        <v>76.400000000000006</v>
      </c>
    </row>
    <row r="21" spans="1:36" x14ac:dyDescent="0.2">
      <c r="A21" s="54" t="s">
        <v>7</v>
      </c>
      <c r="B21" s="119" t="str">
        <f>[16]Agosto!$F$5</f>
        <v>*</v>
      </c>
      <c r="C21" s="119" t="str">
        <f>[16]Agosto!$F$6</f>
        <v>*</v>
      </c>
      <c r="D21" s="119" t="str">
        <f>[16]Agosto!$F$7</f>
        <v>*</v>
      </c>
      <c r="E21" s="119" t="str">
        <f>[16]Agosto!$F$8</f>
        <v>*</v>
      </c>
      <c r="F21" s="119" t="str">
        <f>[16]Agosto!$F$9</f>
        <v>*</v>
      </c>
      <c r="G21" s="119" t="str">
        <f>[16]Agosto!$F$10</f>
        <v>*</v>
      </c>
      <c r="H21" s="119" t="str">
        <f>[16]Agosto!$F$11</f>
        <v>*</v>
      </c>
      <c r="I21" s="119" t="str">
        <f>[16]Agosto!$F$12</f>
        <v>*</v>
      </c>
      <c r="J21" s="119" t="str">
        <f>[16]Agosto!$F$13</f>
        <v>*</v>
      </c>
      <c r="K21" s="119" t="str">
        <f>[16]Agosto!$F$14</f>
        <v>*</v>
      </c>
      <c r="L21" s="119" t="str">
        <f>[16]Agosto!$F$15</f>
        <v>*</v>
      </c>
      <c r="M21" s="119" t="str">
        <f>[16]Agosto!$F$16</f>
        <v>*</v>
      </c>
      <c r="N21" s="119" t="str">
        <f>[16]Agosto!$F$17</f>
        <v>*</v>
      </c>
      <c r="O21" s="119" t="str">
        <f>[16]Agosto!$F$18</f>
        <v>*</v>
      </c>
      <c r="P21" s="119" t="str">
        <f>[16]Agosto!$F$19</f>
        <v>*</v>
      </c>
      <c r="Q21" s="119" t="str">
        <f>[16]Agosto!$F$20</f>
        <v>*</v>
      </c>
      <c r="R21" s="119" t="str">
        <f>[16]Agosto!$F$21</f>
        <v>*</v>
      </c>
      <c r="S21" s="119" t="str">
        <f>[16]Agosto!$F$22</f>
        <v>*</v>
      </c>
      <c r="T21" s="119" t="str">
        <f>[16]Agosto!$F$23</f>
        <v>*</v>
      </c>
      <c r="U21" s="119" t="str">
        <f>[16]Agosto!$F$24</f>
        <v>*</v>
      </c>
      <c r="V21" s="119" t="str">
        <f>[16]Agosto!$F$25</f>
        <v>*</v>
      </c>
      <c r="W21" s="119" t="str">
        <f>[16]Agosto!$F$26</f>
        <v>*</v>
      </c>
      <c r="X21" s="119" t="str">
        <f>[16]Agosto!$F$27</f>
        <v>*</v>
      </c>
      <c r="Y21" s="119">
        <f>[16]Agosto!$F$28</f>
        <v>83</v>
      </c>
      <c r="Z21" s="119">
        <f>[16]Agosto!$F$29</f>
        <v>86</v>
      </c>
      <c r="AA21" s="119">
        <f>[16]Agosto!$F$30</f>
        <v>88</v>
      </c>
      <c r="AB21" s="119">
        <f>[16]Agosto!$F$31</f>
        <v>87</v>
      </c>
      <c r="AC21" s="119">
        <f>[16]Agosto!$F$32</f>
        <v>83</v>
      </c>
      <c r="AD21" s="119">
        <f>[16]Agosto!$F$33</f>
        <v>72</v>
      </c>
      <c r="AE21" s="119">
        <f>[16]Agosto!$F$34</f>
        <v>77</v>
      </c>
      <c r="AF21" s="119">
        <f>[16]Agosto!$F$35</f>
        <v>85</v>
      </c>
      <c r="AG21" s="117">
        <f t="shared" si="13"/>
        <v>88</v>
      </c>
      <c r="AH21" s="121">
        <f t="shared" si="14"/>
        <v>82.625</v>
      </c>
      <c r="AJ21" t="s">
        <v>36</v>
      </c>
    </row>
    <row r="22" spans="1:36" x14ac:dyDescent="0.2">
      <c r="A22" s="54" t="s">
        <v>151</v>
      </c>
      <c r="B22" s="119">
        <f>[17]Agosto!$F$5</f>
        <v>74</v>
      </c>
      <c r="C22" s="119">
        <f>[17]Agosto!$F$6</f>
        <v>59</v>
      </c>
      <c r="D22" s="119">
        <f>[17]Agosto!$F$7</f>
        <v>55</v>
      </c>
      <c r="E22" s="119">
        <f>[17]Agosto!$F$8</f>
        <v>50</v>
      </c>
      <c r="F22" s="119">
        <f>[17]Agosto!$F$9</f>
        <v>76</v>
      </c>
      <c r="G22" s="119">
        <f>[17]Agosto!$F$10</f>
        <v>79</v>
      </c>
      <c r="H22" s="119">
        <f>[17]Agosto!$F$11</f>
        <v>81</v>
      </c>
      <c r="I22" s="119">
        <f>[17]Agosto!$F$12</f>
        <v>89</v>
      </c>
      <c r="J22" s="119">
        <f>[17]Agosto!$F$13</f>
        <v>91</v>
      </c>
      <c r="K22" s="119">
        <f>[17]Agosto!$F$14</f>
        <v>91</v>
      </c>
      <c r="L22" s="119">
        <f>[17]Agosto!$F$15</f>
        <v>90</v>
      </c>
      <c r="M22" s="119">
        <f>[17]Agosto!$F$16</f>
        <v>84</v>
      </c>
      <c r="N22" s="119">
        <f>[17]Agosto!$F$17</f>
        <v>73</v>
      </c>
      <c r="O22" s="119">
        <f>[17]Agosto!$F$18</f>
        <v>61</v>
      </c>
      <c r="P22" s="119">
        <f>[17]Agosto!$F$19</f>
        <v>56</v>
      </c>
      <c r="Q22" s="119">
        <f>[17]Agosto!$F$20</f>
        <v>79</v>
      </c>
      <c r="R22" s="119">
        <f>[17]Agosto!$F$21</f>
        <v>89</v>
      </c>
      <c r="S22" s="119">
        <f>[17]Agosto!$F$22</f>
        <v>91</v>
      </c>
      <c r="T22" s="119">
        <f>[17]Agosto!$F$23</f>
        <v>90</v>
      </c>
      <c r="U22" s="119">
        <f>[17]Agosto!$F$24</f>
        <v>80</v>
      </c>
      <c r="V22" s="119">
        <f>[17]Agosto!$F$25</f>
        <v>84</v>
      </c>
      <c r="W22" s="119">
        <f>[17]Agosto!$F$26</f>
        <v>86</v>
      </c>
      <c r="X22" s="119">
        <f>[17]Agosto!$F$27</f>
        <v>80</v>
      </c>
      <c r="Y22" s="119">
        <f>[17]Agosto!$F$28</f>
        <v>72</v>
      </c>
      <c r="Z22" s="119">
        <f>[17]Agosto!$F$29</f>
        <v>64</v>
      </c>
      <c r="AA22" s="119">
        <f>[17]Agosto!$F$30</f>
        <v>66</v>
      </c>
      <c r="AB22" s="119">
        <f>[17]Agosto!$F$31</f>
        <v>61</v>
      </c>
      <c r="AC22" s="119">
        <f>[17]Agosto!$F$32</f>
        <v>71</v>
      </c>
      <c r="AD22" s="119">
        <f>[17]Agosto!$F$33</f>
        <v>77</v>
      </c>
      <c r="AE22" s="119">
        <f>[17]Agosto!$F$34</f>
        <v>75</v>
      </c>
      <c r="AF22" s="119">
        <f>[17]Agosto!$F$35</f>
        <v>80</v>
      </c>
      <c r="AG22" s="117">
        <f>MAX(B22:AF22)</f>
        <v>91</v>
      </c>
      <c r="AH22" s="121">
        <f t="shared" si="14"/>
        <v>75.935483870967744</v>
      </c>
      <c r="AJ22" t="s">
        <v>36</v>
      </c>
    </row>
    <row r="23" spans="1:36" x14ac:dyDescent="0.2">
      <c r="A23" s="54" t="s">
        <v>8</v>
      </c>
      <c r="B23" s="119">
        <f>[18]Agosto!$F$5</f>
        <v>78</v>
      </c>
      <c r="C23" s="119">
        <f>[18]Agosto!$F$6</f>
        <v>70</v>
      </c>
      <c r="D23" s="119">
        <f>[18]Agosto!$F$7</f>
        <v>78</v>
      </c>
      <c r="E23" s="119">
        <f>[18]Agosto!$F$8</f>
        <v>71</v>
      </c>
      <c r="F23" s="119">
        <f>[18]Agosto!$F$9</f>
        <v>66</v>
      </c>
      <c r="G23" s="119">
        <f>[18]Agosto!$F$10</f>
        <v>84</v>
      </c>
      <c r="H23" s="119">
        <f>[18]Agosto!$F$11</f>
        <v>74</v>
      </c>
      <c r="I23" s="119">
        <f>[18]Agosto!$F$12</f>
        <v>91</v>
      </c>
      <c r="J23" s="119">
        <f>[18]Agosto!$F$13</f>
        <v>92</v>
      </c>
      <c r="K23" s="119">
        <f>[18]Agosto!$F$14</f>
        <v>91</v>
      </c>
      <c r="L23" s="119">
        <f>[18]Agosto!$F$15</f>
        <v>92</v>
      </c>
      <c r="M23" s="119">
        <f>[18]Agosto!$F$16</f>
        <v>92</v>
      </c>
      <c r="N23" s="119">
        <f>[18]Agosto!$F$17</f>
        <v>89</v>
      </c>
      <c r="O23" s="119">
        <f>[18]Agosto!$F$18</f>
        <v>83</v>
      </c>
      <c r="P23" s="119">
        <f>[18]Agosto!$F$19</f>
        <v>77</v>
      </c>
      <c r="Q23" s="119">
        <f>[18]Agosto!$F$20</f>
        <v>71</v>
      </c>
      <c r="R23" s="119">
        <f>[18]Agosto!$F$21</f>
        <v>83</v>
      </c>
      <c r="S23" s="119">
        <f>[18]Agosto!$F$22</f>
        <v>89</v>
      </c>
      <c r="T23" s="119">
        <f>[18]Agosto!$F$23</f>
        <v>89</v>
      </c>
      <c r="U23" s="119">
        <f>[18]Agosto!$F$24</f>
        <v>85</v>
      </c>
      <c r="V23" s="119">
        <f>[18]Agosto!$F$25</f>
        <v>80</v>
      </c>
      <c r="W23" s="119">
        <f>[18]Agosto!$F$26</f>
        <v>88</v>
      </c>
      <c r="X23" s="119">
        <f>[18]Agosto!$F$27</f>
        <v>77</v>
      </c>
      <c r="Y23" s="119">
        <f>[18]Agosto!$F$28</f>
        <v>66</v>
      </c>
      <c r="Z23" s="119">
        <f>[18]Agosto!$F$29</f>
        <v>71</v>
      </c>
      <c r="AA23" s="119">
        <f>[18]Agosto!$F$30</f>
        <v>80</v>
      </c>
      <c r="AB23" s="119">
        <f>[18]Agosto!$F$31</f>
        <v>71</v>
      </c>
      <c r="AC23" s="119">
        <f>[18]Agosto!$F$32</f>
        <v>67</v>
      </c>
      <c r="AD23" s="119">
        <f>[18]Agosto!$F$33</f>
        <v>70</v>
      </c>
      <c r="AE23" s="119">
        <f>[18]Agosto!$F$34</f>
        <v>67</v>
      </c>
      <c r="AF23" s="119">
        <f>[18]Agosto!$F$35</f>
        <v>64</v>
      </c>
      <c r="AG23" s="117">
        <f t="shared" ref="AG23" si="15">MAX(B23:AF23)</f>
        <v>92</v>
      </c>
      <c r="AH23" s="121">
        <f t="shared" ref="AH23" si="16">AVERAGE(B23:AF23)</f>
        <v>78.903225806451616</v>
      </c>
    </row>
    <row r="24" spans="1:36" x14ac:dyDescent="0.2">
      <c r="A24" s="54" t="s">
        <v>9</v>
      </c>
      <c r="B24" s="119">
        <f>[19]Agosto!$F$5</f>
        <v>70</v>
      </c>
      <c r="C24" s="119">
        <f>[19]Agosto!$F$6</f>
        <v>60</v>
      </c>
      <c r="D24" s="119">
        <f>[19]Agosto!$F$7</f>
        <v>57</v>
      </c>
      <c r="E24" s="119">
        <f>[19]Agosto!$F$8</f>
        <v>89</v>
      </c>
      <c r="F24" s="119">
        <f>[19]Agosto!$F$9</f>
        <v>93</v>
      </c>
      <c r="G24" s="119">
        <f>[19]Agosto!$F$10</f>
        <v>91</v>
      </c>
      <c r="H24" s="119">
        <f>[19]Agosto!$F$11</f>
        <v>95</v>
      </c>
      <c r="I24" s="119" t="str">
        <f>[19]Agosto!$F$12</f>
        <v>*</v>
      </c>
      <c r="J24" s="119" t="str">
        <f>[19]Agosto!$F$13</f>
        <v>*</v>
      </c>
      <c r="K24" s="119" t="str">
        <f>[19]Agosto!$F$14</f>
        <v>*</v>
      </c>
      <c r="L24" s="119" t="str">
        <f>[19]Agosto!$F$15</f>
        <v>*</v>
      </c>
      <c r="M24" s="119">
        <f>[19]Agosto!$F$16</f>
        <v>92</v>
      </c>
      <c r="N24" s="119">
        <f>[19]Agosto!$F$17</f>
        <v>80</v>
      </c>
      <c r="O24" s="119">
        <f>[19]Agosto!$F$18</f>
        <v>66</v>
      </c>
      <c r="P24" s="119">
        <f>[19]Agosto!$F$19</f>
        <v>49</v>
      </c>
      <c r="Q24" s="119">
        <f>[19]Agosto!$F$20</f>
        <v>96</v>
      </c>
      <c r="R24" s="119" t="str">
        <f>[19]Agosto!$F$21</f>
        <v>*</v>
      </c>
      <c r="S24" s="119" t="str">
        <f>[19]Agosto!$F$22</f>
        <v>*</v>
      </c>
      <c r="T24" s="119" t="str">
        <f>[19]Agosto!$F$23</f>
        <v>*</v>
      </c>
      <c r="U24" s="119">
        <f>[19]Agosto!$F$24</f>
        <v>79</v>
      </c>
      <c r="V24" s="119">
        <f>[19]Agosto!$F$25</f>
        <v>88</v>
      </c>
      <c r="W24" s="119">
        <f>[19]Agosto!$F$26</f>
        <v>97</v>
      </c>
      <c r="X24" s="119">
        <f>[19]Agosto!$F$27</f>
        <v>90</v>
      </c>
      <c r="Y24" s="119">
        <f>[19]Agosto!$F$28</f>
        <v>83</v>
      </c>
      <c r="Z24" s="119">
        <f>[19]Agosto!$F$29</f>
        <v>79</v>
      </c>
      <c r="AA24" s="119">
        <f>[19]Agosto!$F$30</f>
        <v>61</v>
      </c>
      <c r="AB24" s="119">
        <f>[19]Agosto!$F$31</f>
        <v>60</v>
      </c>
      <c r="AC24" s="119">
        <f>[19]Agosto!$F$32</f>
        <v>83</v>
      </c>
      <c r="AD24" s="119">
        <f>[19]Agosto!$F$33</f>
        <v>97</v>
      </c>
      <c r="AE24" s="119">
        <f>[19]Agosto!$F$34</f>
        <v>80</v>
      </c>
      <c r="AF24" s="119">
        <f>[19]Agosto!$F$35</f>
        <v>87</v>
      </c>
      <c r="AG24" s="117">
        <f t="shared" ref="AG24:AG25" si="17">MAX(B24:AF24)</f>
        <v>97</v>
      </c>
      <c r="AH24" s="121">
        <f t="shared" ref="AH24:AH25" si="18">AVERAGE(B24:AF24)</f>
        <v>80.083333333333329</v>
      </c>
      <c r="AI24" s="12" t="s">
        <v>36</v>
      </c>
      <c r="AJ24" t="s">
        <v>36</v>
      </c>
    </row>
    <row r="25" spans="1:36" x14ac:dyDescent="0.2">
      <c r="A25" s="54" t="s">
        <v>152</v>
      </c>
      <c r="B25" s="119">
        <f>[20]Agosto!$F$5</f>
        <v>87</v>
      </c>
      <c r="C25" s="119">
        <f>[20]Agosto!$F$6</f>
        <v>89</v>
      </c>
      <c r="D25" s="119">
        <f>[20]Agosto!$F$7</f>
        <v>79</v>
      </c>
      <c r="E25" s="119">
        <f>[20]Agosto!$F$8</f>
        <v>74</v>
      </c>
      <c r="F25" s="119">
        <f>[20]Agosto!$F$9</f>
        <v>93</v>
      </c>
      <c r="G25" s="119">
        <f>[20]Agosto!$F$10</f>
        <v>86</v>
      </c>
      <c r="H25" s="119">
        <f>[20]Agosto!$F$11</f>
        <v>76</v>
      </c>
      <c r="I25" s="119">
        <f>[20]Agosto!$F$12</f>
        <v>99</v>
      </c>
      <c r="J25" s="119">
        <f>[20]Agosto!$F$13</f>
        <v>100</v>
      </c>
      <c r="K25" s="119">
        <f>[20]Agosto!$F$14</f>
        <v>94</v>
      </c>
      <c r="L25" s="119">
        <f>[20]Agosto!$F$15</f>
        <v>100</v>
      </c>
      <c r="M25" s="119">
        <f>[20]Agosto!$F$16</f>
        <v>96</v>
      </c>
      <c r="N25" s="119">
        <f>[20]Agosto!$F$17</f>
        <v>99</v>
      </c>
      <c r="O25" s="119">
        <f>[20]Agosto!$F$18</f>
        <v>94</v>
      </c>
      <c r="P25" s="119">
        <f>[20]Agosto!$F$19</f>
        <v>78</v>
      </c>
      <c r="Q25" s="119">
        <f>[20]Agosto!$F$20</f>
        <v>100</v>
      </c>
      <c r="R25" s="119">
        <f>[20]Agosto!$F$21</f>
        <v>100</v>
      </c>
      <c r="S25" s="119">
        <f>[20]Agosto!$F$22</f>
        <v>100</v>
      </c>
      <c r="T25" s="119">
        <f>[20]Agosto!$F$23</f>
        <v>99</v>
      </c>
      <c r="U25" s="119">
        <f>[20]Agosto!$F$24</f>
        <v>91</v>
      </c>
      <c r="V25" s="119">
        <f>[20]Agosto!$F$25</f>
        <v>95</v>
      </c>
      <c r="W25" s="119">
        <f>[20]Agosto!$F$26</f>
        <v>100</v>
      </c>
      <c r="X25" s="119">
        <f>[20]Agosto!$F$27</f>
        <v>91</v>
      </c>
      <c r="Y25" s="119">
        <f>[20]Agosto!$F$28</f>
        <v>95</v>
      </c>
      <c r="Z25" s="119">
        <f>[20]Agosto!$F$29</f>
        <v>84</v>
      </c>
      <c r="AA25" s="119">
        <f>[20]Agosto!$F$30</f>
        <v>88</v>
      </c>
      <c r="AB25" s="119">
        <f>[20]Agosto!$F$31</f>
        <v>88</v>
      </c>
      <c r="AC25" s="119">
        <f>[20]Agosto!$F$32</f>
        <v>83</v>
      </c>
      <c r="AD25" s="119">
        <f>[20]Agosto!$F$33</f>
        <v>87</v>
      </c>
      <c r="AE25" s="119">
        <f>[20]Agosto!$F$34</f>
        <v>73</v>
      </c>
      <c r="AF25" s="119">
        <f>[20]Agosto!$F$35</f>
        <v>85</v>
      </c>
      <c r="AG25" s="117">
        <f t="shared" si="17"/>
        <v>100</v>
      </c>
      <c r="AH25" s="121">
        <f t="shared" si="18"/>
        <v>90.41935483870968</v>
      </c>
    </row>
    <row r="26" spans="1:36" x14ac:dyDescent="0.2">
      <c r="A26" s="54" t="s">
        <v>10</v>
      </c>
      <c r="B26" s="119">
        <f>[21]Agosto!$F$5</f>
        <v>97</v>
      </c>
      <c r="C26" s="119">
        <f>[21]Agosto!$F$6</f>
        <v>92</v>
      </c>
      <c r="D26" s="119">
        <f>[21]Agosto!$F$7</f>
        <v>91</v>
      </c>
      <c r="E26" s="119">
        <f>[21]Agosto!$F$8</f>
        <v>80</v>
      </c>
      <c r="F26" s="119">
        <f>[21]Agosto!$F$9</f>
        <v>90</v>
      </c>
      <c r="G26" s="119">
        <f>[21]Agosto!$F$10</f>
        <v>91</v>
      </c>
      <c r="H26" s="119">
        <f>[21]Agosto!$F$11</f>
        <v>97</v>
      </c>
      <c r="I26" s="119">
        <f>[21]Agosto!$F$12</f>
        <v>99</v>
      </c>
      <c r="J26" s="119">
        <f>[21]Agosto!$F$13</f>
        <v>98</v>
      </c>
      <c r="K26" s="119">
        <f>[21]Agosto!$F$14</f>
        <v>97</v>
      </c>
      <c r="L26" s="119">
        <f>[21]Agosto!$F$15</f>
        <v>100</v>
      </c>
      <c r="M26" s="119">
        <f>[21]Agosto!$F$16</f>
        <v>98</v>
      </c>
      <c r="N26" s="119">
        <f>[21]Agosto!$F$17</f>
        <v>97</v>
      </c>
      <c r="O26" s="119">
        <f>[21]Agosto!$F$18</f>
        <v>96</v>
      </c>
      <c r="P26" s="119">
        <f>[21]Agosto!$F$19</f>
        <v>85</v>
      </c>
      <c r="Q26" s="119">
        <f>[21]Agosto!$F$20</f>
        <v>97</v>
      </c>
      <c r="R26" s="119">
        <f>[21]Agosto!$F$21</f>
        <v>98</v>
      </c>
      <c r="S26" s="119">
        <f>[21]Agosto!$F$22</f>
        <v>98</v>
      </c>
      <c r="T26" s="119">
        <f>[21]Agosto!$F$23</f>
        <v>82</v>
      </c>
      <c r="U26" s="119">
        <f>[21]Agosto!$F$24</f>
        <v>98</v>
      </c>
      <c r="V26" s="119">
        <f>[21]Agosto!$F$25</f>
        <v>98</v>
      </c>
      <c r="W26" s="119">
        <f>[21]Agosto!$F$26</f>
        <v>100</v>
      </c>
      <c r="X26" s="119">
        <f>[21]Agosto!$F$27</f>
        <v>99</v>
      </c>
      <c r="Y26" s="119">
        <f>[21]Agosto!$F$28</f>
        <v>97</v>
      </c>
      <c r="Z26" s="119">
        <f>[21]Agosto!$F$29</f>
        <v>96</v>
      </c>
      <c r="AA26" s="119">
        <f>[21]Agosto!$F$30</f>
        <v>96</v>
      </c>
      <c r="AB26" s="119">
        <f>[21]Agosto!$F$31</f>
        <v>93</v>
      </c>
      <c r="AC26" s="119">
        <f>[21]Agosto!$F$32</f>
        <v>93</v>
      </c>
      <c r="AD26" s="119">
        <f>[21]Agosto!$F$33</f>
        <v>90</v>
      </c>
      <c r="AE26" s="119">
        <f>[21]Agosto!$F$34</f>
        <v>91</v>
      </c>
      <c r="AF26" s="119">
        <f>[21]Agosto!$F$35</f>
        <v>97</v>
      </c>
      <c r="AG26" s="117">
        <f t="shared" ref="AG26:AG27" si="19">MAX(B26:AF26)</f>
        <v>100</v>
      </c>
      <c r="AH26" s="121">
        <f t="shared" ref="AH26:AH27" si="20">AVERAGE(B26:AF26)</f>
        <v>94.548387096774192</v>
      </c>
    </row>
    <row r="27" spans="1:36" x14ac:dyDescent="0.2">
      <c r="A27" s="54" t="s">
        <v>140</v>
      </c>
      <c r="B27" s="119">
        <f>[22]Agosto!$F$5</f>
        <v>94</v>
      </c>
      <c r="C27" s="119">
        <f>[22]Agosto!$F$6</f>
        <v>82</v>
      </c>
      <c r="D27" s="119">
        <f>[22]Agosto!$F$7</f>
        <v>61</v>
      </c>
      <c r="E27" s="119">
        <f>[22]Agosto!$F$8</f>
        <v>85</v>
      </c>
      <c r="F27" s="119">
        <f>[22]Agosto!$F$9</f>
        <v>100</v>
      </c>
      <c r="G27" s="119">
        <f>[22]Agosto!$F$10</f>
        <v>100</v>
      </c>
      <c r="H27" s="119">
        <f>[22]Agosto!$F$11</f>
        <v>89</v>
      </c>
      <c r="I27" s="119">
        <f>[22]Agosto!$F$12</f>
        <v>100</v>
      </c>
      <c r="J27" s="119">
        <f>[22]Agosto!$F$13</f>
        <v>100</v>
      </c>
      <c r="K27" s="119">
        <f>[22]Agosto!$F$14</f>
        <v>100</v>
      </c>
      <c r="L27" s="119">
        <f>[22]Agosto!$F$15</f>
        <v>100</v>
      </c>
      <c r="M27" s="119">
        <f>[22]Agosto!$F$16</f>
        <v>100</v>
      </c>
      <c r="N27" s="119">
        <f>[22]Agosto!$F$17</f>
        <v>100</v>
      </c>
      <c r="O27" s="119">
        <f>[22]Agosto!$F$18</f>
        <v>83</v>
      </c>
      <c r="P27" s="119">
        <f>[22]Agosto!$F$19</f>
        <v>75</v>
      </c>
      <c r="Q27" s="119">
        <f>[22]Agosto!$F$20</f>
        <v>98</v>
      </c>
      <c r="R27" s="119" t="str">
        <f>[22]Agosto!$F$21</f>
        <v>*</v>
      </c>
      <c r="S27" s="119" t="str">
        <f>[22]Agosto!$F$22</f>
        <v>*</v>
      </c>
      <c r="T27" s="119" t="str">
        <f>[22]Agosto!$F$23</f>
        <v>*</v>
      </c>
      <c r="U27" s="119" t="str">
        <f>[22]Agosto!$F$24</f>
        <v>*</v>
      </c>
      <c r="V27" s="119" t="str">
        <f>[22]Agosto!$F$25</f>
        <v>*</v>
      </c>
      <c r="W27" s="119" t="str">
        <f>[22]Agosto!$F$26</f>
        <v>*</v>
      </c>
      <c r="X27" s="119" t="str">
        <f>[22]Agosto!$F$27</f>
        <v>*</v>
      </c>
      <c r="Y27" s="119" t="str">
        <f>[22]Agosto!$F$28</f>
        <v>*</v>
      </c>
      <c r="Z27" s="119" t="str">
        <f>[22]Agosto!$F$29</f>
        <v>*</v>
      </c>
      <c r="AA27" s="119" t="str">
        <f>[22]Agosto!$F$30</f>
        <v>*</v>
      </c>
      <c r="AB27" s="119" t="str">
        <f>[22]Agosto!$F$31</f>
        <v>*</v>
      </c>
      <c r="AC27" s="119" t="str">
        <f>[22]Agosto!$F$32</f>
        <v>*</v>
      </c>
      <c r="AD27" s="119" t="str">
        <f>[22]Agosto!$F$33</f>
        <v>*</v>
      </c>
      <c r="AE27" s="119" t="str">
        <f>[22]Agosto!$F$34</f>
        <v>*</v>
      </c>
      <c r="AF27" s="119" t="str">
        <f>[22]Agosto!$F$35</f>
        <v>*</v>
      </c>
      <c r="AG27" s="117">
        <f t="shared" si="19"/>
        <v>100</v>
      </c>
      <c r="AH27" s="121">
        <f t="shared" si="20"/>
        <v>91.6875</v>
      </c>
    </row>
    <row r="28" spans="1:36" x14ac:dyDescent="0.2">
      <c r="A28" s="54" t="s">
        <v>11</v>
      </c>
      <c r="B28" s="119" t="str">
        <f>[23]Agosto!$F$5</f>
        <v>*</v>
      </c>
      <c r="C28" s="119" t="str">
        <f>[23]Agosto!$F$6</f>
        <v>*</v>
      </c>
      <c r="D28" s="119" t="str">
        <f>[23]Agosto!$F$7</f>
        <v>*</v>
      </c>
      <c r="E28" s="119" t="str">
        <f>[23]Agosto!$F$8</f>
        <v>*</v>
      </c>
      <c r="F28" s="119" t="str">
        <f>[23]Agosto!$F$9</f>
        <v>*</v>
      </c>
      <c r="G28" s="119" t="str">
        <f>[23]Agosto!$F$10</f>
        <v>*</v>
      </c>
      <c r="H28" s="119" t="str">
        <f>[23]Agosto!$F$11</f>
        <v>*</v>
      </c>
      <c r="I28" s="119" t="str">
        <f>[23]Agosto!$F$12</f>
        <v>*</v>
      </c>
      <c r="J28" s="119" t="str">
        <f>[23]Agosto!$F$13</f>
        <v>*</v>
      </c>
      <c r="K28" s="119" t="str">
        <f>[23]Agosto!$F$14</f>
        <v>*</v>
      </c>
      <c r="L28" s="119" t="str">
        <f>[23]Agosto!$F$15</f>
        <v>*</v>
      </c>
      <c r="M28" s="119" t="str">
        <f>[23]Agosto!$F$16</f>
        <v>*</v>
      </c>
      <c r="N28" s="119" t="str">
        <f>[23]Agosto!$F$17</f>
        <v>*</v>
      </c>
      <c r="O28" s="119" t="str">
        <f>[23]Agosto!$F$18</f>
        <v>*</v>
      </c>
      <c r="P28" s="119" t="str">
        <f>[23]Agosto!$F$19</f>
        <v>*</v>
      </c>
      <c r="Q28" s="119" t="str">
        <f>[23]Agosto!$F$20</f>
        <v>*</v>
      </c>
      <c r="R28" s="119" t="str">
        <f>[23]Agosto!$F$21</f>
        <v>*</v>
      </c>
      <c r="S28" s="119" t="str">
        <f>[23]Agosto!$F$22</f>
        <v>*</v>
      </c>
      <c r="T28" s="119">
        <f>[23]Agosto!$F$23</f>
        <v>95</v>
      </c>
      <c r="U28" s="119">
        <f>[23]Agosto!$F$24</f>
        <v>90</v>
      </c>
      <c r="V28" s="119">
        <f>[23]Agosto!$F$25</f>
        <v>85</v>
      </c>
      <c r="W28" s="119">
        <f>[23]Agosto!$F$26</f>
        <v>90</v>
      </c>
      <c r="X28" s="119">
        <f>[23]Agosto!$F$27</f>
        <v>83</v>
      </c>
      <c r="Y28" s="119">
        <f>[23]Agosto!$F$28</f>
        <v>70</v>
      </c>
      <c r="Z28" s="119">
        <f>[23]Agosto!$F$29</f>
        <v>57</v>
      </c>
      <c r="AA28" s="119">
        <f>[23]Agosto!$F$30</f>
        <v>56</v>
      </c>
      <c r="AB28" s="119">
        <f>[23]Agosto!$F$31</f>
        <v>73</v>
      </c>
      <c r="AC28" s="119">
        <f>[23]Agosto!$F$32</f>
        <v>72</v>
      </c>
      <c r="AD28" s="119">
        <f>[23]Agosto!$F$33</f>
        <v>76</v>
      </c>
      <c r="AE28" s="119">
        <f>[23]Agosto!$F$34</f>
        <v>76</v>
      </c>
      <c r="AF28" s="119">
        <f>[23]Agosto!$F$35</f>
        <v>76</v>
      </c>
      <c r="AG28" s="117">
        <f t="shared" ref="AG28" si="21">MAX(B28:AF28)</f>
        <v>95</v>
      </c>
      <c r="AH28" s="121">
        <f t="shared" ref="AH28" si="22">AVERAGE(B28:AF28)</f>
        <v>76.84615384615384</v>
      </c>
      <c r="AJ28" t="s">
        <v>36</v>
      </c>
    </row>
    <row r="29" spans="1:36" x14ac:dyDescent="0.2">
      <c r="A29" s="54" t="s">
        <v>23</v>
      </c>
      <c r="B29" s="119">
        <f>[24]Agosto!$F$5</f>
        <v>72</v>
      </c>
      <c r="C29" s="119">
        <f>[24]Agosto!$F$6</f>
        <v>62</v>
      </c>
      <c r="D29" s="119" t="str">
        <f>[24]Agosto!$F$7</f>
        <v>*</v>
      </c>
      <c r="E29" s="119" t="str">
        <f>[24]Agosto!$F$8</f>
        <v>*</v>
      </c>
      <c r="F29" s="119">
        <f>[24]Agosto!$F$9</f>
        <v>84</v>
      </c>
      <c r="G29" s="119">
        <f>[24]Agosto!$F$10</f>
        <v>80</v>
      </c>
      <c r="H29" s="119">
        <f>[24]Agosto!$F$11</f>
        <v>88</v>
      </c>
      <c r="I29" s="119">
        <f>[24]Agosto!$F$12</f>
        <v>93</v>
      </c>
      <c r="J29" s="119">
        <f>[24]Agosto!$F$13</f>
        <v>95</v>
      </c>
      <c r="K29" s="119">
        <f>[24]Agosto!$F$14</f>
        <v>92</v>
      </c>
      <c r="L29" s="119">
        <f>[24]Agosto!$F$15</f>
        <v>93</v>
      </c>
      <c r="M29" s="119">
        <f>[24]Agosto!$F$16</f>
        <v>80</v>
      </c>
      <c r="N29" s="119">
        <f>[24]Agosto!$F$17</f>
        <v>69</v>
      </c>
      <c r="O29" s="119">
        <f>[24]Agosto!$F$18</f>
        <v>58</v>
      </c>
      <c r="P29" s="119" t="str">
        <f>[24]Agosto!$F$19</f>
        <v>*</v>
      </c>
      <c r="Q29" s="119" t="str">
        <f>[24]Agosto!$F$20</f>
        <v>*</v>
      </c>
      <c r="R29" s="119" t="str">
        <f>[24]Agosto!$F$21</f>
        <v>*</v>
      </c>
      <c r="S29" s="119">
        <f>[24]Agosto!$F$22</f>
        <v>92</v>
      </c>
      <c r="T29" s="119">
        <f>[24]Agosto!$F$23</f>
        <v>82</v>
      </c>
      <c r="U29" s="119">
        <f>[24]Agosto!$F$24</f>
        <v>87</v>
      </c>
      <c r="V29" s="119">
        <f>[24]Agosto!$F$25</f>
        <v>92</v>
      </c>
      <c r="W29" s="119">
        <f>[24]Agosto!$F$26</f>
        <v>91</v>
      </c>
      <c r="X29" s="119">
        <f>[24]Agosto!$F$27</f>
        <v>85</v>
      </c>
      <c r="Y29" s="119">
        <f>[24]Agosto!$F$28</f>
        <v>78</v>
      </c>
      <c r="Z29" s="119">
        <f>[24]Agosto!$F$29</f>
        <v>71</v>
      </c>
      <c r="AA29" s="119">
        <f>[24]Agosto!$F$30</f>
        <v>64</v>
      </c>
      <c r="AB29" s="119">
        <f>[24]Agosto!$F$31</f>
        <v>55</v>
      </c>
      <c r="AC29" s="119">
        <f>[24]Agosto!$F$32</f>
        <v>66</v>
      </c>
      <c r="AD29" s="119">
        <f>[24]Agosto!$F$33</f>
        <v>83</v>
      </c>
      <c r="AE29" s="119">
        <f>[24]Agosto!$F$34</f>
        <v>85</v>
      </c>
      <c r="AF29" s="119">
        <f>[24]Agosto!$F$35</f>
        <v>85</v>
      </c>
      <c r="AG29" s="117">
        <f>MAX(B29:AF29)</f>
        <v>95</v>
      </c>
      <c r="AH29" s="121">
        <f t="shared" ref="AH29" si="23">AVERAGE(B29:AF29)</f>
        <v>80.07692307692308</v>
      </c>
      <c r="AJ29" t="s">
        <v>36</v>
      </c>
    </row>
    <row r="30" spans="1:36" x14ac:dyDescent="0.2">
      <c r="A30" s="54" t="s">
        <v>35</v>
      </c>
      <c r="B30" s="119">
        <f>[25]Agosto!$F$5</f>
        <v>61</v>
      </c>
      <c r="C30" s="119">
        <f>[25]Agosto!$F$6</f>
        <v>55</v>
      </c>
      <c r="D30" s="119">
        <f>[25]Agosto!$F$7</f>
        <v>51</v>
      </c>
      <c r="E30" s="119">
        <f>[25]Agosto!$F$8</f>
        <v>66</v>
      </c>
      <c r="F30" s="119">
        <f>[25]Agosto!$F$9</f>
        <v>56</v>
      </c>
      <c r="G30" s="119">
        <f>[25]Agosto!$F$10</f>
        <v>66</v>
      </c>
      <c r="H30" s="119">
        <f>[25]Agosto!$F$11</f>
        <v>59</v>
      </c>
      <c r="I30" s="119">
        <f>[25]Agosto!$F$12</f>
        <v>95</v>
      </c>
      <c r="J30" s="119">
        <f>[25]Agosto!$F$13</f>
        <v>100</v>
      </c>
      <c r="K30" s="119">
        <f>[25]Agosto!$F$14</f>
        <v>100</v>
      </c>
      <c r="L30" s="119">
        <f>[25]Agosto!$F$15</f>
        <v>88</v>
      </c>
      <c r="M30" s="119">
        <f>[25]Agosto!$F$16</f>
        <v>78</v>
      </c>
      <c r="N30" s="119">
        <f>[25]Agosto!$F$17</f>
        <v>64</v>
      </c>
      <c r="O30" s="119">
        <f>[25]Agosto!$F$18</f>
        <v>63</v>
      </c>
      <c r="P30" s="119">
        <f>[25]Agosto!$F$19</f>
        <v>60</v>
      </c>
      <c r="Q30" s="119">
        <f>[25]Agosto!$F$20</f>
        <v>69</v>
      </c>
      <c r="R30" s="119">
        <f>[25]Agosto!$F$21</f>
        <v>85</v>
      </c>
      <c r="S30" s="119">
        <f>[25]Agosto!$F$22</f>
        <v>99</v>
      </c>
      <c r="T30" s="119">
        <f>[25]Agosto!$F$23</f>
        <v>99</v>
      </c>
      <c r="U30" s="119">
        <f>[25]Agosto!$F$24</f>
        <v>82</v>
      </c>
      <c r="V30" s="119">
        <f>[25]Agosto!$F$25</f>
        <v>79</v>
      </c>
      <c r="W30" s="119">
        <f>[25]Agosto!$F$26</f>
        <v>78</v>
      </c>
      <c r="X30" s="119">
        <f>[25]Agosto!$F$27</f>
        <v>66</v>
      </c>
      <c r="Y30" s="119">
        <f>[25]Agosto!$F$28</f>
        <v>54</v>
      </c>
      <c r="Z30" s="119">
        <f>[25]Agosto!$F$29</f>
        <v>59</v>
      </c>
      <c r="AA30" s="119">
        <f>[25]Agosto!$F$30</f>
        <v>51</v>
      </c>
      <c r="AB30" s="119">
        <f>[25]Agosto!$F$31</f>
        <v>55</v>
      </c>
      <c r="AC30" s="119">
        <f>[25]Agosto!$F$32</f>
        <v>57</v>
      </c>
      <c r="AD30" s="119">
        <f>[25]Agosto!$F$33</f>
        <v>88</v>
      </c>
      <c r="AE30" s="119">
        <f>[25]Agosto!$F$34</f>
        <v>87</v>
      </c>
      <c r="AF30" s="119">
        <f>[25]Agosto!$F$35</f>
        <v>65</v>
      </c>
      <c r="AG30" s="117">
        <f>MAX(B30:AF30)</f>
        <v>100</v>
      </c>
      <c r="AH30" s="121">
        <f>AVERAGE(B30:AF30)</f>
        <v>72.096774193548384</v>
      </c>
      <c r="AI30" s="12" t="s">
        <v>36</v>
      </c>
      <c r="AJ30" t="s">
        <v>36</v>
      </c>
    </row>
    <row r="31" spans="1:36" x14ac:dyDescent="0.2">
      <c r="A31" s="54" t="s">
        <v>12</v>
      </c>
      <c r="B31" s="119">
        <f>[26]Agosto!$F$5</f>
        <v>64</v>
      </c>
      <c r="C31" s="119">
        <f>[26]Agosto!$F$6</f>
        <v>65</v>
      </c>
      <c r="D31" s="119">
        <f>[26]Agosto!$F$7</f>
        <v>50</v>
      </c>
      <c r="E31" s="119">
        <f>[26]Agosto!$F$8</f>
        <v>67</v>
      </c>
      <c r="F31" s="119">
        <f>[26]Agosto!$F$9</f>
        <v>76</v>
      </c>
      <c r="G31" s="119">
        <f>[26]Agosto!$F$10</f>
        <v>68</v>
      </c>
      <c r="H31" s="119">
        <f>[26]Agosto!$F$11</f>
        <v>66</v>
      </c>
      <c r="I31" s="119">
        <f>[26]Agosto!$F$12</f>
        <v>93</v>
      </c>
      <c r="J31" s="119">
        <f>[26]Agosto!$F$13</f>
        <v>93</v>
      </c>
      <c r="K31" s="119">
        <f>[26]Agosto!$F$14</f>
        <v>92</v>
      </c>
      <c r="L31" s="119">
        <f>[26]Agosto!$F$15</f>
        <v>92</v>
      </c>
      <c r="M31" s="119">
        <f>[26]Agosto!$F$16</f>
        <v>86</v>
      </c>
      <c r="N31" s="119">
        <f>[26]Agosto!$F$17</f>
        <v>84</v>
      </c>
      <c r="O31" s="119">
        <f>[26]Agosto!$F$18</f>
        <v>62</v>
      </c>
      <c r="P31" s="119">
        <f>[26]Agosto!$F$19</f>
        <v>64</v>
      </c>
      <c r="Q31" s="119">
        <f>[26]Agosto!$F$20</f>
        <v>71</v>
      </c>
      <c r="R31" s="119">
        <f>[26]Agosto!$F$21</f>
        <v>93</v>
      </c>
      <c r="S31" s="119">
        <f>[26]Agosto!$F$22</f>
        <v>93</v>
      </c>
      <c r="T31" s="119">
        <f>[26]Agosto!$F$23</f>
        <v>91</v>
      </c>
      <c r="U31" s="119">
        <f>[26]Agosto!$F$24</f>
        <v>82</v>
      </c>
      <c r="V31" s="119">
        <f>[26]Agosto!$F$25</f>
        <v>85</v>
      </c>
      <c r="W31" s="119">
        <f>[26]Agosto!$F$26</f>
        <v>94</v>
      </c>
      <c r="X31" s="119">
        <f>[26]Agosto!$F$27</f>
        <v>85</v>
      </c>
      <c r="Y31" s="119">
        <f>[26]Agosto!$F$28</f>
        <v>81</v>
      </c>
      <c r="Z31" s="119">
        <f>[26]Agosto!$F$29</f>
        <v>75</v>
      </c>
      <c r="AA31" s="119">
        <f>[26]Agosto!$F$30</f>
        <v>68</v>
      </c>
      <c r="AB31" s="119">
        <f>[26]Agosto!$F$31</f>
        <v>68</v>
      </c>
      <c r="AC31" s="119">
        <f>[26]Agosto!$F$32</f>
        <v>64</v>
      </c>
      <c r="AD31" s="119">
        <f>[26]Agosto!$F$33</f>
        <v>74</v>
      </c>
      <c r="AE31" s="119">
        <f>[26]Agosto!$F$34</f>
        <v>67</v>
      </c>
      <c r="AF31" s="119">
        <f>[26]Agosto!$F$35</f>
        <v>70</v>
      </c>
      <c r="AG31" s="117">
        <f>MAX(B31:AF31)</f>
        <v>94</v>
      </c>
      <c r="AH31" s="121">
        <f>AVERAGE(B31:AF31)</f>
        <v>76.870967741935488</v>
      </c>
    </row>
    <row r="32" spans="1:36" s="5" customFormat="1" ht="17.100000000000001" customHeight="1" x14ac:dyDescent="0.2">
      <c r="A32" s="55" t="s">
        <v>25</v>
      </c>
      <c r="B32" s="120">
        <f t="shared" ref="B32:AE32" si="24">MAX(B5:B31)</f>
        <v>97</v>
      </c>
      <c r="C32" s="120">
        <f t="shared" si="24"/>
        <v>96</v>
      </c>
      <c r="D32" s="120">
        <f t="shared" si="24"/>
        <v>94</v>
      </c>
      <c r="E32" s="120">
        <f t="shared" si="24"/>
        <v>98</v>
      </c>
      <c r="F32" s="120">
        <f t="shared" si="24"/>
        <v>100</v>
      </c>
      <c r="G32" s="120">
        <f t="shared" si="24"/>
        <v>100</v>
      </c>
      <c r="H32" s="120">
        <f t="shared" si="24"/>
        <v>99</v>
      </c>
      <c r="I32" s="120">
        <f t="shared" si="24"/>
        <v>100</v>
      </c>
      <c r="J32" s="120">
        <f t="shared" si="24"/>
        <v>100</v>
      </c>
      <c r="K32" s="120">
        <f t="shared" si="24"/>
        <v>100</v>
      </c>
      <c r="L32" s="120">
        <f t="shared" si="24"/>
        <v>100</v>
      </c>
      <c r="M32" s="120">
        <f t="shared" si="24"/>
        <v>100</v>
      </c>
      <c r="N32" s="120">
        <f t="shared" si="24"/>
        <v>100</v>
      </c>
      <c r="O32" s="120">
        <f t="shared" si="24"/>
        <v>98</v>
      </c>
      <c r="P32" s="120">
        <f t="shared" si="24"/>
        <v>96</v>
      </c>
      <c r="Q32" s="120">
        <f t="shared" si="24"/>
        <v>100</v>
      </c>
      <c r="R32" s="120">
        <f t="shared" si="24"/>
        <v>100</v>
      </c>
      <c r="S32" s="120">
        <f t="shared" si="24"/>
        <v>100</v>
      </c>
      <c r="T32" s="120">
        <f t="shared" si="24"/>
        <v>100</v>
      </c>
      <c r="U32" s="120">
        <f t="shared" si="24"/>
        <v>98</v>
      </c>
      <c r="V32" s="120">
        <f t="shared" si="24"/>
        <v>100</v>
      </c>
      <c r="W32" s="120">
        <f t="shared" si="24"/>
        <v>100</v>
      </c>
      <c r="X32" s="120">
        <f t="shared" si="24"/>
        <v>99</v>
      </c>
      <c r="Y32" s="120">
        <f t="shared" si="24"/>
        <v>98</v>
      </c>
      <c r="Z32" s="120">
        <f t="shared" si="24"/>
        <v>97</v>
      </c>
      <c r="AA32" s="120">
        <f t="shared" si="24"/>
        <v>96</v>
      </c>
      <c r="AB32" s="120">
        <f t="shared" si="24"/>
        <v>95</v>
      </c>
      <c r="AC32" s="120">
        <f t="shared" si="24"/>
        <v>94</v>
      </c>
      <c r="AD32" s="120">
        <f t="shared" si="24"/>
        <v>99</v>
      </c>
      <c r="AE32" s="120">
        <f t="shared" si="24"/>
        <v>91</v>
      </c>
      <c r="AF32" s="120">
        <f>MAX(AF5:AF31)</f>
        <v>97</v>
      </c>
      <c r="AG32" s="117">
        <f>MAX(AG5:AG31)</f>
        <v>100</v>
      </c>
      <c r="AH32" s="121">
        <f>AVERAGE(AH5:AH31)</f>
        <v>80.493926054301383</v>
      </c>
      <c r="AJ32" s="5" t="s">
        <v>36</v>
      </c>
    </row>
    <row r="33" spans="1:36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7" t="s">
        <v>36</v>
      </c>
      <c r="AF33" s="57"/>
      <c r="AG33" s="48"/>
      <c r="AH33" s="50"/>
    </row>
    <row r="34" spans="1:36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48"/>
      <c r="AH34" s="47"/>
    </row>
    <row r="35" spans="1:36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48"/>
      <c r="AH35" s="47"/>
      <c r="AI35" s="12" t="s">
        <v>36</v>
      </c>
    </row>
    <row r="36" spans="1:36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48"/>
      <c r="AH36" s="82"/>
    </row>
    <row r="37" spans="1:36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51"/>
      <c r="AF37" s="51"/>
      <c r="AG37" s="48"/>
      <c r="AH37" s="50"/>
      <c r="AJ37" t="s">
        <v>36</v>
      </c>
    </row>
    <row r="38" spans="1:36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2"/>
      <c r="AF38" s="52"/>
      <c r="AG38" s="48"/>
      <c r="AH38" s="50"/>
    </row>
    <row r="39" spans="1:36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0"/>
      <c r="AH39" s="83"/>
    </row>
    <row r="40" spans="1:36" x14ac:dyDescent="0.2">
      <c r="AJ40" t="s">
        <v>36</v>
      </c>
    </row>
    <row r="41" spans="1:36" x14ac:dyDescent="0.2">
      <c r="U41" s="2" t="s">
        <v>36</v>
      </c>
      <c r="Y41" s="2" t="s">
        <v>36</v>
      </c>
      <c r="AJ41" t="s">
        <v>36</v>
      </c>
    </row>
    <row r="42" spans="1:36" x14ac:dyDescent="0.2">
      <c r="L42" s="2" t="s">
        <v>36</v>
      </c>
      <c r="Q42" s="2" t="s">
        <v>36</v>
      </c>
      <c r="U42" s="2" t="s">
        <v>36</v>
      </c>
      <c r="AD42" s="2" t="s">
        <v>36</v>
      </c>
      <c r="AJ42" t="s">
        <v>36</v>
      </c>
    </row>
    <row r="43" spans="1:36" x14ac:dyDescent="0.2">
      <c r="O43" s="2" t="s">
        <v>36</v>
      </c>
      <c r="AB43" s="2" t="s">
        <v>36</v>
      </c>
      <c r="AG43" s="7" t="s">
        <v>36</v>
      </c>
    </row>
    <row r="44" spans="1:36" x14ac:dyDescent="0.2">
      <c r="G44" s="2" t="s">
        <v>36</v>
      </c>
      <c r="L44" s="2" t="s">
        <v>36</v>
      </c>
      <c r="AF44" s="2" t="s">
        <v>36</v>
      </c>
    </row>
    <row r="45" spans="1:36" x14ac:dyDescent="0.2">
      <c r="P45" s="2" t="s">
        <v>206</v>
      </c>
      <c r="S45" s="2" t="s">
        <v>36</v>
      </c>
      <c r="U45" s="2" t="s">
        <v>36</v>
      </c>
      <c r="V45" s="2" t="s">
        <v>36</v>
      </c>
      <c r="Y45" s="2" t="s">
        <v>36</v>
      </c>
      <c r="AD45" s="2" t="s">
        <v>36</v>
      </c>
    </row>
    <row r="46" spans="1:36" x14ac:dyDescent="0.2">
      <c r="L46" s="2" t="s">
        <v>36</v>
      </c>
      <c r="S46" s="2" t="s">
        <v>36</v>
      </c>
      <c r="T46" s="2" t="s">
        <v>36</v>
      </c>
      <c r="Z46" s="2" t="s">
        <v>36</v>
      </c>
      <c r="AA46" s="2" t="s">
        <v>36</v>
      </c>
      <c r="AB46" s="2" t="s">
        <v>36</v>
      </c>
      <c r="AE46" s="2" t="s">
        <v>36</v>
      </c>
    </row>
    <row r="47" spans="1:36" x14ac:dyDescent="0.2">
      <c r="V47" s="2" t="s">
        <v>36</v>
      </c>
      <c r="W47" s="2" t="s">
        <v>36</v>
      </c>
      <c r="X47" s="2" t="s">
        <v>36</v>
      </c>
      <c r="Y47" s="2" t="s">
        <v>36</v>
      </c>
      <c r="AG47" s="7" t="s">
        <v>36</v>
      </c>
    </row>
    <row r="48" spans="1:36" x14ac:dyDescent="0.2">
      <c r="G48" s="2" t="s">
        <v>36</v>
      </c>
      <c r="P48" s="2" t="s">
        <v>36</v>
      </c>
      <c r="V48" s="2" t="s">
        <v>36</v>
      </c>
      <c r="Y48" s="2" t="s">
        <v>36</v>
      </c>
      <c r="AE48" s="2" t="s">
        <v>36</v>
      </c>
    </row>
    <row r="49" spans="12:36" x14ac:dyDescent="0.2">
      <c r="R49" s="2" t="s">
        <v>36</v>
      </c>
      <c r="U49" s="2" t="s">
        <v>36</v>
      </c>
      <c r="AJ49" t="s">
        <v>36</v>
      </c>
    </row>
    <row r="50" spans="12:36" x14ac:dyDescent="0.2">
      <c r="L50" s="2" t="s">
        <v>36</v>
      </c>
      <c r="Y50" s="2" t="s">
        <v>36</v>
      </c>
      <c r="AC50" s="2" t="s">
        <v>36</v>
      </c>
      <c r="AD50" s="2" t="s">
        <v>36</v>
      </c>
    </row>
    <row r="52" spans="12:36" x14ac:dyDescent="0.2">
      <c r="N52" s="2" t="s">
        <v>36</v>
      </c>
    </row>
    <row r="53" spans="12:36" x14ac:dyDescent="0.2">
      <c r="U53" s="2" t="s">
        <v>36</v>
      </c>
    </row>
    <row r="58" spans="12:36" x14ac:dyDescent="0.2">
      <c r="W58" s="2" t="s">
        <v>36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34:X34"/>
    <mergeCell ref="AF3:AF4"/>
    <mergeCell ref="A2:A4"/>
    <mergeCell ref="S3:S4"/>
    <mergeCell ref="V3:V4"/>
    <mergeCell ref="T35:X35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zoomScale="90" zoomScaleNormal="90" workbookViewId="0">
      <selection activeCell="B8" sqref="B8:AF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54" t="s">
        <v>19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6"/>
    </row>
    <row r="2" spans="1:38" s="4" customFormat="1" ht="20.100000000000001" customHeight="1" x14ac:dyDescent="0.2">
      <c r="A2" s="153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9"/>
    </row>
    <row r="3" spans="1:38" s="5" customFormat="1" ht="20.100000000000001" customHeight="1" x14ac:dyDescent="0.2">
      <c r="A3" s="153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62">
        <v>30</v>
      </c>
      <c r="AF3" s="144">
        <v>31</v>
      </c>
      <c r="AG3" s="97" t="s">
        <v>30</v>
      </c>
      <c r="AH3" s="56" t="s">
        <v>28</v>
      </c>
    </row>
    <row r="4" spans="1:38" s="5" customFormat="1" ht="20.100000000000001" customHeight="1" x14ac:dyDescent="0.2">
      <c r="A4" s="15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62"/>
      <c r="AF4" s="145"/>
      <c r="AG4" s="97" t="s">
        <v>27</v>
      </c>
      <c r="AH4" s="56" t="s">
        <v>27</v>
      </c>
    </row>
    <row r="5" spans="1:38" s="5" customFormat="1" x14ac:dyDescent="0.2">
      <c r="A5" s="54" t="s">
        <v>32</v>
      </c>
      <c r="B5" s="116">
        <f>[1]Agosto!$G$5</f>
        <v>19</v>
      </c>
      <c r="C5" s="116">
        <f>[1]Agosto!$G$6</f>
        <v>15</v>
      </c>
      <c r="D5" s="116">
        <f>[1]Agosto!$G$7</f>
        <v>14</v>
      </c>
      <c r="E5" s="116">
        <f>[1]Agosto!$G$8</f>
        <v>15</v>
      </c>
      <c r="F5" s="116">
        <f>[1]Agosto!$G$9</f>
        <v>36</v>
      </c>
      <c r="G5" s="116">
        <f>[1]Agosto!$G$10</f>
        <v>20</v>
      </c>
      <c r="H5" s="116">
        <f>[1]Agosto!$G$11</f>
        <v>39</v>
      </c>
      <c r="I5" s="116">
        <f>[1]Agosto!$G$12</f>
        <v>67</v>
      </c>
      <c r="J5" s="116">
        <f>[1]Agosto!$G$13</f>
        <v>86</v>
      </c>
      <c r="K5" s="116">
        <f>[1]Agosto!$G$14</f>
        <v>43</v>
      </c>
      <c r="L5" s="116">
        <f>[1]Agosto!$G$15</f>
        <v>35</v>
      </c>
      <c r="M5" s="116">
        <f>[1]Agosto!$G$16</f>
        <v>24</v>
      </c>
      <c r="N5" s="116">
        <f>[1]Agosto!$G$17</f>
        <v>18</v>
      </c>
      <c r="O5" s="116">
        <f>[1]Agosto!$G$18</f>
        <v>13</v>
      </c>
      <c r="P5" s="116">
        <f>[1]Agosto!$G$19</f>
        <v>17</v>
      </c>
      <c r="Q5" s="116">
        <f>[1]Agosto!$G$20</f>
        <v>32</v>
      </c>
      <c r="R5" s="116">
        <f>[1]Agosto!$G$21</f>
        <v>57</v>
      </c>
      <c r="S5" s="116">
        <f>[1]Agosto!$G$22</f>
        <v>80</v>
      </c>
      <c r="T5" s="116">
        <f>[1]Agosto!$G$23</f>
        <v>30</v>
      </c>
      <c r="U5" s="116">
        <f>[1]Agosto!$G$24</f>
        <v>49</v>
      </c>
      <c r="V5" s="116">
        <f>[1]Agosto!$G$25</f>
        <v>37</v>
      </c>
      <c r="W5" s="116">
        <f>[1]Agosto!$G$26</f>
        <v>35</v>
      </c>
      <c r="X5" s="116">
        <f>[1]Agosto!$G$27</f>
        <v>27</v>
      </c>
      <c r="Y5" s="116">
        <f>[1]Agosto!$G$28</f>
        <v>16</v>
      </c>
      <c r="Z5" s="116">
        <f>[1]Agosto!$G$29</f>
        <v>16</v>
      </c>
      <c r="AA5" s="116">
        <f>[1]Agosto!$G$30</f>
        <v>15</v>
      </c>
      <c r="AB5" s="116">
        <f>[1]Agosto!$G$31</f>
        <v>15</v>
      </c>
      <c r="AC5" s="116">
        <f>[1]Agosto!$G$32</f>
        <v>15</v>
      </c>
      <c r="AD5" s="116">
        <f>[1]Agosto!$G$33</f>
        <v>42</v>
      </c>
      <c r="AE5" s="116">
        <f>[1]Agosto!$G$34</f>
        <v>40</v>
      </c>
      <c r="AF5" s="116">
        <f>[1]Agosto!$G$35</f>
        <v>32</v>
      </c>
      <c r="AG5" s="117">
        <f t="shared" ref="AG5" si="1">MIN(B5:AF5)</f>
        <v>13</v>
      </c>
      <c r="AH5" s="121">
        <f t="shared" ref="AH5" si="2">AVERAGE(B5:AF5)</f>
        <v>32.225806451612904</v>
      </c>
    </row>
    <row r="6" spans="1:38" x14ac:dyDescent="0.2">
      <c r="A6" s="54" t="s">
        <v>91</v>
      </c>
      <c r="B6" s="119">
        <f>[2]Agosto!$G$5</f>
        <v>24</v>
      </c>
      <c r="C6" s="119">
        <f>[2]Agosto!$G$6</f>
        <v>22</v>
      </c>
      <c r="D6" s="119">
        <f>[2]Agosto!$G$7</f>
        <v>20</v>
      </c>
      <c r="E6" s="119">
        <f>[2]Agosto!$G$8</f>
        <v>18</v>
      </c>
      <c r="F6" s="119">
        <f>[2]Agosto!$G$9</f>
        <v>47</v>
      </c>
      <c r="G6" s="119">
        <f>[2]Agosto!$G$10</f>
        <v>34</v>
      </c>
      <c r="H6" s="119">
        <f>[2]Agosto!$G$11</f>
        <v>59</v>
      </c>
      <c r="I6" s="119">
        <f>[2]Agosto!$G$12</f>
        <v>79</v>
      </c>
      <c r="J6" s="119">
        <f>[2]Agosto!$G$13</f>
        <v>84</v>
      </c>
      <c r="K6" s="119">
        <f>[2]Agosto!$G$14</f>
        <v>64</v>
      </c>
      <c r="L6" s="119">
        <f>[2]Agosto!$G$15</f>
        <v>45</v>
      </c>
      <c r="M6" s="119">
        <f>[2]Agosto!$G$16</f>
        <v>35</v>
      </c>
      <c r="N6" s="119">
        <f>[2]Agosto!$G$17</f>
        <v>27</v>
      </c>
      <c r="O6" s="119">
        <f>[2]Agosto!$G$18</f>
        <v>22</v>
      </c>
      <c r="P6" s="119">
        <f>[2]Agosto!$G$19</f>
        <v>20</v>
      </c>
      <c r="Q6" s="119">
        <f>[2]Agosto!$G$20</f>
        <v>34</v>
      </c>
      <c r="R6" s="119">
        <f>[2]Agosto!$G$21</f>
        <v>76</v>
      </c>
      <c r="S6" s="119">
        <f>[2]Agosto!$G$22</f>
        <v>66</v>
      </c>
      <c r="T6" s="119">
        <f>[2]Agosto!$G$23</f>
        <v>36</v>
      </c>
      <c r="U6" s="119">
        <f>[2]Agosto!$G$24</f>
        <v>49</v>
      </c>
      <c r="V6" s="119">
        <f>[2]Agosto!$G$25</f>
        <v>54</v>
      </c>
      <c r="W6" s="119">
        <f>[2]Agosto!$G$26</f>
        <v>46</v>
      </c>
      <c r="X6" s="119">
        <f>[2]Agosto!$G$27</f>
        <v>38</v>
      </c>
      <c r="Y6" s="119">
        <f>[2]Agosto!$G$28</f>
        <v>30</v>
      </c>
      <c r="Z6" s="119">
        <f>[2]Agosto!$G$29</f>
        <v>25</v>
      </c>
      <c r="AA6" s="119">
        <f>[2]Agosto!$G$30</f>
        <v>22</v>
      </c>
      <c r="AB6" s="119">
        <f>[2]Agosto!$G$31</f>
        <v>21</v>
      </c>
      <c r="AC6" s="119">
        <f>[2]Agosto!$G$32</f>
        <v>21</v>
      </c>
      <c r="AD6" s="119">
        <f>[2]Agosto!$G$33</f>
        <v>49</v>
      </c>
      <c r="AE6" s="119">
        <f>[2]Agosto!$G$34</f>
        <v>47</v>
      </c>
      <c r="AF6" s="119">
        <f>[2]Agosto!$G$35</f>
        <v>40</v>
      </c>
      <c r="AG6" s="117">
        <f t="shared" ref="AG6" si="3">MIN(B6:AF6)</f>
        <v>18</v>
      </c>
      <c r="AH6" s="121">
        <f t="shared" ref="AH6" si="4">AVERAGE(B6:AF6)</f>
        <v>40.451612903225808</v>
      </c>
    </row>
    <row r="7" spans="1:38" x14ac:dyDescent="0.2">
      <c r="A7" s="54" t="s">
        <v>0</v>
      </c>
      <c r="B7" s="119" t="str">
        <f>[3]Agosto!$G$5</f>
        <v>*</v>
      </c>
      <c r="C7" s="119" t="str">
        <f>[3]Agosto!$G$6</f>
        <v>*</v>
      </c>
      <c r="D7" s="119" t="str">
        <f>[3]Agosto!$G$7</f>
        <v>*</v>
      </c>
      <c r="E7" s="119" t="str">
        <f>[3]Agosto!$G$8</f>
        <v>*</v>
      </c>
      <c r="F7" s="119" t="str">
        <f>[3]Agosto!$G$9</f>
        <v>*</v>
      </c>
      <c r="G7" s="119" t="str">
        <f>[3]Agosto!$G$10</f>
        <v>*</v>
      </c>
      <c r="H7" s="119" t="str">
        <f>[3]Agosto!$G$11</f>
        <v>*</v>
      </c>
      <c r="I7" s="119" t="str">
        <f>[3]Agosto!$G$12</f>
        <v>*</v>
      </c>
      <c r="J7" s="119" t="str">
        <f>[3]Agosto!$G$13</f>
        <v>*</v>
      </c>
      <c r="K7" s="119" t="str">
        <f>[3]Agosto!$G$14</f>
        <v>*</v>
      </c>
      <c r="L7" s="119" t="str">
        <f>[3]Agosto!$G$15</f>
        <v>*</v>
      </c>
      <c r="M7" s="119" t="str">
        <f>[3]Agosto!$G$16</f>
        <v>*</v>
      </c>
      <c r="N7" s="119" t="str">
        <f>[3]Agosto!$G$17</f>
        <v>*</v>
      </c>
      <c r="O7" s="119" t="str">
        <f>[3]Agosto!$G$18</f>
        <v>*</v>
      </c>
      <c r="P7" s="119" t="str">
        <f>[3]Agosto!$G$19</f>
        <v>*</v>
      </c>
      <c r="Q7" s="119" t="str">
        <f>[3]Agosto!$G$20</f>
        <v>*</v>
      </c>
      <c r="R7" s="119" t="str">
        <f>[3]Agosto!$G$21</f>
        <v>*</v>
      </c>
      <c r="S7" s="119" t="str">
        <f>[3]Agosto!$G$22</f>
        <v>*</v>
      </c>
      <c r="T7" s="119" t="str">
        <f>[3]Agosto!$G$23</f>
        <v>*</v>
      </c>
      <c r="U7" s="119" t="str">
        <f>[3]Agosto!$G$24</f>
        <v>*</v>
      </c>
      <c r="V7" s="119">
        <f>[3]Agosto!$G$25</f>
        <v>40</v>
      </c>
      <c r="W7" s="119">
        <f>[3]Agosto!$G$26</f>
        <v>36</v>
      </c>
      <c r="X7" s="119">
        <f>[3]Agosto!$G$27</f>
        <v>29</v>
      </c>
      <c r="Y7" s="119">
        <f>[3]Agosto!$G$28</f>
        <v>20</v>
      </c>
      <c r="Z7" s="119">
        <f>[3]Agosto!$G$29</f>
        <v>18</v>
      </c>
      <c r="AA7" s="119">
        <f>[3]Agosto!$G$30</f>
        <v>17</v>
      </c>
      <c r="AB7" s="119">
        <f>[3]Agosto!$G$31</f>
        <v>19</v>
      </c>
      <c r="AC7" s="119">
        <f>[3]Agosto!$G$32</f>
        <v>20</v>
      </c>
      <c r="AD7" s="119">
        <f>[3]Agosto!$G$33</f>
        <v>51</v>
      </c>
      <c r="AE7" s="119">
        <f>[3]Agosto!$G$34</f>
        <v>38</v>
      </c>
      <c r="AF7" s="119">
        <f>[3]Agosto!$G$35</f>
        <v>29</v>
      </c>
      <c r="AG7" s="117">
        <f t="shared" ref="AG7" si="5">MIN(B7:AF7)</f>
        <v>17</v>
      </c>
      <c r="AH7" s="121">
        <f t="shared" ref="AH7" si="6">AVERAGE(B7:AF7)</f>
        <v>28.818181818181817</v>
      </c>
    </row>
    <row r="8" spans="1:38" x14ac:dyDescent="0.2">
      <c r="A8" s="54" t="s">
        <v>227</v>
      </c>
      <c r="B8" s="11">
        <v>23</v>
      </c>
      <c r="C8" s="11">
        <v>23</v>
      </c>
      <c r="D8" s="11">
        <v>22</v>
      </c>
      <c r="E8" s="11">
        <v>24</v>
      </c>
      <c r="F8" s="11">
        <v>55</v>
      </c>
      <c r="G8" s="11">
        <v>39</v>
      </c>
      <c r="H8" s="11">
        <v>84</v>
      </c>
      <c r="I8" s="11">
        <v>96</v>
      </c>
      <c r="J8" s="11">
        <v>82</v>
      </c>
      <c r="K8" s="11">
        <v>68</v>
      </c>
      <c r="L8" s="11">
        <v>44</v>
      </c>
      <c r="M8" s="11">
        <v>35</v>
      </c>
      <c r="N8" s="11">
        <v>29</v>
      </c>
      <c r="O8" s="11">
        <v>24</v>
      </c>
      <c r="P8" s="11">
        <v>24</v>
      </c>
      <c r="Q8" s="11">
        <v>34</v>
      </c>
      <c r="R8" s="11">
        <v>56</v>
      </c>
      <c r="S8" s="11">
        <v>52</v>
      </c>
      <c r="T8" s="11">
        <v>31</v>
      </c>
      <c r="U8" s="11">
        <v>39</v>
      </c>
      <c r="V8" s="11">
        <v>47</v>
      </c>
      <c r="W8" s="11">
        <v>45</v>
      </c>
      <c r="X8" s="11">
        <v>33</v>
      </c>
      <c r="Y8" s="11">
        <v>30</v>
      </c>
      <c r="Z8" s="11">
        <v>23</v>
      </c>
      <c r="AA8" s="11">
        <v>20</v>
      </c>
      <c r="AB8" s="11">
        <v>22</v>
      </c>
      <c r="AC8" s="11">
        <v>30</v>
      </c>
      <c r="AD8" s="11">
        <v>57</v>
      </c>
      <c r="AE8" s="11">
        <v>40</v>
      </c>
      <c r="AF8" s="11">
        <v>38</v>
      </c>
      <c r="AG8" s="117">
        <f t="shared" ref="AG8" si="7">MIN(B8:AF8)</f>
        <v>20</v>
      </c>
      <c r="AH8" s="121">
        <f t="shared" ref="AH8" si="8">AVERAGE(B8:AF8)</f>
        <v>40.935483870967744</v>
      </c>
    </row>
    <row r="9" spans="1:38" x14ac:dyDescent="0.2">
      <c r="A9" s="54" t="s">
        <v>98</v>
      </c>
      <c r="B9" s="119">
        <f>[4]Agosto!$G$5</f>
        <v>24</v>
      </c>
      <c r="C9" s="119">
        <f>[4]Agosto!$G$6</f>
        <v>19</v>
      </c>
      <c r="D9" s="119">
        <f>[4]Agosto!$G$7</f>
        <v>17</v>
      </c>
      <c r="E9" s="119">
        <f>[4]Agosto!$G$8</f>
        <v>19</v>
      </c>
      <c r="F9" s="119">
        <f>[4]Agosto!$G$9</f>
        <v>34</v>
      </c>
      <c r="G9" s="119">
        <f>[4]Agosto!$G$10</f>
        <v>22</v>
      </c>
      <c r="H9" s="119">
        <f>[4]Agosto!$G$11</f>
        <v>32</v>
      </c>
      <c r="I9" s="119">
        <f>[4]Agosto!$G$12</f>
        <v>53</v>
      </c>
      <c r="J9" s="119">
        <f>[4]Agosto!$G$13</f>
        <v>89</v>
      </c>
      <c r="K9" s="119">
        <f>[4]Agosto!$G$14</f>
        <v>54</v>
      </c>
      <c r="L9" s="119">
        <f>[4]Agosto!$G$15</f>
        <v>34</v>
      </c>
      <c r="M9" s="119">
        <f>[4]Agosto!$G$16</f>
        <v>29</v>
      </c>
      <c r="N9" s="119">
        <f>[4]Agosto!$G$17</f>
        <v>22</v>
      </c>
      <c r="O9" s="119">
        <f>[4]Agosto!$G$18</f>
        <v>19</v>
      </c>
      <c r="P9" s="119">
        <f>[4]Agosto!$G$19</f>
        <v>23</v>
      </c>
      <c r="Q9" s="119">
        <f>[4]Agosto!$G$20</f>
        <v>35</v>
      </c>
      <c r="R9" s="119">
        <f>[4]Agosto!$G$21</f>
        <v>64</v>
      </c>
      <c r="S9" s="119">
        <f>[4]Agosto!$G$22</f>
        <v>71</v>
      </c>
      <c r="T9" s="119">
        <f>[4]Agosto!$G$23</f>
        <v>36</v>
      </c>
      <c r="U9" s="119">
        <f>[4]Agosto!$G$24</f>
        <v>48</v>
      </c>
      <c r="V9" s="119">
        <f>[4]Agosto!$G$25</f>
        <v>41</v>
      </c>
      <c r="W9" s="119">
        <f>[4]Agosto!$G$26</f>
        <v>39</v>
      </c>
      <c r="X9" s="119">
        <f>[4]Agosto!$G$27</f>
        <v>34</v>
      </c>
      <c r="Y9" s="119">
        <f>[4]Agosto!$G$28</f>
        <v>22</v>
      </c>
      <c r="Z9" s="119">
        <f>[4]Agosto!$G$29</f>
        <v>21</v>
      </c>
      <c r="AA9" s="119">
        <f>[4]Agosto!$G$30</f>
        <v>21</v>
      </c>
      <c r="AB9" s="119">
        <f>[4]Agosto!$G$31</f>
        <v>21</v>
      </c>
      <c r="AC9" s="119">
        <f>[4]Agosto!$G$32</f>
        <v>19</v>
      </c>
      <c r="AD9" s="119">
        <f>[4]Agosto!$G$33</f>
        <v>42</v>
      </c>
      <c r="AE9" s="119">
        <f>[4]Agosto!$G$34</f>
        <v>42</v>
      </c>
      <c r="AF9" s="119">
        <f>[4]Agosto!$G$35</f>
        <v>30</v>
      </c>
      <c r="AG9" s="117">
        <f t="shared" ref="AG9:AG10" si="9">MIN(B9:AF9)</f>
        <v>17</v>
      </c>
      <c r="AH9" s="121">
        <f t="shared" ref="AH9" si="10">AVERAGE(B9:AF9)</f>
        <v>34.70967741935484</v>
      </c>
    </row>
    <row r="10" spans="1:38" x14ac:dyDescent="0.2">
      <c r="A10" s="54" t="s">
        <v>53</v>
      </c>
      <c r="B10" s="119">
        <f>[5]Agosto!$G$5</f>
        <v>22</v>
      </c>
      <c r="C10" s="119">
        <f>[5]Agosto!$G$6</f>
        <v>19</v>
      </c>
      <c r="D10" s="119">
        <f>[5]Agosto!$G$7</f>
        <v>21</v>
      </c>
      <c r="E10" s="119">
        <f>[5]Agosto!$G$8</f>
        <v>14</v>
      </c>
      <c r="F10" s="119">
        <f>[5]Agosto!$G$9</f>
        <v>29</v>
      </c>
      <c r="G10" s="119">
        <f>[5]Agosto!$G$10</f>
        <v>27</v>
      </c>
      <c r="H10" s="119">
        <f>[5]Agosto!$G$11</f>
        <v>39</v>
      </c>
      <c r="I10" s="119">
        <f>[5]Agosto!$G$12</f>
        <v>59</v>
      </c>
      <c r="J10" s="119">
        <f>[5]Agosto!$G$13</f>
        <v>0</v>
      </c>
      <c r="K10" s="119">
        <f>[5]Agosto!$G$14</f>
        <v>60</v>
      </c>
      <c r="L10" s="119">
        <f>[5]Agosto!$G$15</f>
        <v>42</v>
      </c>
      <c r="M10" s="119">
        <f>[5]Agosto!$G$16</f>
        <v>31</v>
      </c>
      <c r="N10" s="119">
        <f>[5]Agosto!$G$17</f>
        <v>21</v>
      </c>
      <c r="O10" s="119">
        <f>[5]Agosto!$G$18</f>
        <v>14</v>
      </c>
      <c r="P10" s="119">
        <f>[5]Agosto!$G$19</f>
        <v>19</v>
      </c>
      <c r="Q10" s="119">
        <f>[5]Agosto!$G$20</f>
        <v>28</v>
      </c>
      <c r="R10" s="119">
        <f>[5]Agosto!$G$21</f>
        <v>76</v>
      </c>
      <c r="S10" s="119">
        <f>[5]Agosto!$G$22</f>
        <v>89</v>
      </c>
      <c r="T10" s="119">
        <f>[5]Agosto!$G$23</f>
        <v>33</v>
      </c>
      <c r="U10" s="119">
        <f>[5]Agosto!$G$24</f>
        <v>46</v>
      </c>
      <c r="V10" s="119">
        <f>[5]Agosto!$G$25</f>
        <v>65</v>
      </c>
      <c r="W10" s="119">
        <f>[5]Agosto!$G$26</f>
        <v>47</v>
      </c>
      <c r="X10" s="119">
        <f>[5]Agosto!$G$27</f>
        <v>38</v>
      </c>
      <c r="Y10" s="119">
        <f>[5]Agosto!$G$28</f>
        <v>30</v>
      </c>
      <c r="Z10" s="119">
        <f>[5]Agosto!$G$29</f>
        <v>25</v>
      </c>
      <c r="AA10" s="119">
        <f>[5]Agosto!$G$30</f>
        <v>21</v>
      </c>
      <c r="AB10" s="119">
        <f>[5]Agosto!$G$31</f>
        <v>19</v>
      </c>
      <c r="AC10" s="119">
        <f>[5]Agosto!$G$32</f>
        <v>15</v>
      </c>
      <c r="AD10" s="119">
        <f>[5]Agosto!$G$33</f>
        <v>40</v>
      </c>
      <c r="AE10" s="119">
        <f>[5]Agosto!$G$34</f>
        <v>41</v>
      </c>
      <c r="AF10" s="119">
        <f>[5]Agosto!$G$35</f>
        <v>37</v>
      </c>
      <c r="AG10" s="117">
        <f t="shared" si="9"/>
        <v>0</v>
      </c>
      <c r="AH10" s="121">
        <f t="shared" ref="AH10" si="11">AVERAGE(B10:AF10)</f>
        <v>34.41935483870968</v>
      </c>
    </row>
    <row r="11" spans="1:38" x14ac:dyDescent="0.2">
      <c r="A11" s="54" t="s">
        <v>149</v>
      </c>
      <c r="B11" s="119" t="str">
        <f>[6]Agosto!$G$5</f>
        <v>*</v>
      </c>
      <c r="C11" s="119" t="str">
        <f>[6]Agosto!$G$6</f>
        <v>*</v>
      </c>
      <c r="D11" s="119" t="str">
        <f>[6]Agosto!$G$7</f>
        <v>*</v>
      </c>
      <c r="E11" s="119" t="str">
        <f>[6]Agosto!$G$8</f>
        <v>*</v>
      </c>
      <c r="F11" s="119" t="str">
        <f>[6]Agosto!$G$9</f>
        <v>*</v>
      </c>
      <c r="G11" s="119" t="str">
        <f>[6]Agosto!$G$10</f>
        <v>*</v>
      </c>
      <c r="H11" s="119" t="str">
        <f>[6]Agosto!$G$11</f>
        <v>*</v>
      </c>
      <c r="I11" s="119" t="str">
        <f>[6]Agosto!$G$12</f>
        <v>*</v>
      </c>
      <c r="J11" s="119" t="str">
        <f>[6]Agosto!$G$13</f>
        <v>*</v>
      </c>
      <c r="K11" s="119" t="str">
        <f>[6]Agosto!$G$14</f>
        <v>*</v>
      </c>
      <c r="L11" s="119" t="str">
        <f>[6]Agosto!$G$15</f>
        <v>*</v>
      </c>
      <c r="M11" s="119" t="str">
        <f>[6]Agosto!$G$16</f>
        <v>*</v>
      </c>
      <c r="N11" s="119" t="str">
        <f>[6]Agosto!$G$17</f>
        <v>*</v>
      </c>
      <c r="O11" s="119" t="str">
        <f>[6]Agosto!$G$18</f>
        <v>*</v>
      </c>
      <c r="P11" s="119" t="str">
        <f>[6]Agosto!$G$19</f>
        <v>*</v>
      </c>
      <c r="Q11" s="119" t="str">
        <f>[6]Agosto!$G$20</f>
        <v>*</v>
      </c>
      <c r="R11" s="119" t="str">
        <f>[6]Agosto!$G$21</f>
        <v>*</v>
      </c>
      <c r="S11" s="119" t="str">
        <f>[6]Agosto!$G$22</f>
        <v>*</v>
      </c>
      <c r="T11" s="119" t="str">
        <f>[6]Agosto!$G$23</f>
        <v>*</v>
      </c>
      <c r="U11" s="119" t="str">
        <f>[6]Agosto!$G$24</f>
        <v>*</v>
      </c>
      <c r="V11" s="119" t="str">
        <f>[6]Agosto!$G$25</f>
        <v>*</v>
      </c>
      <c r="W11" s="119" t="str">
        <f>[6]Agosto!$G$26</f>
        <v>*</v>
      </c>
      <c r="X11" s="119" t="str">
        <f>[6]Agosto!$G$27</f>
        <v>*</v>
      </c>
      <c r="Y11" s="119" t="str">
        <f>[6]Agosto!$G$28</f>
        <v>*</v>
      </c>
      <c r="Z11" s="119" t="str">
        <f>[6]Agosto!$G$29</f>
        <v>*</v>
      </c>
      <c r="AA11" s="119" t="str">
        <f>[6]Agosto!$G$30</f>
        <v>*</v>
      </c>
      <c r="AB11" s="119" t="str">
        <f>[6]Agosto!$G$31</f>
        <v>*</v>
      </c>
      <c r="AC11" s="119" t="str">
        <f>[6]Agosto!$G$32</f>
        <v>*</v>
      </c>
      <c r="AD11" s="119" t="str">
        <f>[6]Agosto!$G$33</f>
        <v>*</v>
      </c>
      <c r="AE11" s="119" t="str">
        <f>[6]Agosto!$G$34</f>
        <v>*</v>
      </c>
      <c r="AF11" s="119" t="str">
        <f>[6]Agosto!$G$35</f>
        <v>*</v>
      </c>
      <c r="AG11" s="117" t="s">
        <v>203</v>
      </c>
      <c r="AH11" s="121" t="s">
        <v>203</v>
      </c>
    </row>
    <row r="12" spans="1:38" x14ac:dyDescent="0.2">
      <c r="A12" s="54" t="s">
        <v>1</v>
      </c>
      <c r="B12" s="119" t="str">
        <f>[7]Agosto!$G$5</f>
        <v>*</v>
      </c>
      <c r="C12" s="119" t="str">
        <f>[7]Agosto!$G$6</f>
        <v>*</v>
      </c>
      <c r="D12" s="119" t="str">
        <f>[7]Agosto!$G$7</f>
        <v>*</v>
      </c>
      <c r="E12" s="119" t="str">
        <f>[7]Agosto!$G$8</f>
        <v>*</v>
      </c>
      <c r="F12" s="119" t="str">
        <f>[7]Agosto!$G$9</f>
        <v>*</v>
      </c>
      <c r="G12" s="119" t="str">
        <f>[7]Agosto!$G$10</f>
        <v>*</v>
      </c>
      <c r="H12" s="119" t="str">
        <f>[7]Agosto!$G$11</f>
        <v>*</v>
      </c>
      <c r="I12" s="119" t="str">
        <f>[7]Agosto!$G$12</f>
        <v>*</v>
      </c>
      <c r="J12" s="119" t="str">
        <f>[7]Agosto!$G$13</f>
        <v>*</v>
      </c>
      <c r="K12" s="119" t="str">
        <f>[7]Agosto!$G$14</f>
        <v>*</v>
      </c>
      <c r="L12" s="119" t="str">
        <f>[7]Agosto!$G$15</f>
        <v>*</v>
      </c>
      <c r="M12" s="119" t="str">
        <f>[7]Agosto!$G$16</f>
        <v>*</v>
      </c>
      <c r="N12" s="119" t="str">
        <f>[7]Agosto!$G$17</f>
        <v>*</v>
      </c>
      <c r="O12" s="119" t="str">
        <f>[7]Agosto!$G$18</f>
        <v>*</v>
      </c>
      <c r="P12" s="119" t="str">
        <f>[7]Agosto!$G$19</f>
        <v>*</v>
      </c>
      <c r="Q12" s="119" t="str">
        <f>[7]Agosto!$G$20</f>
        <v>*</v>
      </c>
      <c r="R12" s="119" t="str">
        <f>[7]Agosto!$G$21</f>
        <v>*</v>
      </c>
      <c r="S12" s="119" t="str">
        <f>[7]Agosto!$G$22</f>
        <v>*</v>
      </c>
      <c r="T12" s="119" t="str">
        <f>[7]Agosto!$G$23</f>
        <v>*</v>
      </c>
      <c r="U12" s="119">
        <f>[7]Agosto!$G$24</f>
        <v>43</v>
      </c>
      <c r="V12" s="119">
        <f>[7]Agosto!$G$25</f>
        <v>40</v>
      </c>
      <c r="W12" s="119">
        <f>[7]Agosto!$G$26</f>
        <v>34</v>
      </c>
      <c r="X12" s="119">
        <f>[7]Agosto!$G$27</f>
        <v>29</v>
      </c>
      <c r="Y12" s="119">
        <f>[7]Agosto!$G$28</f>
        <v>21</v>
      </c>
      <c r="Z12" s="119">
        <f>[7]Agosto!$G$29</f>
        <v>18</v>
      </c>
      <c r="AA12" s="119">
        <f>[7]Agosto!$G$30</f>
        <v>21</v>
      </c>
      <c r="AB12" s="119">
        <f>[7]Agosto!$G$31</f>
        <v>19</v>
      </c>
      <c r="AC12" s="119">
        <f>[7]Agosto!$G$32</f>
        <v>18</v>
      </c>
      <c r="AD12" s="119">
        <f>[7]Agosto!$G$33</f>
        <v>46</v>
      </c>
      <c r="AE12" s="119">
        <f>[7]Agosto!$G$34</f>
        <v>39</v>
      </c>
      <c r="AF12" s="119">
        <f>[7]Agosto!$G$35</f>
        <v>28</v>
      </c>
      <c r="AG12" s="117">
        <f t="shared" ref="AG12:AG17" si="12">MIN(B12:AF12)</f>
        <v>18</v>
      </c>
      <c r="AH12" s="121">
        <f t="shared" ref="AH12:AH17" si="13">AVERAGE(B12:AF12)</f>
        <v>29.666666666666668</v>
      </c>
      <c r="AJ12" s="12" t="s">
        <v>36</v>
      </c>
    </row>
    <row r="13" spans="1:38" x14ac:dyDescent="0.2">
      <c r="A13" s="54" t="s">
        <v>2</v>
      </c>
      <c r="B13" s="119" t="str">
        <f>[8]Agosto!$G$5</f>
        <v>*</v>
      </c>
      <c r="C13" s="119" t="str">
        <f>[8]Agosto!$G$6</f>
        <v>*</v>
      </c>
      <c r="D13" s="119" t="str">
        <f>[8]Agosto!$G$7</f>
        <v>*</v>
      </c>
      <c r="E13" s="119" t="str">
        <f>[8]Agosto!$G$8</f>
        <v>*</v>
      </c>
      <c r="F13" s="119" t="str">
        <f>[8]Agosto!$G$9</f>
        <v>*</v>
      </c>
      <c r="G13" s="119" t="str">
        <f>[8]Agosto!$G$10</f>
        <v>*</v>
      </c>
      <c r="H13" s="119" t="str">
        <f>[8]Agosto!$G$11</f>
        <v>*</v>
      </c>
      <c r="I13" s="119" t="str">
        <f>[8]Agosto!$G$12</f>
        <v>*</v>
      </c>
      <c r="J13" s="119" t="str">
        <f>[8]Agosto!$G$13</f>
        <v>*</v>
      </c>
      <c r="K13" s="119" t="str">
        <f>[8]Agosto!$G$14</f>
        <v>*</v>
      </c>
      <c r="L13" s="119" t="str">
        <f>[8]Agosto!$G$15</f>
        <v>*</v>
      </c>
      <c r="M13" s="119" t="str">
        <f>[8]Agosto!$G$16</f>
        <v>*</v>
      </c>
      <c r="N13" s="119" t="str">
        <f>[8]Agosto!$G$17</f>
        <v>*</v>
      </c>
      <c r="O13" s="119" t="str">
        <f>[8]Agosto!$G$18</f>
        <v>*</v>
      </c>
      <c r="P13" s="119" t="str">
        <f>[8]Agosto!$G$19</f>
        <v>*</v>
      </c>
      <c r="Q13" s="119" t="str">
        <f>[8]Agosto!$G$20</f>
        <v>*</v>
      </c>
      <c r="R13" s="119">
        <f>[8]Agosto!$G$21</f>
        <v>47</v>
      </c>
      <c r="S13" s="119">
        <f>[8]Agosto!$G$22</f>
        <v>22</v>
      </c>
      <c r="T13" s="119">
        <f>[8]Agosto!$G$23</f>
        <v>27</v>
      </c>
      <c r="U13" s="119">
        <f>[8]Agosto!$G$24</f>
        <v>46</v>
      </c>
      <c r="V13" s="119">
        <f>[8]Agosto!$G$25</f>
        <v>37</v>
      </c>
      <c r="W13" s="119">
        <f>[8]Agosto!$G$26</f>
        <v>28</v>
      </c>
      <c r="X13" s="119">
        <f>[8]Agosto!$G$27</f>
        <v>20</v>
      </c>
      <c r="Y13" s="119">
        <f>[8]Agosto!$G$28</f>
        <v>20</v>
      </c>
      <c r="Z13" s="119">
        <f>[8]Agosto!$G$29</f>
        <v>16</v>
      </c>
      <c r="AA13" s="119">
        <f>[8]Agosto!$G$30</f>
        <v>15</v>
      </c>
      <c r="AB13" s="119">
        <f>[8]Agosto!$G$31</f>
        <v>15</v>
      </c>
      <c r="AC13" s="119">
        <f>[8]Agosto!$G$32</f>
        <v>15</v>
      </c>
      <c r="AD13" s="119">
        <f>[8]Agosto!$G$33</f>
        <v>26</v>
      </c>
      <c r="AE13" s="119">
        <f>[8]Agosto!$G$34</f>
        <v>31</v>
      </c>
      <c r="AF13" s="119">
        <f>[8]Agosto!$G$35</f>
        <v>22</v>
      </c>
      <c r="AG13" s="117">
        <f t="shared" si="12"/>
        <v>15</v>
      </c>
      <c r="AH13" s="121">
        <f>AVERAGE(B13:AF13)</f>
        <v>25.8</v>
      </c>
      <c r="AI13" s="12" t="s">
        <v>36</v>
      </c>
      <c r="AJ13" s="12" t="s">
        <v>36</v>
      </c>
    </row>
    <row r="14" spans="1:38" x14ac:dyDescent="0.2">
      <c r="A14" s="54" t="s">
        <v>3</v>
      </c>
      <c r="B14" s="119" t="str">
        <f>[9]Agosto!$G$5</f>
        <v>*</v>
      </c>
      <c r="C14" s="119" t="str">
        <f>[9]Agosto!$G$6</f>
        <v>*</v>
      </c>
      <c r="D14" s="119" t="str">
        <f>[9]Agosto!$G$7</f>
        <v>*</v>
      </c>
      <c r="E14" s="119" t="str">
        <f>[9]Agosto!$G$8</f>
        <v>*</v>
      </c>
      <c r="F14" s="119" t="str">
        <f>[9]Agosto!$G$9</f>
        <v>*</v>
      </c>
      <c r="G14" s="119" t="str">
        <f>[9]Agosto!$G$10</f>
        <v>*</v>
      </c>
      <c r="H14" s="119" t="str">
        <f>[9]Agosto!$G$11</f>
        <v>*</v>
      </c>
      <c r="I14" s="119" t="str">
        <f>[9]Agosto!$G$12</f>
        <v>*</v>
      </c>
      <c r="J14" s="119" t="str">
        <f>[9]Agosto!$G$13</f>
        <v>*</v>
      </c>
      <c r="K14" s="119" t="str">
        <f>[9]Agosto!$G$14</f>
        <v>*</v>
      </c>
      <c r="L14" s="119" t="str">
        <f>[9]Agosto!$G$15</f>
        <v>*</v>
      </c>
      <c r="M14" s="119" t="str">
        <f>[9]Agosto!$G$16</f>
        <v>*</v>
      </c>
      <c r="N14" s="119" t="str">
        <f>[9]Agosto!$G$17</f>
        <v>*</v>
      </c>
      <c r="O14" s="119" t="str">
        <f>[9]Agosto!$G$18</f>
        <v>*</v>
      </c>
      <c r="P14" s="119" t="str">
        <f>[9]Agosto!$G$19</f>
        <v>*</v>
      </c>
      <c r="Q14" s="119" t="str">
        <f>[9]Agosto!$G$20</f>
        <v>*</v>
      </c>
      <c r="R14" s="119">
        <f>[9]Agosto!$G$21</f>
        <v>38</v>
      </c>
      <c r="S14" s="119">
        <f>[9]Agosto!$G$22</f>
        <v>23</v>
      </c>
      <c r="T14" s="119">
        <f>[9]Agosto!$G$23</f>
        <v>41</v>
      </c>
      <c r="U14" s="119">
        <f>[9]Agosto!$G$24</f>
        <v>55</v>
      </c>
      <c r="V14" s="119">
        <f>[9]Agosto!$G$25</f>
        <v>33</v>
      </c>
      <c r="W14" s="119">
        <f>[9]Agosto!$G$26</f>
        <v>32</v>
      </c>
      <c r="X14" s="119">
        <f>[9]Agosto!$G$27</f>
        <v>24</v>
      </c>
      <c r="Y14" s="119">
        <f>[9]Agosto!$G$28</f>
        <v>23</v>
      </c>
      <c r="Z14" s="119">
        <f>[9]Agosto!$G$29</f>
        <v>18</v>
      </c>
      <c r="AA14" s="119">
        <f>[9]Agosto!$G$30</f>
        <v>16</v>
      </c>
      <c r="AB14" s="119">
        <f>[9]Agosto!$G$31</f>
        <v>15</v>
      </c>
      <c r="AC14" s="119">
        <f>[9]Agosto!$G$32</f>
        <v>16</v>
      </c>
      <c r="AD14" s="119">
        <f>[9]Agosto!$G$33</f>
        <v>29</v>
      </c>
      <c r="AE14" s="119">
        <f>[9]Agosto!$G$34</f>
        <v>35</v>
      </c>
      <c r="AF14" s="119">
        <f>[9]Agosto!$G$35</f>
        <v>22</v>
      </c>
      <c r="AG14" s="117">
        <f t="shared" si="12"/>
        <v>15</v>
      </c>
      <c r="AH14" s="121">
        <f t="shared" si="13"/>
        <v>28</v>
      </c>
      <c r="AL14" t="s">
        <v>36</v>
      </c>
    </row>
    <row r="15" spans="1:38" x14ac:dyDescent="0.2">
      <c r="A15" s="54" t="s">
        <v>4</v>
      </c>
      <c r="B15" s="119" t="str">
        <f>[10]Agosto!$G$5</f>
        <v>*</v>
      </c>
      <c r="C15" s="119" t="str">
        <f>[10]Agosto!$G$6</f>
        <v>*</v>
      </c>
      <c r="D15" s="119" t="str">
        <f>[10]Agosto!$G$7</f>
        <v>*</v>
      </c>
      <c r="E15" s="119" t="str">
        <f>[10]Agosto!$G$8</f>
        <v>*</v>
      </c>
      <c r="F15" s="119" t="str">
        <f>[10]Agosto!$G$9</f>
        <v>*</v>
      </c>
      <c r="G15" s="119" t="str">
        <f>[10]Agosto!$G$10</f>
        <v>*</v>
      </c>
      <c r="H15" s="119" t="str">
        <f>[10]Agosto!$G$11</f>
        <v>*</v>
      </c>
      <c r="I15" s="119" t="str">
        <f>[10]Agosto!$G$12</f>
        <v>*</v>
      </c>
      <c r="J15" s="119" t="str">
        <f>[10]Agosto!$G$13</f>
        <v>*</v>
      </c>
      <c r="K15" s="119" t="str">
        <f>[10]Agosto!$G$14</f>
        <v>*</v>
      </c>
      <c r="L15" s="119" t="str">
        <f>[10]Agosto!$G$15</f>
        <v>*</v>
      </c>
      <c r="M15" s="119" t="str">
        <f>[10]Agosto!$G$16</f>
        <v>*</v>
      </c>
      <c r="N15" s="119" t="str">
        <f>[10]Agosto!$G$17</f>
        <v>*</v>
      </c>
      <c r="O15" s="119" t="str">
        <f>[10]Agosto!$G$18</f>
        <v>*</v>
      </c>
      <c r="P15" s="119" t="str">
        <f>[10]Agosto!$G$19</f>
        <v>*</v>
      </c>
      <c r="Q15" s="119" t="str">
        <f>[10]Agosto!$G$20</f>
        <v>*</v>
      </c>
      <c r="R15" s="119" t="str">
        <f>[10]Agosto!$G$21</f>
        <v>*</v>
      </c>
      <c r="S15" s="119" t="str">
        <f>[10]Agosto!$G$22</f>
        <v>*</v>
      </c>
      <c r="T15" s="119" t="str">
        <f>[10]Agosto!$G$23</f>
        <v>*</v>
      </c>
      <c r="U15" s="119" t="str">
        <f>[10]Agosto!$G$24</f>
        <v>*</v>
      </c>
      <c r="V15" s="119" t="str">
        <f>[10]Agosto!$G$25</f>
        <v>*</v>
      </c>
      <c r="W15" s="119" t="str">
        <f>[10]Agosto!$G$26</f>
        <v>*</v>
      </c>
      <c r="X15" s="119" t="str">
        <f>[10]Agosto!$G$27</f>
        <v>*</v>
      </c>
      <c r="Y15" s="119">
        <f>[10]Agosto!$G$28</f>
        <v>20</v>
      </c>
      <c r="Z15" s="119">
        <f>[10]Agosto!$G$29</f>
        <v>16</v>
      </c>
      <c r="AA15" s="119">
        <f>[10]Agosto!$G$30</f>
        <v>15</v>
      </c>
      <c r="AB15" s="119">
        <f>[10]Agosto!$G$31</f>
        <v>18</v>
      </c>
      <c r="AC15" s="119">
        <f>[10]Agosto!$G$32</f>
        <v>26</v>
      </c>
      <c r="AD15" s="119">
        <f>[10]Agosto!$G$33</f>
        <v>35</v>
      </c>
      <c r="AE15" s="119">
        <f>[10]Agosto!$G$34</f>
        <v>34</v>
      </c>
      <c r="AF15" s="119">
        <f>[10]Agosto!$G$35</f>
        <v>24</v>
      </c>
      <c r="AG15" s="117">
        <f t="shared" si="12"/>
        <v>15</v>
      </c>
      <c r="AH15" s="121">
        <f t="shared" si="13"/>
        <v>23.5</v>
      </c>
      <c r="AI15" s="12" t="s">
        <v>36</v>
      </c>
    </row>
    <row r="16" spans="1:38" x14ac:dyDescent="0.2">
      <c r="A16" s="54" t="s">
        <v>34</v>
      </c>
      <c r="B16" s="119" t="str">
        <f>[11]Agosto!$G$5</f>
        <v>*</v>
      </c>
      <c r="C16" s="119" t="str">
        <f>[11]Agosto!$G$6</f>
        <v>*</v>
      </c>
      <c r="D16" s="119" t="str">
        <f>[11]Agosto!$G$7</f>
        <v>*</v>
      </c>
      <c r="E16" s="119" t="str">
        <f>[11]Agosto!$G$8</f>
        <v>*</v>
      </c>
      <c r="F16" s="119" t="str">
        <f>[11]Agosto!$G$9</f>
        <v>*</v>
      </c>
      <c r="G16" s="119" t="str">
        <f>[11]Agosto!$G$10</f>
        <v>*</v>
      </c>
      <c r="H16" s="119" t="str">
        <f>[11]Agosto!$G$11</f>
        <v>*</v>
      </c>
      <c r="I16" s="119" t="str">
        <f>[11]Agosto!$G$12</f>
        <v>*</v>
      </c>
      <c r="J16" s="119" t="str">
        <f>[11]Agosto!$G$13</f>
        <v>*</v>
      </c>
      <c r="K16" s="119" t="str">
        <f>[11]Agosto!$G$14</f>
        <v>*</v>
      </c>
      <c r="L16" s="119" t="str">
        <f>[11]Agosto!$G$15</f>
        <v>*</v>
      </c>
      <c r="M16" s="119" t="str">
        <f>[11]Agosto!$G$16</f>
        <v>*</v>
      </c>
      <c r="N16" s="119" t="str">
        <f>[11]Agosto!$G$17</f>
        <v>*</v>
      </c>
      <c r="O16" s="119" t="str">
        <f>[11]Agosto!$G$18</f>
        <v>*</v>
      </c>
      <c r="P16" s="119" t="str">
        <f>[11]Agosto!$G$19</f>
        <v>*</v>
      </c>
      <c r="Q16" s="119" t="str">
        <f>[11]Agosto!$G$20</f>
        <v>*</v>
      </c>
      <c r="R16" s="119">
        <f>[11]Agosto!$G$21</f>
        <v>26</v>
      </c>
      <c r="S16" s="119">
        <f>[11]Agosto!$G$22</f>
        <v>26</v>
      </c>
      <c r="T16" s="119">
        <f>[11]Agosto!$G$23</f>
        <v>38</v>
      </c>
      <c r="U16" s="119">
        <f>[11]Agosto!$G$24</f>
        <v>45</v>
      </c>
      <c r="V16" s="119">
        <f>[11]Agosto!$G$25</f>
        <v>26</v>
      </c>
      <c r="W16" s="119">
        <f>[11]Agosto!$G$26</f>
        <v>29</v>
      </c>
      <c r="X16" s="119">
        <f>[11]Agosto!$G$27</f>
        <v>21</v>
      </c>
      <c r="Y16" s="119">
        <f>[11]Agosto!$G$28</f>
        <v>20</v>
      </c>
      <c r="Z16" s="119">
        <f>[11]Agosto!$G$29</f>
        <v>15</v>
      </c>
      <c r="AA16" s="119">
        <f>[11]Agosto!$G$30</f>
        <v>16</v>
      </c>
      <c r="AB16" s="119">
        <f>[11]Agosto!$G$31</f>
        <v>15</v>
      </c>
      <c r="AC16" s="119">
        <f>[11]Agosto!$G$32</f>
        <v>15</v>
      </c>
      <c r="AD16" s="119">
        <f>[11]Agosto!$G$33</f>
        <v>24</v>
      </c>
      <c r="AE16" s="119">
        <f>[11]Agosto!$G$34</f>
        <v>30</v>
      </c>
      <c r="AF16" s="119">
        <f>[11]Agosto!$G$35</f>
        <v>20</v>
      </c>
      <c r="AG16" s="117">
        <f>MIN(B16:AF16)</f>
        <v>15</v>
      </c>
      <c r="AH16" s="121">
        <f>AVERAGE(B16:AF16)</f>
        <v>24.4</v>
      </c>
      <c r="AJ16" t="s">
        <v>36</v>
      </c>
      <c r="AL16" t="s">
        <v>36</v>
      </c>
    </row>
    <row r="17" spans="1:39" x14ac:dyDescent="0.2">
      <c r="A17" s="54" t="s">
        <v>5</v>
      </c>
      <c r="B17" s="119" t="str">
        <f>[12]Agosto!$G$5</f>
        <v>*</v>
      </c>
      <c r="C17" s="119" t="str">
        <f>[12]Agosto!$G$6</f>
        <v>*</v>
      </c>
      <c r="D17" s="119" t="str">
        <f>[12]Agosto!$G$7</f>
        <v>*</v>
      </c>
      <c r="E17" s="119" t="str">
        <f>[12]Agosto!$G$8</f>
        <v>*</v>
      </c>
      <c r="F17" s="119" t="str">
        <f>[12]Agosto!$G$9</f>
        <v>*</v>
      </c>
      <c r="G17" s="119" t="str">
        <f>[12]Agosto!$G$10</f>
        <v>*</v>
      </c>
      <c r="H17" s="119" t="str">
        <f>[12]Agosto!$G$11</f>
        <v>*</v>
      </c>
      <c r="I17" s="119" t="str">
        <f>[12]Agosto!$G$12</f>
        <v>*</v>
      </c>
      <c r="J17" s="119" t="str">
        <f>[12]Agosto!$G$13</f>
        <v>*</v>
      </c>
      <c r="K17" s="119" t="str">
        <f>[12]Agosto!$G$14</f>
        <v>*</v>
      </c>
      <c r="L17" s="119" t="str">
        <f>[12]Agosto!$G$15</f>
        <v>*</v>
      </c>
      <c r="M17" s="119" t="str">
        <f>[12]Agosto!$G$16</f>
        <v>*</v>
      </c>
      <c r="N17" s="119" t="str">
        <f>[12]Agosto!$G$17</f>
        <v>*</v>
      </c>
      <c r="O17" s="119" t="str">
        <f>[12]Agosto!$G$18</f>
        <v>*</v>
      </c>
      <c r="P17" s="119" t="str">
        <f>[12]Agosto!$G$19</f>
        <v>*</v>
      </c>
      <c r="Q17" s="119" t="str">
        <f>[12]Agosto!$G$20</f>
        <v>*</v>
      </c>
      <c r="R17" s="119" t="str">
        <f>[12]Agosto!$G$21</f>
        <v>*</v>
      </c>
      <c r="S17" s="119">
        <f>[12]Agosto!$G$22</f>
        <v>34</v>
      </c>
      <c r="T17" s="119">
        <f>[12]Agosto!$G$23</f>
        <v>26</v>
      </c>
      <c r="U17" s="119">
        <f>[12]Agosto!$G$24</f>
        <v>43</v>
      </c>
      <c r="V17" s="119">
        <f>[12]Agosto!$G$25</f>
        <v>31</v>
      </c>
      <c r="W17" s="119">
        <f>[12]Agosto!$G$26</f>
        <v>26</v>
      </c>
      <c r="X17" s="119">
        <f>[12]Agosto!$G$27</f>
        <v>22</v>
      </c>
      <c r="Y17" s="119">
        <f>[12]Agosto!$G$28</f>
        <v>16</v>
      </c>
      <c r="Z17" s="119">
        <f>[12]Agosto!$G$29</f>
        <v>14</v>
      </c>
      <c r="AA17" s="119">
        <f>[12]Agosto!$G$30</f>
        <v>16</v>
      </c>
      <c r="AB17" s="119">
        <f>[12]Agosto!$G$31</f>
        <v>15</v>
      </c>
      <c r="AC17" s="119">
        <f>[12]Agosto!$G$32</f>
        <v>16</v>
      </c>
      <c r="AD17" s="119">
        <f>[12]Agosto!$G$33</f>
        <v>32</v>
      </c>
      <c r="AE17" s="119">
        <f>[12]Agosto!$G$34</f>
        <v>30</v>
      </c>
      <c r="AF17" s="119">
        <f>[12]Agosto!$G$35</f>
        <v>21</v>
      </c>
      <c r="AG17" s="117">
        <f t="shared" si="12"/>
        <v>14</v>
      </c>
      <c r="AH17" s="121">
        <f t="shared" si="13"/>
        <v>24.428571428571427</v>
      </c>
      <c r="AK17" t="s">
        <v>36</v>
      </c>
      <c r="AL17" t="s">
        <v>36</v>
      </c>
    </row>
    <row r="18" spans="1:39" x14ac:dyDescent="0.2">
      <c r="A18" s="54" t="s">
        <v>150</v>
      </c>
      <c r="B18" s="119">
        <f>[13]Agosto!$G$5</f>
        <v>27</v>
      </c>
      <c r="C18" s="119">
        <f>[13]Agosto!$G$6</f>
        <v>29</v>
      </c>
      <c r="D18" s="119">
        <f>[13]Agosto!$G$7</f>
        <v>26</v>
      </c>
      <c r="E18" s="119">
        <f>[13]Agosto!$G$8</f>
        <v>27</v>
      </c>
      <c r="F18" s="119">
        <f>[13]Agosto!$G$9</f>
        <v>61</v>
      </c>
      <c r="G18" s="119">
        <f>[13]Agosto!$G$10</f>
        <v>55</v>
      </c>
      <c r="H18" s="119">
        <f>[13]Agosto!$G$11</f>
        <v>85</v>
      </c>
      <c r="I18" s="119">
        <f>[13]Agosto!$G$12</f>
        <v>74</v>
      </c>
      <c r="J18" s="119">
        <f>[13]Agosto!$G$13</f>
        <v>69</v>
      </c>
      <c r="K18" s="119">
        <f>[13]Agosto!$G$14</f>
        <v>60</v>
      </c>
      <c r="L18" s="119">
        <f>[13]Agosto!$G$15</f>
        <v>40</v>
      </c>
      <c r="M18" s="119">
        <f>[13]Agosto!$G$16</f>
        <v>39</v>
      </c>
      <c r="N18" s="119">
        <f>[13]Agosto!$G$17</f>
        <v>31</v>
      </c>
      <c r="O18" s="119">
        <f>[13]Agosto!$G$18</f>
        <v>21</v>
      </c>
      <c r="P18" s="119">
        <f>[13]Agosto!$G$19</f>
        <v>20</v>
      </c>
      <c r="Q18" s="119">
        <f>[13]Agosto!$G$20</f>
        <v>39</v>
      </c>
      <c r="R18" s="119">
        <f>[13]Agosto!$G$21</f>
        <v>61</v>
      </c>
      <c r="S18" s="119">
        <f>[13]Agosto!$G$22</f>
        <v>45</v>
      </c>
      <c r="T18" s="119">
        <f>[13]Agosto!$G$23</f>
        <v>33</v>
      </c>
      <c r="U18" s="119">
        <f>[13]Agosto!$G$24</f>
        <v>40</v>
      </c>
      <c r="V18" s="119">
        <f>[13]Agosto!$G$25</f>
        <v>51</v>
      </c>
      <c r="W18" s="119">
        <f>[13]Agosto!$G$26</f>
        <v>49</v>
      </c>
      <c r="X18" s="119">
        <f>[13]Agosto!$G$27</f>
        <v>42</v>
      </c>
      <c r="Y18" s="119">
        <f>[13]Agosto!$G$28</f>
        <v>37</v>
      </c>
      <c r="Z18" s="119">
        <f>[13]Agosto!$G$29</f>
        <v>30</v>
      </c>
      <c r="AA18" s="119">
        <f>[13]Agosto!$G$30</f>
        <v>24</v>
      </c>
      <c r="AB18" s="119">
        <f>[13]Agosto!$G$31</f>
        <v>22</v>
      </c>
      <c r="AC18" s="119">
        <f>[13]Agosto!$G$32</f>
        <v>40</v>
      </c>
      <c r="AD18" s="119">
        <f>[13]Agosto!$G$33</f>
        <v>37</v>
      </c>
      <c r="AE18" s="119">
        <f>[13]Agosto!$G$34</f>
        <v>37</v>
      </c>
      <c r="AF18" s="119">
        <f>[13]Agosto!$G$35</f>
        <v>41</v>
      </c>
      <c r="AG18" s="117">
        <f t="shared" ref="AG18" si="14">MIN(B18:AF18)</f>
        <v>20</v>
      </c>
      <c r="AH18" s="121">
        <f t="shared" ref="AH18" si="15">AVERAGE(B18:AF18)</f>
        <v>41.677419354838712</v>
      </c>
      <c r="AI18" s="12" t="s">
        <v>36</v>
      </c>
      <c r="AJ18" t="s">
        <v>36</v>
      </c>
    </row>
    <row r="19" spans="1:39" x14ac:dyDescent="0.2">
      <c r="A19" s="54" t="s">
        <v>33</v>
      </c>
      <c r="B19" s="119">
        <f>[14]Agosto!$G$5</f>
        <v>23</v>
      </c>
      <c r="C19" s="119">
        <f>[14]Agosto!$G$6</f>
        <v>19</v>
      </c>
      <c r="D19" s="119">
        <f>[14]Agosto!$G$7</f>
        <v>15</v>
      </c>
      <c r="E19" s="119">
        <f>[14]Agosto!$G$8</f>
        <v>22</v>
      </c>
      <c r="F19" s="119">
        <f>[14]Agosto!$G$9</f>
        <v>52</v>
      </c>
      <c r="G19" s="119">
        <f>[14]Agosto!$G$10</f>
        <v>46</v>
      </c>
      <c r="H19" s="119">
        <f>[14]Agosto!$G$11</f>
        <v>53</v>
      </c>
      <c r="I19" s="119">
        <f>[14]Agosto!$G$12</f>
        <v>84</v>
      </c>
      <c r="J19" s="119">
        <f>[14]Agosto!$G$13</f>
        <v>79</v>
      </c>
      <c r="K19" s="119">
        <f>[14]Agosto!$G$14</f>
        <v>63</v>
      </c>
      <c r="L19" s="119">
        <f>[14]Agosto!$G$15</f>
        <v>40</v>
      </c>
      <c r="M19" s="119">
        <f>[14]Agosto!$G$16</f>
        <v>28</v>
      </c>
      <c r="N19" s="119">
        <f>[14]Agosto!$G$17</f>
        <v>23</v>
      </c>
      <c r="O19" s="119">
        <f>[14]Agosto!$G$18</f>
        <v>24</v>
      </c>
      <c r="P19" s="119">
        <f>[14]Agosto!$G$19</f>
        <v>21</v>
      </c>
      <c r="Q19" s="119">
        <f>[14]Agosto!$G$20</f>
        <v>28</v>
      </c>
      <c r="R19" s="119">
        <f>[14]Agosto!$G$21</f>
        <v>59</v>
      </c>
      <c r="S19" s="119">
        <f>[14]Agosto!$G$22</f>
        <v>61</v>
      </c>
      <c r="T19" s="119">
        <f>[14]Agosto!$G$23</f>
        <v>37</v>
      </c>
      <c r="U19" s="119">
        <f>[14]Agosto!$G$24</f>
        <v>35</v>
      </c>
      <c r="V19" s="119">
        <f>[14]Agosto!$G$25</f>
        <v>41</v>
      </c>
      <c r="W19" s="119">
        <f>[14]Agosto!$G$26</f>
        <v>39</v>
      </c>
      <c r="X19" s="119">
        <f>[14]Agosto!$G$27</f>
        <v>31</v>
      </c>
      <c r="Y19" s="119">
        <f>[14]Agosto!$G$28</f>
        <v>25</v>
      </c>
      <c r="Z19" s="119">
        <f>[14]Agosto!$G$29</f>
        <v>21</v>
      </c>
      <c r="AA19" s="119">
        <f>[14]Agosto!$G$30</f>
        <v>19</v>
      </c>
      <c r="AB19" s="119">
        <f>[14]Agosto!$G$31</f>
        <v>22</v>
      </c>
      <c r="AC19" s="119">
        <f>[14]Agosto!$G$32</f>
        <v>29</v>
      </c>
      <c r="AD19" s="119" t="str">
        <f>[14]Agosto!$G$33</f>
        <v>*</v>
      </c>
      <c r="AE19" s="119" t="str">
        <f>[14]Agosto!$G$34</f>
        <v>*</v>
      </c>
      <c r="AF19" s="119" t="str">
        <f>[14]Agosto!$G$35</f>
        <v>*</v>
      </c>
      <c r="AG19" s="117">
        <f t="shared" ref="AG19" si="16">MIN(B19:AF19)</f>
        <v>15</v>
      </c>
      <c r="AH19" s="121">
        <f t="shared" ref="AH19" si="17">AVERAGE(B19:AF19)</f>
        <v>37.107142857142854</v>
      </c>
      <c r="AK19" t="s">
        <v>36</v>
      </c>
      <c r="AL19" t="s">
        <v>36</v>
      </c>
    </row>
    <row r="20" spans="1:39" s="5" customFormat="1" x14ac:dyDescent="0.2">
      <c r="A20" s="54" t="s">
        <v>6</v>
      </c>
      <c r="B20" s="119" t="str">
        <f>[15]Agosto!$G$5</f>
        <v>*</v>
      </c>
      <c r="C20" s="119" t="str">
        <f>[15]Agosto!$G$6</f>
        <v>*</v>
      </c>
      <c r="D20" s="119" t="str">
        <f>[15]Agosto!$G$7</f>
        <v>*</v>
      </c>
      <c r="E20" s="119" t="str">
        <f>[15]Agosto!$G$8</f>
        <v>*</v>
      </c>
      <c r="F20" s="119" t="str">
        <f>[15]Agosto!$G$9</f>
        <v>*</v>
      </c>
      <c r="G20" s="119" t="str">
        <f>[15]Agosto!$G$10</f>
        <v>*</v>
      </c>
      <c r="H20" s="119" t="str">
        <f>[15]Agosto!$G$11</f>
        <v>*</v>
      </c>
      <c r="I20" s="119" t="str">
        <f>[15]Agosto!$G$12</f>
        <v>*</v>
      </c>
      <c r="J20" s="119" t="str">
        <f>[15]Agosto!$G$13</f>
        <v>*</v>
      </c>
      <c r="K20" s="119" t="str">
        <f>[15]Agosto!$G$14</f>
        <v>*</v>
      </c>
      <c r="L20" s="119" t="str">
        <f>[15]Agosto!$G$15</f>
        <v>*</v>
      </c>
      <c r="M20" s="119" t="str">
        <f>[15]Agosto!$G$16</f>
        <v>*</v>
      </c>
      <c r="N20" s="119" t="str">
        <f>[15]Agosto!$G$17</f>
        <v>*</v>
      </c>
      <c r="O20" s="119" t="str">
        <f>[15]Agosto!$G$18</f>
        <v>*</v>
      </c>
      <c r="P20" s="119" t="str">
        <f>[15]Agosto!$G$19</f>
        <v>*</v>
      </c>
      <c r="Q20" s="119" t="str">
        <f>[15]Agosto!$G$20</f>
        <v>*</v>
      </c>
      <c r="R20" s="119" t="str">
        <f>[15]Agosto!$G$21</f>
        <v>*</v>
      </c>
      <c r="S20" s="119" t="str">
        <f>[15]Agosto!$G$22</f>
        <v>*</v>
      </c>
      <c r="T20" s="119" t="str">
        <f>[15]Agosto!$G$23</f>
        <v>*</v>
      </c>
      <c r="U20" s="119" t="str">
        <f>[15]Agosto!$G$24</f>
        <v>*</v>
      </c>
      <c r="V20" s="119" t="str">
        <f>[15]Agosto!$G$25</f>
        <v>*</v>
      </c>
      <c r="W20" s="119">
        <f>[15]Agosto!$G$26</f>
        <v>34</v>
      </c>
      <c r="X20" s="119">
        <f>[15]Agosto!$G$27</f>
        <v>31</v>
      </c>
      <c r="Y20" s="119">
        <f>[15]Agosto!$G$28</f>
        <v>22</v>
      </c>
      <c r="Z20" s="119">
        <f>[15]Agosto!$G$29</f>
        <v>17</v>
      </c>
      <c r="AA20" s="119">
        <f>[15]Agosto!$G$30</f>
        <v>16</v>
      </c>
      <c r="AB20" s="119">
        <f>[15]Agosto!$G$31</f>
        <v>18</v>
      </c>
      <c r="AC20" s="119">
        <f>[15]Agosto!$G$32</f>
        <v>21</v>
      </c>
      <c r="AD20" s="119">
        <f>[15]Agosto!$G$33</f>
        <v>51</v>
      </c>
      <c r="AE20" s="119">
        <f>[15]Agosto!$G$34</f>
        <v>37</v>
      </c>
      <c r="AF20" s="119">
        <f>[15]Agosto!$G$35</f>
        <v>26</v>
      </c>
      <c r="AG20" s="117">
        <f t="shared" ref="AG20:AG22" si="18">MIN(B20:AF20)</f>
        <v>16</v>
      </c>
      <c r="AH20" s="121">
        <f t="shared" ref="AH20:AH22" si="19">AVERAGE(B20:AF20)</f>
        <v>27.3</v>
      </c>
      <c r="AJ20" s="5" t="s">
        <v>36</v>
      </c>
    </row>
    <row r="21" spans="1:39" x14ac:dyDescent="0.2">
      <c r="A21" s="54" t="s">
        <v>7</v>
      </c>
      <c r="B21" s="119" t="str">
        <f>[16]Agosto!$G$5</f>
        <v>*</v>
      </c>
      <c r="C21" s="119" t="str">
        <f>[16]Agosto!$G$6</f>
        <v>*</v>
      </c>
      <c r="D21" s="119" t="str">
        <f>[16]Agosto!$G$7</f>
        <v>*</v>
      </c>
      <c r="E21" s="119" t="str">
        <f>[16]Agosto!$G$8</f>
        <v>*</v>
      </c>
      <c r="F21" s="119" t="str">
        <f>[16]Agosto!$G$9</f>
        <v>*</v>
      </c>
      <c r="G21" s="119" t="str">
        <f>[16]Agosto!$G$10</f>
        <v>*</v>
      </c>
      <c r="H21" s="119" t="str">
        <f>[16]Agosto!$G$11</f>
        <v>*</v>
      </c>
      <c r="I21" s="119" t="str">
        <f>[16]Agosto!$G$12</f>
        <v>*</v>
      </c>
      <c r="J21" s="119" t="str">
        <f>[16]Agosto!$G$13</f>
        <v>*</v>
      </c>
      <c r="K21" s="119" t="str">
        <f>[16]Agosto!$G$14</f>
        <v>*</v>
      </c>
      <c r="L21" s="119" t="str">
        <f>[16]Agosto!$G$15</f>
        <v>*</v>
      </c>
      <c r="M21" s="119" t="str">
        <f>[16]Agosto!$G$16</f>
        <v>*</v>
      </c>
      <c r="N21" s="119" t="str">
        <f>[16]Agosto!$G$17</f>
        <v>*</v>
      </c>
      <c r="O21" s="119" t="str">
        <f>[16]Agosto!$G$18</f>
        <v>*</v>
      </c>
      <c r="P21" s="119" t="str">
        <f>[16]Agosto!$G$19</f>
        <v>*</v>
      </c>
      <c r="Q21" s="119" t="str">
        <f>[16]Agosto!$G$20</f>
        <v>*</v>
      </c>
      <c r="R21" s="119" t="str">
        <f>[16]Agosto!$G$21</f>
        <v>*</v>
      </c>
      <c r="S21" s="119" t="str">
        <f>[16]Agosto!$G$22</f>
        <v>*</v>
      </c>
      <c r="T21" s="119" t="str">
        <f>[16]Agosto!$G$23</f>
        <v>*</v>
      </c>
      <c r="U21" s="119" t="str">
        <f>[16]Agosto!$G$24</f>
        <v>*</v>
      </c>
      <c r="V21" s="119" t="str">
        <f>[16]Agosto!$G$25</f>
        <v>*</v>
      </c>
      <c r="W21" s="119" t="str">
        <f>[16]Agosto!$G$26</f>
        <v>*</v>
      </c>
      <c r="X21" s="119" t="str">
        <f>[16]Agosto!$G$27</f>
        <v>*</v>
      </c>
      <c r="Y21" s="119">
        <f>[16]Agosto!$G$28</f>
        <v>17</v>
      </c>
      <c r="Z21" s="119">
        <f>[16]Agosto!$G$29</f>
        <v>15</v>
      </c>
      <c r="AA21" s="119">
        <f>[16]Agosto!$G$30</f>
        <v>16</v>
      </c>
      <c r="AB21" s="119">
        <f>[16]Agosto!$G$31</f>
        <v>17</v>
      </c>
      <c r="AC21" s="119">
        <f>[16]Agosto!$G$32</f>
        <v>23</v>
      </c>
      <c r="AD21" s="119">
        <f>[16]Agosto!$G$33</f>
        <v>42</v>
      </c>
      <c r="AE21" s="119">
        <f>[16]Agosto!$G$34</f>
        <v>34</v>
      </c>
      <c r="AF21" s="119">
        <f>[16]Agosto!$G$35</f>
        <v>23</v>
      </c>
      <c r="AG21" s="117">
        <f t="shared" si="18"/>
        <v>15</v>
      </c>
      <c r="AH21" s="121">
        <f t="shared" si="19"/>
        <v>23.375</v>
      </c>
      <c r="AK21" t="s">
        <v>36</v>
      </c>
    </row>
    <row r="22" spans="1:39" x14ac:dyDescent="0.2">
      <c r="A22" s="54" t="s">
        <v>151</v>
      </c>
      <c r="B22" s="119">
        <f>[17]Agosto!$G$5</f>
        <v>31</v>
      </c>
      <c r="C22" s="119">
        <f>[17]Agosto!$G$6</f>
        <v>26</v>
      </c>
      <c r="D22" s="119">
        <f>[17]Agosto!$G$7</f>
        <v>25</v>
      </c>
      <c r="E22" s="119">
        <f>[17]Agosto!$G$8</f>
        <v>23</v>
      </c>
      <c r="F22" s="119">
        <f>[17]Agosto!$G$9</f>
        <v>37</v>
      </c>
      <c r="G22" s="119">
        <f>[17]Agosto!$G$10</f>
        <v>42</v>
      </c>
      <c r="H22" s="119">
        <f>[17]Agosto!$G$11</f>
        <v>54</v>
      </c>
      <c r="I22" s="119">
        <f>[17]Agosto!$G$12</f>
        <v>81</v>
      </c>
      <c r="J22" s="119">
        <f>[17]Agosto!$G$13</f>
        <v>89</v>
      </c>
      <c r="K22" s="119">
        <f>[17]Agosto!$G$14</f>
        <v>78</v>
      </c>
      <c r="L22" s="119">
        <f>[17]Agosto!$G$15</f>
        <v>62</v>
      </c>
      <c r="M22" s="119">
        <f>[17]Agosto!$G$16</f>
        <v>47</v>
      </c>
      <c r="N22" s="119">
        <f>[17]Agosto!$G$17</f>
        <v>36</v>
      </c>
      <c r="O22" s="119">
        <f>[17]Agosto!$G$18</f>
        <v>29</v>
      </c>
      <c r="P22" s="119">
        <f>[17]Agosto!$G$19</f>
        <v>26</v>
      </c>
      <c r="Q22" s="119">
        <f>[17]Agosto!$G$20</f>
        <v>39</v>
      </c>
      <c r="R22" s="119">
        <f>[17]Agosto!$G$21</f>
        <v>73</v>
      </c>
      <c r="S22" s="119">
        <f>[17]Agosto!$G$22</f>
        <v>77</v>
      </c>
      <c r="T22" s="119">
        <f>[17]Agosto!$G$23</f>
        <v>58</v>
      </c>
      <c r="U22" s="119">
        <f>[17]Agosto!$G$24</f>
        <v>57</v>
      </c>
      <c r="V22" s="119">
        <f>[17]Agosto!$G$25</f>
        <v>59</v>
      </c>
      <c r="W22" s="119">
        <f>[17]Agosto!$G$26</f>
        <v>53</v>
      </c>
      <c r="X22" s="119">
        <f>[17]Agosto!$G$27</f>
        <v>41</v>
      </c>
      <c r="Y22" s="119">
        <f>[17]Agosto!$G$28</f>
        <v>34</v>
      </c>
      <c r="Z22" s="119">
        <f>[17]Agosto!$G$29</f>
        <v>29</v>
      </c>
      <c r="AA22" s="119">
        <f>[17]Agosto!$G$30</f>
        <v>29</v>
      </c>
      <c r="AB22" s="119">
        <f>[17]Agosto!$G$31</f>
        <v>26</v>
      </c>
      <c r="AC22" s="119">
        <f>[17]Agosto!$G$32</f>
        <v>28</v>
      </c>
      <c r="AD22" s="119">
        <f>[17]Agosto!$G$33</f>
        <v>44</v>
      </c>
      <c r="AE22" s="119">
        <f>[17]Agosto!$G$34</f>
        <v>53</v>
      </c>
      <c r="AF22" s="119">
        <f>[17]Agosto!$G$35</f>
        <v>46</v>
      </c>
      <c r="AG22" s="117">
        <f t="shared" si="18"/>
        <v>23</v>
      </c>
      <c r="AH22" s="121">
        <f t="shared" si="19"/>
        <v>46.193548387096776</v>
      </c>
    </row>
    <row r="23" spans="1:39" x14ac:dyDescent="0.2">
      <c r="A23" s="54" t="s">
        <v>8</v>
      </c>
      <c r="B23" s="119">
        <f>[18]Agosto!$G$5</f>
        <v>16</v>
      </c>
      <c r="C23" s="119">
        <f>[18]Agosto!$G$6</f>
        <v>17</v>
      </c>
      <c r="D23" s="119">
        <f>[18]Agosto!$G$7</f>
        <v>16</v>
      </c>
      <c r="E23" s="119">
        <f>[18]Agosto!$G$8</f>
        <v>15</v>
      </c>
      <c r="F23" s="119">
        <f>[18]Agosto!$G$9</f>
        <v>23</v>
      </c>
      <c r="G23" s="119">
        <f>[18]Agosto!$G$10</f>
        <v>17</v>
      </c>
      <c r="H23" s="119">
        <f>[18]Agosto!$G$11</f>
        <v>14</v>
      </c>
      <c r="I23" s="119">
        <f>[18]Agosto!$G$12</f>
        <v>47</v>
      </c>
      <c r="J23" s="119">
        <f>[18]Agosto!$G$13</f>
        <v>59</v>
      </c>
      <c r="K23" s="119">
        <f>[18]Agosto!$G$14</f>
        <v>31</v>
      </c>
      <c r="L23" s="119">
        <f>[18]Agosto!$G$15</f>
        <v>35</v>
      </c>
      <c r="M23" s="119">
        <f>[18]Agosto!$G$16</f>
        <v>25</v>
      </c>
      <c r="N23" s="119">
        <f>[18]Agosto!$G$17</f>
        <v>14</v>
      </c>
      <c r="O23" s="119">
        <f>[18]Agosto!$G$18</f>
        <v>15</v>
      </c>
      <c r="P23" s="119">
        <f>[18]Agosto!$G$19</f>
        <v>16</v>
      </c>
      <c r="Q23" s="119">
        <f>[18]Agosto!$G$20</f>
        <v>19</v>
      </c>
      <c r="R23" s="119">
        <f>[18]Agosto!$G$21</f>
        <v>42</v>
      </c>
      <c r="S23" s="119">
        <f>[18]Agosto!$G$22</f>
        <v>24</v>
      </c>
      <c r="T23" s="119">
        <f>[18]Agosto!$G$23</f>
        <v>25</v>
      </c>
      <c r="U23" s="119">
        <f>[18]Agosto!$G$24</f>
        <v>41</v>
      </c>
      <c r="V23" s="119">
        <f>[18]Agosto!$G$25</f>
        <v>33</v>
      </c>
      <c r="W23" s="119">
        <f>[18]Agosto!$G$26</f>
        <v>28</v>
      </c>
      <c r="X23" s="119">
        <f>[18]Agosto!$G$27</f>
        <v>21</v>
      </c>
      <c r="Y23" s="119">
        <f>[18]Agosto!$G$28</f>
        <v>19</v>
      </c>
      <c r="Z23" s="119">
        <f>[18]Agosto!$G$29</f>
        <v>16</v>
      </c>
      <c r="AA23" s="119">
        <f>[18]Agosto!$G$30</f>
        <v>15</v>
      </c>
      <c r="AB23" s="119">
        <f>[18]Agosto!$G$31</f>
        <v>14</v>
      </c>
      <c r="AC23" s="119">
        <f>[18]Agosto!$G$32</f>
        <v>14</v>
      </c>
      <c r="AD23" s="119">
        <f>[18]Agosto!$G$33</f>
        <v>25</v>
      </c>
      <c r="AE23" s="119">
        <f>[18]Agosto!$G$34</f>
        <v>34</v>
      </c>
      <c r="AF23" s="119">
        <f>[18]Agosto!$G$35</f>
        <v>26</v>
      </c>
      <c r="AG23" s="117">
        <f t="shared" ref="AG23" si="20">MIN(B23:AF23)</f>
        <v>14</v>
      </c>
      <c r="AH23" s="121">
        <f t="shared" ref="AH23" si="21">AVERAGE(B23:AF23)</f>
        <v>24.387096774193548</v>
      </c>
    </row>
    <row r="24" spans="1:39" x14ac:dyDescent="0.2">
      <c r="A24" s="54" t="s">
        <v>9</v>
      </c>
      <c r="B24" s="119">
        <f>[19]Agosto!$G$5</f>
        <v>24</v>
      </c>
      <c r="C24" s="119">
        <f>[19]Agosto!$G$6</f>
        <v>25</v>
      </c>
      <c r="D24" s="119">
        <f>[19]Agosto!$G$7</f>
        <v>18</v>
      </c>
      <c r="E24" s="119">
        <f>[19]Agosto!$G$8</f>
        <v>20</v>
      </c>
      <c r="F24" s="119">
        <f>[19]Agosto!$G$9</f>
        <v>43</v>
      </c>
      <c r="G24" s="119">
        <f>[19]Agosto!$G$10</f>
        <v>32</v>
      </c>
      <c r="H24" s="119">
        <f>[19]Agosto!$G$11</f>
        <v>86</v>
      </c>
      <c r="I24" s="119" t="str">
        <f>[19]Agosto!$G$12</f>
        <v>*</v>
      </c>
      <c r="J24" s="119" t="str">
        <f>[19]Agosto!$G$13</f>
        <v>*</v>
      </c>
      <c r="K24" s="119" t="str">
        <f>[19]Agosto!$G$14</f>
        <v>*</v>
      </c>
      <c r="L24" s="119" t="str">
        <f>[19]Agosto!$G$15</f>
        <v>*</v>
      </c>
      <c r="M24" s="119">
        <f>[19]Agosto!$G$16</f>
        <v>34</v>
      </c>
      <c r="N24" s="119">
        <f>[19]Agosto!$G$17</f>
        <v>29</v>
      </c>
      <c r="O24" s="119">
        <f>[19]Agosto!$G$18</f>
        <v>25</v>
      </c>
      <c r="P24" s="119">
        <f>[19]Agosto!$G$19</f>
        <v>23</v>
      </c>
      <c r="Q24" s="119">
        <f>[19]Agosto!$G$20</f>
        <v>34</v>
      </c>
      <c r="R24" s="119" t="str">
        <f>[19]Agosto!$G$21</f>
        <v>*</v>
      </c>
      <c r="S24" s="119" t="str">
        <f>[19]Agosto!$G$22</f>
        <v>*</v>
      </c>
      <c r="T24" s="119" t="str">
        <f>[19]Agosto!$G$23</f>
        <v>*</v>
      </c>
      <c r="U24" s="119">
        <f>[19]Agosto!$G$24</f>
        <v>38</v>
      </c>
      <c r="V24" s="119">
        <f>[19]Agosto!$G$25</f>
        <v>45</v>
      </c>
      <c r="W24" s="119">
        <f>[19]Agosto!$G$26</f>
        <v>45</v>
      </c>
      <c r="X24" s="119">
        <f>[19]Agosto!$G$27</f>
        <v>31</v>
      </c>
      <c r="Y24" s="119">
        <f>[19]Agosto!$G$28</f>
        <v>30</v>
      </c>
      <c r="Z24" s="119">
        <f>[19]Agosto!$G$29</f>
        <v>22</v>
      </c>
      <c r="AA24" s="119">
        <f>[19]Agosto!$G$30</f>
        <v>21</v>
      </c>
      <c r="AB24" s="119">
        <f>[19]Agosto!$G$31</f>
        <v>18</v>
      </c>
      <c r="AC24" s="119">
        <f>[19]Agosto!$G$32</f>
        <v>28</v>
      </c>
      <c r="AD24" s="119">
        <f>[19]Agosto!$G$33</f>
        <v>58</v>
      </c>
      <c r="AE24" s="119">
        <f>[19]Agosto!$G$34</f>
        <v>50</v>
      </c>
      <c r="AF24" s="119">
        <f>[19]Agosto!$G$35</f>
        <v>37</v>
      </c>
      <c r="AG24" s="117">
        <f t="shared" ref="AG24:AG25" si="22">MIN(B24:AF24)</f>
        <v>18</v>
      </c>
      <c r="AH24" s="121">
        <f t="shared" ref="AH24:AH25" si="23">AVERAGE(B24:AF24)</f>
        <v>34</v>
      </c>
      <c r="AI24" s="12" t="s">
        <v>36</v>
      </c>
      <c r="AK24" t="s">
        <v>36</v>
      </c>
      <c r="AL24" t="s">
        <v>36</v>
      </c>
      <c r="AM24" t="s">
        <v>36</v>
      </c>
    </row>
    <row r="25" spans="1:39" x14ac:dyDescent="0.2">
      <c r="A25" s="54" t="s">
        <v>152</v>
      </c>
      <c r="B25" s="119">
        <f>[20]Agosto!$G$5</f>
        <v>23</v>
      </c>
      <c r="C25" s="119">
        <f>[20]Agosto!$G$6</f>
        <v>17</v>
      </c>
      <c r="D25" s="119">
        <f>[20]Agosto!$G$7</f>
        <v>17</v>
      </c>
      <c r="E25" s="119">
        <f>[20]Agosto!$G$8</f>
        <v>18</v>
      </c>
      <c r="F25" s="119">
        <f>[20]Agosto!$G$9</f>
        <v>33</v>
      </c>
      <c r="G25" s="119">
        <f>[20]Agosto!$G$10</f>
        <v>24</v>
      </c>
      <c r="H25" s="119">
        <f>[20]Agosto!$G$11</f>
        <v>34</v>
      </c>
      <c r="I25" s="119">
        <f>[20]Agosto!$G$12</f>
        <v>66</v>
      </c>
      <c r="J25" s="119">
        <f>[20]Agosto!$G$13</f>
        <v>92</v>
      </c>
      <c r="K25" s="119">
        <f>[20]Agosto!$G$14</f>
        <v>46</v>
      </c>
      <c r="L25" s="119">
        <f>[20]Agosto!$G$15</f>
        <v>38</v>
      </c>
      <c r="M25" s="119">
        <f>[20]Agosto!$G$16</f>
        <v>29</v>
      </c>
      <c r="N25" s="119">
        <f>[20]Agosto!$G$17</f>
        <v>24</v>
      </c>
      <c r="O25" s="119">
        <f>[20]Agosto!$G$18</f>
        <v>16</v>
      </c>
      <c r="P25" s="119">
        <f>[20]Agosto!$G$19</f>
        <v>24</v>
      </c>
      <c r="Q25" s="119">
        <f>[20]Agosto!$G$20</f>
        <v>37</v>
      </c>
      <c r="R25" s="119">
        <f>[20]Agosto!$G$21</f>
        <v>67</v>
      </c>
      <c r="S25" s="119">
        <f>[20]Agosto!$G$22</f>
        <v>82</v>
      </c>
      <c r="T25" s="119">
        <f>[20]Agosto!$G$23</f>
        <v>31</v>
      </c>
      <c r="U25" s="119">
        <f>[20]Agosto!$G$24</f>
        <v>48</v>
      </c>
      <c r="V25" s="119">
        <f>[20]Agosto!$G$25</f>
        <v>48</v>
      </c>
      <c r="W25" s="119">
        <f>[20]Agosto!$G$26</f>
        <v>40</v>
      </c>
      <c r="X25" s="119">
        <f>[20]Agosto!$G$27</f>
        <v>29</v>
      </c>
      <c r="Y25" s="119">
        <f>[20]Agosto!$G$28</f>
        <v>22</v>
      </c>
      <c r="Z25" s="119">
        <f>[20]Agosto!$G$29</f>
        <v>23</v>
      </c>
      <c r="AA25" s="119">
        <f>[20]Agosto!$G$30</f>
        <v>22</v>
      </c>
      <c r="AB25" s="119">
        <f>[20]Agosto!$G$31</f>
        <v>21</v>
      </c>
      <c r="AC25" s="119">
        <f>[20]Agosto!$G$32</f>
        <v>19</v>
      </c>
      <c r="AD25" s="119">
        <f>[20]Agosto!$G$33</f>
        <v>36</v>
      </c>
      <c r="AE25" s="119">
        <f>[20]Agosto!$G$34</f>
        <v>43</v>
      </c>
      <c r="AF25" s="119">
        <f>[20]Agosto!$G$35</f>
        <v>37</v>
      </c>
      <c r="AG25" s="117">
        <f t="shared" si="22"/>
        <v>16</v>
      </c>
      <c r="AH25" s="121">
        <f t="shared" si="23"/>
        <v>35.677419354838712</v>
      </c>
      <c r="AJ25" t="s">
        <v>36</v>
      </c>
      <c r="AL25" t="s">
        <v>36</v>
      </c>
    </row>
    <row r="26" spans="1:39" x14ac:dyDescent="0.2">
      <c r="A26" s="54" t="s">
        <v>10</v>
      </c>
      <c r="B26" s="119">
        <f>[21]Agosto!$G$5</f>
        <v>23</v>
      </c>
      <c r="C26" s="119">
        <f>[21]Agosto!$G$6</f>
        <v>21</v>
      </c>
      <c r="D26" s="119">
        <f>[21]Agosto!$G$7</f>
        <v>18</v>
      </c>
      <c r="E26" s="119">
        <f>[21]Agosto!$G$8</f>
        <v>17</v>
      </c>
      <c r="F26" s="119">
        <f>[21]Agosto!$G$9</f>
        <v>47</v>
      </c>
      <c r="G26" s="119">
        <f>[21]Agosto!$G$10</f>
        <v>29</v>
      </c>
      <c r="H26" s="119">
        <f>[21]Agosto!$G$11</f>
        <v>52</v>
      </c>
      <c r="I26" s="119">
        <f>[21]Agosto!$G$12</f>
        <v>77</v>
      </c>
      <c r="J26" s="119">
        <f>[21]Agosto!$G$13</f>
        <v>86</v>
      </c>
      <c r="K26" s="119">
        <f>[21]Agosto!$G$14</f>
        <v>59</v>
      </c>
      <c r="L26" s="119">
        <f>[21]Agosto!$G$15</f>
        <v>46</v>
      </c>
      <c r="M26" s="119">
        <f>[21]Agosto!$G$16</f>
        <v>30</v>
      </c>
      <c r="N26" s="119">
        <f>[21]Agosto!$G$17</f>
        <v>26</v>
      </c>
      <c r="O26" s="119">
        <f>[21]Agosto!$G$18</f>
        <v>21</v>
      </c>
      <c r="P26" s="119">
        <f>[21]Agosto!$G$19</f>
        <v>20</v>
      </c>
      <c r="Q26" s="119">
        <f>[21]Agosto!$G$20</f>
        <v>40</v>
      </c>
      <c r="R26" s="119">
        <f>[21]Agosto!$G$21</f>
        <v>65</v>
      </c>
      <c r="S26" s="119">
        <f>[21]Agosto!$G$22</f>
        <v>80</v>
      </c>
      <c r="T26" s="119">
        <f>[21]Agosto!$G$23</f>
        <v>31</v>
      </c>
      <c r="U26" s="119">
        <f>[21]Agosto!$G$24</f>
        <v>48</v>
      </c>
      <c r="V26" s="119">
        <f>[21]Agosto!$G$25</f>
        <v>51</v>
      </c>
      <c r="W26" s="119">
        <f>[21]Agosto!$G$26</f>
        <v>44</v>
      </c>
      <c r="X26" s="119">
        <f>[21]Agosto!$G$27</f>
        <v>33</v>
      </c>
      <c r="Y26" s="119">
        <f>[21]Agosto!$G$28</f>
        <v>25</v>
      </c>
      <c r="Z26" s="119">
        <f>[21]Agosto!$G$29</f>
        <v>20</v>
      </c>
      <c r="AA26" s="119">
        <f>[21]Agosto!$G$30</f>
        <v>22</v>
      </c>
      <c r="AB26" s="119">
        <f>[21]Agosto!$G$31</f>
        <v>19</v>
      </c>
      <c r="AC26" s="119">
        <f>[21]Agosto!$G$32</f>
        <v>21</v>
      </c>
      <c r="AD26" s="119">
        <f>[21]Agosto!$G$33</f>
        <v>54</v>
      </c>
      <c r="AE26" s="119">
        <f>[21]Agosto!$G$34</f>
        <v>50</v>
      </c>
      <c r="AF26" s="119">
        <f>[21]Agosto!$G$35</f>
        <v>39</v>
      </c>
      <c r="AG26" s="117">
        <f t="shared" ref="AG26:AG27" si="24">MIN(B26:AF26)</f>
        <v>17</v>
      </c>
      <c r="AH26" s="121">
        <f t="shared" ref="AH26:AH27" si="25">AVERAGE(B26:AF26)</f>
        <v>39.161290322580648</v>
      </c>
    </row>
    <row r="27" spans="1:39" x14ac:dyDescent="0.2">
      <c r="A27" s="54" t="s">
        <v>140</v>
      </c>
      <c r="B27" s="119">
        <f>[22]Agosto!$G$5</f>
        <v>25</v>
      </c>
      <c r="C27" s="119">
        <f>[22]Agosto!$G$6</f>
        <v>21</v>
      </c>
      <c r="D27" s="119">
        <f>[22]Agosto!$G$7</f>
        <v>21</v>
      </c>
      <c r="E27" s="119">
        <f>[22]Agosto!$G$8</f>
        <v>18</v>
      </c>
      <c r="F27" s="119">
        <f>[22]Agosto!$G$9</f>
        <v>38</v>
      </c>
      <c r="G27" s="119">
        <f>[22]Agosto!$G$10</f>
        <v>30</v>
      </c>
      <c r="H27" s="119">
        <f>[22]Agosto!$G$11</f>
        <v>51</v>
      </c>
      <c r="I27" s="119">
        <f>[22]Agosto!$G$12</f>
        <v>62</v>
      </c>
      <c r="J27" s="119">
        <f>[22]Agosto!$G$13</f>
        <v>94</v>
      </c>
      <c r="K27" s="119">
        <f>[22]Agosto!$G$14</f>
        <v>64</v>
      </c>
      <c r="L27" s="119">
        <f>[22]Agosto!$G$15</f>
        <v>45</v>
      </c>
      <c r="M27" s="119">
        <f>[22]Agosto!$G$16</f>
        <v>36</v>
      </c>
      <c r="N27" s="119">
        <f>[22]Agosto!$G$17</f>
        <v>24</v>
      </c>
      <c r="O27" s="119">
        <f>[22]Agosto!$G$18</f>
        <v>18</v>
      </c>
      <c r="P27" s="119">
        <f>[22]Agosto!$G$19</f>
        <v>23</v>
      </c>
      <c r="Q27" s="119">
        <f>[22]Agosto!$G$20</f>
        <v>34</v>
      </c>
      <c r="R27" s="119" t="str">
        <f>[22]Agosto!$G$21</f>
        <v>*</v>
      </c>
      <c r="S27" s="119" t="str">
        <f>[22]Agosto!$G$22</f>
        <v>*</v>
      </c>
      <c r="T27" s="119" t="str">
        <f>[22]Agosto!$G$23</f>
        <v>*</v>
      </c>
      <c r="U27" s="119" t="str">
        <f>[22]Agosto!$G$24</f>
        <v>*</v>
      </c>
      <c r="V27" s="119" t="str">
        <f>[22]Agosto!$G$25</f>
        <v>*</v>
      </c>
      <c r="W27" s="119" t="str">
        <f>[22]Agosto!$G$26</f>
        <v>*</v>
      </c>
      <c r="X27" s="119" t="str">
        <f>[22]Agosto!$G$27</f>
        <v>*</v>
      </c>
      <c r="Y27" s="119" t="str">
        <f>[22]Agosto!$G$28</f>
        <v>*</v>
      </c>
      <c r="Z27" s="119" t="str">
        <f>[22]Agosto!$G$29</f>
        <v>*</v>
      </c>
      <c r="AA27" s="119" t="str">
        <f>[22]Agosto!$G$30</f>
        <v>*</v>
      </c>
      <c r="AB27" s="119" t="str">
        <f>[22]Agosto!$G$31</f>
        <v>*</v>
      </c>
      <c r="AC27" s="119" t="str">
        <f>[22]Agosto!$G$32</f>
        <v>*</v>
      </c>
      <c r="AD27" s="119" t="str">
        <f>[22]Agosto!$G$33</f>
        <v>*</v>
      </c>
      <c r="AE27" s="119" t="str">
        <f>[22]Agosto!$G$34</f>
        <v>*</v>
      </c>
      <c r="AF27" s="119" t="str">
        <f>[22]Agosto!$G$35</f>
        <v>*</v>
      </c>
      <c r="AG27" s="117">
        <f t="shared" si="24"/>
        <v>18</v>
      </c>
      <c r="AH27" s="121">
        <f t="shared" si="25"/>
        <v>37.75</v>
      </c>
      <c r="AJ27" t="s">
        <v>36</v>
      </c>
      <c r="AL27" t="s">
        <v>36</v>
      </c>
      <c r="AM27" t="s">
        <v>36</v>
      </c>
    </row>
    <row r="28" spans="1:39" x14ac:dyDescent="0.2">
      <c r="A28" s="54" t="s">
        <v>11</v>
      </c>
      <c r="B28" s="119" t="str">
        <f>[23]Agosto!$G$5</f>
        <v>*</v>
      </c>
      <c r="C28" s="119" t="str">
        <f>[23]Agosto!$G$6</f>
        <v>*</v>
      </c>
      <c r="D28" s="119" t="str">
        <f>[23]Agosto!$G$7</f>
        <v>*</v>
      </c>
      <c r="E28" s="119" t="str">
        <f>[23]Agosto!$G$8</f>
        <v>*</v>
      </c>
      <c r="F28" s="119" t="str">
        <f>[23]Agosto!$G$9</f>
        <v>*</v>
      </c>
      <c r="G28" s="119" t="str">
        <f>[23]Agosto!$G$10</f>
        <v>*</v>
      </c>
      <c r="H28" s="119" t="str">
        <f>[23]Agosto!$G$11</f>
        <v>*</v>
      </c>
      <c r="I28" s="119" t="str">
        <f>[23]Agosto!$G$12</f>
        <v>*</v>
      </c>
      <c r="J28" s="119" t="str">
        <f>[23]Agosto!$G$13</f>
        <v>*</v>
      </c>
      <c r="K28" s="119" t="str">
        <f>[23]Agosto!$G$14</f>
        <v>*</v>
      </c>
      <c r="L28" s="119" t="str">
        <f>[23]Agosto!$G$15</f>
        <v>*</v>
      </c>
      <c r="M28" s="119" t="str">
        <f>[23]Agosto!$G$16</f>
        <v>*</v>
      </c>
      <c r="N28" s="119" t="str">
        <f>[23]Agosto!$G$17</f>
        <v>*</v>
      </c>
      <c r="O28" s="119" t="str">
        <f>[23]Agosto!$G$18</f>
        <v>*</v>
      </c>
      <c r="P28" s="119" t="str">
        <f>[23]Agosto!$G$19</f>
        <v>*</v>
      </c>
      <c r="Q28" s="119" t="str">
        <f>[23]Agosto!$G$20</f>
        <v>*</v>
      </c>
      <c r="R28" s="119" t="str">
        <f>[23]Agosto!$G$21</f>
        <v>*</v>
      </c>
      <c r="S28" s="119" t="str">
        <f>[23]Agosto!$G$22</f>
        <v>*</v>
      </c>
      <c r="T28" s="119">
        <f>[23]Agosto!$G$23</f>
        <v>38</v>
      </c>
      <c r="U28" s="119">
        <f>[23]Agosto!$G$24</f>
        <v>51</v>
      </c>
      <c r="V28" s="119">
        <f>[23]Agosto!$G$25</f>
        <v>34</v>
      </c>
      <c r="W28" s="119">
        <f>[23]Agosto!$G$26</f>
        <v>33</v>
      </c>
      <c r="X28" s="119">
        <f>[23]Agosto!$G$27</f>
        <v>26</v>
      </c>
      <c r="Y28" s="119">
        <f>[23]Agosto!$G$28</f>
        <v>21</v>
      </c>
      <c r="Z28" s="119">
        <f>[23]Agosto!$G$29</f>
        <v>18</v>
      </c>
      <c r="AA28" s="119">
        <f>[23]Agosto!$G$30</f>
        <v>19</v>
      </c>
      <c r="AB28" s="119">
        <f>[23]Agosto!$G$31</f>
        <v>16</v>
      </c>
      <c r="AC28" s="119">
        <f>[23]Agosto!$G$32</f>
        <v>16</v>
      </c>
      <c r="AD28" s="119">
        <f>[23]Agosto!$G$33</f>
        <v>31</v>
      </c>
      <c r="AE28" s="119">
        <f>[23]Agosto!$G$34</f>
        <v>38</v>
      </c>
      <c r="AF28" s="119">
        <f>[23]Agosto!$G$35</f>
        <v>26</v>
      </c>
      <c r="AG28" s="117">
        <f>MIN(B28:AF28)</f>
        <v>16</v>
      </c>
      <c r="AH28" s="121">
        <f t="shared" ref="AH28" si="26">AVERAGE(B28:AF28)</f>
        <v>28.23076923076923</v>
      </c>
    </row>
    <row r="29" spans="1:39" x14ac:dyDescent="0.2">
      <c r="A29" s="54" t="s">
        <v>23</v>
      </c>
      <c r="B29" s="119">
        <f>[24]Agosto!$G$5</f>
        <v>23</v>
      </c>
      <c r="C29" s="119">
        <f>[24]Agosto!$G$6</f>
        <v>20</v>
      </c>
      <c r="D29" s="119" t="str">
        <f>[24]Agosto!$G$7</f>
        <v>*</v>
      </c>
      <c r="E29" s="119" t="str">
        <f>[24]Agosto!$G$8</f>
        <v>*</v>
      </c>
      <c r="F29" s="119">
        <f>[24]Agosto!$G$9</f>
        <v>33</v>
      </c>
      <c r="G29" s="119">
        <f>[24]Agosto!$G$10</f>
        <v>29</v>
      </c>
      <c r="H29" s="119">
        <f>[24]Agosto!$G$11</f>
        <v>49</v>
      </c>
      <c r="I29" s="119">
        <f>[24]Agosto!$G$12</f>
        <v>82</v>
      </c>
      <c r="J29" s="119">
        <f>[24]Agosto!$G$13</f>
        <v>84</v>
      </c>
      <c r="K29" s="119">
        <f>[24]Agosto!$G$14</f>
        <v>62</v>
      </c>
      <c r="L29" s="119">
        <f>[24]Agosto!$G$15</f>
        <v>37</v>
      </c>
      <c r="M29" s="119">
        <f>[24]Agosto!$G$16</f>
        <v>28</v>
      </c>
      <c r="N29" s="119">
        <f>[24]Agosto!$G$17</f>
        <v>24</v>
      </c>
      <c r="O29" s="119">
        <f>[24]Agosto!$G$18</f>
        <v>21</v>
      </c>
      <c r="P29" s="119" t="str">
        <f>[24]Agosto!$G$19</f>
        <v>*</v>
      </c>
      <c r="Q29" s="119" t="str">
        <f>[24]Agosto!$G$20</f>
        <v>*</v>
      </c>
      <c r="R29" s="119" t="str">
        <f>[24]Agosto!$G$21</f>
        <v>*</v>
      </c>
      <c r="S29" s="119">
        <f>[24]Agosto!$G$22</f>
        <v>71</v>
      </c>
      <c r="T29" s="119">
        <f>[24]Agosto!$G$23</f>
        <v>37</v>
      </c>
      <c r="U29" s="119">
        <f>[24]Agosto!$G$24</f>
        <v>43</v>
      </c>
      <c r="V29" s="119">
        <f>[24]Agosto!$G$25</f>
        <v>43</v>
      </c>
      <c r="W29" s="119">
        <f>[24]Agosto!$G$26</f>
        <v>36</v>
      </c>
      <c r="X29" s="119">
        <f>[24]Agosto!$G$27</f>
        <v>30</v>
      </c>
      <c r="Y29" s="119">
        <f>[24]Agosto!$G$28</f>
        <v>24</v>
      </c>
      <c r="Z29" s="119">
        <f>[24]Agosto!$G$29</f>
        <v>19</v>
      </c>
      <c r="AA29" s="119">
        <f>[24]Agosto!$G$30</f>
        <v>21</v>
      </c>
      <c r="AB29" s="119">
        <f>[24]Agosto!$G$31</f>
        <v>21</v>
      </c>
      <c r="AC29" s="119">
        <f>[24]Agosto!$G$32</f>
        <v>20</v>
      </c>
      <c r="AD29" s="119">
        <f>[24]Agosto!$G$33</f>
        <v>48</v>
      </c>
      <c r="AE29" s="119">
        <f>[24]Agosto!$G$34</f>
        <v>43</v>
      </c>
      <c r="AF29" s="119">
        <f>[24]Agosto!$G$35</f>
        <v>28</v>
      </c>
      <c r="AG29" s="117">
        <f t="shared" ref="AG29" si="27">MIN(B29:AF29)</f>
        <v>19</v>
      </c>
      <c r="AH29" s="121">
        <f>AVERAGE(B29:AF29)</f>
        <v>37.53846153846154</v>
      </c>
      <c r="AL29" t="s">
        <v>36</v>
      </c>
    </row>
    <row r="30" spans="1:39" x14ac:dyDescent="0.2">
      <c r="A30" s="54" t="s">
        <v>35</v>
      </c>
      <c r="B30" s="119">
        <f>[25]Agosto!$G$5</f>
        <v>17</v>
      </c>
      <c r="C30" s="119">
        <f>[25]Agosto!$G$6</f>
        <v>13</v>
      </c>
      <c r="D30" s="119">
        <f>[25]Agosto!$G$7</f>
        <v>13</v>
      </c>
      <c r="E30" s="119">
        <f>[25]Agosto!$G$8</f>
        <v>18</v>
      </c>
      <c r="F30" s="119">
        <f>[25]Agosto!$G$9</f>
        <v>19</v>
      </c>
      <c r="G30" s="119">
        <f>[25]Agosto!$G$10</f>
        <v>15</v>
      </c>
      <c r="H30" s="119">
        <f>[25]Agosto!$G$11</f>
        <v>23</v>
      </c>
      <c r="I30" s="119">
        <f>[25]Agosto!$G$12</f>
        <v>32</v>
      </c>
      <c r="J30" s="119">
        <f>[25]Agosto!$G$13</f>
        <v>77</v>
      </c>
      <c r="K30" s="119">
        <f>[25]Agosto!$G$14</f>
        <v>42</v>
      </c>
      <c r="L30" s="119">
        <f>[25]Agosto!$G$15</f>
        <v>32</v>
      </c>
      <c r="M30" s="119">
        <f>[25]Agosto!$G$16</f>
        <v>17</v>
      </c>
      <c r="N30" s="119">
        <f>[25]Agosto!$G$17</f>
        <v>15</v>
      </c>
      <c r="O30" s="119">
        <f>[25]Agosto!$G$18</f>
        <v>14</v>
      </c>
      <c r="P30" s="119">
        <f>[25]Agosto!$G$19</f>
        <v>18</v>
      </c>
      <c r="Q30" s="119">
        <f>[25]Agosto!$G$20</f>
        <v>43</v>
      </c>
      <c r="R30" s="119">
        <f>[25]Agosto!$G$21</f>
        <v>35</v>
      </c>
      <c r="S30" s="119">
        <f>[25]Agosto!$G$22</f>
        <v>35</v>
      </c>
      <c r="T30" s="119">
        <f>[25]Agosto!$G$23</f>
        <v>31</v>
      </c>
      <c r="U30" s="119">
        <f>[25]Agosto!$G$24</f>
        <v>45</v>
      </c>
      <c r="V30" s="119">
        <f>[25]Agosto!$G$25</f>
        <v>26</v>
      </c>
      <c r="W30" s="119">
        <f>[25]Agosto!$G$26</f>
        <v>25</v>
      </c>
      <c r="X30" s="119">
        <f>[25]Agosto!$G$27</f>
        <v>21</v>
      </c>
      <c r="Y30" s="119">
        <f>[25]Agosto!$G$28</f>
        <v>16</v>
      </c>
      <c r="Z30" s="119">
        <f>[25]Agosto!$G$29</f>
        <v>14</v>
      </c>
      <c r="AA30" s="119">
        <f>[25]Agosto!$G$30</f>
        <v>16</v>
      </c>
      <c r="AB30" s="119">
        <f>[25]Agosto!$G$31</f>
        <v>15</v>
      </c>
      <c r="AC30" s="119">
        <f>[25]Agosto!$G$32</f>
        <v>16</v>
      </c>
      <c r="AD30" s="119">
        <f>[25]Agosto!$G$33</f>
        <v>29</v>
      </c>
      <c r="AE30" s="119">
        <f>[25]Agosto!$G$34</f>
        <v>31</v>
      </c>
      <c r="AF30" s="119">
        <f>[25]Agosto!$G$35</f>
        <v>17</v>
      </c>
      <c r="AG30" s="117">
        <f>MIN(B30:AF30)</f>
        <v>13</v>
      </c>
      <c r="AH30" s="121">
        <f>AVERAGE(B30:AF30)</f>
        <v>25.161290322580644</v>
      </c>
      <c r="AI30" s="12" t="s">
        <v>36</v>
      </c>
      <c r="AJ30" t="s">
        <v>36</v>
      </c>
      <c r="AK30" t="s">
        <v>36</v>
      </c>
    </row>
    <row r="31" spans="1:39" x14ac:dyDescent="0.2">
      <c r="A31" s="54" t="s">
        <v>12</v>
      </c>
      <c r="B31" s="119">
        <f>[26]Agosto!$G$5</f>
        <v>17</v>
      </c>
      <c r="C31" s="119">
        <f>[26]Agosto!$G$6</f>
        <v>15</v>
      </c>
      <c r="D31" s="119">
        <f>[26]Agosto!$G$7</f>
        <v>18</v>
      </c>
      <c r="E31" s="119">
        <f>[26]Agosto!$G$8</f>
        <v>14</v>
      </c>
      <c r="F31" s="119">
        <f>[26]Agosto!$G$9</f>
        <v>27</v>
      </c>
      <c r="G31" s="119">
        <f>[26]Agosto!$G$10</f>
        <v>25</v>
      </c>
      <c r="H31" s="119">
        <f>[26]Agosto!$G$11</f>
        <v>39</v>
      </c>
      <c r="I31" s="119">
        <f>[26]Agosto!$G$12</f>
        <v>56</v>
      </c>
      <c r="J31" s="119">
        <f>[26]Agosto!$G$13</f>
        <v>75</v>
      </c>
      <c r="K31" s="119">
        <f>[26]Agosto!$G$14</f>
        <v>38</v>
      </c>
      <c r="L31" s="119">
        <f>[26]Agosto!$G$15</f>
        <v>35</v>
      </c>
      <c r="M31" s="119">
        <f>[26]Agosto!$G$16</f>
        <v>30</v>
      </c>
      <c r="N31" s="119">
        <f>[26]Agosto!$G$17</f>
        <v>11</v>
      </c>
      <c r="O31" s="119">
        <f>[26]Agosto!$G$18</f>
        <v>16</v>
      </c>
      <c r="P31" s="119">
        <f>[26]Agosto!$G$19</f>
        <v>16</v>
      </c>
      <c r="Q31" s="119">
        <f>[26]Agosto!$G$20</f>
        <v>25</v>
      </c>
      <c r="R31" s="119">
        <f>[26]Agosto!$G$21</f>
        <v>62</v>
      </c>
      <c r="S31" s="119">
        <f>[26]Agosto!$G$22</f>
        <v>68</v>
      </c>
      <c r="T31" s="119">
        <f>[26]Agosto!$G$23</f>
        <v>34</v>
      </c>
      <c r="U31" s="119">
        <f>[26]Agosto!$G$24</f>
        <v>44</v>
      </c>
      <c r="V31" s="119">
        <f>[26]Agosto!$G$25</f>
        <v>44</v>
      </c>
      <c r="W31" s="119">
        <f>[26]Agosto!$G$26</f>
        <v>29</v>
      </c>
      <c r="X31" s="119">
        <f>[26]Agosto!$G$27</f>
        <v>26</v>
      </c>
      <c r="Y31" s="119">
        <f>[26]Agosto!$G$28</f>
        <v>16</v>
      </c>
      <c r="Z31" s="119">
        <f>[26]Agosto!$G$29</f>
        <v>14</v>
      </c>
      <c r="AA31" s="119">
        <f>[26]Agosto!$G$30</f>
        <v>14</v>
      </c>
      <c r="AB31" s="119">
        <f>[26]Agosto!$G$31</f>
        <v>16</v>
      </c>
      <c r="AC31" s="119">
        <f>[26]Agosto!$G$32</f>
        <v>14</v>
      </c>
      <c r="AD31" s="119">
        <f>[26]Agosto!$G$33</f>
        <v>33</v>
      </c>
      <c r="AE31" s="119">
        <f>[26]Agosto!$G$34</f>
        <v>35</v>
      </c>
      <c r="AF31" s="119">
        <f>[26]Agosto!$G$35</f>
        <v>29</v>
      </c>
      <c r="AG31" s="117">
        <f>MIN(B31:AF31)</f>
        <v>11</v>
      </c>
      <c r="AH31" s="121">
        <f>AVERAGE(B31:AF31)</f>
        <v>30.161290322580644</v>
      </c>
      <c r="AJ31" t="s">
        <v>36</v>
      </c>
    </row>
    <row r="32" spans="1:39" s="5" customFormat="1" ht="17.100000000000001" customHeight="1" x14ac:dyDescent="0.2">
      <c r="A32" s="94" t="s">
        <v>205</v>
      </c>
      <c r="B32" s="120">
        <f t="shared" ref="B32:AE32" si="28">MIN(B5:B31)</f>
        <v>16</v>
      </c>
      <c r="C32" s="120">
        <f t="shared" si="28"/>
        <v>13</v>
      </c>
      <c r="D32" s="120">
        <f t="shared" si="28"/>
        <v>13</v>
      </c>
      <c r="E32" s="120">
        <f t="shared" si="28"/>
        <v>14</v>
      </c>
      <c r="F32" s="120">
        <f t="shared" si="28"/>
        <v>19</v>
      </c>
      <c r="G32" s="120">
        <f t="shared" si="28"/>
        <v>15</v>
      </c>
      <c r="H32" s="120">
        <f t="shared" si="28"/>
        <v>14</v>
      </c>
      <c r="I32" s="120">
        <f t="shared" si="28"/>
        <v>32</v>
      </c>
      <c r="J32" s="120">
        <f t="shared" si="28"/>
        <v>0</v>
      </c>
      <c r="K32" s="120">
        <f t="shared" si="28"/>
        <v>31</v>
      </c>
      <c r="L32" s="120">
        <f t="shared" si="28"/>
        <v>32</v>
      </c>
      <c r="M32" s="120">
        <f t="shared" si="28"/>
        <v>17</v>
      </c>
      <c r="N32" s="120">
        <f t="shared" si="28"/>
        <v>11</v>
      </c>
      <c r="O32" s="120">
        <f t="shared" si="28"/>
        <v>13</v>
      </c>
      <c r="P32" s="120">
        <f t="shared" si="28"/>
        <v>16</v>
      </c>
      <c r="Q32" s="120">
        <f t="shared" si="28"/>
        <v>19</v>
      </c>
      <c r="R32" s="120">
        <f t="shared" si="28"/>
        <v>26</v>
      </c>
      <c r="S32" s="120">
        <f t="shared" si="28"/>
        <v>22</v>
      </c>
      <c r="T32" s="120">
        <f t="shared" si="28"/>
        <v>25</v>
      </c>
      <c r="U32" s="120">
        <f t="shared" si="28"/>
        <v>35</v>
      </c>
      <c r="V32" s="120">
        <f t="shared" si="28"/>
        <v>26</v>
      </c>
      <c r="W32" s="120">
        <f t="shared" si="28"/>
        <v>25</v>
      </c>
      <c r="X32" s="120">
        <f t="shared" si="28"/>
        <v>20</v>
      </c>
      <c r="Y32" s="120">
        <f t="shared" si="28"/>
        <v>16</v>
      </c>
      <c r="Z32" s="120">
        <f t="shared" si="28"/>
        <v>14</v>
      </c>
      <c r="AA32" s="120">
        <f t="shared" si="28"/>
        <v>14</v>
      </c>
      <c r="AB32" s="120">
        <f t="shared" si="28"/>
        <v>14</v>
      </c>
      <c r="AC32" s="120">
        <f t="shared" si="28"/>
        <v>14</v>
      </c>
      <c r="AD32" s="120">
        <f t="shared" si="28"/>
        <v>24</v>
      </c>
      <c r="AE32" s="120">
        <f t="shared" si="28"/>
        <v>30</v>
      </c>
      <c r="AF32" s="120">
        <f>MIN(AF5:AF31)</f>
        <v>17</v>
      </c>
      <c r="AG32" s="117">
        <f>MIN(AG5:AG31)</f>
        <v>0</v>
      </c>
      <c r="AH32" s="121">
        <f>AVERAGE(AH5:AH31)</f>
        <v>32.118310917783617</v>
      </c>
      <c r="AL32" s="5" t="s">
        <v>36</v>
      </c>
    </row>
    <row r="33" spans="1:39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7" t="s">
        <v>36</v>
      </c>
      <c r="AF33" s="57"/>
      <c r="AG33" s="48"/>
      <c r="AH33" s="50"/>
    </row>
    <row r="34" spans="1:39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48"/>
      <c r="AH34" s="47"/>
      <c r="AJ34" s="12" t="s">
        <v>36</v>
      </c>
      <c r="AL34" t="s">
        <v>36</v>
      </c>
    </row>
    <row r="35" spans="1:39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48"/>
      <c r="AH35" s="47"/>
    </row>
    <row r="36" spans="1:39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48"/>
      <c r="AH36" s="82"/>
    </row>
    <row r="37" spans="1:39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51"/>
      <c r="AF37" s="51"/>
      <c r="AG37" s="48"/>
      <c r="AH37" s="50"/>
      <c r="AL37" t="s">
        <v>36</v>
      </c>
    </row>
    <row r="38" spans="1:39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2"/>
      <c r="AF38" s="52"/>
      <c r="AG38" s="48"/>
      <c r="AH38" s="50"/>
    </row>
    <row r="39" spans="1:39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0"/>
      <c r="AH39" s="83"/>
    </row>
    <row r="40" spans="1:39" x14ac:dyDescent="0.2">
      <c r="AG40" s="7"/>
    </row>
    <row r="45" spans="1:39" x14ac:dyDescent="0.2">
      <c r="P45" s="2" t="s">
        <v>36</v>
      </c>
      <c r="AE45" s="2" t="s">
        <v>36</v>
      </c>
      <c r="AI45" t="s">
        <v>36</v>
      </c>
    </row>
    <row r="46" spans="1:39" x14ac:dyDescent="0.2">
      <c r="T46" s="2" t="s">
        <v>36</v>
      </c>
      <c r="Z46" s="2" t="s">
        <v>36</v>
      </c>
    </row>
    <row r="47" spans="1:39" x14ac:dyDescent="0.2">
      <c r="AM47" t="s">
        <v>36</v>
      </c>
    </row>
    <row r="48" spans="1:39" x14ac:dyDescent="0.2">
      <c r="N48" s="2" t="s">
        <v>36</v>
      </c>
    </row>
    <row r="49" spans="7:10" x14ac:dyDescent="0.2">
      <c r="G49" s="2" t="s">
        <v>36</v>
      </c>
    </row>
    <row r="51" spans="7:10" x14ac:dyDescent="0.2">
      <c r="J51" s="2" t="s">
        <v>36</v>
      </c>
    </row>
  </sheetData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34:X34"/>
    <mergeCell ref="T35:X35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="90" zoomScaleNormal="90" workbookViewId="0">
      <selection activeCell="B8" sqref="B8:AF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7" ht="20.100000000000001" customHeight="1" x14ac:dyDescent="0.2">
      <c r="A1" s="154" t="s">
        <v>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49"/>
    </row>
    <row r="2" spans="1:37" s="4" customFormat="1" ht="20.100000000000001" customHeight="1" x14ac:dyDescent="0.2">
      <c r="A2" s="153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9"/>
    </row>
    <row r="3" spans="1:37" s="5" customFormat="1" ht="20.100000000000001" customHeight="1" x14ac:dyDescent="0.2">
      <c r="A3" s="153"/>
      <c r="B3" s="157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57">
        <v>30</v>
      </c>
      <c r="AF3" s="144">
        <v>31</v>
      </c>
      <c r="AG3" s="42" t="s">
        <v>29</v>
      </c>
      <c r="AH3" s="91" t="s">
        <v>28</v>
      </c>
    </row>
    <row r="4" spans="1:37" s="5" customFormat="1" ht="20.100000000000001" customHeight="1" x14ac:dyDescent="0.2">
      <c r="A4" s="153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45"/>
      <c r="AG4" s="42" t="s">
        <v>27</v>
      </c>
      <c r="AH4" s="56" t="s">
        <v>27</v>
      </c>
    </row>
    <row r="5" spans="1:37" s="5" customFormat="1" x14ac:dyDescent="0.2">
      <c r="A5" s="54" t="s">
        <v>32</v>
      </c>
      <c r="B5" s="116">
        <f>[1]Agosto!$H$5</f>
        <v>11.879999999999999</v>
      </c>
      <c r="C5" s="116">
        <f>[1]Agosto!$H$6</f>
        <v>15.48</v>
      </c>
      <c r="D5" s="116">
        <f>[1]Agosto!$H$7</f>
        <v>13.32</v>
      </c>
      <c r="E5" s="116">
        <f>[1]Agosto!$H$8</f>
        <v>14.04</v>
      </c>
      <c r="F5" s="116">
        <f>[1]Agosto!$H$9</f>
        <v>7.9200000000000008</v>
      </c>
      <c r="G5" s="116">
        <f>[1]Agosto!$H$10</f>
        <v>14.4</v>
      </c>
      <c r="H5" s="116">
        <f>[1]Agosto!$H$11</f>
        <v>6.12</v>
      </c>
      <c r="I5" s="116">
        <f>[1]Agosto!$H$12</f>
        <v>9.7200000000000006</v>
      </c>
      <c r="J5" s="116">
        <f>[1]Agosto!$H$13</f>
        <v>16.920000000000002</v>
      </c>
      <c r="K5" s="116">
        <f>[1]Agosto!$H$14</f>
        <v>16.920000000000002</v>
      </c>
      <c r="L5" s="116">
        <f>[1]Agosto!$H$15</f>
        <v>11.520000000000001</v>
      </c>
      <c r="M5" s="116">
        <f>[1]Agosto!$H$16</f>
        <v>13.32</v>
      </c>
      <c r="N5" s="116">
        <f>[1]Agosto!$H$17</f>
        <v>7.5600000000000005</v>
      </c>
      <c r="O5" s="116">
        <f>[1]Agosto!$H$18</f>
        <v>10.44</v>
      </c>
      <c r="P5" s="116">
        <f>[1]Agosto!$H$19</f>
        <v>15.120000000000001</v>
      </c>
      <c r="Q5" s="116">
        <f>[1]Agosto!$H$20</f>
        <v>26.28</v>
      </c>
      <c r="R5" s="116">
        <f>[1]Agosto!$H$21</f>
        <v>16.920000000000002</v>
      </c>
      <c r="S5" s="116">
        <f>[1]Agosto!$H$22</f>
        <v>21.6</v>
      </c>
      <c r="T5" s="116">
        <f>[1]Agosto!$H$23</f>
        <v>18.720000000000002</v>
      </c>
      <c r="U5" s="116">
        <f>[1]Agosto!$H$24</f>
        <v>10.44</v>
      </c>
      <c r="V5" s="116">
        <f>[1]Agosto!$H$25</f>
        <v>11.16</v>
      </c>
      <c r="W5" s="116">
        <f>[1]Agosto!$H$26</f>
        <v>10.8</v>
      </c>
      <c r="X5" s="116">
        <f>[1]Agosto!$H$27</f>
        <v>11.16</v>
      </c>
      <c r="Y5" s="116">
        <f>[1]Agosto!$H$28</f>
        <v>10.08</v>
      </c>
      <c r="Z5" s="116">
        <f>[1]Agosto!$H$29</f>
        <v>7.2</v>
      </c>
      <c r="AA5" s="116">
        <f>[1]Agosto!$H$30</f>
        <v>8.2799999999999994</v>
      </c>
      <c r="AB5" s="116">
        <f>[1]Agosto!$H$31</f>
        <v>14.04</v>
      </c>
      <c r="AC5" s="116">
        <f>[1]Agosto!$H$32</f>
        <v>6.84</v>
      </c>
      <c r="AD5" s="116">
        <f>[1]Agosto!$H$33</f>
        <v>15.120000000000001</v>
      </c>
      <c r="AE5" s="116">
        <f>[1]Agosto!$H$34</f>
        <v>14.76</v>
      </c>
      <c r="AF5" s="116">
        <f>[1]Agosto!$H$35</f>
        <v>10.8</v>
      </c>
      <c r="AG5" s="117">
        <f t="shared" ref="AG5" si="1">MAX(B5:AF5)</f>
        <v>26.28</v>
      </c>
      <c r="AH5" s="121">
        <f t="shared" ref="AH5" si="2">AVERAGE(B5:AF5)</f>
        <v>12.867096774193548</v>
      </c>
    </row>
    <row r="6" spans="1:37" x14ac:dyDescent="0.2">
      <c r="A6" s="54" t="s">
        <v>91</v>
      </c>
      <c r="B6" s="119">
        <f>[2]Agosto!$H$5</f>
        <v>16.920000000000002</v>
      </c>
      <c r="C6" s="119">
        <f>[2]Agosto!$H$6</f>
        <v>16.920000000000002</v>
      </c>
      <c r="D6" s="119">
        <f>[2]Agosto!$H$7</f>
        <v>19.8</v>
      </c>
      <c r="E6" s="119">
        <f>[2]Agosto!$H$8</f>
        <v>21.6</v>
      </c>
      <c r="F6" s="119">
        <f>[2]Agosto!$H$9</f>
        <v>10.08</v>
      </c>
      <c r="G6" s="119">
        <f>[2]Agosto!$H$10</f>
        <v>14.4</v>
      </c>
      <c r="H6" s="119">
        <f>[2]Agosto!$H$11</f>
        <v>14.04</v>
      </c>
      <c r="I6" s="119">
        <f>[2]Agosto!$H$12</f>
        <v>13.32</v>
      </c>
      <c r="J6" s="119">
        <f>[2]Agosto!$H$13</f>
        <v>20.88</v>
      </c>
      <c r="K6" s="119">
        <f>[2]Agosto!$H$14</f>
        <v>21.96</v>
      </c>
      <c r="L6" s="119">
        <f>[2]Agosto!$H$15</f>
        <v>17.64</v>
      </c>
      <c r="M6" s="119">
        <f>[2]Agosto!$H$16</f>
        <v>19.8</v>
      </c>
      <c r="N6" s="119">
        <f>[2]Agosto!$H$17</f>
        <v>12.6</v>
      </c>
      <c r="O6" s="119">
        <f>[2]Agosto!$H$18</f>
        <v>17.64</v>
      </c>
      <c r="P6" s="119">
        <f>[2]Agosto!$H$19</f>
        <v>24.12</v>
      </c>
      <c r="Q6" s="119">
        <f>[2]Agosto!$H$20</f>
        <v>20.88</v>
      </c>
      <c r="R6" s="119">
        <f>[2]Agosto!$H$21</f>
        <v>20.16</v>
      </c>
      <c r="S6" s="119">
        <f>[2]Agosto!$H$22</f>
        <v>23.759999999999998</v>
      </c>
      <c r="T6" s="119">
        <f>[2]Agosto!$H$23</f>
        <v>15.840000000000002</v>
      </c>
      <c r="U6" s="119">
        <f>[2]Agosto!$H$24</f>
        <v>25.2</v>
      </c>
      <c r="V6" s="119">
        <f>[2]Agosto!$H$25</f>
        <v>16.2</v>
      </c>
      <c r="W6" s="119">
        <f>[2]Agosto!$H$26</f>
        <v>14.76</v>
      </c>
      <c r="X6" s="119">
        <f>[2]Agosto!$H$27</f>
        <v>17.64</v>
      </c>
      <c r="Y6" s="119">
        <f>[2]Agosto!$H$28</f>
        <v>17.64</v>
      </c>
      <c r="Z6" s="119">
        <f>[2]Agosto!$H$29</f>
        <v>17.64</v>
      </c>
      <c r="AA6" s="119">
        <f>[2]Agosto!$H$30</f>
        <v>11.879999999999999</v>
      </c>
      <c r="AB6" s="119">
        <f>[2]Agosto!$H$31</f>
        <v>18</v>
      </c>
      <c r="AC6" s="119">
        <f>[2]Agosto!$H$32</f>
        <v>17.64</v>
      </c>
      <c r="AD6" s="119">
        <f>[2]Agosto!$H$33</f>
        <v>15.84</v>
      </c>
      <c r="AE6" s="119">
        <f>[2]Agosto!$H$34</f>
        <v>26.28</v>
      </c>
      <c r="AF6" s="119">
        <f>[2]Agosto!$H$35</f>
        <v>23.04</v>
      </c>
      <c r="AG6" s="117">
        <f t="shared" ref="AG6" si="3">MAX(B6:AF6)</f>
        <v>26.28</v>
      </c>
      <c r="AH6" s="121">
        <f t="shared" ref="AH6" si="4">AVERAGE(B6:AF6)</f>
        <v>18.197419354838708</v>
      </c>
    </row>
    <row r="7" spans="1:37" x14ac:dyDescent="0.2">
      <c r="A7" s="54" t="s">
        <v>0</v>
      </c>
      <c r="B7" s="119" t="str">
        <f>[3]Agosto!$H$5</f>
        <v>*</v>
      </c>
      <c r="C7" s="119" t="str">
        <f>[3]Agosto!$H$6</f>
        <v>*</v>
      </c>
      <c r="D7" s="119" t="str">
        <f>[3]Agosto!$H$7</f>
        <v>*</v>
      </c>
      <c r="E7" s="119" t="str">
        <f>[3]Agosto!$H$8</f>
        <v>*</v>
      </c>
      <c r="F7" s="119" t="str">
        <f>[3]Agosto!$H$9</f>
        <v>*</v>
      </c>
      <c r="G7" s="119" t="str">
        <f>[3]Agosto!$H$10</f>
        <v>*</v>
      </c>
      <c r="H7" s="119" t="str">
        <f>[3]Agosto!$H$11</f>
        <v>*</v>
      </c>
      <c r="I7" s="119" t="str">
        <f>[3]Agosto!$H$12</f>
        <v>*</v>
      </c>
      <c r="J7" s="119" t="str">
        <f>[3]Agosto!$H$13</f>
        <v>*</v>
      </c>
      <c r="K7" s="119" t="str">
        <f>[3]Agosto!$H$14</f>
        <v>*</v>
      </c>
      <c r="L7" s="119" t="str">
        <f>[3]Agosto!$H$15</f>
        <v>*</v>
      </c>
      <c r="M7" s="119" t="str">
        <f>[3]Agosto!$H$16</f>
        <v>*</v>
      </c>
      <c r="N7" s="119" t="str">
        <f>[3]Agosto!$H$17</f>
        <v>*</v>
      </c>
      <c r="O7" s="119" t="str">
        <f>[3]Agosto!$H$18</f>
        <v>*</v>
      </c>
      <c r="P7" s="119" t="str">
        <f>[3]Agosto!$H$19</f>
        <v>*</v>
      </c>
      <c r="Q7" s="119" t="str">
        <f>[3]Agosto!$H$20</f>
        <v>*</v>
      </c>
      <c r="R7" s="119" t="str">
        <f>[3]Agosto!$H$21</f>
        <v>*</v>
      </c>
      <c r="S7" s="119" t="str">
        <f>[3]Agosto!$H$22</f>
        <v>*</v>
      </c>
      <c r="T7" s="119" t="str">
        <f>[3]Agosto!$H$23</f>
        <v>*</v>
      </c>
      <c r="U7" s="119" t="str">
        <f>[3]Agosto!$H$24</f>
        <v>*</v>
      </c>
      <c r="V7" s="119">
        <f>[3]Agosto!$H$25</f>
        <v>9</v>
      </c>
      <c r="W7" s="119">
        <f>[3]Agosto!$H$26</f>
        <v>11.520000000000001</v>
      </c>
      <c r="X7" s="119">
        <f>[3]Agosto!$H$27</f>
        <v>14.4</v>
      </c>
      <c r="Y7" s="119">
        <f>[3]Agosto!$H$28</f>
        <v>14.04</v>
      </c>
      <c r="Z7" s="119">
        <f>[3]Agosto!$H$29</f>
        <v>15.120000000000001</v>
      </c>
      <c r="AA7" s="119">
        <f>[3]Agosto!$H$30</f>
        <v>14.04</v>
      </c>
      <c r="AB7" s="119">
        <f>[3]Agosto!$H$31</f>
        <v>9.3600000000000012</v>
      </c>
      <c r="AC7" s="119">
        <f>[3]Agosto!$H$32</f>
        <v>11.520000000000001</v>
      </c>
      <c r="AD7" s="119">
        <f>[3]Agosto!$H$33</f>
        <v>11.16</v>
      </c>
      <c r="AE7" s="119">
        <f>[3]Agosto!$H$34</f>
        <v>18.720000000000002</v>
      </c>
      <c r="AF7" s="119">
        <f>[3]Agosto!$H$35</f>
        <v>14.76</v>
      </c>
      <c r="AG7" s="117">
        <f t="shared" ref="AG7" si="5">MAX(B7:AF7)</f>
        <v>18.720000000000002</v>
      </c>
      <c r="AH7" s="121">
        <f t="shared" ref="AH7" si="6">AVERAGE(B7:AF7)</f>
        <v>13.058181818181817</v>
      </c>
    </row>
    <row r="8" spans="1:37" x14ac:dyDescent="0.2">
      <c r="A8" s="54" t="s">
        <v>227</v>
      </c>
      <c r="B8" s="11">
        <v>15.48</v>
      </c>
      <c r="C8" s="11">
        <v>20.52</v>
      </c>
      <c r="D8" s="11">
        <v>20.16</v>
      </c>
      <c r="E8" s="11">
        <v>24.840000000000003</v>
      </c>
      <c r="F8" s="11">
        <v>13.32</v>
      </c>
      <c r="G8" s="11">
        <v>21.96</v>
      </c>
      <c r="H8" s="11">
        <v>16.559999999999999</v>
      </c>
      <c r="I8" s="11">
        <v>13.68</v>
      </c>
      <c r="J8" s="11">
        <v>23.040000000000003</v>
      </c>
      <c r="K8" s="11">
        <v>16.920000000000002</v>
      </c>
      <c r="L8" s="11">
        <v>25.92</v>
      </c>
      <c r="M8" s="11">
        <v>27.36</v>
      </c>
      <c r="N8" s="11">
        <v>17.64</v>
      </c>
      <c r="O8" s="11">
        <v>24.12</v>
      </c>
      <c r="P8" s="11">
        <v>32.76</v>
      </c>
      <c r="Q8" s="11">
        <v>26.64</v>
      </c>
      <c r="R8" s="11">
        <v>24.12</v>
      </c>
      <c r="S8" s="11">
        <v>24.48</v>
      </c>
      <c r="T8" s="11">
        <v>28.08</v>
      </c>
      <c r="U8" s="11">
        <v>34.56</v>
      </c>
      <c r="V8" s="11">
        <v>19.440000000000001</v>
      </c>
      <c r="W8" s="11">
        <v>19.079999999999998</v>
      </c>
      <c r="X8" s="11">
        <v>18.36</v>
      </c>
      <c r="Y8" s="11">
        <v>16.2</v>
      </c>
      <c r="Z8" s="11">
        <v>14.76</v>
      </c>
      <c r="AA8" s="11">
        <v>13.68</v>
      </c>
      <c r="AB8" s="11">
        <v>18.720000000000002</v>
      </c>
      <c r="AC8" s="11">
        <v>20.88</v>
      </c>
      <c r="AD8" s="11">
        <v>19.8</v>
      </c>
      <c r="AE8" s="11">
        <v>29.880000000000003</v>
      </c>
      <c r="AF8" s="11">
        <v>24.48</v>
      </c>
      <c r="AG8" s="117">
        <f t="shared" ref="AG8" si="7">MAX(B8:AF8)</f>
        <v>34.56</v>
      </c>
      <c r="AH8" s="121">
        <f t="shared" ref="AH8" si="8">AVERAGE(B8:AF8)</f>
        <v>21.530322580645159</v>
      </c>
    </row>
    <row r="9" spans="1:37" x14ac:dyDescent="0.2">
      <c r="A9" s="54" t="s">
        <v>98</v>
      </c>
      <c r="B9" s="119">
        <f>[4]Agosto!$H$5</f>
        <v>16.920000000000002</v>
      </c>
      <c r="C9" s="119">
        <f>[4]Agosto!$H$6</f>
        <v>21.240000000000002</v>
      </c>
      <c r="D9" s="119">
        <f>[4]Agosto!$H$7</f>
        <v>17.64</v>
      </c>
      <c r="E9" s="119">
        <f>[4]Agosto!$H$8</f>
        <v>23.759999999999998</v>
      </c>
      <c r="F9" s="119">
        <f>[4]Agosto!$H$9</f>
        <v>23.040000000000003</v>
      </c>
      <c r="G9" s="119">
        <f>[4]Agosto!$H$10</f>
        <v>22.68</v>
      </c>
      <c r="H9" s="119">
        <f>[4]Agosto!$H$11</f>
        <v>19.440000000000001</v>
      </c>
      <c r="I9" s="119">
        <f>[4]Agosto!$H$12</f>
        <v>19.079999999999998</v>
      </c>
      <c r="J9" s="119">
        <f>[4]Agosto!$H$13</f>
        <v>20.88</v>
      </c>
      <c r="K9" s="119">
        <f>[4]Agosto!$H$14</f>
        <v>18.36</v>
      </c>
      <c r="L9" s="119">
        <f>[4]Agosto!$H$15</f>
        <v>29.52</v>
      </c>
      <c r="M9" s="119">
        <f>[4]Agosto!$H$16</f>
        <v>25.56</v>
      </c>
      <c r="N9" s="119">
        <f>[4]Agosto!$H$17</f>
        <v>14.76</v>
      </c>
      <c r="O9" s="119">
        <f>[4]Agosto!$H$18</f>
        <v>22.32</v>
      </c>
      <c r="P9" s="119">
        <f>[4]Agosto!$H$19</f>
        <v>33.119999999999997</v>
      </c>
      <c r="Q9" s="119">
        <f>[4]Agosto!$H$20</f>
        <v>31.319999999999997</v>
      </c>
      <c r="R9" s="119">
        <f>[4]Agosto!$H$21</f>
        <v>25.56</v>
      </c>
      <c r="S9" s="119">
        <f>[4]Agosto!$H$22</f>
        <v>28.08</v>
      </c>
      <c r="T9" s="119">
        <f>[4]Agosto!$H$23</f>
        <v>41.76</v>
      </c>
      <c r="U9" s="119">
        <f>[4]Agosto!$H$24</f>
        <v>34.56</v>
      </c>
      <c r="V9" s="119">
        <f>[4]Agosto!$H$25</f>
        <v>24.48</v>
      </c>
      <c r="W9" s="119">
        <f>[4]Agosto!$H$26</f>
        <v>24.12</v>
      </c>
      <c r="X9" s="119">
        <f>[4]Agosto!$H$27</f>
        <v>26.64</v>
      </c>
      <c r="Y9" s="119">
        <f>[4]Agosto!$H$28</f>
        <v>26.28</v>
      </c>
      <c r="Z9" s="119">
        <f>[4]Agosto!$H$29</f>
        <v>19.079999999999998</v>
      </c>
      <c r="AA9" s="119">
        <f>[4]Agosto!$H$30</f>
        <v>23.040000000000003</v>
      </c>
      <c r="AB9" s="119">
        <f>[4]Agosto!$H$31</f>
        <v>19.079999999999998</v>
      </c>
      <c r="AC9" s="119">
        <f>[4]Agosto!$H$32</f>
        <v>11.520000000000001</v>
      </c>
      <c r="AD9" s="119">
        <f>[4]Agosto!$H$33</f>
        <v>35.64</v>
      </c>
      <c r="AE9" s="119">
        <f>[4]Agosto!$H$34</f>
        <v>35.64</v>
      </c>
      <c r="AF9" s="119">
        <f>[4]Agosto!$H$35</f>
        <v>24.48</v>
      </c>
      <c r="AG9" s="117">
        <f t="shared" ref="AG9" si="9">MAX(B9:AF9)</f>
        <v>41.76</v>
      </c>
      <c r="AH9" s="121">
        <f t="shared" ref="AH9" si="10">AVERAGE(B9:AF9)</f>
        <v>24.50322580645161</v>
      </c>
    </row>
    <row r="10" spans="1:37" x14ac:dyDescent="0.2">
      <c r="A10" s="54" t="s">
        <v>53</v>
      </c>
      <c r="B10" s="119">
        <f>[5]Agosto!$H$5</f>
        <v>16.920000000000002</v>
      </c>
      <c r="C10" s="119">
        <f>[5]Agosto!$H$6</f>
        <v>20.16</v>
      </c>
      <c r="D10" s="119">
        <f>[5]Agosto!$H$7</f>
        <v>19.8</v>
      </c>
      <c r="E10" s="119">
        <f>[5]Agosto!$H$8</f>
        <v>22.32</v>
      </c>
      <c r="F10" s="119">
        <f>[5]Agosto!$H$9</f>
        <v>22.32</v>
      </c>
      <c r="G10" s="119">
        <f>[5]Agosto!$H$10</f>
        <v>22.68</v>
      </c>
      <c r="H10" s="119">
        <f>[5]Agosto!$H$11</f>
        <v>21.6</v>
      </c>
      <c r="I10" s="119">
        <f>[5]Agosto!$H$12</f>
        <v>14.76</v>
      </c>
      <c r="J10" s="119">
        <f>[5]Agosto!$H$13</f>
        <v>26.64</v>
      </c>
      <c r="K10" s="119">
        <f>[5]Agosto!$H$14</f>
        <v>21.240000000000002</v>
      </c>
      <c r="L10" s="119">
        <f>[5]Agosto!$H$15</f>
        <v>17.28</v>
      </c>
      <c r="M10" s="119">
        <f>[5]Agosto!$H$16</f>
        <v>26.64</v>
      </c>
      <c r="N10" s="119">
        <f>[5]Agosto!$H$17</f>
        <v>19.8</v>
      </c>
      <c r="O10" s="119">
        <f>[5]Agosto!$H$18</f>
        <v>22.68</v>
      </c>
      <c r="P10" s="119">
        <f>[5]Agosto!$H$19</f>
        <v>22.68</v>
      </c>
      <c r="Q10" s="119">
        <f>[5]Agosto!$H$20</f>
        <v>29.52</v>
      </c>
      <c r="R10" s="119">
        <f>[5]Agosto!$H$21</f>
        <v>28.08</v>
      </c>
      <c r="S10" s="119">
        <f>[5]Agosto!$H$22</f>
        <v>28.08</v>
      </c>
      <c r="T10" s="119">
        <f>[5]Agosto!$H$23</f>
        <v>24.48</v>
      </c>
      <c r="U10" s="119">
        <f>[5]Agosto!$H$24</f>
        <v>28.44</v>
      </c>
      <c r="V10" s="119">
        <f>[5]Agosto!$H$25</f>
        <v>23.040000000000003</v>
      </c>
      <c r="W10" s="119">
        <f>[5]Agosto!$H$26</f>
        <v>21.6</v>
      </c>
      <c r="X10" s="119">
        <f>[5]Agosto!$H$27</f>
        <v>24.48</v>
      </c>
      <c r="Y10" s="119">
        <f>[5]Agosto!$H$28</f>
        <v>21.240000000000002</v>
      </c>
      <c r="Z10" s="119">
        <f>[5]Agosto!$H$29</f>
        <v>16.920000000000002</v>
      </c>
      <c r="AA10" s="119">
        <f>[5]Agosto!$H$30</f>
        <v>16.920000000000002</v>
      </c>
      <c r="AB10" s="119">
        <f>[5]Agosto!$H$31</f>
        <v>18</v>
      </c>
      <c r="AC10" s="119">
        <f>[5]Agosto!$H$32</f>
        <v>13.68</v>
      </c>
      <c r="AD10" s="119">
        <f>[5]Agosto!$H$33</f>
        <v>27.36</v>
      </c>
      <c r="AE10" s="119">
        <f>[5]Agosto!$H$34</f>
        <v>29.16</v>
      </c>
      <c r="AF10" s="119">
        <f>[5]Agosto!$H$35</f>
        <v>24.840000000000003</v>
      </c>
      <c r="AG10" s="117">
        <f t="shared" ref="AG10" si="11">MAX(B10:AF10)</f>
        <v>29.52</v>
      </c>
      <c r="AH10" s="121">
        <f t="shared" ref="AH10" si="12">AVERAGE(B10:AF10)</f>
        <v>22.366451612903223</v>
      </c>
    </row>
    <row r="11" spans="1:37" x14ac:dyDescent="0.2">
      <c r="A11" s="54" t="s">
        <v>149</v>
      </c>
      <c r="B11" s="119">
        <f>[6]Agosto!$H$5</f>
        <v>18.36</v>
      </c>
      <c r="C11" s="119">
        <f>[6]Agosto!$H$6</f>
        <v>18.720000000000002</v>
      </c>
      <c r="D11" s="119">
        <f>[6]Agosto!$H$7</f>
        <v>13.32</v>
      </c>
      <c r="E11" s="119">
        <f>[6]Agosto!$H$8</f>
        <v>22.68</v>
      </c>
      <c r="F11" s="119">
        <f>[6]Agosto!$H$9</f>
        <v>21.240000000000002</v>
      </c>
      <c r="G11" s="119">
        <f>[6]Agosto!$H$10</f>
        <v>17.64</v>
      </c>
      <c r="H11" s="119">
        <f>[6]Agosto!$H$11</f>
        <v>12.24</v>
      </c>
      <c r="I11" s="119">
        <f>[6]Agosto!$H$12</f>
        <v>22.68</v>
      </c>
      <c r="J11" s="119">
        <f>[6]Agosto!$H$13</f>
        <v>31.319999999999997</v>
      </c>
      <c r="K11" s="119">
        <f>[6]Agosto!$H$14</f>
        <v>22.68</v>
      </c>
      <c r="L11" s="119">
        <f>[6]Agosto!$H$15</f>
        <v>18</v>
      </c>
      <c r="M11" s="119">
        <f>[6]Agosto!$H$16</f>
        <v>18.720000000000002</v>
      </c>
      <c r="N11" s="119">
        <f>[6]Agosto!$H$17</f>
        <v>12.24</v>
      </c>
      <c r="O11" s="119">
        <f>[6]Agosto!$H$18</f>
        <v>19.079999999999998</v>
      </c>
      <c r="P11" s="119">
        <f>[6]Agosto!$H$19</f>
        <v>25.92</v>
      </c>
      <c r="Q11" s="119">
        <f>[6]Agosto!$H$20</f>
        <v>35.64</v>
      </c>
      <c r="R11" s="119">
        <f>[6]Agosto!$H$21</f>
        <v>20.52</v>
      </c>
      <c r="S11" s="119">
        <f>[6]Agosto!$H$22</f>
        <v>30.96</v>
      </c>
      <c r="T11" s="119">
        <f>[6]Agosto!$H$23</f>
        <v>34.92</v>
      </c>
      <c r="U11" s="119">
        <f>[6]Agosto!$H$24</f>
        <v>27.720000000000002</v>
      </c>
      <c r="V11" s="119">
        <f>[6]Agosto!$H$25</f>
        <v>15.120000000000001</v>
      </c>
      <c r="W11" s="119">
        <f>[6]Agosto!$H$26</f>
        <v>18.720000000000002</v>
      </c>
      <c r="X11" s="119">
        <f>[6]Agosto!$H$27</f>
        <v>23.040000000000003</v>
      </c>
      <c r="Y11" s="119">
        <f>[6]Agosto!$H$28</f>
        <v>19.079999999999998</v>
      </c>
      <c r="Z11" s="119">
        <f>[6]Agosto!$H$29</f>
        <v>14.4</v>
      </c>
      <c r="AA11" s="119">
        <f>[6]Agosto!$H$30</f>
        <v>16.2</v>
      </c>
      <c r="AB11" s="119">
        <f>[6]Agosto!$H$31</f>
        <v>18.720000000000002</v>
      </c>
      <c r="AC11" s="119">
        <f>[6]Agosto!$H$32</f>
        <v>14.76</v>
      </c>
      <c r="AD11" s="119">
        <f>[6]Agosto!$H$33</f>
        <v>31.319999999999997</v>
      </c>
      <c r="AE11" s="119">
        <f>[6]Agosto!$H$34</f>
        <v>32.4</v>
      </c>
      <c r="AF11" s="119">
        <f>[6]Agosto!$H$35</f>
        <v>21.240000000000002</v>
      </c>
      <c r="AG11" s="117">
        <f t="shared" ref="AG11" si="13">MAX(B11:AF11)</f>
        <v>35.64</v>
      </c>
      <c r="AH11" s="121">
        <f t="shared" ref="AH11" si="14">AVERAGE(B11:AF11)</f>
        <v>21.600000000000005</v>
      </c>
    </row>
    <row r="12" spans="1:37" x14ac:dyDescent="0.2">
      <c r="A12" s="54" t="s">
        <v>1</v>
      </c>
      <c r="B12" s="119" t="str">
        <f>[7]Agosto!$H$5</f>
        <v>*</v>
      </c>
      <c r="C12" s="119" t="str">
        <f>[7]Agosto!$H$6</f>
        <v>*</v>
      </c>
      <c r="D12" s="119" t="str">
        <f>[7]Agosto!$H$7</f>
        <v>*</v>
      </c>
      <c r="E12" s="119" t="str">
        <f>[7]Agosto!$H$8</f>
        <v>*</v>
      </c>
      <c r="F12" s="119" t="str">
        <f>[7]Agosto!$H$9</f>
        <v>*</v>
      </c>
      <c r="G12" s="119" t="str">
        <f>[7]Agosto!$H$10</f>
        <v>*</v>
      </c>
      <c r="H12" s="119" t="str">
        <f>[7]Agosto!$H$11</f>
        <v>*</v>
      </c>
      <c r="I12" s="119" t="str">
        <f>[7]Agosto!$H$12</f>
        <v>*</v>
      </c>
      <c r="J12" s="119" t="str">
        <f>[7]Agosto!$H$13</f>
        <v>*</v>
      </c>
      <c r="K12" s="119" t="str">
        <f>[7]Agosto!$H$14</f>
        <v>*</v>
      </c>
      <c r="L12" s="119" t="str">
        <f>[7]Agosto!$H$15</f>
        <v>*</v>
      </c>
      <c r="M12" s="119" t="str">
        <f>[7]Agosto!$H$16</f>
        <v>*</v>
      </c>
      <c r="N12" s="119" t="str">
        <f>[7]Agosto!$H$17</f>
        <v>*</v>
      </c>
      <c r="O12" s="119" t="str">
        <f>[7]Agosto!$H$18</f>
        <v>*</v>
      </c>
      <c r="P12" s="119" t="str">
        <f>[7]Agosto!$H$19</f>
        <v>*</v>
      </c>
      <c r="Q12" s="119" t="str">
        <f>[7]Agosto!$H$20</f>
        <v>*</v>
      </c>
      <c r="R12" s="119" t="str">
        <f>[7]Agosto!$H$21</f>
        <v>*</v>
      </c>
      <c r="S12" s="119" t="str">
        <f>[7]Agosto!$H$22</f>
        <v>*</v>
      </c>
      <c r="T12" s="119" t="str">
        <f>[7]Agosto!$H$23</f>
        <v>*</v>
      </c>
      <c r="U12" s="119">
        <f>[7]Agosto!$H$24</f>
        <v>29.52</v>
      </c>
      <c r="V12" s="119">
        <f>[7]Agosto!$H$25</f>
        <v>15.120000000000001</v>
      </c>
      <c r="W12" s="119">
        <f>[7]Agosto!$H$26</f>
        <v>22.32</v>
      </c>
      <c r="X12" s="119">
        <f>[7]Agosto!$H$27</f>
        <v>27</v>
      </c>
      <c r="Y12" s="119">
        <f>[7]Agosto!$H$28</f>
        <v>26.28</v>
      </c>
      <c r="Z12" s="119">
        <f>[7]Agosto!$H$29</f>
        <v>16.559999999999999</v>
      </c>
      <c r="AA12" s="119">
        <f>[7]Agosto!$H$30</f>
        <v>24.12</v>
      </c>
      <c r="AB12" s="119">
        <f>[7]Agosto!$H$31</f>
        <v>16.559999999999999</v>
      </c>
      <c r="AC12" s="119">
        <f>[7]Agosto!$H$32</f>
        <v>12.96</v>
      </c>
      <c r="AD12" s="119">
        <f>[7]Agosto!$H$33</f>
        <v>26.28</v>
      </c>
      <c r="AE12" s="119">
        <f>[7]Agosto!$H$34</f>
        <v>30.96</v>
      </c>
      <c r="AF12" s="119">
        <f>[7]Agosto!$H$35</f>
        <v>26.64</v>
      </c>
      <c r="AG12" s="117">
        <f t="shared" ref="AG12:AG17" si="15">MAX(B12:AF12)</f>
        <v>30.96</v>
      </c>
      <c r="AH12" s="121">
        <f t="shared" ref="AH12:AH17" si="16">AVERAGE(B12:AF12)</f>
        <v>22.860000000000003</v>
      </c>
      <c r="AJ12" s="12" t="s">
        <v>36</v>
      </c>
    </row>
    <row r="13" spans="1:37" x14ac:dyDescent="0.2">
      <c r="A13" s="54" t="s">
        <v>2</v>
      </c>
      <c r="B13" s="119" t="str">
        <f>[8]Agosto!$H$5</f>
        <v>*</v>
      </c>
      <c r="C13" s="119" t="str">
        <f>[8]Agosto!$H$6</f>
        <v>*</v>
      </c>
      <c r="D13" s="119" t="str">
        <f>[8]Agosto!$H$7</f>
        <v>*</v>
      </c>
      <c r="E13" s="119" t="str">
        <f>[8]Agosto!$H$8</f>
        <v>*</v>
      </c>
      <c r="F13" s="119" t="str">
        <f>[8]Agosto!$H$9</f>
        <v>*</v>
      </c>
      <c r="G13" s="119" t="str">
        <f>[8]Agosto!$H$10</f>
        <v>*</v>
      </c>
      <c r="H13" s="119" t="str">
        <f>[8]Agosto!$H$11</f>
        <v>*</v>
      </c>
      <c r="I13" s="119" t="str">
        <f>[8]Agosto!$H$12</f>
        <v>*</v>
      </c>
      <c r="J13" s="119" t="str">
        <f>[8]Agosto!$H$13</f>
        <v>*</v>
      </c>
      <c r="K13" s="119" t="str">
        <f>[8]Agosto!$H$14</f>
        <v>*</v>
      </c>
      <c r="L13" s="119" t="str">
        <f>[8]Agosto!$H$15</f>
        <v>*</v>
      </c>
      <c r="M13" s="119" t="str">
        <f>[8]Agosto!$H$16</f>
        <v>*</v>
      </c>
      <c r="N13" s="119" t="str">
        <f>[8]Agosto!$H$17</f>
        <v>*</v>
      </c>
      <c r="O13" s="119" t="str">
        <f>[8]Agosto!$H$18</f>
        <v>*</v>
      </c>
      <c r="P13" s="119" t="str">
        <f>[8]Agosto!$H$19</f>
        <v>*</v>
      </c>
      <c r="Q13" s="119" t="str">
        <f>[8]Agosto!$H$20</f>
        <v>*</v>
      </c>
      <c r="R13" s="119">
        <f>[8]Agosto!$H$21</f>
        <v>18.720000000000002</v>
      </c>
      <c r="S13" s="119">
        <f>[8]Agosto!$H$22</f>
        <v>28.44</v>
      </c>
      <c r="T13" s="119">
        <f>[8]Agosto!$H$23</f>
        <v>14.04</v>
      </c>
      <c r="U13" s="119">
        <f>[8]Agosto!$H$24</f>
        <v>16.920000000000002</v>
      </c>
      <c r="V13" s="119">
        <f>[8]Agosto!$H$25</f>
        <v>15.48</v>
      </c>
      <c r="W13" s="119">
        <f>[8]Agosto!$H$26</f>
        <v>16.2</v>
      </c>
      <c r="X13" s="119">
        <f>[8]Agosto!$H$27</f>
        <v>14.04</v>
      </c>
      <c r="Y13" s="119">
        <f>[8]Agosto!$H$28</f>
        <v>11.520000000000001</v>
      </c>
      <c r="Z13" s="119">
        <f>[8]Agosto!$H$29</f>
        <v>11.16</v>
      </c>
      <c r="AA13" s="119">
        <f>[8]Agosto!$H$30</f>
        <v>11.16</v>
      </c>
      <c r="AB13" s="119">
        <f>[8]Agosto!$H$31</f>
        <v>12.6</v>
      </c>
      <c r="AC13" s="119">
        <f>[8]Agosto!$H$32</f>
        <v>7.5600000000000005</v>
      </c>
      <c r="AD13" s="119">
        <f>[8]Agosto!$H$33</f>
        <v>11.520000000000001</v>
      </c>
      <c r="AE13" s="119">
        <f>[8]Agosto!$H$34</f>
        <v>15.840000000000002</v>
      </c>
      <c r="AF13" s="119">
        <f>[8]Agosto!$H$35</f>
        <v>12.24</v>
      </c>
      <c r="AG13" s="117">
        <f>MAX(B13:AF13)</f>
        <v>28.44</v>
      </c>
      <c r="AH13" s="121">
        <f>AVERAGE(B13:AF13)</f>
        <v>14.496000000000002</v>
      </c>
      <c r="AI13" s="12" t="s">
        <v>36</v>
      </c>
      <c r="AJ13" s="12" t="s">
        <v>36</v>
      </c>
    </row>
    <row r="14" spans="1:37" x14ac:dyDescent="0.2">
      <c r="A14" s="54" t="s">
        <v>3</v>
      </c>
      <c r="B14" s="119" t="str">
        <f>[9]Agosto!$H$5</f>
        <v>*</v>
      </c>
      <c r="C14" s="119" t="str">
        <f>[9]Agosto!$H$6</f>
        <v>*</v>
      </c>
      <c r="D14" s="119" t="str">
        <f>[9]Agosto!$H$7</f>
        <v>*</v>
      </c>
      <c r="E14" s="119" t="str">
        <f>[9]Agosto!$H$8</f>
        <v>*</v>
      </c>
      <c r="F14" s="119" t="str">
        <f>[9]Agosto!$H$9</f>
        <v>*</v>
      </c>
      <c r="G14" s="119" t="str">
        <f>[9]Agosto!$H$10</f>
        <v>*</v>
      </c>
      <c r="H14" s="119" t="str">
        <f>[9]Agosto!$H$11</f>
        <v>*</v>
      </c>
      <c r="I14" s="119" t="str">
        <f>[9]Agosto!$H$12</f>
        <v>*</v>
      </c>
      <c r="J14" s="119" t="str">
        <f>[9]Agosto!$H$13</f>
        <v>*</v>
      </c>
      <c r="K14" s="119" t="str">
        <f>[9]Agosto!$H$14</f>
        <v>*</v>
      </c>
      <c r="L14" s="119" t="str">
        <f>[9]Agosto!$H$15</f>
        <v>*</v>
      </c>
      <c r="M14" s="119" t="str">
        <f>[9]Agosto!$H$16</f>
        <v>*</v>
      </c>
      <c r="N14" s="119" t="str">
        <f>[9]Agosto!$H$17</f>
        <v>*</v>
      </c>
      <c r="O14" s="119" t="str">
        <f>[9]Agosto!$H$18</f>
        <v>*</v>
      </c>
      <c r="P14" s="119" t="str">
        <f>[9]Agosto!$H$19</f>
        <v>*</v>
      </c>
      <c r="Q14" s="119" t="str">
        <f>[9]Agosto!$H$20</f>
        <v>*</v>
      </c>
      <c r="R14" s="119">
        <f>[9]Agosto!$H$21</f>
        <v>15.48</v>
      </c>
      <c r="S14" s="119">
        <f>[9]Agosto!$H$22</f>
        <v>33.480000000000004</v>
      </c>
      <c r="T14" s="119">
        <f>[9]Agosto!$H$23</f>
        <v>23.759999999999998</v>
      </c>
      <c r="U14" s="119">
        <f>[9]Agosto!$H$24</f>
        <v>16.2</v>
      </c>
      <c r="V14" s="119">
        <f>[9]Agosto!$H$25</f>
        <v>18</v>
      </c>
      <c r="W14" s="119">
        <f>[9]Agosto!$H$26</f>
        <v>17.64</v>
      </c>
      <c r="X14" s="119">
        <f>[9]Agosto!$H$27</f>
        <v>20.16</v>
      </c>
      <c r="Y14" s="119">
        <f>[9]Agosto!$H$28</f>
        <v>17.28</v>
      </c>
      <c r="Z14" s="119">
        <f>[9]Agosto!$H$29</f>
        <v>15.48</v>
      </c>
      <c r="AA14" s="119">
        <f>[9]Agosto!$H$30</f>
        <v>16.559999999999999</v>
      </c>
      <c r="AB14" s="119">
        <f>[9]Agosto!$H$31</f>
        <v>14.4</v>
      </c>
      <c r="AC14" s="119">
        <f>[9]Agosto!$H$32</f>
        <v>11.520000000000001</v>
      </c>
      <c r="AD14" s="119">
        <f>[9]Agosto!$H$33</f>
        <v>13.32</v>
      </c>
      <c r="AE14" s="119">
        <f>[9]Agosto!$H$34</f>
        <v>15.840000000000002</v>
      </c>
      <c r="AF14" s="119">
        <f>[9]Agosto!$H$35</f>
        <v>15.120000000000001</v>
      </c>
      <c r="AG14" s="117">
        <f t="shared" si="15"/>
        <v>33.480000000000004</v>
      </c>
      <c r="AH14" s="121">
        <f t="shared" si="16"/>
        <v>17.616</v>
      </c>
      <c r="AJ14" t="s">
        <v>36</v>
      </c>
    </row>
    <row r="15" spans="1:37" x14ac:dyDescent="0.2">
      <c r="A15" s="54" t="s">
        <v>4</v>
      </c>
      <c r="B15" s="119" t="str">
        <f>[10]Agosto!$H$5</f>
        <v>*</v>
      </c>
      <c r="C15" s="119" t="str">
        <f>[10]Agosto!$H$6</f>
        <v>*</v>
      </c>
      <c r="D15" s="119" t="str">
        <f>[10]Agosto!$H$7</f>
        <v>*</v>
      </c>
      <c r="E15" s="119" t="str">
        <f>[10]Agosto!$H$8</f>
        <v>*</v>
      </c>
      <c r="F15" s="119" t="str">
        <f>[10]Agosto!$H$9</f>
        <v>*</v>
      </c>
      <c r="G15" s="119" t="str">
        <f>[10]Agosto!$H$10</f>
        <v>*</v>
      </c>
      <c r="H15" s="119" t="str">
        <f>[10]Agosto!$H$11</f>
        <v>*</v>
      </c>
      <c r="I15" s="119" t="str">
        <f>[10]Agosto!$H$12</f>
        <v>*</v>
      </c>
      <c r="J15" s="119" t="str">
        <f>[10]Agosto!$H$13</f>
        <v>*</v>
      </c>
      <c r="K15" s="119" t="str">
        <f>[10]Agosto!$H$14</f>
        <v>*</v>
      </c>
      <c r="L15" s="119" t="str">
        <f>[10]Agosto!$H$15</f>
        <v>*</v>
      </c>
      <c r="M15" s="119" t="str">
        <f>[10]Agosto!$H$16</f>
        <v>*</v>
      </c>
      <c r="N15" s="119" t="str">
        <f>[10]Agosto!$H$17</f>
        <v>*</v>
      </c>
      <c r="O15" s="119" t="str">
        <f>[10]Agosto!$H$18</f>
        <v>*</v>
      </c>
      <c r="P15" s="119" t="str">
        <f>[10]Agosto!$H$19</f>
        <v>*</v>
      </c>
      <c r="Q15" s="119" t="str">
        <f>[10]Agosto!$H$20</f>
        <v>*</v>
      </c>
      <c r="R15" s="119" t="str">
        <f>[10]Agosto!$H$21</f>
        <v>*</v>
      </c>
      <c r="S15" s="119" t="str">
        <f>[10]Agosto!$H$22</f>
        <v>*</v>
      </c>
      <c r="T15" s="119" t="str">
        <f>[10]Agosto!$H$23</f>
        <v>*</v>
      </c>
      <c r="U15" s="119" t="str">
        <f>[10]Agosto!$H$24</f>
        <v>*</v>
      </c>
      <c r="V15" s="119" t="str">
        <f>[10]Agosto!$H$25</f>
        <v>*</v>
      </c>
      <c r="W15" s="119" t="str">
        <f>[10]Agosto!$H$26</f>
        <v>*</v>
      </c>
      <c r="X15" s="119" t="str">
        <f>[10]Agosto!$H$27</f>
        <v>*</v>
      </c>
      <c r="Y15" s="119">
        <f>[10]Agosto!$H$28</f>
        <v>19.079999999999998</v>
      </c>
      <c r="Z15" s="119">
        <f>[10]Agosto!$H$29</f>
        <v>16.2</v>
      </c>
      <c r="AA15" s="119">
        <f>[10]Agosto!$H$30</f>
        <v>16.920000000000002</v>
      </c>
      <c r="AB15" s="119">
        <f>[10]Agosto!$H$31</f>
        <v>17.64</v>
      </c>
      <c r="AC15" s="119">
        <f>[10]Agosto!$H$32</f>
        <v>27.720000000000002</v>
      </c>
      <c r="AD15" s="119">
        <f>[10]Agosto!$H$33</f>
        <v>29.16</v>
      </c>
      <c r="AE15" s="119">
        <f>[10]Agosto!$H$34</f>
        <v>14.76</v>
      </c>
      <c r="AF15" s="119">
        <f>[10]Agosto!$H$35</f>
        <v>15.120000000000001</v>
      </c>
      <c r="AG15" s="117">
        <f t="shared" si="15"/>
        <v>29.16</v>
      </c>
      <c r="AH15" s="121">
        <f t="shared" si="16"/>
        <v>19.574999999999999</v>
      </c>
      <c r="AI15" s="12" t="s">
        <v>36</v>
      </c>
      <c r="AK15" t="s">
        <v>36</v>
      </c>
    </row>
    <row r="16" spans="1:37" x14ac:dyDescent="0.2">
      <c r="A16" s="54" t="s">
        <v>34</v>
      </c>
      <c r="B16" s="119" t="str">
        <f>[11]Agosto!$H$5</f>
        <v>*</v>
      </c>
      <c r="C16" s="119" t="str">
        <f>[11]Agosto!$H$6</f>
        <v>*</v>
      </c>
      <c r="D16" s="119" t="str">
        <f>[11]Agosto!$H$7</f>
        <v>*</v>
      </c>
      <c r="E16" s="119" t="str">
        <f>[11]Agosto!$H$8</f>
        <v>*</v>
      </c>
      <c r="F16" s="119" t="str">
        <f>[11]Agosto!$H$9</f>
        <v>*</v>
      </c>
      <c r="G16" s="119" t="str">
        <f>[11]Agosto!$H$10</f>
        <v>*</v>
      </c>
      <c r="H16" s="119" t="str">
        <f>[11]Agosto!$H$11</f>
        <v>*</v>
      </c>
      <c r="I16" s="119" t="str">
        <f>[11]Agosto!$H$12</f>
        <v>*</v>
      </c>
      <c r="J16" s="119" t="str">
        <f>[11]Agosto!$H$13</f>
        <v>*</v>
      </c>
      <c r="K16" s="119" t="str">
        <f>[11]Agosto!$H$14</f>
        <v>*</v>
      </c>
      <c r="L16" s="119" t="str">
        <f>[11]Agosto!$H$15</f>
        <v>*</v>
      </c>
      <c r="M16" s="119" t="str">
        <f>[11]Agosto!$H$16</f>
        <v>*</v>
      </c>
      <c r="N16" s="119" t="str">
        <f>[11]Agosto!$H$17</f>
        <v>*</v>
      </c>
      <c r="O16" s="119" t="str">
        <f>[11]Agosto!$H$18</f>
        <v>*</v>
      </c>
      <c r="P16" s="119" t="str">
        <f>[11]Agosto!$H$19</f>
        <v>*</v>
      </c>
      <c r="Q16" s="119" t="str">
        <f>[11]Agosto!$H$20</f>
        <v>*</v>
      </c>
      <c r="R16" s="119">
        <f>[11]Agosto!$H$21</f>
        <v>28.8</v>
      </c>
      <c r="S16" s="119">
        <f>[11]Agosto!$H$22</f>
        <v>35.64</v>
      </c>
      <c r="T16" s="119">
        <f>[11]Agosto!$H$23</f>
        <v>31.680000000000003</v>
      </c>
      <c r="U16" s="119">
        <f>[11]Agosto!$H$24</f>
        <v>24.12</v>
      </c>
      <c r="V16" s="119">
        <f>[11]Agosto!$H$25</f>
        <v>25.2</v>
      </c>
      <c r="W16" s="119">
        <f>[11]Agosto!$H$26</f>
        <v>20.52</v>
      </c>
      <c r="X16" s="119">
        <f>[11]Agosto!$H$27</f>
        <v>24.48</v>
      </c>
      <c r="Y16" s="119">
        <f>[11]Agosto!$H$28</f>
        <v>17.64</v>
      </c>
      <c r="Z16" s="119">
        <f>[11]Agosto!$H$29</f>
        <v>21.240000000000002</v>
      </c>
      <c r="AA16" s="119">
        <f>[11]Agosto!$H$30</f>
        <v>21.96</v>
      </c>
      <c r="AB16" s="119">
        <f>[11]Agosto!$H$31</f>
        <v>23.400000000000002</v>
      </c>
      <c r="AC16" s="119">
        <f>[11]Agosto!$H$32</f>
        <v>18</v>
      </c>
      <c r="AD16" s="119">
        <f>[11]Agosto!$H$33</f>
        <v>25.2</v>
      </c>
      <c r="AE16" s="119">
        <f>[11]Agosto!$H$34</f>
        <v>27.720000000000002</v>
      </c>
      <c r="AF16" s="119">
        <f>[11]Agosto!$H$35</f>
        <v>22.68</v>
      </c>
      <c r="AG16" s="117">
        <f>MAX(B16:AF16)</f>
        <v>35.64</v>
      </c>
      <c r="AH16" s="121">
        <f>AVERAGE(B16:AF16)</f>
        <v>24.552000000000003</v>
      </c>
    </row>
    <row r="17" spans="1:38" x14ac:dyDescent="0.2">
      <c r="A17" s="54" t="s">
        <v>5</v>
      </c>
      <c r="B17" s="119" t="str">
        <f>[12]Agosto!$H$5</f>
        <v>*</v>
      </c>
      <c r="C17" s="119" t="str">
        <f>[12]Agosto!$H$6</f>
        <v>*</v>
      </c>
      <c r="D17" s="119" t="str">
        <f>[12]Agosto!$H$7</f>
        <v>*</v>
      </c>
      <c r="E17" s="119" t="str">
        <f>[12]Agosto!$H$8</f>
        <v>*</v>
      </c>
      <c r="F17" s="119" t="str">
        <f>[12]Agosto!$H$9</f>
        <v>*</v>
      </c>
      <c r="G17" s="119" t="str">
        <f>[12]Agosto!$H$10</f>
        <v>*</v>
      </c>
      <c r="H17" s="119" t="str">
        <f>[12]Agosto!$H$11</f>
        <v>*</v>
      </c>
      <c r="I17" s="119" t="str">
        <f>[12]Agosto!$H$12</f>
        <v>*</v>
      </c>
      <c r="J17" s="119" t="str">
        <f>[12]Agosto!$H$13</f>
        <v>*</v>
      </c>
      <c r="K17" s="119" t="str">
        <f>[12]Agosto!$H$14</f>
        <v>*</v>
      </c>
      <c r="L17" s="119" t="str">
        <f>[12]Agosto!$H$15</f>
        <v>*</v>
      </c>
      <c r="M17" s="119" t="str">
        <f>[12]Agosto!$H$16</f>
        <v>*</v>
      </c>
      <c r="N17" s="119" t="str">
        <f>[12]Agosto!$H$17</f>
        <v>*</v>
      </c>
      <c r="O17" s="119" t="str">
        <f>[12]Agosto!$H$18</f>
        <v>*</v>
      </c>
      <c r="P17" s="119" t="str">
        <f>[12]Agosto!$H$19</f>
        <v>*</v>
      </c>
      <c r="Q17" s="119" t="str">
        <f>[12]Agosto!$H$20</f>
        <v>*</v>
      </c>
      <c r="R17" s="119" t="str">
        <f>[12]Agosto!$H$21</f>
        <v>*</v>
      </c>
      <c r="S17" s="119">
        <f>[12]Agosto!$H$22</f>
        <v>18</v>
      </c>
      <c r="T17" s="119">
        <f>[12]Agosto!$H$23</f>
        <v>17.64</v>
      </c>
      <c r="U17" s="119">
        <f>[12]Agosto!$H$24</f>
        <v>17.28</v>
      </c>
      <c r="V17" s="119">
        <f>[12]Agosto!$H$25</f>
        <v>7.9200000000000008</v>
      </c>
      <c r="W17" s="119">
        <f>[12]Agosto!$H$26</f>
        <v>12.6</v>
      </c>
      <c r="X17" s="119">
        <f>[12]Agosto!$H$27</f>
        <v>12.6</v>
      </c>
      <c r="Y17" s="119">
        <f>[12]Agosto!$H$28</f>
        <v>13.32</v>
      </c>
      <c r="Z17" s="119">
        <f>[12]Agosto!$H$29</f>
        <v>8.2799999999999994</v>
      </c>
      <c r="AA17" s="119">
        <f>[12]Agosto!$H$30</f>
        <v>10.8</v>
      </c>
      <c r="AB17" s="119">
        <f>[12]Agosto!$H$31</f>
        <v>10.8</v>
      </c>
      <c r="AC17" s="119">
        <f>[12]Agosto!$H$32</f>
        <v>8.2799999999999994</v>
      </c>
      <c r="AD17" s="119">
        <f>[12]Agosto!$H$33</f>
        <v>14.76</v>
      </c>
      <c r="AE17" s="119">
        <f>[12]Agosto!$H$34</f>
        <v>18.36</v>
      </c>
      <c r="AF17" s="119">
        <f>[12]Agosto!$H$35</f>
        <v>11.16</v>
      </c>
      <c r="AG17" s="117">
        <f t="shared" si="15"/>
        <v>18.36</v>
      </c>
      <c r="AH17" s="121">
        <f t="shared" si="16"/>
        <v>12.985714285714284</v>
      </c>
    </row>
    <row r="18" spans="1:38" x14ac:dyDescent="0.2">
      <c r="A18" s="54" t="s">
        <v>150</v>
      </c>
      <c r="B18" s="119">
        <f>[13]Agosto!$H$5</f>
        <v>21.240000000000002</v>
      </c>
      <c r="C18" s="119">
        <f>[13]Agosto!$H$6</f>
        <v>29.52</v>
      </c>
      <c r="D18" s="119">
        <f>[13]Agosto!$H$7</f>
        <v>29.16</v>
      </c>
      <c r="E18" s="119">
        <f>[13]Agosto!$H$8</f>
        <v>20.88</v>
      </c>
      <c r="F18" s="119">
        <f>[13]Agosto!$H$9</f>
        <v>16.559999999999999</v>
      </c>
      <c r="G18" s="119">
        <f>[13]Agosto!$H$10</f>
        <v>20.52</v>
      </c>
      <c r="H18" s="119">
        <f>[13]Agosto!$H$11</f>
        <v>22.32</v>
      </c>
      <c r="I18" s="119">
        <f>[13]Agosto!$H$12</f>
        <v>11.16</v>
      </c>
      <c r="J18" s="119">
        <f>[13]Agosto!$H$13</f>
        <v>16.920000000000002</v>
      </c>
      <c r="K18" s="119">
        <f>[13]Agosto!$H$14</f>
        <v>23.040000000000003</v>
      </c>
      <c r="L18" s="119">
        <f>[13]Agosto!$H$15</f>
        <v>15.840000000000002</v>
      </c>
      <c r="M18" s="119">
        <f>[13]Agosto!$H$16</f>
        <v>33.119999999999997</v>
      </c>
      <c r="N18" s="119">
        <f>[13]Agosto!$H$17</f>
        <v>22.32</v>
      </c>
      <c r="O18" s="119">
        <f>[13]Agosto!$H$18</f>
        <v>35.28</v>
      </c>
      <c r="P18" s="119">
        <f>[13]Agosto!$H$19</f>
        <v>33.119999999999997</v>
      </c>
      <c r="Q18" s="119">
        <f>[13]Agosto!$H$20</f>
        <v>23.040000000000003</v>
      </c>
      <c r="R18" s="119">
        <f>[13]Agosto!$H$21</f>
        <v>33.119999999999997</v>
      </c>
      <c r="S18" s="119">
        <f>[13]Agosto!$H$22</f>
        <v>36</v>
      </c>
      <c r="T18" s="119">
        <f>[13]Agosto!$H$23</f>
        <v>23.759999999999998</v>
      </c>
      <c r="U18" s="119">
        <f>[13]Agosto!$H$24</f>
        <v>19.440000000000001</v>
      </c>
      <c r="V18" s="119">
        <f>[13]Agosto!$H$25</f>
        <v>12.6</v>
      </c>
      <c r="W18" s="119">
        <f>[13]Agosto!$H$26</f>
        <v>19.079999999999998</v>
      </c>
      <c r="X18" s="119">
        <f>[13]Agosto!$H$27</f>
        <v>20.88</v>
      </c>
      <c r="Y18" s="119">
        <f>[13]Agosto!$H$28</f>
        <v>20.16</v>
      </c>
      <c r="Z18" s="119">
        <f>[13]Agosto!$H$29</f>
        <v>18.720000000000002</v>
      </c>
      <c r="AA18" s="119">
        <f>[13]Agosto!$H$30</f>
        <v>15.840000000000002</v>
      </c>
      <c r="AB18" s="119">
        <f>[13]Agosto!$H$31</f>
        <v>23.759999999999998</v>
      </c>
      <c r="AC18" s="119">
        <f>[13]Agosto!$H$32</f>
        <v>31.680000000000003</v>
      </c>
      <c r="AD18" s="119">
        <f>[13]Agosto!$H$33</f>
        <v>20.52</v>
      </c>
      <c r="AE18" s="119">
        <f>[13]Agosto!$H$34</f>
        <v>21.240000000000002</v>
      </c>
      <c r="AF18" s="119">
        <f>[13]Agosto!$H$35</f>
        <v>26.28</v>
      </c>
      <c r="AG18" s="117">
        <f t="shared" ref="AG18" si="17">MAX(B18:AF18)</f>
        <v>36</v>
      </c>
      <c r="AH18" s="121">
        <f t="shared" ref="AH18" si="18">AVERAGE(B18:AF18)</f>
        <v>23.132903225806452</v>
      </c>
      <c r="AI18" s="12" t="s">
        <v>36</v>
      </c>
    </row>
    <row r="19" spans="1:38" x14ac:dyDescent="0.2">
      <c r="A19" s="54" t="s">
        <v>33</v>
      </c>
      <c r="B19" s="119">
        <f>[14]Agosto!$H$5</f>
        <v>10.44</v>
      </c>
      <c r="C19" s="119">
        <f>[14]Agosto!$H$6</f>
        <v>14.76</v>
      </c>
      <c r="D19" s="119">
        <f>[14]Agosto!$H$7</f>
        <v>14.4</v>
      </c>
      <c r="E19" s="119">
        <f>[14]Agosto!$H$8</f>
        <v>12.24</v>
      </c>
      <c r="F19" s="119">
        <f>[14]Agosto!$H$9</f>
        <v>12.96</v>
      </c>
      <c r="G19" s="119">
        <f>[14]Agosto!$H$10</f>
        <v>6.84</v>
      </c>
      <c r="H19" s="119">
        <f>[14]Agosto!$H$11</f>
        <v>7.2</v>
      </c>
      <c r="I19" s="119">
        <f>[14]Agosto!$H$12</f>
        <v>10.8</v>
      </c>
      <c r="J19" s="119">
        <f>[14]Agosto!$H$13</f>
        <v>9</v>
      </c>
      <c r="K19" s="119">
        <f>[14]Agosto!$H$14</f>
        <v>12.96</v>
      </c>
      <c r="L19" s="119">
        <f>[14]Agosto!$H$15</f>
        <v>11.520000000000001</v>
      </c>
      <c r="M19" s="119">
        <f>[14]Agosto!$H$16</f>
        <v>18.36</v>
      </c>
      <c r="N19" s="119">
        <f>[14]Agosto!$H$17</f>
        <v>14.04</v>
      </c>
      <c r="O19" s="119">
        <f>[14]Agosto!$H$18</f>
        <v>15.840000000000002</v>
      </c>
      <c r="P19" s="119">
        <f>[14]Agosto!$H$19</f>
        <v>20.52</v>
      </c>
      <c r="Q19" s="119">
        <f>[14]Agosto!$H$20</f>
        <v>8.2799999999999994</v>
      </c>
      <c r="R19" s="119">
        <f>[14]Agosto!$H$21</f>
        <v>20.52</v>
      </c>
      <c r="S19" s="119">
        <f>[14]Agosto!$H$22</f>
        <v>11.520000000000001</v>
      </c>
      <c r="T19" s="119">
        <f>[14]Agosto!$H$23</f>
        <v>6.12</v>
      </c>
      <c r="U19" s="119">
        <f>[14]Agosto!$H$24</f>
        <v>10.08</v>
      </c>
      <c r="V19" s="119">
        <f>[14]Agosto!$H$25</f>
        <v>5.7600000000000007</v>
      </c>
      <c r="W19" s="119">
        <f>[14]Agosto!$H$26</f>
        <v>9.3600000000000012</v>
      </c>
      <c r="X19" s="119">
        <f>[14]Agosto!$H$27</f>
        <v>14.76</v>
      </c>
      <c r="Y19" s="119">
        <f>[14]Agosto!$H$28</f>
        <v>13.32</v>
      </c>
      <c r="Z19" s="119">
        <f>[14]Agosto!$H$29</f>
        <v>8.64</v>
      </c>
      <c r="AA19" s="119">
        <f>[14]Agosto!$H$30</f>
        <v>11.879999999999999</v>
      </c>
      <c r="AB19" s="119">
        <f>[14]Agosto!$H$31</f>
        <v>12.6</v>
      </c>
      <c r="AC19" s="119">
        <f>[14]Agosto!$H$32</f>
        <v>11.16</v>
      </c>
      <c r="AD19" s="119" t="str">
        <f>[14]Agosto!$H$33</f>
        <v>*</v>
      </c>
      <c r="AE19" s="119" t="str">
        <f>[14]Agosto!$H$34</f>
        <v>*</v>
      </c>
      <c r="AF19" s="119" t="str">
        <f>[14]Agosto!$H$35</f>
        <v>*</v>
      </c>
      <c r="AG19" s="117">
        <f t="shared" ref="AG19" si="19">MAX(B19:AF19)</f>
        <v>20.52</v>
      </c>
      <c r="AH19" s="121">
        <f t="shared" ref="AH19" si="20">AVERAGE(B19:AF19)</f>
        <v>11.995714285714287</v>
      </c>
      <c r="AJ19" t="s">
        <v>36</v>
      </c>
    </row>
    <row r="20" spans="1:38" s="5" customFormat="1" x14ac:dyDescent="0.2">
      <c r="A20" s="54" t="s">
        <v>6</v>
      </c>
      <c r="B20" s="119" t="str">
        <f>[15]Agosto!$H$5</f>
        <v>*</v>
      </c>
      <c r="C20" s="119" t="str">
        <f>[15]Agosto!$H$6</f>
        <v>*</v>
      </c>
      <c r="D20" s="119" t="str">
        <f>[15]Agosto!$H$7</f>
        <v>*</v>
      </c>
      <c r="E20" s="119" t="str">
        <f>[15]Agosto!$H$8</f>
        <v>*</v>
      </c>
      <c r="F20" s="119" t="str">
        <f>[15]Agosto!$H$9</f>
        <v>*</v>
      </c>
      <c r="G20" s="119" t="str">
        <f>[15]Agosto!$H$10</f>
        <v>*</v>
      </c>
      <c r="H20" s="119" t="str">
        <f>[15]Agosto!$H$11</f>
        <v>*</v>
      </c>
      <c r="I20" s="119" t="str">
        <f>[15]Agosto!$H$12</f>
        <v>*</v>
      </c>
      <c r="J20" s="119" t="str">
        <f>[15]Agosto!$H$13</f>
        <v>*</v>
      </c>
      <c r="K20" s="119" t="str">
        <f>[15]Agosto!$H$14</f>
        <v>*</v>
      </c>
      <c r="L20" s="119" t="str">
        <f>[15]Agosto!$H$15</f>
        <v>*</v>
      </c>
      <c r="M20" s="119" t="str">
        <f>[15]Agosto!$H$16</f>
        <v>*</v>
      </c>
      <c r="N20" s="119" t="str">
        <f>[15]Agosto!$H$17</f>
        <v>*</v>
      </c>
      <c r="O20" s="119" t="str">
        <f>[15]Agosto!$H$18</f>
        <v>*</v>
      </c>
      <c r="P20" s="119" t="str">
        <f>[15]Agosto!$H$19</f>
        <v>*</v>
      </c>
      <c r="Q20" s="119" t="str">
        <f>[15]Agosto!$H$20</f>
        <v>*</v>
      </c>
      <c r="R20" s="119" t="str">
        <f>[15]Agosto!$H$21</f>
        <v>*</v>
      </c>
      <c r="S20" s="119" t="str">
        <f>[15]Agosto!$H$22</f>
        <v>*</v>
      </c>
      <c r="T20" s="119" t="str">
        <f>[15]Agosto!$H$23</f>
        <v>*</v>
      </c>
      <c r="U20" s="119" t="str">
        <f>[15]Agosto!$H$24</f>
        <v>*</v>
      </c>
      <c r="V20" s="119" t="str">
        <f>[15]Agosto!$H$25</f>
        <v>*</v>
      </c>
      <c r="W20" s="119">
        <f>[15]Agosto!$H$26</f>
        <v>8.2799999999999994</v>
      </c>
      <c r="X20" s="119">
        <f>[15]Agosto!$H$27</f>
        <v>7.9200000000000008</v>
      </c>
      <c r="Y20" s="119">
        <f>[15]Agosto!$H$28</f>
        <v>11.16</v>
      </c>
      <c r="Z20" s="119">
        <f>[15]Agosto!$H$29</f>
        <v>6.48</v>
      </c>
      <c r="AA20" s="119">
        <f>[15]Agosto!$H$30</f>
        <v>7.5600000000000005</v>
      </c>
      <c r="AB20" s="119">
        <f>[15]Agosto!$H$31</f>
        <v>10.8</v>
      </c>
      <c r="AC20" s="119">
        <f>[15]Agosto!$H$32</f>
        <v>17.28</v>
      </c>
      <c r="AD20" s="119">
        <f>[15]Agosto!$H$33</f>
        <v>17.28</v>
      </c>
      <c r="AE20" s="119">
        <f>[15]Agosto!$H$34</f>
        <v>11.879999999999999</v>
      </c>
      <c r="AF20" s="119">
        <f>[15]Agosto!$H$35</f>
        <v>10.08</v>
      </c>
      <c r="AG20" s="117">
        <f>MAX(B20:AF20)</f>
        <v>17.28</v>
      </c>
      <c r="AH20" s="121">
        <f t="shared" ref="AH20:AH22" si="21">AVERAGE(B20:AF20)</f>
        <v>10.872</v>
      </c>
      <c r="AK20" s="5" t="s">
        <v>36</v>
      </c>
      <c r="AL20" s="5" t="s">
        <v>36</v>
      </c>
    </row>
    <row r="21" spans="1:38" x14ac:dyDescent="0.2">
      <c r="A21" s="54" t="s">
        <v>7</v>
      </c>
      <c r="B21" s="119" t="str">
        <f>[16]Agosto!$H$5</f>
        <v>*</v>
      </c>
      <c r="C21" s="119" t="str">
        <f>[16]Agosto!$H$6</f>
        <v>*</v>
      </c>
      <c r="D21" s="119" t="str">
        <f>[16]Agosto!$H$7</f>
        <v>*</v>
      </c>
      <c r="E21" s="119" t="str">
        <f>[16]Agosto!$H$8</f>
        <v>*</v>
      </c>
      <c r="F21" s="119" t="str">
        <f>[16]Agosto!$H$9</f>
        <v>*</v>
      </c>
      <c r="G21" s="119" t="str">
        <f>[16]Agosto!$H$10</f>
        <v>*</v>
      </c>
      <c r="H21" s="119" t="str">
        <f>[16]Agosto!$H$11</f>
        <v>*</v>
      </c>
      <c r="I21" s="119" t="str">
        <f>[16]Agosto!$H$12</f>
        <v>*</v>
      </c>
      <c r="J21" s="119" t="str">
        <f>[16]Agosto!$H$13</f>
        <v>*</v>
      </c>
      <c r="K21" s="119" t="str">
        <f>[16]Agosto!$H$14</f>
        <v>*</v>
      </c>
      <c r="L21" s="119" t="str">
        <f>[16]Agosto!$H$15</f>
        <v>*</v>
      </c>
      <c r="M21" s="119" t="str">
        <f>[16]Agosto!$H$16</f>
        <v>*</v>
      </c>
      <c r="N21" s="119" t="str">
        <f>[16]Agosto!$H$17</f>
        <v>*</v>
      </c>
      <c r="O21" s="119" t="str">
        <f>[16]Agosto!$H$18</f>
        <v>*</v>
      </c>
      <c r="P21" s="119" t="str">
        <f>[16]Agosto!$H$19</f>
        <v>*</v>
      </c>
      <c r="Q21" s="119" t="str">
        <f>[16]Agosto!$H$20</f>
        <v>*</v>
      </c>
      <c r="R21" s="119" t="str">
        <f>[16]Agosto!$H$21</f>
        <v>*</v>
      </c>
      <c r="S21" s="119" t="str">
        <f>[16]Agosto!$H$22</f>
        <v>*</v>
      </c>
      <c r="T21" s="119" t="str">
        <f>[16]Agosto!$H$23</f>
        <v>*</v>
      </c>
      <c r="U21" s="119" t="str">
        <f>[16]Agosto!$H$24</f>
        <v>*</v>
      </c>
      <c r="V21" s="119" t="str">
        <f>[16]Agosto!$H$25</f>
        <v>*</v>
      </c>
      <c r="W21" s="119" t="str">
        <f>[16]Agosto!$H$26</f>
        <v>*</v>
      </c>
      <c r="X21" s="119" t="str">
        <f>[16]Agosto!$H$27</f>
        <v>*</v>
      </c>
      <c r="Y21" s="119">
        <f>[16]Agosto!$H$28</f>
        <v>22.68</v>
      </c>
      <c r="Z21" s="119">
        <f>[16]Agosto!$H$29</f>
        <v>22.32</v>
      </c>
      <c r="AA21" s="119">
        <f>[16]Agosto!$H$30</f>
        <v>14.76</v>
      </c>
      <c r="AB21" s="119">
        <f>[16]Agosto!$H$31</f>
        <v>21.96</v>
      </c>
      <c r="AC21" s="119">
        <f>[16]Agosto!$H$32</f>
        <v>25.92</v>
      </c>
      <c r="AD21" s="119">
        <f>[16]Agosto!$H$33</f>
        <v>29.52</v>
      </c>
      <c r="AE21" s="119">
        <f>[16]Agosto!$H$34</f>
        <v>14.04</v>
      </c>
      <c r="AF21" s="119">
        <f>[16]Agosto!$H$35</f>
        <v>14.04</v>
      </c>
      <c r="AG21" s="117">
        <f>MAX(B21:AF21)</f>
        <v>29.52</v>
      </c>
      <c r="AH21" s="121">
        <f t="shared" si="21"/>
        <v>20.654999999999998</v>
      </c>
      <c r="AK21" t="s">
        <v>36</v>
      </c>
    </row>
    <row r="22" spans="1:38" x14ac:dyDescent="0.2">
      <c r="A22" s="54" t="s">
        <v>151</v>
      </c>
      <c r="B22" s="119">
        <f>[17]Agosto!$H$5</f>
        <v>13.32</v>
      </c>
      <c r="C22" s="119">
        <f>[17]Agosto!$H$6</f>
        <v>16.559999999999999</v>
      </c>
      <c r="D22" s="119">
        <f>[17]Agosto!$H$7</f>
        <v>15.120000000000001</v>
      </c>
      <c r="E22" s="119">
        <f>[17]Agosto!$H$8</f>
        <v>23.759999999999998</v>
      </c>
      <c r="F22" s="119">
        <f>[17]Agosto!$H$9</f>
        <v>9.7200000000000006</v>
      </c>
      <c r="G22" s="119">
        <f>[17]Agosto!$H$10</f>
        <v>18.720000000000002</v>
      </c>
      <c r="H22" s="119">
        <f>[17]Agosto!$H$11</f>
        <v>10.44</v>
      </c>
      <c r="I22" s="119">
        <f>[17]Agosto!$H$12</f>
        <v>14.04</v>
      </c>
      <c r="J22" s="119">
        <f>[17]Agosto!$H$13</f>
        <v>14.76</v>
      </c>
      <c r="K22" s="119">
        <f>[17]Agosto!$H$14</f>
        <v>15.120000000000001</v>
      </c>
      <c r="L22" s="119">
        <f>[17]Agosto!$H$15</f>
        <v>18.36</v>
      </c>
      <c r="M22" s="119">
        <f>[17]Agosto!$H$16</f>
        <v>19.8</v>
      </c>
      <c r="N22" s="119">
        <f>[17]Agosto!$H$17</f>
        <v>11.520000000000001</v>
      </c>
      <c r="O22" s="119">
        <f>[17]Agosto!$H$18</f>
        <v>18.36</v>
      </c>
      <c r="P22" s="119">
        <f>[17]Agosto!$H$19</f>
        <v>33.119999999999997</v>
      </c>
      <c r="Q22" s="119">
        <f>[17]Agosto!$H$20</f>
        <v>28.08</v>
      </c>
      <c r="R22" s="119">
        <f>[17]Agosto!$H$21</f>
        <v>0</v>
      </c>
      <c r="S22" s="119">
        <f>[17]Agosto!$H$22</f>
        <v>0</v>
      </c>
      <c r="T22" s="119">
        <f>[17]Agosto!$H$23</f>
        <v>0</v>
      </c>
      <c r="U22" s="119">
        <f>[17]Agosto!$H$24</f>
        <v>0</v>
      </c>
      <c r="V22" s="119">
        <f>[17]Agosto!$H$25</f>
        <v>0</v>
      </c>
      <c r="W22" s="119">
        <f>[17]Agosto!$H$26</f>
        <v>0</v>
      </c>
      <c r="X22" s="119">
        <f>[17]Agosto!$H$27</f>
        <v>0</v>
      </c>
      <c r="Y22" s="119">
        <f>[17]Agosto!$H$28</f>
        <v>0</v>
      </c>
      <c r="Z22" s="119">
        <f>[17]Agosto!$H$29</f>
        <v>0</v>
      </c>
      <c r="AA22" s="119">
        <f>[17]Agosto!$H$30</f>
        <v>0</v>
      </c>
      <c r="AB22" s="119">
        <f>[17]Agosto!$H$31</f>
        <v>0</v>
      </c>
      <c r="AC22" s="119">
        <f>[17]Agosto!$H$32</f>
        <v>0</v>
      </c>
      <c r="AD22" s="119">
        <f>[17]Agosto!$H$33</f>
        <v>0</v>
      </c>
      <c r="AE22" s="119">
        <f>[17]Agosto!$H$34</f>
        <v>0</v>
      </c>
      <c r="AF22" s="119">
        <f>[17]Agosto!$H$35</f>
        <v>0</v>
      </c>
      <c r="AG22" s="117">
        <f t="shared" ref="AG22" si="22">MAX(B22:AF22)</f>
        <v>33.119999999999997</v>
      </c>
      <c r="AH22" s="121">
        <f t="shared" si="21"/>
        <v>9.058064516129031</v>
      </c>
      <c r="AK22" t="s">
        <v>36</v>
      </c>
    </row>
    <row r="23" spans="1:38" x14ac:dyDescent="0.2">
      <c r="A23" s="54" t="s">
        <v>8</v>
      </c>
      <c r="B23" s="119">
        <f>[18]Agosto!$H$5</f>
        <v>0</v>
      </c>
      <c r="C23" s="119">
        <f>[18]Agosto!$H$6</f>
        <v>2.8800000000000003</v>
      </c>
      <c r="D23" s="119">
        <f>[18]Agosto!$H$7</f>
        <v>13.32</v>
      </c>
      <c r="E23" s="119">
        <f>[18]Agosto!$H$8</f>
        <v>13.32</v>
      </c>
      <c r="F23" s="119">
        <f>[18]Agosto!$H$9</f>
        <v>19.079999999999998</v>
      </c>
      <c r="G23" s="119">
        <f>[18]Agosto!$H$10</f>
        <v>10.8</v>
      </c>
      <c r="H23" s="119">
        <f>[18]Agosto!$H$11</f>
        <v>22.32</v>
      </c>
      <c r="I23" s="119">
        <f>[18]Agosto!$H$12</f>
        <v>13.68</v>
      </c>
      <c r="J23" s="119">
        <f>[18]Agosto!$H$13</f>
        <v>24.48</v>
      </c>
      <c r="K23" s="119">
        <f>[18]Agosto!$H$14</f>
        <v>21.240000000000002</v>
      </c>
      <c r="L23" s="119">
        <f>[18]Agosto!$H$15</f>
        <v>3.9600000000000004</v>
      </c>
      <c r="M23" s="119">
        <f>[18]Agosto!$H$16</f>
        <v>0.72000000000000008</v>
      </c>
      <c r="N23" s="119">
        <f>[18]Agosto!$H$17</f>
        <v>0.36000000000000004</v>
      </c>
      <c r="O23" s="119">
        <f>[18]Agosto!$H$18</f>
        <v>1.8</v>
      </c>
      <c r="P23" s="119">
        <f>[18]Agosto!$H$19</f>
        <v>3.9600000000000004</v>
      </c>
      <c r="Q23" s="119">
        <f>[18]Agosto!$H$20</f>
        <v>19.079999999999998</v>
      </c>
      <c r="R23" s="119">
        <f>[18]Agosto!$H$21</f>
        <v>15.840000000000002</v>
      </c>
      <c r="S23" s="119">
        <f>[18]Agosto!$H$22</f>
        <v>33.480000000000004</v>
      </c>
      <c r="T23" s="119">
        <f>[18]Agosto!$H$23</f>
        <v>22.32</v>
      </c>
      <c r="U23" s="119">
        <f>[18]Agosto!$H$24</f>
        <v>11.879999999999999</v>
      </c>
      <c r="V23" s="119">
        <f>[18]Agosto!$H$25</f>
        <v>9.7200000000000006</v>
      </c>
      <c r="W23" s="119">
        <f>[18]Agosto!$H$26</f>
        <v>1.8</v>
      </c>
      <c r="X23" s="119">
        <f>[18]Agosto!$H$27</f>
        <v>0.72000000000000008</v>
      </c>
      <c r="Y23" s="119">
        <f>[18]Agosto!$H$28</f>
        <v>0</v>
      </c>
      <c r="Z23" s="119">
        <f>[18]Agosto!$H$29</f>
        <v>0</v>
      </c>
      <c r="AA23" s="119">
        <f>[18]Agosto!$H$30</f>
        <v>4.6800000000000006</v>
      </c>
      <c r="AB23" s="119">
        <f>[18]Agosto!$H$31</f>
        <v>2.16</v>
      </c>
      <c r="AC23" s="119">
        <f>[18]Agosto!$H$32</f>
        <v>1.8</v>
      </c>
      <c r="AD23" s="119">
        <f>[18]Agosto!$H$33</f>
        <v>7.2</v>
      </c>
      <c r="AE23" s="119">
        <f>[18]Agosto!$H$34</f>
        <v>17.64</v>
      </c>
      <c r="AF23" s="119">
        <f>[18]Agosto!$H$35</f>
        <v>3.6</v>
      </c>
      <c r="AG23" s="117">
        <f>MAX(B23:AF23)</f>
        <v>33.480000000000004</v>
      </c>
      <c r="AH23" s="121">
        <f t="shared" ref="AH23" si="23">AVERAGE(B23:AF23)</f>
        <v>9.80129032258065</v>
      </c>
      <c r="AK23" t="s">
        <v>36</v>
      </c>
    </row>
    <row r="24" spans="1:38" x14ac:dyDescent="0.2">
      <c r="A24" s="54" t="s">
        <v>9</v>
      </c>
      <c r="B24" s="119" t="str">
        <f>[19]Agosto!$H$5</f>
        <v>*</v>
      </c>
      <c r="C24" s="119" t="str">
        <f>[19]Agosto!$H$6</f>
        <v>*</v>
      </c>
      <c r="D24" s="119" t="str">
        <f>[19]Agosto!$H$7</f>
        <v>*</v>
      </c>
      <c r="E24" s="119" t="str">
        <f>[19]Agosto!$H$8</f>
        <v>*</v>
      </c>
      <c r="F24" s="119" t="str">
        <f>[19]Agosto!$H$9</f>
        <v>*</v>
      </c>
      <c r="G24" s="119" t="str">
        <f>[19]Agosto!$H$10</f>
        <v>*</v>
      </c>
      <c r="H24" s="119" t="str">
        <f>[19]Agosto!$H$11</f>
        <v>*</v>
      </c>
      <c r="I24" s="119" t="str">
        <f>[19]Agosto!$H$12</f>
        <v>*</v>
      </c>
      <c r="J24" s="119" t="str">
        <f>[19]Agosto!$H$13</f>
        <v>*</v>
      </c>
      <c r="K24" s="119" t="str">
        <f>[19]Agosto!$H$14</f>
        <v>*</v>
      </c>
      <c r="L24" s="119" t="str">
        <f>[19]Agosto!$H$15</f>
        <v>*</v>
      </c>
      <c r="M24" s="119" t="str">
        <f>[19]Agosto!$H$16</f>
        <v>*</v>
      </c>
      <c r="N24" s="119" t="str">
        <f>[19]Agosto!$H$17</f>
        <v>*</v>
      </c>
      <c r="O24" s="119" t="str">
        <f>[19]Agosto!$H$18</f>
        <v>*</v>
      </c>
      <c r="P24" s="119" t="str">
        <f>[19]Agosto!$H$19</f>
        <v>*</v>
      </c>
      <c r="Q24" s="119" t="str">
        <f>[19]Agosto!$H$20</f>
        <v>*</v>
      </c>
      <c r="R24" s="119" t="str">
        <f>[19]Agosto!$H$21</f>
        <v>*</v>
      </c>
      <c r="S24" s="119" t="str">
        <f>[19]Agosto!$H$22</f>
        <v>*</v>
      </c>
      <c r="T24" s="119" t="str">
        <f>[19]Agosto!$H$23</f>
        <v>*</v>
      </c>
      <c r="U24" s="119" t="str">
        <f>[19]Agosto!$H$24</f>
        <v>*</v>
      </c>
      <c r="V24" s="119" t="str">
        <f>[19]Agosto!$H$25</f>
        <v>*</v>
      </c>
      <c r="W24" s="119" t="str">
        <f>[19]Agosto!$H$26</f>
        <v>*</v>
      </c>
      <c r="X24" s="119" t="str">
        <f>[19]Agosto!$H$27</f>
        <v>*</v>
      </c>
      <c r="Y24" s="119" t="str">
        <f>[19]Agosto!$H$28</f>
        <v>*</v>
      </c>
      <c r="Z24" s="119" t="str">
        <f>[19]Agosto!$H$29</f>
        <v>*</v>
      </c>
      <c r="AA24" s="119" t="str">
        <f>[19]Agosto!$H$30</f>
        <v>*</v>
      </c>
      <c r="AB24" s="119" t="str">
        <f>[19]Agosto!$H$31</f>
        <v>*</v>
      </c>
      <c r="AC24" s="119" t="str">
        <f>[19]Agosto!$H$32</f>
        <v>*</v>
      </c>
      <c r="AD24" s="119" t="str">
        <f>[19]Agosto!$H$33</f>
        <v>*</v>
      </c>
      <c r="AE24" s="119" t="str">
        <f>[19]Agosto!$H$34</f>
        <v>*</v>
      </c>
      <c r="AF24" s="119" t="str">
        <f>[19]Agosto!$H$35</f>
        <v>*</v>
      </c>
      <c r="AG24" s="117" t="s">
        <v>203</v>
      </c>
      <c r="AH24" s="121" t="s">
        <v>203</v>
      </c>
      <c r="AI24" s="12" t="s">
        <v>36</v>
      </c>
      <c r="AK24" t="s">
        <v>36</v>
      </c>
    </row>
    <row r="25" spans="1:38" x14ac:dyDescent="0.2">
      <c r="A25" s="54" t="s">
        <v>152</v>
      </c>
      <c r="B25" s="119">
        <f>[20]Agosto!$H$5</f>
        <v>13.32</v>
      </c>
      <c r="C25" s="119">
        <f>[20]Agosto!$H$6</f>
        <v>17.28</v>
      </c>
      <c r="D25" s="119">
        <f>[20]Agosto!$H$7</f>
        <v>15.840000000000002</v>
      </c>
      <c r="E25" s="119">
        <f>[20]Agosto!$H$8</f>
        <v>21.240000000000002</v>
      </c>
      <c r="F25" s="119">
        <f>[20]Agosto!$H$9</f>
        <v>16.920000000000002</v>
      </c>
      <c r="G25" s="119">
        <f>[20]Agosto!$H$10</f>
        <v>19.440000000000001</v>
      </c>
      <c r="H25" s="119">
        <f>[20]Agosto!$H$11</f>
        <v>10.8</v>
      </c>
      <c r="I25" s="119">
        <f>[20]Agosto!$H$12</f>
        <v>12.6</v>
      </c>
      <c r="J25" s="119">
        <f>[20]Agosto!$H$13</f>
        <v>21.96</v>
      </c>
      <c r="K25" s="119">
        <f>[20]Agosto!$H$14</f>
        <v>21.96</v>
      </c>
      <c r="L25" s="119">
        <f>[20]Agosto!$H$15</f>
        <v>16.559999999999999</v>
      </c>
      <c r="M25" s="119">
        <f>[20]Agosto!$H$16</f>
        <v>16.920000000000002</v>
      </c>
      <c r="N25" s="119">
        <f>[20]Agosto!$H$17</f>
        <v>8.2799999999999994</v>
      </c>
      <c r="O25" s="119">
        <f>[20]Agosto!$H$18</f>
        <v>18.36</v>
      </c>
      <c r="P25" s="119">
        <f>[20]Agosto!$H$19</f>
        <v>27.36</v>
      </c>
      <c r="Q25" s="119">
        <f>[20]Agosto!$H$20</f>
        <v>27</v>
      </c>
      <c r="R25" s="119">
        <f>[20]Agosto!$H$21</f>
        <v>19.8</v>
      </c>
      <c r="S25" s="119">
        <f>[20]Agosto!$H$22</f>
        <v>19.079999999999998</v>
      </c>
      <c r="T25" s="119">
        <f>[20]Agosto!$H$23</f>
        <v>27.36</v>
      </c>
      <c r="U25" s="119">
        <f>[20]Agosto!$H$24</f>
        <v>18</v>
      </c>
      <c r="V25" s="119">
        <f>[20]Agosto!$H$25</f>
        <v>13.32</v>
      </c>
      <c r="W25" s="119">
        <f>[20]Agosto!$H$26</f>
        <v>15.120000000000001</v>
      </c>
      <c r="X25" s="119">
        <f>[20]Agosto!$H$27</f>
        <v>15.48</v>
      </c>
      <c r="Y25" s="119">
        <f>[20]Agosto!$H$28</f>
        <v>15.840000000000002</v>
      </c>
      <c r="Z25" s="119">
        <f>[20]Agosto!$H$29</f>
        <v>10.8</v>
      </c>
      <c r="AA25" s="119">
        <f>[20]Agosto!$H$30</f>
        <v>15.48</v>
      </c>
      <c r="AB25" s="119">
        <f>[20]Agosto!$H$31</f>
        <v>13.68</v>
      </c>
      <c r="AC25" s="119">
        <f>[20]Agosto!$H$32</f>
        <v>10.8</v>
      </c>
      <c r="AD25" s="119">
        <f>[20]Agosto!$H$33</f>
        <v>25.92</v>
      </c>
      <c r="AE25" s="119">
        <f>[20]Agosto!$H$34</f>
        <v>18.720000000000002</v>
      </c>
      <c r="AF25" s="119">
        <f>[20]Agosto!$H$35</f>
        <v>14.76</v>
      </c>
      <c r="AG25" s="117">
        <f t="shared" ref="AG25" si="24">MAX(B25:AF25)</f>
        <v>27.36</v>
      </c>
      <c r="AH25" s="121">
        <f t="shared" ref="AH25" si="25">AVERAGE(B25:AF25)</f>
        <v>17.41935483870968</v>
      </c>
      <c r="AK25" t="s">
        <v>36</v>
      </c>
    </row>
    <row r="26" spans="1:38" x14ac:dyDescent="0.2">
      <c r="A26" s="54" t="s">
        <v>10</v>
      </c>
      <c r="B26" s="119">
        <f>[21]Agosto!$H$5</f>
        <v>20.16</v>
      </c>
      <c r="C26" s="119">
        <f>[21]Agosto!$H$6</f>
        <v>15.48</v>
      </c>
      <c r="D26" s="119">
        <f>[21]Agosto!$H$7</f>
        <v>16.559999999999999</v>
      </c>
      <c r="E26" s="119">
        <f>[21]Agosto!$H$8</f>
        <v>30.96</v>
      </c>
      <c r="F26" s="119">
        <f>[21]Agosto!$H$9</f>
        <v>9.7200000000000006</v>
      </c>
      <c r="G26" s="119">
        <f>[21]Agosto!$H$10</f>
        <v>15.120000000000001</v>
      </c>
      <c r="H26" s="119">
        <f>[21]Agosto!$H$11</f>
        <v>12.24</v>
      </c>
      <c r="I26" s="119">
        <f>[21]Agosto!$H$12</f>
        <v>10.44</v>
      </c>
      <c r="J26" s="119">
        <f>[21]Agosto!$H$13</f>
        <v>11.520000000000001</v>
      </c>
      <c r="K26" s="119">
        <f>[21]Agosto!$H$14</f>
        <v>18.36</v>
      </c>
      <c r="L26" s="119">
        <f>[21]Agosto!$H$15</f>
        <v>9.7200000000000006</v>
      </c>
      <c r="M26" s="119">
        <f>[21]Agosto!$H$16</f>
        <v>16.2</v>
      </c>
      <c r="N26" s="119">
        <f>[21]Agosto!$H$17</f>
        <v>7.5600000000000005</v>
      </c>
      <c r="O26" s="119">
        <f>[21]Agosto!$H$18</f>
        <v>17.64</v>
      </c>
      <c r="P26" s="119">
        <f>[21]Agosto!$H$19</f>
        <v>33.119999999999997</v>
      </c>
      <c r="Q26" s="119">
        <f>[21]Agosto!$H$20</f>
        <v>20.16</v>
      </c>
      <c r="R26" s="119">
        <f>[21]Agosto!$H$21</f>
        <v>25.92</v>
      </c>
      <c r="S26" s="119">
        <f>[21]Agosto!$H$22</f>
        <v>23.400000000000002</v>
      </c>
      <c r="T26" s="119">
        <f>[21]Agosto!$H$23</f>
        <v>18</v>
      </c>
      <c r="U26" s="119">
        <f>[21]Agosto!$H$24</f>
        <v>14.04</v>
      </c>
      <c r="V26" s="119">
        <f>[21]Agosto!$H$25</f>
        <v>9.3600000000000012</v>
      </c>
      <c r="W26" s="119">
        <f>[21]Agosto!$H$26</f>
        <v>9.3600000000000012</v>
      </c>
      <c r="X26" s="119">
        <f>[21]Agosto!$H$27</f>
        <v>10.8</v>
      </c>
      <c r="Y26" s="119">
        <f>[21]Agosto!$H$28</f>
        <v>13.68</v>
      </c>
      <c r="Z26" s="119">
        <f>[21]Agosto!$H$29</f>
        <v>7.5600000000000005</v>
      </c>
      <c r="AA26" s="119">
        <f>[21]Agosto!$H$30</f>
        <v>9.7200000000000006</v>
      </c>
      <c r="AB26" s="119">
        <f>[21]Agosto!$H$31</f>
        <v>14.04</v>
      </c>
      <c r="AC26" s="119">
        <f>[21]Agosto!$H$32</f>
        <v>18</v>
      </c>
      <c r="AD26" s="119">
        <f>[21]Agosto!$H$33</f>
        <v>16.559999999999999</v>
      </c>
      <c r="AE26" s="119">
        <f>[21]Agosto!$H$34</f>
        <v>11.16</v>
      </c>
      <c r="AF26" s="119">
        <f>[21]Agosto!$H$35</f>
        <v>11.520000000000001</v>
      </c>
      <c r="AG26" s="117">
        <f t="shared" ref="AG26" si="26">MAX(B26:AF26)</f>
        <v>33.119999999999997</v>
      </c>
      <c r="AH26" s="121">
        <f t="shared" ref="AH26:AH27" si="27">AVERAGE(B26:AF26)</f>
        <v>15.421935483870973</v>
      </c>
      <c r="AK26" t="s">
        <v>36</v>
      </c>
      <c r="AL26" t="s">
        <v>36</v>
      </c>
    </row>
    <row r="27" spans="1:38" x14ac:dyDescent="0.2">
      <c r="A27" s="54" t="s">
        <v>140</v>
      </c>
      <c r="B27" s="119">
        <f>[22]Agosto!$H$5</f>
        <v>18.720000000000002</v>
      </c>
      <c r="C27" s="119">
        <f>[22]Agosto!$H$6</f>
        <v>28.08</v>
      </c>
      <c r="D27" s="119">
        <f>[22]Agosto!$H$7</f>
        <v>28.44</v>
      </c>
      <c r="E27" s="119">
        <f>[22]Agosto!$H$8</f>
        <v>21.6</v>
      </c>
      <c r="F27" s="119">
        <f>[22]Agosto!$H$9</f>
        <v>21.240000000000002</v>
      </c>
      <c r="G27" s="119">
        <f>[22]Agosto!$H$10</f>
        <v>23.040000000000003</v>
      </c>
      <c r="H27" s="119">
        <f>[22]Agosto!$H$11</f>
        <v>17.28</v>
      </c>
      <c r="I27" s="119">
        <f>[22]Agosto!$H$12</f>
        <v>19.8</v>
      </c>
      <c r="J27" s="119">
        <f>[22]Agosto!$H$13</f>
        <v>25.92</v>
      </c>
      <c r="K27" s="119">
        <f>[22]Agosto!$H$14</f>
        <v>25.92</v>
      </c>
      <c r="L27" s="119">
        <f>[22]Agosto!$H$15</f>
        <v>24.12</v>
      </c>
      <c r="M27" s="119">
        <f>[22]Agosto!$H$16</f>
        <v>27</v>
      </c>
      <c r="N27" s="119">
        <f>[22]Agosto!$H$17</f>
        <v>20.16</v>
      </c>
      <c r="O27" s="119">
        <f>[22]Agosto!$H$18</f>
        <v>23.040000000000003</v>
      </c>
      <c r="P27" s="119">
        <f>[22]Agosto!$H$19</f>
        <v>26.64</v>
      </c>
      <c r="Q27" s="119">
        <f>[22]Agosto!$H$20</f>
        <v>30.6</v>
      </c>
      <c r="R27" s="119" t="str">
        <f>[22]Agosto!$H$21</f>
        <v>*</v>
      </c>
      <c r="S27" s="119" t="str">
        <f>[22]Agosto!$H$22</f>
        <v>*</v>
      </c>
      <c r="T27" s="119" t="str">
        <f>[22]Agosto!$H$23</f>
        <v>*</v>
      </c>
      <c r="U27" s="119" t="str">
        <f>[22]Agosto!$H$24</f>
        <v>*</v>
      </c>
      <c r="V27" s="119" t="str">
        <f>[22]Agosto!$H$25</f>
        <v>*</v>
      </c>
      <c r="W27" s="119" t="str">
        <f>[22]Agosto!$H$26</f>
        <v>*</v>
      </c>
      <c r="X27" s="119" t="str">
        <f>[22]Agosto!$H$27</f>
        <v>*</v>
      </c>
      <c r="Y27" s="119" t="str">
        <f>[22]Agosto!$H$28</f>
        <v>*</v>
      </c>
      <c r="Z27" s="119" t="str">
        <f>[22]Agosto!$H$29</f>
        <v>*</v>
      </c>
      <c r="AA27" s="119" t="str">
        <f>[22]Agosto!$H$30</f>
        <v>*</v>
      </c>
      <c r="AB27" s="119" t="str">
        <f>[22]Agosto!$H$31</f>
        <v>*</v>
      </c>
      <c r="AC27" s="119" t="str">
        <f>[22]Agosto!$H$32</f>
        <v>*</v>
      </c>
      <c r="AD27" s="119" t="str">
        <f>[22]Agosto!$H$33</f>
        <v>*</v>
      </c>
      <c r="AE27" s="119" t="str">
        <f>[22]Agosto!$H$34</f>
        <v>*</v>
      </c>
      <c r="AF27" s="119" t="str">
        <f>[22]Agosto!$H$35</f>
        <v>*</v>
      </c>
      <c r="AG27" s="124">
        <f>MAX(B27:AF27)</f>
        <v>30.6</v>
      </c>
      <c r="AH27" s="125">
        <f t="shared" si="27"/>
        <v>23.850000000000005</v>
      </c>
      <c r="AL27" t="s">
        <v>36</v>
      </c>
    </row>
    <row r="28" spans="1:38" x14ac:dyDescent="0.2">
      <c r="A28" s="54" t="s">
        <v>11</v>
      </c>
      <c r="B28" s="119" t="str">
        <f>[23]Agosto!$H$5</f>
        <v>*</v>
      </c>
      <c r="C28" s="119" t="str">
        <f>[23]Agosto!$H$6</f>
        <v>*</v>
      </c>
      <c r="D28" s="119" t="str">
        <f>[23]Agosto!$H$7</f>
        <v>*</v>
      </c>
      <c r="E28" s="119" t="str">
        <f>[23]Agosto!$H$8</f>
        <v>*</v>
      </c>
      <c r="F28" s="119" t="str">
        <f>[23]Agosto!$H$9</f>
        <v>*</v>
      </c>
      <c r="G28" s="119" t="str">
        <f>[23]Agosto!$H$10</f>
        <v>*</v>
      </c>
      <c r="H28" s="119" t="str">
        <f>[23]Agosto!$H$11</f>
        <v>*</v>
      </c>
      <c r="I28" s="119" t="str">
        <f>[23]Agosto!$H$12</f>
        <v>*</v>
      </c>
      <c r="J28" s="119" t="str">
        <f>[23]Agosto!$H$13</f>
        <v>*</v>
      </c>
      <c r="K28" s="119" t="str">
        <f>[23]Agosto!$H$14</f>
        <v>*</v>
      </c>
      <c r="L28" s="119" t="str">
        <f>[23]Agosto!$H$15</f>
        <v>*</v>
      </c>
      <c r="M28" s="119" t="str">
        <f>[23]Agosto!$H$16</f>
        <v>*</v>
      </c>
      <c r="N28" s="119" t="str">
        <f>[23]Agosto!$H$17</f>
        <v>*</v>
      </c>
      <c r="O28" s="119" t="str">
        <f>[23]Agosto!$H$18</f>
        <v>*</v>
      </c>
      <c r="P28" s="119" t="str">
        <f>[23]Agosto!$H$19</f>
        <v>*</v>
      </c>
      <c r="Q28" s="119" t="str">
        <f>[23]Agosto!$H$20</f>
        <v>*</v>
      </c>
      <c r="R28" s="119" t="str">
        <f>[23]Agosto!$H$21</f>
        <v>*</v>
      </c>
      <c r="S28" s="119" t="str">
        <f>[23]Agosto!$H$22</f>
        <v>*</v>
      </c>
      <c r="T28" s="119">
        <f>[23]Agosto!$H$23</f>
        <v>26.64</v>
      </c>
      <c r="U28" s="119">
        <f>[23]Agosto!$H$24</f>
        <v>14.4</v>
      </c>
      <c r="V28" s="119">
        <f>[23]Agosto!$H$25</f>
        <v>15.120000000000001</v>
      </c>
      <c r="W28" s="119">
        <f>[23]Agosto!$H$26</f>
        <v>13.68</v>
      </c>
      <c r="X28" s="119">
        <f>[23]Agosto!$H$27</f>
        <v>16.559999999999999</v>
      </c>
      <c r="Y28" s="119">
        <f>[23]Agosto!$H$28</f>
        <v>15.120000000000001</v>
      </c>
      <c r="Z28" s="119">
        <f>[23]Agosto!$H$29</f>
        <v>12.96</v>
      </c>
      <c r="AA28" s="119">
        <f>[23]Agosto!$H$30</f>
        <v>14.76</v>
      </c>
      <c r="AB28" s="119">
        <f>[23]Agosto!$H$31</f>
        <v>18</v>
      </c>
      <c r="AC28" s="119">
        <f>[23]Agosto!$H$32</f>
        <v>15.840000000000002</v>
      </c>
      <c r="AD28" s="119">
        <f>[23]Agosto!$H$33</f>
        <v>24.840000000000003</v>
      </c>
      <c r="AE28" s="119">
        <f>[23]Agosto!$H$34</f>
        <v>12.6</v>
      </c>
      <c r="AF28" s="119">
        <f>[23]Agosto!$H$35</f>
        <v>11.520000000000001</v>
      </c>
      <c r="AG28" s="117">
        <f t="shared" ref="AG28" si="28">MAX(B28:AF28)</f>
        <v>26.64</v>
      </c>
      <c r="AH28" s="121">
        <f t="shared" ref="AH28" si="29">AVERAGE(B28:AF28)</f>
        <v>16.310769230769232</v>
      </c>
      <c r="AJ28" t="s">
        <v>36</v>
      </c>
      <c r="AK28" t="s">
        <v>36</v>
      </c>
      <c r="AL28" s="12" t="s">
        <v>36</v>
      </c>
    </row>
    <row r="29" spans="1:38" x14ac:dyDescent="0.2">
      <c r="A29" s="54" t="s">
        <v>23</v>
      </c>
      <c r="B29" s="119">
        <f>[24]Agosto!$H$5</f>
        <v>11.16</v>
      </c>
      <c r="C29" s="119">
        <f>[24]Agosto!$H$6</f>
        <v>17.64</v>
      </c>
      <c r="D29" s="119" t="str">
        <f>[24]Agosto!$H$7</f>
        <v>*</v>
      </c>
      <c r="E29" s="119" t="str">
        <f>[24]Agosto!$H$8</f>
        <v>*</v>
      </c>
      <c r="F29" s="119">
        <f>[24]Agosto!$H$9</f>
        <v>18.36</v>
      </c>
      <c r="G29" s="119">
        <f>[24]Agosto!$H$10</f>
        <v>14.04</v>
      </c>
      <c r="H29" s="119">
        <f>[24]Agosto!$H$11</f>
        <v>13.32</v>
      </c>
      <c r="I29" s="119">
        <f>[24]Agosto!$H$12</f>
        <v>12.24</v>
      </c>
      <c r="J29" s="119">
        <f>[24]Agosto!$H$13</f>
        <v>17.28</v>
      </c>
      <c r="K29" s="119">
        <f>[24]Agosto!$H$14</f>
        <v>11.16</v>
      </c>
      <c r="L29" s="119">
        <f>[24]Agosto!$H$15</f>
        <v>19.8</v>
      </c>
      <c r="M29" s="119">
        <f>[24]Agosto!$H$16</f>
        <v>21.6</v>
      </c>
      <c r="N29" s="119">
        <f>[24]Agosto!$H$17</f>
        <v>11.520000000000001</v>
      </c>
      <c r="O29" s="119">
        <f>[24]Agosto!$H$18</f>
        <v>13.32</v>
      </c>
      <c r="P29" s="119" t="str">
        <f>[24]Agosto!$H$19</f>
        <v>*</v>
      </c>
      <c r="Q29" s="119" t="str">
        <f>[24]Agosto!$H$20</f>
        <v>*</v>
      </c>
      <c r="R29" s="119" t="str">
        <f>[24]Agosto!$H$21</f>
        <v>*</v>
      </c>
      <c r="S29" s="119">
        <f>[24]Agosto!$H$22</f>
        <v>19.8</v>
      </c>
      <c r="T29" s="119">
        <f>[24]Agosto!$H$23</f>
        <v>29.52</v>
      </c>
      <c r="U29" s="119">
        <f>[24]Agosto!$H$24</f>
        <v>17.28</v>
      </c>
      <c r="V29" s="119">
        <f>[24]Agosto!$H$25</f>
        <v>13.32</v>
      </c>
      <c r="W29" s="119">
        <f>[24]Agosto!$H$26</f>
        <v>11.879999999999999</v>
      </c>
      <c r="X29" s="119">
        <f>[24]Agosto!$H$27</f>
        <v>14.4</v>
      </c>
      <c r="Y29" s="119">
        <f>[24]Agosto!$H$28</f>
        <v>14.04</v>
      </c>
      <c r="Z29" s="119">
        <f>[24]Agosto!$H$29</f>
        <v>12.24</v>
      </c>
      <c r="AA29" s="119">
        <f>[24]Agosto!$H$30</f>
        <v>12.96</v>
      </c>
      <c r="AB29" s="119">
        <f>[24]Agosto!$H$31</f>
        <v>9.7200000000000006</v>
      </c>
      <c r="AC29" s="119">
        <f>[24]Agosto!$H$32</f>
        <v>12.96</v>
      </c>
      <c r="AD29" s="119">
        <f>[24]Agosto!$H$33</f>
        <v>23.400000000000002</v>
      </c>
      <c r="AE29" s="119">
        <f>[24]Agosto!$H$34</f>
        <v>21.6</v>
      </c>
      <c r="AF29" s="119">
        <f>[24]Agosto!$H$35</f>
        <v>14.4</v>
      </c>
      <c r="AG29" s="117">
        <f t="shared" ref="AG29" si="30">MAX(B29:AF29)</f>
        <v>29.52</v>
      </c>
      <c r="AH29" s="121">
        <f>AVERAGE(B29:AF29)</f>
        <v>15.729230769230769</v>
      </c>
    </row>
    <row r="30" spans="1:38" x14ac:dyDescent="0.2">
      <c r="A30" s="54" t="s">
        <v>35</v>
      </c>
      <c r="B30" s="119">
        <f>[25]Agosto!$H$5</f>
        <v>16.559999999999999</v>
      </c>
      <c r="C30" s="119">
        <f>[25]Agosto!$H$6</f>
        <v>16.920000000000002</v>
      </c>
      <c r="D30" s="119">
        <f>[25]Agosto!$H$7</f>
        <v>17.28</v>
      </c>
      <c r="E30" s="119">
        <f>[25]Agosto!$H$8</f>
        <v>20.52</v>
      </c>
      <c r="F30" s="119">
        <f>[25]Agosto!$H$9</f>
        <v>16.2</v>
      </c>
      <c r="G30" s="119">
        <f>[25]Agosto!$H$10</f>
        <v>20.16</v>
      </c>
      <c r="H30" s="119">
        <f>[25]Agosto!$H$11</f>
        <v>23.759999999999998</v>
      </c>
      <c r="I30" s="119">
        <f>[25]Agosto!$H$12</f>
        <v>21.240000000000002</v>
      </c>
      <c r="J30" s="119">
        <f>[25]Agosto!$H$13</f>
        <v>34.92</v>
      </c>
      <c r="K30" s="119">
        <f>[25]Agosto!$H$14</f>
        <v>24.48</v>
      </c>
      <c r="L30" s="119">
        <f>[25]Agosto!$H$15</f>
        <v>20.52</v>
      </c>
      <c r="M30" s="119">
        <f>[25]Agosto!$H$16</f>
        <v>17.64</v>
      </c>
      <c r="N30" s="119">
        <f>[25]Agosto!$H$17</f>
        <v>20.88</v>
      </c>
      <c r="O30" s="119">
        <f>[25]Agosto!$H$18</f>
        <v>22.68</v>
      </c>
      <c r="P30" s="119">
        <f>[25]Agosto!$H$19</f>
        <v>31.319999999999997</v>
      </c>
      <c r="Q30" s="119">
        <f>[25]Agosto!$H$20</f>
        <v>30.96</v>
      </c>
      <c r="R30" s="119">
        <f>[25]Agosto!$H$21</f>
        <v>35.28</v>
      </c>
      <c r="S30" s="119">
        <f>[25]Agosto!$H$22</f>
        <v>43.92</v>
      </c>
      <c r="T30" s="119">
        <f>[25]Agosto!$H$23</f>
        <v>37.800000000000004</v>
      </c>
      <c r="U30" s="119">
        <f>[25]Agosto!$H$24</f>
        <v>27.720000000000002</v>
      </c>
      <c r="V30" s="119">
        <f>[25]Agosto!$H$25</f>
        <v>23.400000000000002</v>
      </c>
      <c r="W30" s="119">
        <f>[25]Agosto!$H$26</f>
        <v>24.12</v>
      </c>
      <c r="X30" s="119">
        <f>[25]Agosto!$H$27</f>
        <v>24.12</v>
      </c>
      <c r="Y30" s="119">
        <f>[25]Agosto!$H$28</f>
        <v>21.240000000000002</v>
      </c>
      <c r="Z30" s="119">
        <f>[25]Agosto!$H$29</f>
        <v>19.440000000000001</v>
      </c>
      <c r="AA30" s="119">
        <f>[25]Agosto!$H$30</f>
        <v>20.52</v>
      </c>
      <c r="AB30" s="119">
        <f>[25]Agosto!$H$31</f>
        <v>19.440000000000001</v>
      </c>
      <c r="AC30" s="119">
        <f>[25]Agosto!$H$32</f>
        <v>17.64</v>
      </c>
      <c r="AD30" s="119">
        <f>[25]Agosto!$H$33</f>
        <v>24.12</v>
      </c>
      <c r="AE30" s="119">
        <f>[25]Agosto!$H$34</f>
        <v>28.08</v>
      </c>
      <c r="AF30" s="119">
        <f>[25]Agosto!$H$35</f>
        <v>29.880000000000003</v>
      </c>
      <c r="AG30" s="117">
        <f>MAX(B30:AF30)</f>
        <v>43.92</v>
      </c>
      <c r="AH30" s="121">
        <f>AVERAGE(B30:AF30)</f>
        <v>24.282580645161293</v>
      </c>
      <c r="AI30" s="12" t="s">
        <v>36</v>
      </c>
    </row>
    <row r="31" spans="1:38" x14ac:dyDescent="0.2">
      <c r="A31" s="54" t="s">
        <v>12</v>
      </c>
      <c r="B31" s="119" t="str">
        <f>[26]Agosto!$H$5</f>
        <v>*</v>
      </c>
      <c r="C31" s="119" t="str">
        <f>[26]Agosto!$H$6</f>
        <v>*</v>
      </c>
      <c r="D31" s="119" t="str">
        <f>[26]Agosto!$H$7</f>
        <v>*</v>
      </c>
      <c r="E31" s="119" t="str">
        <f>[26]Agosto!$H$8</f>
        <v>*</v>
      </c>
      <c r="F31" s="119" t="str">
        <f>[26]Agosto!$H$9</f>
        <v>*</v>
      </c>
      <c r="G31" s="119" t="str">
        <f>[26]Agosto!$H$10</f>
        <v>*</v>
      </c>
      <c r="H31" s="119" t="str">
        <f>[26]Agosto!$H$11</f>
        <v>*</v>
      </c>
      <c r="I31" s="119" t="str">
        <f>[26]Agosto!$H$12</f>
        <v>*</v>
      </c>
      <c r="J31" s="119" t="str">
        <f>[26]Agosto!$H$13</f>
        <v>*</v>
      </c>
      <c r="K31" s="119" t="str">
        <f>[26]Agosto!$H$14</f>
        <v>*</v>
      </c>
      <c r="L31" s="119" t="str">
        <f>[26]Agosto!$H$15</f>
        <v>*</v>
      </c>
      <c r="M31" s="119" t="str">
        <f>[26]Agosto!$H$16</f>
        <v>*</v>
      </c>
      <c r="N31" s="119" t="str">
        <f>[26]Agosto!$H$17</f>
        <v>*</v>
      </c>
      <c r="O31" s="119" t="str">
        <f>[26]Agosto!$H$18</f>
        <v>*</v>
      </c>
      <c r="P31" s="119" t="str">
        <f>[26]Agosto!$H$19</f>
        <v>*</v>
      </c>
      <c r="Q31" s="119" t="str">
        <f>[26]Agosto!$H$20</f>
        <v>*</v>
      </c>
      <c r="R31" s="119" t="str">
        <f>[26]Agosto!$H$21</f>
        <v>*</v>
      </c>
      <c r="S31" s="119" t="str">
        <f>[26]Agosto!$H$22</f>
        <v>*</v>
      </c>
      <c r="T31" s="119" t="str">
        <f>[26]Agosto!$H$23</f>
        <v>*</v>
      </c>
      <c r="U31" s="119" t="str">
        <f>[26]Agosto!$H$24</f>
        <v>*</v>
      </c>
      <c r="V31" s="119" t="str">
        <f>[26]Agosto!$H$25</f>
        <v>*</v>
      </c>
      <c r="W31" s="119" t="str">
        <f>[26]Agosto!$H$26</f>
        <v>*</v>
      </c>
      <c r="X31" s="119" t="str">
        <f>[26]Agosto!$H$27</f>
        <v>*</v>
      </c>
      <c r="Y31" s="119" t="str">
        <f>[26]Agosto!$H$28</f>
        <v>*</v>
      </c>
      <c r="Z31" s="119" t="str">
        <f>[26]Agosto!$H$29</f>
        <v>*</v>
      </c>
      <c r="AA31" s="119" t="str">
        <f>[26]Agosto!$H$30</f>
        <v>*</v>
      </c>
      <c r="AB31" s="119" t="str">
        <f>[26]Agosto!$H$31</f>
        <v>*</v>
      </c>
      <c r="AC31" s="119" t="str">
        <f>[26]Agosto!$H$32</f>
        <v>*</v>
      </c>
      <c r="AD31" s="119" t="str">
        <f>[26]Agosto!$H$33</f>
        <v>*</v>
      </c>
      <c r="AE31" s="119" t="str">
        <f>[26]Agosto!$H$34</f>
        <v>*</v>
      </c>
      <c r="AF31" s="119" t="str">
        <f>[26]Agosto!$H$35</f>
        <v>*</v>
      </c>
      <c r="AG31" s="117" t="s">
        <v>203</v>
      </c>
      <c r="AH31" s="121" t="s">
        <v>203</v>
      </c>
    </row>
    <row r="32" spans="1:38" s="5" customFormat="1" ht="17.100000000000001" customHeight="1" x14ac:dyDescent="0.2">
      <c r="A32" s="55" t="s">
        <v>25</v>
      </c>
      <c r="B32" s="120">
        <f t="shared" ref="B32:AE32" si="31">MAX(B5:B31)</f>
        <v>21.240000000000002</v>
      </c>
      <c r="C32" s="120">
        <f t="shared" si="31"/>
        <v>29.52</v>
      </c>
      <c r="D32" s="120">
        <f t="shared" si="31"/>
        <v>29.16</v>
      </c>
      <c r="E32" s="120">
        <f t="shared" si="31"/>
        <v>30.96</v>
      </c>
      <c r="F32" s="120">
        <f t="shared" si="31"/>
        <v>23.040000000000003</v>
      </c>
      <c r="G32" s="120">
        <f t="shared" si="31"/>
        <v>23.040000000000003</v>
      </c>
      <c r="H32" s="120">
        <f t="shared" si="31"/>
        <v>23.759999999999998</v>
      </c>
      <c r="I32" s="120">
        <f t="shared" si="31"/>
        <v>22.68</v>
      </c>
      <c r="J32" s="120">
        <f t="shared" si="31"/>
        <v>34.92</v>
      </c>
      <c r="K32" s="120">
        <f t="shared" si="31"/>
        <v>25.92</v>
      </c>
      <c r="L32" s="120">
        <f t="shared" si="31"/>
        <v>29.52</v>
      </c>
      <c r="M32" s="120">
        <f t="shared" si="31"/>
        <v>33.119999999999997</v>
      </c>
      <c r="N32" s="120">
        <f t="shared" si="31"/>
        <v>22.32</v>
      </c>
      <c r="O32" s="120">
        <f t="shared" si="31"/>
        <v>35.28</v>
      </c>
      <c r="P32" s="120">
        <f t="shared" si="31"/>
        <v>33.119999999999997</v>
      </c>
      <c r="Q32" s="120">
        <f t="shared" si="31"/>
        <v>35.64</v>
      </c>
      <c r="R32" s="120">
        <f t="shared" si="31"/>
        <v>35.28</v>
      </c>
      <c r="S32" s="120">
        <f t="shared" si="31"/>
        <v>43.92</v>
      </c>
      <c r="T32" s="120">
        <f t="shared" si="31"/>
        <v>41.76</v>
      </c>
      <c r="U32" s="120">
        <f t="shared" si="31"/>
        <v>34.56</v>
      </c>
      <c r="V32" s="120">
        <f t="shared" si="31"/>
        <v>25.2</v>
      </c>
      <c r="W32" s="120">
        <f t="shared" si="31"/>
        <v>24.12</v>
      </c>
      <c r="X32" s="120">
        <f t="shared" si="31"/>
        <v>27</v>
      </c>
      <c r="Y32" s="120">
        <f t="shared" si="31"/>
        <v>26.28</v>
      </c>
      <c r="Z32" s="120">
        <f t="shared" si="31"/>
        <v>22.32</v>
      </c>
      <c r="AA32" s="120">
        <f t="shared" si="31"/>
        <v>24.12</v>
      </c>
      <c r="AB32" s="120">
        <f t="shared" si="31"/>
        <v>23.759999999999998</v>
      </c>
      <c r="AC32" s="120">
        <f t="shared" si="31"/>
        <v>31.680000000000003</v>
      </c>
      <c r="AD32" s="120">
        <f t="shared" si="31"/>
        <v>35.64</v>
      </c>
      <c r="AE32" s="120">
        <f t="shared" si="31"/>
        <v>35.64</v>
      </c>
      <c r="AF32" s="120">
        <f>MAX(AF5:AF31)</f>
        <v>29.880000000000003</v>
      </c>
      <c r="AG32" s="117">
        <f>MAX(AG5:AG31)</f>
        <v>43.92</v>
      </c>
      <c r="AH32" s="121">
        <f>AVERAGE(AH5:AH31)</f>
        <v>17.789450222036031</v>
      </c>
      <c r="AK32" s="5" t="s">
        <v>36</v>
      </c>
      <c r="AL32" s="5" t="s">
        <v>36</v>
      </c>
    </row>
    <row r="33" spans="1:38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7" t="s">
        <v>36</v>
      </c>
      <c r="AF33" s="57"/>
      <c r="AG33" s="48"/>
      <c r="AH33" s="50"/>
      <c r="AK33" t="s">
        <v>36</v>
      </c>
    </row>
    <row r="34" spans="1:38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48"/>
      <c r="AH34" s="47"/>
      <c r="AJ34" t="s">
        <v>36</v>
      </c>
      <c r="AK34" t="s">
        <v>36</v>
      </c>
      <c r="AL34" t="s">
        <v>36</v>
      </c>
    </row>
    <row r="35" spans="1:38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48"/>
      <c r="AH35" s="47"/>
    </row>
    <row r="36" spans="1:38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48"/>
      <c r="AH36" s="82"/>
      <c r="AL36" t="s">
        <v>36</v>
      </c>
    </row>
    <row r="37" spans="1:38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51"/>
      <c r="AF37" s="51"/>
      <c r="AG37" s="48"/>
      <c r="AH37" s="50"/>
    </row>
    <row r="38" spans="1:38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2"/>
      <c r="AF38" s="52"/>
      <c r="AG38" s="48"/>
      <c r="AH38" s="50"/>
      <c r="AK38" t="s">
        <v>36</v>
      </c>
    </row>
    <row r="39" spans="1:38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0"/>
      <c r="AH39" s="83"/>
    </row>
    <row r="40" spans="1:38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H40" s="1"/>
      <c r="AK40" t="s">
        <v>36</v>
      </c>
    </row>
    <row r="42" spans="1:38" x14ac:dyDescent="0.2">
      <c r="AA42" s="3" t="s">
        <v>36</v>
      </c>
      <c r="AH42" t="s">
        <v>36</v>
      </c>
      <c r="AK42" t="s">
        <v>36</v>
      </c>
    </row>
    <row r="43" spans="1:38" x14ac:dyDescent="0.2">
      <c r="U43" s="3" t="s">
        <v>36</v>
      </c>
      <c r="AL43" t="s">
        <v>36</v>
      </c>
    </row>
    <row r="44" spans="1:38" x14ac:dyDescent="0.2">
      <c r="J44" s="3" t="s">
        <v>36</v>
      </c>
      <c r="N44" s="3" t="s">
        <v>36</v>
      </c>
      <c r="S44" s="3" t="s">
        <v>36</v>
      </c>
      <c r="V44" s="3" t="s">
        <v>36</v>
      </c>
    </row>
    <row r="45" spans="1:38" x14ac:dyDescent="0.2">
      <c r="G45" s="3" t="s">
        <v>36</v>
      </c>
      <c r="H45" s="3" t="s">
        <v>206</v>
      </c>
      <c r="P45" s="3" t="s">
        <v>36</v>
      </c>
      <c r="S45" s="3" t="s">
        <v>36</v>
      </c>
      <c r="U45" s="3" t="s">
        <v>36</v>
      </c>
      <c r="V45" s="3" t="s">
        <v>36</v>
      </c>
      <c r="AC45" s="3" t="s">
        <v>36</v>
      </c>
    </row>
    <row r="46" spans="1:38" x14ac:dyDescent="0.2">
      <c r="T46" s="3" t="s">
        <v>36</v>
      </c>
      <c r="W46" s="3" t="s">
        <v>36</v>
      </c>
      <c r="AA46" s="3" t="s">
        <v>36</v>
      </c>
      <c r="AE46" s="3" t="s">
        <v>36</v>
      </c>
    </row>
    <row r="47" spans="1:38" x14ac:dyDescent="0.2">
      <c r="W47" s="3" t="s">
        <v>36</v>
      </c>
      <c r="Z47" s="3" t="s">
        <v>36</v>
      </c>
    </row>
    <row r="48" spans="1:38" x14ac:dyDescent="0.2">
      <c r="P48" s="3" t="s">
        <v>36</v>
      </c>
      <c r="Q48" s="3" t="s">
        <v>36</v>
      </c>
      <c r="AA48" s="3" t="s">
        <v>36</v>
      </c>
      <c r="AE48" s="3" t="s">
        <v>36</v>
      </c>
    </row>
    <row r="50" spans="7:18" x14ac:dyDescent="0.2">
      <c r="K50" s="3" t="s">
        <v>36</v>
      </c>
      <c r="M50" s="3" t="s">
        <v>36</v>
      </c>
    </row>
    <row r="51" spans="7:18" x14ac:dyDescent="0.2">
      <c r="G51" s="3" t="s">
        <v>36</v>
      </c>
    </row>
    <row r="52" spans="7:18" x14ac:dyDescent="0.2">
      <c r="M52" s="3" t="s">
        <v>36</v>
      </c>
    </row>
    <row r="54" spans="7:18" x14ac:dyDescent="0.2">
      <c r="R54" s="3" t="s">
        <v>36</v>
      </c>
    </row>
  </sheetData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workbookViewId="0">
      <selection activeCell="B8" sqref="B8:AG8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7" ht="20.100000000000001" customHeight="1" thickBot="1" x14ac:dyDescent="0.25">
      <c r="A1" s="150" t="s">
        <v>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7" s="4" customFormat="1" ht="16.5" customHeight="1" x14ac:dyDescent="0.2">
      <c r="A2" s="177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9"/>
    </row>
    <row r="3" spans="1:37" s="5" customFormat="1" ht="12" customHeight="1" x14ac:dyDescent="0.2">
      <c r="A3" s="178"/>
      <c r="B3" s="179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5">
        <v>30</v>
      </c>
      <c r="AF3" s="144">
        <v>31</v>
      </c>
      <c r="AG3" s="108" t="s">
        <v>199</v>
      </c>
    </row>
    <row r="4" spans="1:37" s="5" customFormat="1" ht="13.5" customHeight="1" x14ac:dyDescent="0.2">
      <c r="A4" s="178"/>
      <c r="B4" s="180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76"/>
      <c r="AF4" s="145"/>
      <c r="AG4" s="99" t="s">
        <v>27</v>
      </c>
    </row>
    <row r="5" spans="1:37" s="5" customFormat="1" x14ac:dyDescent="0.2">
      <c r="A5" s="84" t="s">
        <v>32</v>
      </c>
      <c r="B5" s="104" t="str">
        <f>[1]Agosto!$I$5</f>
        <v>*</v>
      </c>
      <c r="C5" s="104" t="str">
        <f>[1]Agosto!$I$6</f>
        <v>*</v>
      </c>
      <c r="D5" s="104" t="str">
        <f>[1]Agosto!$I$7</f>
        <v>*</v>
      </c>
      <c r="E5" s="104" t="str">
        <f>[1]Agosto!$I$8</f>
        <v>*</v>
      </c>
      <c r="F5" s="104" t="str">
        <f>[1]Agosto!$I$9</f>
        <v>*</v>
      </c>
      <c r="G5" s="104" t="str">
        <f>[1]Agosto!$I$10</f>
        <v>*</v>
      </c>
      <c r="H5" s="104" t="str">
        <f>[1]Agosto!$I$11</f>
        <v>*</v>
      </c>
      <c r="I5" s="104" t="str">
        <f>[1]Agosto!$I$12</f>
        <v>*</v>
      </c>
      <c r="J5" s="104" t="str">
        <f>[1]Agosto!$I$13</f>
        <v>*</v>
      </c>
      <c r="K5" s="104" t="str">
        <f>[1]Agosto!$I$14</f>
        <v>*</v>
      </c>
      <c r="L5" s="104" t="str">
        <f>[1]Agosto!$I$15</f>
        <v>*</v>
      </c>
      <c r="M5" s="104" t="str">
        <f>[1]Agosto!$I$16</f>
        <v>*</v>
      </c>
      <c r="N5" s="104" t="str">
        <f>[1]Agosto!$I$17</f>
        <v>*</v>
      </c>
      <c r="O5" s="104" t="str">
        <f>[1]Agosto!$I$18</f>
        <v>*</v>
      </c>
      <c r="P5" s="104" t="str">
        <f>[1]Agosto!$I$19</f>
        <v>*</v>
      </c>
      <c r="Q5" s="104" t="str">
        <f>[1]Agosto!$I$20</f>
        <v>*</v>
      </c>
      <c r="R5" s="104" t="str">
        <f>[1]Agosto!$I$21</f>
        <v>*</v>
      </c>
      <c r="S5" s="104" t="str">
        <f>[1]Agosto!$I$22</f>
        <v>*</v>
      </c>
      <c r="T5" s="104" t="str">
        <f>[1]Agosto!$I$23</f>
        <v>*</v>
      </c>
      <c r="U5" s="104" t="str">
        <f>[1]Agosto!$I$24</f>
        <v>*</v>
      </c>
      <c r="V5" s="104" t="str">
        <f>[1]Agosto!$I$25</f>
        <v>*</v>
      </c>
      <c r="W5" s="104" t="str">
        <f>[1]Agosto!$I$26</f>
        <v>*</v>
      </c>
      <c r="X5" s="104" t="str">
        <f>[1]Agosto!$I$27</f>
        <v>*</v>
      </c>
      <c r="Y5" s="104" t="str">
        <f>[1]Agosto!$I$28</f>
        <v>*</v>
      </c>
      <c r="Z5" s="104" t="str">
        <f>[1]Agosto!$I$29</f>
        <v>*</v>
      </c>
      <c r="AA5" s="104" t="str">
        <f>[1]Agosto!$I$30</f>
        <v>*</v>
      </c>
      <c r="AB5" s="104" t="str">
        <f>[1]Agosto!$I$31</f>
        <v>*</v>
      </c>
      <c r="AC5" s="104" t="str">
        <f>[1]Agosto!$I$32</f>
        <v>*</v>
      </c>
      <c r="AD5" s="104" t="str">
        <f>[1]Agosto!$I$33</f>
        <v>*</v>
      </c>
      <c r="AE5" s="104" t="str">
        <f>[1]Agosto!$I$34</f>
        <v>*</v>
      </c>
      <c r="AF5" s="104" t="str">
        <f>[1]Agosto!$I$35</f>
        <v>*</v>
      </c>
      <c r="AG5" s="105" t="s">
        <v>203</v>
      </c>
    </row>
    <row r="6" spans="1:37" x14ac:dyDescent="0.2">
      <c r="A6" s="84" t="s">
        <v>91</v>
      </c>
      <c r="B6" s="111" t="str">
        <f>[2]Agosto!$I$5</f>
        <v>*</v>
      </c>
      <c r="C6" s="111" t="str">
        <f>[2]Agosto!$I$6</f>
        <v>*</v>
      </c>
      <c r="D6" s="111" t="str">
        <f>[2]Agosto!$I$7</f>
        <v>*</v>
      </c>
      <c r="E6" s="111" t="str">
        <f>[2]Agosto!$I$8</f>
        <v>*</v>
      </c>
      <c r="F6" s="111" t="str">
        <f>[2]Agosto!$I$9</f>
        <v>*</v>
      </c>
      <c r="G6" s="111" t="str">
        <f>[2]Agosto!$I$10</f>
        <v>*</v>
      </c>
      <c r="H6" s="111" t="str">
        <f>[2]Agosto!$I$11</f>
        <v>*</v>
      </c>
      <c r="I6" s="111" t="str">
        <f>[2]Agosto!$I$12</f>
        <v>*</v>
      </c>
      <c r="J6" s="111" t="str">
        <f>[2]Agosto!$I$13</f>
        <v>*</v>
      </c>
      <c r="K6" s="111" t="str">
        <f>[2]Agosto!$I$14</f>
        <v>*</v>
      </c>
      <c r="L6" s="111" t="str">
        <f>[2]Agosto!$I$15</f>
        <v>*</v>
      </c>
      <c r="M6" s="111" t="str">
        <f>[2]Agosto!$I$16</f>
        <v>*</v>
      </c>
      <c r="N6" s="111" t="str">
        <f>[2]Agosto!$I$17</f>
        <v>*</v>
      </c>
      <c r="O6" s="111" t="str">
        <f>[2]Agosto!$I$18</f>
        <v>*</v>
      </c>
      <c r="P6" s="111" t="str">
        <f>[2]Agosto!$I$19</f>
        <v>*</v>
      </c>
      <c r="Q6" s="111" t="str">
        <f>[2]Agosto!$I$20</f>
        <v>*</v>
      </c>
      <c r="R6" s="111" t="str">
        <f>[2]Agosto!$I$21</f>
        <v>*</v>
      </c>
      <c r="S6" s="111" t="str">
        <f>[2]Agosto!$I$22</f>
        <v>*</v>
      </c>
      <c r="T6" s="111" t="str">
        <f>[2]Agosto!$I$23</f>
        <v>*</v>
      </c>
      <c r="U6" s="111" t="str">
        <f>[2]Agosto!$I$24</f>
        <v>*</v>
      </c>
      <c r="V6" s="111" t="str">
        <f>[2]Agosto!$I$25</f>
        <v>*</v>
      </c>
      <c r="W6" s="111" t="str">
        <f>[2]Agosto!$I$26</f>
        <v>*</v>
      </c>
      <c r="X6" s="111" t="str">
        <f>[2]Agosto!$I$27</f>
        <v>*</v>
      </c>
      <c r="Y6" s="111" t="str">
        <f>[2]Agosto!$I$28</f>
        <v>*</v>
      </c>
      <c r="Z6" s="111" t="str">
        <f>[2]Agosto!$I$29</f>
        <v>*</v>
      </c>
      <c r="AA6" s="111" t="str">
        <f>[2]Agosto!$I$30</f>
        <v>*</v>
      </c>
      <c r="AB6" s="111" t="str">
        <f>[2]Agosto!$I$31</f>
        <v>*</v>
      </c>
      <c r="AC6" s="111" t="str">
        <f>[2]Agosto!$I$32</f>
        <v>*</v>
      </c>
      <c r="AD6" s="111" t="str">
        <f>[2]Agosto!$I$33</f>
        <v>*</v>
      </c>
      <c r="AE6" s="111" t="str">
        <f>[2]Agosto!$I$34</f>
        <v>*</v>
      </c>
      <c r="AF6" s="111" t="str">
        <f>[2]Agosto!$I$35</f>
        <v>*</v>
      </c>
      <c r="AG6" s="102" t="str">
        <f>[2]Agosto!$I$36</f>
        <v>*</v>
      </c>
    </row>
    <row r="7" spans="1:37" x14ac:dyDescent="0.2">
      <c r="A7" s="84" t="s">
        <v>0</v>
      </c>
      <c r="B7" s="11" t="str">
        <f>[3]Agosto!$I$5</f>
        <v>*</v>
      </c>
      <c r="C7" s="11" t="str">
        <f>[3]Agosto!$I$6</f>
        <v>*</v>
      </c>
      <c r="D7" s="11" t="str">
        <f>[3]Agosto!$I$7</f>
        <v>*</v>
      </c>
      <c r="E7" s="11" t="str">
        <f>[3]Agosto!$I$8</f>
        <v>*</v>
      </c>
      <c r="F7" s="11" t="str">
        <f>[3]Agosto!$I$9</f>
        <v>*</v>
      </c>
      <c r="G7" s="11" t="str">
        <f>[3]Agosto!$I$10</f>
        <v>*</v>
      </c>
      <c r="H7" s="11" t="str">
        <f>[3]Agosto!$I$11</f>
        <v>*</v>
      </c>
      <c r="I7" s="11" t="str">
        <f>[3]Agosto!$I$12</f>
        <v>*</v>
      </c>
      <c r="J7" s="11" t="str">
        <f>[3]Agosto!$I$13</f>
        <v>*</v>
      </c>
      <c r="K7" s="11" t="str">
        <f>[3]Agosto!$I$14</f>
        <v>*</v>
      </c>
      <c r="L7" s="11" t="str">
        <f>[3]Agosto!$I$15</f>
        <v>*</v>
      </c>
      <c r="M7" s="11" t="str">
        <f>[3]Agosto!$I$16</f>
        <v>*</v>
      </c>
      <c r="N7" s="11" t="str">
        <f>[3]Agosto!$I$17</f>
        <v>*</v>
      </c>
      <c r="O7" s="11" t="str">
        <f>[3]Agosto!$I$18</f>
        <v>*</v>
      </c>
      <c r="P7" s="11" t="str">
        <f>[3]Agosto!$I$19</f>
        <v>*</v>
      </c>
      <c r="Q7" s="11" t="str">
        <f>[3]Agosto!$I$20</f>
        <v>*</v>
      </c>
      <c r="R7" s="11" t="str">
        <f>[3]Agosto!$I$21</f>
        <v>*</v>
      </c>
      <c r="S7" s="11" t="str">
        <f>[3]Agosto!$I$22</f>
        <v>*</v>
      </c>
      <c r="T7" s="111" t="str">
        <f>[3]Agosto!$I$23</f>
        <v>*</v>
      </c>
      <c r="U7" s="111" t="str">
        <f>[3]Agosto!$I$24</f>
        <v>*</v>
      </c>
      <c r="V7" s="111" t="str">
        <f>[3]Agosto!$I$25</f>
        <v>*</v>
      </c>
      <c r="W7" s="111" t="str">
        <f>[3]Agosto!$I$26</f>
        <v>*</v>
      </c>
      <c r="X7" s="111" t="str">
        <f>[3]Agosto!$I$27</f>
        <v>*</v>
      </c>
      <c r="Y7" s="111" t="str">
        <f>[3]Agosto!$I$28</f>
        <v>*</v>
      </c>
      <c r="Z7" s="111" t="str">
        <f>[3]Agosto!$I$29</f>
        <v>*</v>
      </c>
      <c r="AA7" s="111" t="str">
        <f>[3]Agosto!$I$30</f>
        <v>*</v>
      </c>
      <c r="AB7" s="111" t="str">
        <f>[3]Agosto!$I$31</f>
        <v>*</v>
      </c>
      <c r="AC7" s="111" t="str">
        <f>[3]Agosto!$I$32</f>
        <v>*</v>
      </c>
      <c r="AD7" s="111" t="str">
        <f>[3]Agosto!$I$33</f>
        <v>*</v>
      </c>
      <c r="AE7" s="111" t="str">
        <f>[3]Agosto!$I$34</f>
        <v>*</v>
      </c>
      <c r="AF7" s="111" t="str">
        <f>[3]Agosto!$I$35</f>
        <v>*</v>
      </c>
      <c r="AG7" s="102" t="str">
        <f>[3]Agosto!$I$36</f>
        <v>*</v>
      </c>
    </row>
    <row r="8" spans="1:37" x14ac:dyDescent="0.2">
      <c r="A8" s="54" t="s">
        <v>227</v>
      </c>
      <c r="B8" s="11" t="str">
        <f>[3]Agosto!$I$5</f>
        <v>*</v>
      </c>
      <c r="C8" s="11" t="str">
        <f>[3]Agosto!$I$6</f>
        <v>*</v>
      </c>
      <c r="D8" s="11" t="str">
        <f>[3]Agosto!$I$7</f>
        <v>*</v>
      </c>
      <c r="E8" s="11" t="str">
        <f>[3]Agosto!$I$8</f>
        <v>*</v>
      </c>
      <c r="F8" s="11" t="str">
        <f>[3]Agosto!$I$9</f>
        <v>*</v>
      </c>
      <c r="G8" s="11" t="str">
        <f>[3]Agosto!$I$10</f>
        <v>*</v>
      </c>
      <c r="H8" s="11" t="str">
        <f>[3]Agosto!$I$11</f>
        <v>*</v>
      </c>
      <c r="I8" s="11" t="str">
        <f>[3]Agosto!$I$12</f>
        <v>*</v>
      </c>
      <c r="J8" s="11" t="str">
        <f>[3]Agosto!$I$13</f>
        <v>*</v>
      </c>
      <c r="K8" s="11" t="str">
        <f>[3]Agosto!$I$14</f>
        <v>*</v>
      </c>
      <c r="L8" s="11" t="str">
        <f>[3]Agosto!$I$15</f>
        <v>*</v>
      </c>
      <c r="M8" s="11" t="str">
        <f>[3]Agosto!$I$16</f>
        <v>*</v>
      </c>
      <c r="N8" s="11" t="str">
        <f>[3]Agosto!$I$17</f>
        <v>*</v>
      </c>
      <c r="O8" s="11" t="str">
        <f>[3]Agosto!$I$18</f>
        <v>*</v>
      </c>
      <c r="P8" s="11" t="str">
        <f>[3]Agosto!$I$19</f>
        <v>*</v>
      </c>
      <c r="Q8" s="11" t="str">
        <f>[3]Agosto!$I$20</f>
        <v>*</v>
      </c>
      <c r="R8" s="11" t="str">
        <f>[3]Agosto!$I$21</f>
        <v>*</v>
      </c>
      <c r="S8" s="11" t="str">
        <f>[3]Agosto!$I$22</f>
        <v>*</v>
      </c>
      <c r="T8" s="138" t="str">
        <f>[3]Agosto!$I$23</f>
        <v>*</v>
      </c>
      <c r="U8" s="138" t="str">
        <f>[3]Agosto!$I$24</f>
        <v>*</v>
      </c>
      <c r="V8" s="138" t="str">
        <f>[3]Agosto!$I$25</f>
        <v>*</v>
      </c>
      <c r="W8" s="138" t="str">
        <f>[3]Agosto!$I$26</f>
        <v>*</v>
      </c>
      <c r="X8" s="138" t="str">
        <f>[3]Agosto!$I$27</f>
        <v>*</v>
      </c>
      <c r="Y8" s="138" t="str">
        <f>[3]Agosto!$I$28</f>
        <v>*</v>
      </c>
      <c r="Z8" s="138" t="str">
        <f>[3]Agosto!$I$29</f>
        <v>*</v>
      </c>
      <c r="AA8" s="138" t="str">
        <f>[3]Agosto!$I$30</f>
        <v>*</v>
      </c>
      <c r="AB8" s="138" t="str">
        <f>[3]Agosto!$I$31</f>
        <v>*</v>
      </c>
      <c r="AC8" s="138" t="str">
        <f>[3]Agosto!$I$32</f>
        <v>*</v>
      </c>
      <c r="AD8" s="138" t="str">
        <f>[3]Agosto!$I$33</f>
        <v>*</v>
      </c>
      <c r="AE8" s="138" t="str">
        <f>[3]Agosto!$I$34</f>
        <v>*</v>
      </c>
      <c r="AF8" s="138" t="str">
        <f>[3]Agosto!$I$35</f>
        <v>*</v>
      </c>
      <c r="AG8" s="102" t="str">
        <f>[3]Agosto!$I$36</f>
        <v>*</v>
      </c>
    </row>
    <row r="9" spans="1:37" x14ac:dyDescent="0.2">
      <c r="A9" s="84" t="s">
        <v>98</v>
      </c>
      <c r="B9" s="11" t="str">
        <f>[4]Agosto!$I$5</f>
        <v>*</v>
      </c>
      <c r="C9" s="11" t="str">
        <f>[4]Agosto!$I$6</f>
        <v>*</v>
      </c>
      <c r="D9" s="11" t="str">
        <f>[4]Agosto!$I$7</f>
        <v>*</v>
      </c>
      <c r="E9" s="11" t="str">
        <f>[4]Agosto!$I$8</f>
        <v>*</v>
      </c>
      <c r="F9" s="11" t="str">
        <f>[4]Agosto!$I$9</f>
        <v>*</v>
      </c>
      <c r="G9" s="11" t="str">
        <f>[4]Agosto!$I$10</f>
        <v>*</v>
      </c>
      <c r="H9" s="11" t="str">
        <f>[4]Agosto!$I$11</f>
        <v>*</v>
      </c>
      <c r="I9" s="11" t="str">
        <f>[4]Agosto!$I$12</f>
        <v>*</v>
      </c>
      <c r="J9" s="11" t="str">
        <f>[4]Agosto!$I$13</f>
        <v>*</v>
      </c>
      <c r="K9" s="11" t="str">
        <f>[4]Agosto!$I$14</f>
        <v>*</v>
      </c>
      <c r="L9" s="11" t="str">
        <f>[4]Agosto!$I$15</f>
        <v>*</v>
      </c>
      <c r="M9" s="11" t="str">
        <f>[4]Agosto!$I$16</f>
        <v>*</v>
      </c>
      <c r="N9" s="11" t="str">
        <f>[4]Agosto!$I$17</f>
        <v>*</v>
      </c>
      <c r="O9" s="11" t="str">
        <f>[4]Agosto!$I$18</f>
        <v>*</v>
      </c>
      <c r="P9" s="11" t="str">
        <f>[4]Agosto!$I$19</f>
        <v>*</v>
      </c>
      <c r="Q9" s="11" t="str">
        <f>[4]Agosto!$I$20</f>
        <v>*</v>
      </c>
      <c r="R9" s="11" t="str">
        <f>[4]Agosto!$I$21</f>
        <v>*</v>
      </c>
      <c r="S9" s="11" t="str">
        <f>[4]Agosto!$I$22</f>
        <v>*</v>
      </c>
      <c r="T9" s="111" t="str">
        <f>[4]Agosto!$I$23</f>
        <v>*</v>
      </c>
      <c r="U9" s="111" t="str">
        <f>[4]Agosto!$I$24</f>
        <v>*</v>
      </c>
      <c r="V9" s="111" t="str">
        <f>[4]Agosto!$I$25</f>
        <v>*</v>
      </c>
      <c r="W9" s="111" t="str">
        <f>[4]Agosto!$I$26</f>
        <v>*</v>
      </c>
      <c r="X9" s="111" t="str">
        <f>[4]Agosto!$I$27</f>
        <v>*</v>
      </c>
      <c r="Y9" s="111" t="str">
        <f>[4]Agosto!$I$28</f>
        <v>*</v>
      </c>
      <c r="Z9" s="111" t="str">
        <f>[4]Agosto!$I$29</f>
        <v>*</v>
      </c>
      <c r="AA9" s="111" t="str">
        <f>[4]Agosto!$I$30</f>
        <v>*</v>
      </c>
      <c r="AB9" s="111" t="str">
        <f>[4]Agosto!$I$31</f>
        <v>*</v>
      </c>
      <c r="AC9" s="111" t="str">
        <f>[4]Agosto!$I$32</f>
        <v>*</v>
      </c>
      <c r="AD9" s="111" t="str">
        <f>[4]Agosto!$I$33</f>
        <v>*</v>
      </c>
      <c r="AE9" s="111" t="str">
        <f>[4]Agosto!$I$34</f>
        <v>*</v>
      </c>
      <c r="AF9" s="111" t="str">
        <f>[4]Agosto!$I$35</f>
        <v>*</v>
      </c>
      <c r="AG9" s="107" t="str">
        <f>[4]Agosto!$I$36</f>
        <v>*</v>
      </c>
    </row>
    <row r="10" spans="1:37" x14ac:dyDescent="0.2">
      <c r="A10" s="84" t="s">
        <v>53</v>
      </c>
      <c r="B10" s="11" t="str">
        <f>[5]Agosto!$I$5</f>
        <v>*</v>
      </c>
      <c r="C10" s="11" t="str">
        <f>[5]Agosto!$I$6</f>
        <v>*</v>
      </c>
      <c r="D10" s="11" t="str">
        <f>[5]Agosto!$I$7</f>
        <v>*</v>
      </c>
      <c r="E10" s="11" t="str">
        <f>[5]Agosto!$I$8</f>
        <v>*</v>
      </c>
      <c r="F10" s="11" t="str">
        <f>[5]Agosto!$I$9</f>
        <v>*</v>
      </c>
      <c r="G10" s="11" t="str">
        <f>[5]Agosto!$I$10</f>
        <v>*</v>
      </c>
      <c r="H10" s="11" t="str">
        <f>[5]Agosto!$I$11</f>
        <v>*</v>
      </c>
      <c r="I10" s="11" t="str">
        <f>[5]Agosto!$I$12</f>
        <v>*</v>
      </c>
      <c r="J10" s="11" t="str">
        <f>[5]Agosto!$I$13</f>
        <v>*</v>
      </c>
      <c r="K10" s="11" t="str">
        <f>[5]Agosto!$I$14</f>
        <v>*</v>
      </c>
      <c r="L10" s="11" t="str">
        <f>[5]Agosto!$I$15</f>
        <v>*</v>
      </c>
      <c r="M10" s="11" t="str">
        <f>[5]Agosto!$I$16</f>
        <v>*</v>
      </c>
      <c r="N10" s="11" t="str">
        <f>[5]Agosto!$I$17</f>
        <v>*</v>
      </c>
      <c r="O10" s="11" t="str">
        <f>[5]Agosto!$I$18</f>
        <v>*</v>
      </c>
      <c r="P10" s="11" t="str">
        <f>[5]Agosto!$I$19</f>
        <v>*</v>
      </c>
      <c r="Q10" s="11" t="str">
        <f>[5]Agosto!$I$20</f>
        <v>*</v>
      </c>
      <c r="R10" s="11" t="str">
        <f>[5]Agosto!$I$21</f>
        <v>*</v>
      </c>
      <c r="S10" s="11" t="str">
        <f>[5]Agosto!$I$22</f>
        <v>*</v>
      </c>
      <c r="T10" s="111" t="str">
        <f>[5]Agosto!$I$23</f>
        <v>*</v>
      </c>
      <c r="U10" s="111" t="str">
        <f>[5]Agosto!$I$24</f>
        <v>*</v>
      </c>
      <c r="V10" s="111" t="str">
        <f>[5]Agosto!$I$25</f>
        <v>*</v>
      </c>
      <c r="W10" s="111" t="str">
        <f>[5]Agosto!$I$26</f>
        <v>*</v>
      </c>
      <c r="X10" s="111" t="str">
        <f>[5]Agosto!$I$27</f>
        <v>*</v>
      </c>
      <c r="Y10" s="111" t="str">
        <f>[5]Agosto!$I$28</f>
        <v>*</v>
      </c>
      <c r="Z10" s="111" t="str">
        <f>[5]Agosto!$I$29</f>
        <v>*</v>
      </c>
      <c r="AA10" s="111" t="str">
        <f>[5]Agosto!$I$30</f>
        <v>*</v>
      </c>
      <c r="AB10" s="111" t="str">
        <f>[5]Agosto!$I$31</f>
        <v>*</v>
      </c>
      <c r="AC10" s="111" t="str">
        <f>[5]Agosto!$I$32</f>
        <v>*</v>
      </c>
      <c r="AD10" s="111" t="str">
        <f>[5]Agosto!$I$33</f>
        <v>*</v>
      </c>
      <c r="AE10" s="111" t="str">
        <f>[5]Agosto!$I$34</f>
        <v>*</v>
      </c>
      <c r="AF10" s="111" t="str">
        <f>[5]Agosto!$I$35</f>
        <v>*</v>
      </c>
      <c r="AG10" s="102" t="str">
        <f>[5]Agosto!$I$36</f>
        <v>*</v>
      </c>
    </row>
    <row r="11" spans="1:37" x14ac:dyDescent="0.2">
      <c r="A11" s="84" t="s">
        <v>149</v>
      </c>
      <c r="B11" s="106" t="str">
        <f>[6]Agosto!$I$5</f>
        <v>*</v>
      </c>
      <c r="C11" s="106" t="str">
        <f>[6]Agosto!$I$6</f>
        <v>*</v>
      </c>
      <c r="D11" s="106" t="str">
        <f>[6]Agosto!$I$7</f>
        <v>*</v>
      </c>
      <c r="E11" s="106" t="str">
        <f>[6]Agosto!$I$8</f>
        <v>*</v>
      </c>
      <c r="F11" s="106" t="str">
        <f>[6]Agosto!$I$9</f>
        <v>*</v>
      </c>
      <c r="G11" s="106" t="str">
        <f>[6]Agosto!$I$10</f>
        <v>*</v>
      </c>
      <c r="H11" s="106" t="str">
        <f>[6]Agosto!$I$11</f>
        <v>*</v>
      </c>
      <c r="I11" s="106" t="str">
        <f>[6]Agosto!$I$12</f>
        <v>*</v>
      </c>
      <c r="J11" s="106" t="str">
        <f>[6]Agosto!$I$13</f>
        <v>*</v>
      </c>
      <c r="K11" s="106" t="str">
        <f>[6]Agosto!$I$14</f>
        <v>*</v>
      </c>
      <c r="L11" s="106" t="str">
        <f>[6]Agosto!$I$15</f>
        <v>*</v>
      </c>
      <c r="M11" s="106" t="str">
        <f>[6]Agosto!$I$16</f>
        <v>*</v>
      </c>
      <c r="N11" s="106" t="str">
        <f>[6]Agosto!$I$17</f>
        <v>*</v>
      </c>
      <c r="O11" s="106" t="str">
        <f>[6]Agosto!$I$18</f>
        <v>*</v>
      </c>
      <c r="P11" s="106" t="str">
        <f>[6]Agosto!$I$19</f>
        <v>*</v>
      </c>
      <c r="Q11" s="106" t="str">
        <f>[6]Agosto!$I$20</f>
        <v>*</v>
      </c>
      <c r="R11" s="106" t="str">
        <f>[6]Agosto!$I$21</f>
        <v>*</v>
      </c>
      <c r="S11" s="106" t="str">
        <f>[6]Agosto!$I$22</f>
        <v>*</v>
      </c>
      <c r="T11" s="111" t="str">
        <f>[6]Agosto!$I$23</f>
        <v>*</v>
      </c>
      <c r="U11" s="111" t="str">
        <f>[6]Agosto!$I$24</f>
        <v>*</v>
      </c>
      <c r="V11" s="111" t="str">
        <f>[6]Agosto!$I$25</f>
        <v>*</v>
      </c>
      <c r="W11" s="111" t="str">
        <f>[6]Agosto!$I$26</f>
        <v>*</v>
      </c>
      <c r="X11" s="111" t="str">
        <f>[6]Agosto!$I$27</f>
        <v>*</v>
      </c>
      <c r="Y11" s="111" t="str">
        <f>[6]Agosto!$I$28</f>
        <v>*</v>
      </c>
      <c r="Z11" s="111" t="str">
        <f>[6]Agosto!$I$29</f>
        <v>*</v>
      </c>
      <c r="AA11" s="111" t="str">
        <f>[6]Agosto!$I$30</f>
        <v>*</v>
      </c>
      <c r="AB11" s="111" t="str">
        <f>[6]Agosto!$I$31</f>
        <v>*</v>
      </c>
      <c r="AC11" s="111" t="str">
        <f>[6]Agosto!$I$32</f>
        <v>*</v>
      </c>
      <c r="AD11" s="111" t="str">
        <f>[6]Agosto!$I$33</f>
        <v>*</v>
      </c>
      <c r="AE11" s="111" t="str">
        <f>[6]Agosto!$I$34</f>
        <v>*</v>
      </c>
      <c r="AF11" s="111" t="str">
        <f>[6]Agosto!$I$35</f>
        <v>*</v>
      </c>
      <c r="AG11" s="107" t="str">
        <f>[6]Agosto!$I$36</f>
        <v>*</v>
      </c>
      <c r="AI11" t="s">
        <v>36</v>
      </c>
    </row>
    <row r="12" spans="1:37" x14ac:dyDescent="0.2">
      <c r="A12" s="84" t="s">
        <v>1</v>
      </c>
      <c r="B12" s="106" t="str">
        <f>[7]Agosto!$I$5</f>
        <v>*</v>
      </c>
      <c r="C12" s="106" t="str">
        <f>[7]Agosto!$I$6</f>
        <v>*</v>
      </c>
      <c r="D12" s="106" t="str">
        <f>[7]Agosto!$I$7</f>
        <v>*</v>
      </c>
      <c r="E12" s="106" t="str">
        <f>[7]Agosto!$I$8</f>
        <v>*</v>
      </c>
      <c r="F12" s="106" t="str">
        <f>[7]Agosto!$I$9</f>
        <v>*</v>
      </c>
      <c r="G12" s="106" t="str">
        <f>[7]Agosto!$I$10</f>
        <v>*</v>
      </c>
      <c r="H12" s="106" t="str">
        <f>[7]Agosto!$I$11</f>
        <v>*</v>
      </c>
      <c r="I12" s="106" t="str">
        <f>[7]Agosto!$I$12</f>
        <v>*</v>
      </c>
      <c r="J12" s="106" t="str">
        <f>[7]Agosto!$I$13</f>
        <v>*</v>
      </c>
      <c r="K12" s="106" t="str">
        <f>[7]Agosto!$I$14</f>
        <v>*</v>
      </c>
      <c r="L12" s="106" t="str">
        <f>[7]Agosto!$I$15</f>
        <v>*</v>
      </c>
      <c r="M12" s="106" t="str">
        <f>[7]Agosto!$I$16</f>
        <v>*</v>
      </c>
      <c r="N12" s="106" t="str">
        <f>[7]Agosto!$I$17</f>
        <v>*</v>
      </c>
      <c r="O12" s="106" t="str">
        <f>[7]Agosto!$I$18</f>
        <v>*</v>
      </c>
      <c r="P12" s="106" t="str">
        <f>[7]Agosto!$I$19</f>
        <v>*</v>
      </c>
      <c r="Q12" s="106" t="str">
        <f>[7]Agosto!$I$20</f>
        <v>*</v>
      </c>
      <c r="R12" s="106" t="str">
        <f>[7]Agosto!$I$21</f>
        <v>*</v>
      </c>
      <c r="S12" s="106" t="str">
        <f>[7]Agosto!$I$22</f>
        <v>*</v>
      </c>
      <c r="T12" s="111" t="str">
        <f>[7]Agosto!$I$23</f>
        <v>*</v>
      </c>
      <c r="U12" s="111" t="str">
        <f>[7]Agosto!$I$24</f>
        <v>*</v>
      </c>
      <c r="V12" s="106" t="str">
        <f>[7]Agosto!$I$25</f>
        <v>*</v>
      </c>
      <c r="W12" s="111" t="str">
        <f>[7]Agosto!$I$26</f>
        <v>*</v>
      </c>
      <c r="X12" s="111" t="str">
        <f>[7]Agosto!$I$27</f>
        <v>*</v>
      </c>
      <c r="Y12" s="111" t="str">
        <f>[7]Agosto!$I$28</f>
        <v>*</v>
      </c>
      <c r="Z12" s="111" t="str">
        <f>[7]Agosto!$I$29</f>
        <v>*</v>
      </c>
      <c r="AA12" s="111" t="str">
        <f>[7]Agosto!$I$30</f>
        <v>*</v>
      </c>
      <c r="AB12" s="111" t="str">
        <f>[7]Agosto!$I$31</f>
        <v>*</v>
      </c>
      <c r="AC12" s="111" t="str">
        <f>[7]Agosto!$I$32</f>
        <v>*</v>
      </c>
      <c r="AD12" s="111" t="str">
        <f>[7]Agosto!$I$33</f>
        <v>*</v>
      </c>
      <c r="AE12" s="111" t="str">
        <f>[7]Agosto!$I$34</f>
        <v>*</v>
      </c>
      <c r="AF12" s="111" t="str">
        <f>[7]Agosto!$I$35</f>
        <v>*</v>
      </c>
      <c r="AG12" s="102" t="str">
        <f>[7]Agosto!$I$36</f>
        <v>*</v>
      </c>
      <c r="AH12" s="12" t="s">
        <v>36</v>
      </c>
      <c r="AI12" t="s">
        <v>36</v>
      </c>
    </row>
    <row r="13" spans="1:37" x14ac:dyDescent="0.2">
      <c r="A13" s="84" t="s">
        <v>2</v>
      </c>
      <c r="B13" s="106" t="str">
        <f>[8]Agosto!$I$5</f>
        <v>*</v>
      </c>
      <c r="C13" s="106" t="str">
        <f>[8]Agosto!$I$6</f>
        <v>*</v>
      </c>
      <c r="D13" s="106" t="str">
        <f>[8]Agosto!$I$7</f>
        <v>*</v>
      </c>
      <c r="E13" s="106" t="str">
        <f>[8]Agosto!$I$8</f>
        <v>*</v>
      </c>
      <c r="F13" s="106" t="str">
        <f>[8]Agosto!$I$9</f>
        <v>*</v>
      </c>
      <c r="G13" s="106" t="str">
        <f>[8]Agosto!$I$10</f>
        <v>*</v>
      </c>
      <c r="H13" s="106" t="str">
        <f>[8]Agosto!$I$11</f>
        <v>*</v>
      </c>
      <c r="I13" s="106" t="str">
        <f>[8]Agosto!$I$12</f>
        <v>*</v>
      </c>
      <c r="J13" s="106" t="str">
        <f>[8]Agosto!$I$13</f>
        <v>*</v>
      </c>
      <c r="K13" s="106" t="str">
        <f>[8]Agosto!$I$14</f>
        <v>*</v>
      </c>
      <c r="L13" s="106" t="str">
        <f>[8]Agosto!$I$15</f>
        <v>*</v>
      </c>
      <c r="M13" s="106" t="str">
        <f>[8]Agosto!$I$16</f>
        <v>*</v>
      </c>
      <c r="N13" s="106" t="str">
        <f>[8]Agosto!$I$17</f>
        <v>*</v>
      </c>
      <c r="O13" s="106" t="str">
        <f>[8]Agosto!$I$18</f>
        <v>*</v>
      </c>
      <c r="P13" s="106" t="str">
        <f>[8]Agosto!$I$19</f>
        <v>*</v>
      </c>
      <c r="Q13" s="106" t="str">
        <f>[8]Agosto!$I$20</f>
        <v>*</v>
      </c>
      <c r="R13" s="106" t="str">
        <f>[8]Agosto!$I$21</f>
        <v>*</v>
      </c>
      <c r="S13" s="106" t="str">
        <f>[8]Agosto!$I$22</f>
        <v>*</v>
      </c>
      <c r="T13" s="111" t="str">
        <f>[8]Agosto!$I$23</f>
        <v>*</v>
      </c>
      <c r="U13" s="111" t="str">
        <f>[8]Agosto!$I$24</f>
        <v>*</v>
      </c>
      <c r="V13" s="111" t="str">
        <f>[8]Agosto!$I$25</f>
        <v>*</v>
      </c>
      <c r="W13" s="111" t="str">
        <f>[8]Agosto!$I$26</f>
        <v>*</v>
      </c>
      <c r="X13" s="111" t="str">
        <f>[8]Agosto!$I$27</f>
        <v>*</v>
      </c>
      <c r="Y13" s="111" t="str">
        <f>[8]Agosto!$I$28</f>
        <v>*</v>
      </c>
      <c r="Z13" s="111" t="str">
        <f>[8]Agosto!$I$29</f>
        <v>*</v>
      </c>
      <c r="AA13" s="111" t="str">
        <f>[8]Agosto!$I$30</f>
        <v>*</v>
      </c>
      <c r="AB13" s="111" t="str">
        <f>[8]Agosto!$I$31</f>
        <v>*</v>
      </c>
      <c r="AC13" s="111" t="str">
        <f>[8]Agosto!$I$32</f>
        <v>*</v>
      </c>
      <c r="AD13" s="111" t="str">
        <f>[8]Agosto!$I$33</f>
        <v>*</v>
      </c>
      <c r="AE13" s="111" t="str">
        <f>[8]Agosto!$I$34</f>
        <v>*</v>
      </c>
      <c r="AF13" s="111" t="str">
        <f>[8]Agosto!$I$35</f>
        <v>*</v>
      </c>
      <c r="AG13" s="102" t="str">
        <f>[8]Agosto!$I$36</f>
        <v>*</v>
      </c>
      <c r="AH13" s="12" t="s">
        <v>36</v>
      </c>
      <c r="AI13" t="s">
        <v>36</v>
      </c>
    </row>
    <row r="14" spans="1:37" x14ac:dyDescent="0.2">
      <c r="A14" s="84" t="s">
        <v>3</v>
      </c>
      <c r="B14" s="106" t="str">
        <f>[9]Agosto!$I$5</f>
        <v>*</v>
      </c>
      <c r="C14" s="106" t="str">
        <f>[9]Agosto!$I$6</f>
        <v>*</v>
      </c>
      <c r="D14" s="106" t="str">
        <f>[9]Agosto!$I$7</f>
        <v>*</v>
      </c>
      <c r="E14" s="106" t="str">
        <f>[9]Agosto!$I$8</f>
        <v>*</v>
      </c>
      <c r="F14" s="106" t="str">
        <f>[9]Agosto!$I$9</f>
        <v>*</v>
      </c>
      <c r="G14" s="106" t="str">
        <f>[9]Agosto!$I$10</f>
        <v>*</v>
      </c>
      <c r="H14" s="106" t="str">
        <f>[9]Agosto!$I$11</f>
        <v>*</v>
      </c>
      <c r="I14" s="106" t="str">
        <f>[9]Agosto!$I$12</f>
        <v>*</v>
      </c>
      <c r="J14" s="106" t="str">
        <f>[9]Agosto!$I$13</f>
        <v>*</v>
      </c>
      <c r="K14" s="106" t="str">
        <f>[9]Agosto!$I$14</f>
        <v>*</v>
      </c>
      <c r="L14" s="106" t="str">
        <f>[9]Agosto!$I$15</f>
        <v>*</v>
      </c>
      <c r="M14" s="106" t="str">
        <f>[9]Agosto!$I$16</f>
        <v>*</v>
      </c>
      <c r="N14" s="106" t="str">
        <f>[9]Agosto!$I$17</f>
        <v>*</v>
      </c>
      <c r="O14" s="106" t="str">
        <f>[9]Agosto!$I$18</f>
        <v>*</v>
      </c>
      <c r="P14" s="106" t="str">
        <f>[9]Agosto!$I$19</f>
        <v>*</v>
      </c>
      <c r="Q14" s="106" t="str">
        <f>[9]Agosto!$I$20</f>
        <v>*</v>
      </c>
      <c r="R14" s="106" t="str">
        <f>[9]Agosto!$I$21</f>
        <v>*</v>
      </c>
      <c r="S14" s="106" t="str">
        <f>[9]Agosto!$I$22</f>
        <v>*</v>
      </c>
      <c r="T14" s="111" t="str">
        <f>[9]Agosto!$I$23</f>
        <v>*</v>
      </c>
      <c r="U14" s="111" t="str">
        <f>[9]Agosto!$I$24</f>
        <v>*</v>
      </c>
      <c r="V14" s="111" t="str">
        <f>[9]Agosto!$I$25</f>
        <v>*</v>
      </c>
      <c r="W14" s="111" t="str">
        <f>[9]Agosto!$I$26</f>
        <v>*</v>
      </c>
      <c r="X14" s="111" t="str">
        <f>[9]Agosto!$I$27</f>
        <v>*</v>
      </c>
      <c r="Y14" s="111" t="str">
        <f>[9]Agosto!$I$28</f>
        <v>*</v>
      </c>
      <c r="Z14" s="111" t="str">
        <f>[9]Agosto!$I$29</f>
        <v>*</v>
      </c>
      <c r="AA14" s="111" t="str">
        <f>[9]Agosto!$I$30</f>
        <v>*</v>
      </c>
      <c r="AB14" s="111" t="str">
        <f>[9]Agosto!$I$31</f>
        <v>*</v>
      </c>
      <c r="AC14" s="111" t="str">
        <f>[9]Agosto!$I$32</f>
        <v>*</v>
      </c>
      <c r="AD14" s="111" t="str">
        <f>[9]Agosto!$I$33</f>
        <v>*</v>
      </c>
      <c r="AE14" s="111" t="str">
        <f>[9]Agosto!$I$34</f>
        <v>*</v>
      </c>
      <c r="AF14" s="111" t="str">
        <f>[9]Agosto!$I$35</f>
        <v>*</v>
      </c>
      <c r="AG14" s="102" t="str">
        <f>[9]Agosto!$I$36</f>
        <v>*</v>
      </c>
      <c r="AI14" t="s">
        <v>36</v>
      </c>
    </row>
    <row r="15" spans="1:37" x14ac:dyDescent="0.2">
      <c r="A15" s="84" t="s">
        <v>4</v>
      </c>
      <c r="B15" s="111" t="str">
        <f>[10]Agosto!$I$5</f>
        <v>*</v>
      </c>
      <c r="C15" s="111" t="str">
        <f>[10]Agosto!$I$6</f>
        <v>*</v>
      </c>
      <c r="D15" s="111" t="str">
        <f>[10]Agosto!$I$7</f>
        <v>*</v>
      </c>
      <c r="E15" s="111" t="str">
        <f>[10]Agosto!$I$8</f>
        <v>*</v>
      </c>
      <c r="F15" s="111" t="str">
        <f>[10]Agosto!$I$9</f>
        <v>*</v>
      </c>
      <c r="G15" s="111" t="str">
        <f>[10]Agosto!$I$10</f>
        <v>*</v>
      </c>
      <c r="H15" s="111" t="str">
        <f>[10]Agosto!$I$11</f>
        <v>*</v>
      </c>
      <c r="I15" s="111" t="str">
        <f>[10]Agosto!$I$12</f>
        <v>*</v>
      </c>
      <c r="J15" s="111" t="str">
        <f>[10]Agosto!$I$13</f>
        <v>*</v>
      </c>
      <c r="K15" s="111" t="str">
        <f>[10]Agosto!$I$14</f>
        <v>*</v>
      </c>
      <c r="L15" s="111" t="str">
        <f>[10]Agosto!$I$15</f>
        <v>*</v>
      </c>
      <c r="M15" s="111" t="str">
        <f>[10]Agosto!$I$16</f>
        <v>*</v>
      </c>
      <c r="N15" s="111" t="str">
        <f>[10]Agosto!$I$17</f>
        <v>*</v>
      </c>
      <c r="O15" s="111" t="str">
        <f>[10]Agosto!$I$18</f>
        <v>*</v>
      </c>
      <c r="P15" s="111" t="str">
        <f>[10]Agosto!$I$19</f>
        <v>*</v>
      </c>
      <c r="Q15" s="111" t="str">
        <f>[10]Agosto!$I$20</f>
        <v>*</v>
      </c>
      <c r="R15" s="111" t="str">
        <f>[10]Agosto!$I$21</f>
        <v>*</v>
      </c>
      <c r="S15" s="111" t="str">
        <f>[10]Agosto!$I$22</f>
        <v>*</v>
      </c>
      <c r="T15" s="111" t="str">
        <f>[10]Agosto!$I$23</f>
        <v>*</v>
      </c>
      <c r="U15" s="111" t="str">
        <f>[10]Agosto!$I$24</f>
        <v>*</v>
      </c>
      <c r="V15" s="111" t="str">
        <f>[10]Agosto!$I$25</f>
        <v>*</v>
      </c>
      <c r="W15" s="111" t="str">
        <f>[10]Agosto!$I$26</f>
        <v>*</v>
      </c>
      <c r="X15" s="111" t="str">
        <f>[10]Agosto!$I$27</f>
        <v>*</v>
      </c>
      <c r="Y15" s="111" t="str">
        <f>[10]Agosto!$I$28</f>
        <v>*</v>
      </c>
      <c r="Z15" s="111" t="str">
        <f>[10]Agosto!$I$29</f>
        <v>*</v>
      </c>
      <c r="AA15" s="111" t="str">
        <f>[10]Agosto!$I$30</f>
        <v>*</v>
      </c>
      <c r="AB15" s="111" t="str">
        <f>[10]Agosto!$I$31</f>
        <v>*</v>
      </c>
      <c r="AC15" s="111" t="str">
        <f>[10]Agosto!$I$32</f>
        <v>*</v>
      </c>
      <c r="AD15" s="111" t="str">
        <f>[10]Agosto!$I$33</f>
        <v>*</v>
      </c>
      <c r="AE15" s="111" t="str">
        <f>[10]Agosto!$I$34</f>
        <v>*</v>
      </c>
      <c r="AF15" s="111" t="str">
        <f>[10]Agosto!$I$35</f>
        <v>*</v>
      </c>
      <c r="AG15" s="102" t="str">
        <f>[10]Agosto!$I$36</f>
        <v>*</v>
      </c>
      <c r="AI15" t="s">
        <v>36</v>
      </c>
      <c r="AJ15" t="s">
        <v>36</v>
      </c>
      <c r="AK15" t="s">
        <v>36</v>
      </c>
    </row>
    <row r="16" spans="1:37" x14ac:dyDescent="0.2">
      <c r="A16" s="84" t="s">
        <v>34</v>
      </c>
      <c r="B16" s="111" t="str">
        <f>[11]Agosto!$I$5</f>
        <v>*</v>
      </c>
      <c r="C16" s="111" t="str">
        <f>[11]Agosto!$I$6</f>
        <v>*</v>
      </c>
      <c r="D16" s="111" t="str">
        <f>[11]Agosto!$I$7</f>
        <v>*</v>
      </c>
      <c r="E16" s="111" t="str">
        <f>[11]Agosto!$I$8</f>
        <v>*</v>
      </c>
      <c r="F16" s="111" t="str">
        <f>[11]Agosto!$I$9</f>
        <v>*</v>
      </c>
      <c r="G16" s="111" t="str">
        <f>[11]Agosto!$I$10</f>
        <v>*</v>
      </c>
      <c r="H16" s="111" t="str">
        <f>[11]Agosto!$I$11</f>
        <v>*</v>
      </c>
      <c r="I16" s="111" t="str">
        <f>[11]Agosto!$I$12</f>
        <v>*</v>
      </c>
      <c r="J16" s="111" t="str">
        <f>[11]Agosto!$I$13</f>
        <v>*</v>
      </c>
      <c r="K16" s="111" t="str">
        <f>[11]Agosto!$I$14</f>
        <v>*</v>
      </c>
      <c r="L16" s="111" t="str">
        <f>[11]Agosto!$I$15</f>
        <v>*</v>
      </c>
      <c r="M16" s="111" t="str">
        <f>[11]Agosto!$I$16</f>
        <v>*</v>
      </c>
      <c r="N16" s="111" t="str">
        <f>[11]Agosto!$I$17</f>
        <v>*</v>
      </c>
      <c r="O16" s="111" t="str">
        <f>[11]Agosto!$I$18</f>
        <v>*</v>
      </c>
      <c r="P16" s="111" t="str">
        <f>[11]Agosto!$I$19</f>
        <v>*</v>
      </c>
      <c r="Q16" s="111" t="str">
        <f>[11]Agosto!$I$20</f>
        <v>*</v>
      </c>
      <c r="R16" s="111" t="str">
        <f>[11]Agosto!$I$21</f>
        <v>*</v>
      </c>
      <c r="S16" s="111" t="str">
        <f>[11]Agosto!$I$22</f>
        <v>*</v>
      </c>
      <c r="T16" s="111" t="str">
        <f>[11]Agosto!$I$23</f>
        <v>*</v>
      </c>
      <c r="U16" s="111" t="str">
        <f>[11]Agosto!$I$24</f>
        <v>*</v>
      </c>
      <c r="V16" s="111" t="str">
        <f>[11]Agosto!$I$25</f>
        <v>*</v>
      </c>
      <c r="W16" s="111" t="str">
        <f>[11]Agosto!$I$26</f>
        <v>*</v>
      </c>
      <c r="X16" s="111" t="str">
        <f>[11]Agosto!$I$27</f>
        <v>*</v>
      </c>
      <c r="Y16" s="111" t="str">
        <f>[11]Agosto!$I$28</f>
        <v>*</v>
      </c>
      <c r="Z16" s="111" t="str">
        <f>[11]Agosto!$I$29</f>
        <v>*</v>
      </c>
      <c r="AA16" s="111" t="str">
        <f>[11]Agosto!$I$30</f>
        <v>*</v>
      </c>
      <c r="AB16" s="111" t="str">
        <f>[11]Agosto!$I$31</f>
        <v>*</v>
      </c>
      <c r="AC16" s="111" t="str">
        <f>[11]Agosto!$I$32</f>
        <v>*</v>
      </c>
      <c r="AD16" s="111" t="str">
        <f>[11]Agosto!$I$33</f>
        <v>*</v>
      </c>
      <c r="AE16" s="111" t="str">
        <f>[11]Agosto!$I$34</f>
        <v>*</v>
      </c>
      <c r="AF16" s="111" t="str">
        <f>[11]Agosto!$I$35</f>
        <v>*</v>
      </c>
      <c r="AG16" s="102" t="str">
        <f>[11]Agosto!$I$36</f>
        <v>*</v>
      </c>
      <c r="AJ16" t="s">
        <v>36</v>
      </c>
    </row>
    <row r="17" spans="1:38" x14ac:dyDescent="0.2">
      <c r="A17" s="84" t="s">
        <v>5</v>
      </c>
      <c r="B17" s="111" t="str">
        <f>[12]Agosto!$I$5</f>
        <v>*</v>
      </c>
      <c r="C17" s="111" t="str">
        <f>[12]Agosto!$I$6</f>
        <v>*</v>
      </c>
      <c r="D17" s="111" t="str">
        <f>[12]Agosto!$I$7</f>
        <v>*</v>
      </c>
      <c r="E17" s="111" t="str">
        <f>[12]Agosto!$I$8</f>
        <v>*</v>
      </c>
      <c r="F17" s="111" t="str">
        <f>[12]Agosto!$I$9</f>
        <v>*</v>
      </c>
      <c r="G17" s="111" t="str">
        <f>[12]Agosto!$I$10</f>
        <v>*</v>
      </c>
      <c r="H17" s="111" t="str">
        <f>[12]Agosto!$I$11</f>
        <v>*</v>
      </c>
      <c r="I17" s="111" t="str">
        <f>[12]Agosto!$I$12</f>
        <v>*</v>
      </c>
      <c r="J17" s="111" t="str">
        <f>[12]Agosto!$I$13</f>
        <v>*</v>
      </c>
      <c r="K17" s="111" t="str">
        <f>[12]Agosto!$I$14</f>
        <v>*</v>
      </c>
      <c r="L17" s="111" t="str">
        <f>[12]Agosto!$I$15</f>
        <v>*</v>
      </c>
      <c r="M17" s="111" t="str">
        <f>[12]Agosto!$I$16</f>
        <v>*</v>
      </c>
      <c r="N17" s="111" t="str">
        <f>[12]Agosto!$I$17</f>
        <v>*</v>
      </c>
      <c r="O17" s="111" t="str">
        <f>[12]Agosto!$I$18</f>
        <v>*</v>
      </c>
      <c r="P17" s="111" t="str">
        <f>[12]Agosto!$I$19</f>
        <v>*</v>
      </c>
      <c r="Q17" s="111" t="str">
        <f>[12]Agosto!$I$20</f>
        <v>*</v>
      </c>
      <c r="R17" s="111" t="str">
        <f>[12]Agosto!$I$21</f>
        <v>*</v>
      </c>
      <c r="S17" s="111" t="str">
        <f>[12]Agosto!$I$22</f>
        <v>*</v>
      </c>
      <c r="T17" s="111" t="str">
        <f>[12]Agosto!$I$23</f>
        <v>*</v>
      </c>
      <c r="U17" s="111" t="str">
        <f>[12]Agosto!$I$24</f>
        <v>*</v>
      </c>
      <c r="V17" s="111" t="str">
        <f>[12]Agosto!$I$25</f>
        <v>*</v>
      </c>
      <c r="W17" s="111" t="str">
        <f>[12]Agosto!$I$26</f>
        <v>*</v>
      </c>
      <c r="X17" s="111" t="str">
        <f>[12]Agosto!$I$27</f>
        <v>*</v>
      </c>
      <c r="Y17" s="111" t="str">
        <f>[12]Agosto!$I$28</f>
        <v>*</v>
      </c>
      <c r="Z17" s="111" t="str">
        <f>[12]Agosto!$I$29</f>
        <v>*</v>
      </c>
      <c r="AA17" s="111" t="str">
        <f>[12]Agosto!$I$30</f>
        <v>*</v>
      </c>
      <c r="AB17" s="111" t="str">
        <f>[12]Agosto!$I$31</f>
        <v>*</v>
      </c>
      <c r="AC17" s="111" t="str">
        <f>[12]Agosto!$I$32</f>
        <v>*</v>
      </c>
      <c r="AD17" s="111" t="str">
        <f>[12]Agosto!$I$33</f>
        <v>*</v>
      </c>
      <c r="AE17" s="111" t="str">
        <f>[12]Agosto!$I$34</f>
        <v>*</v>
      </c>
      <c r="AF17" s="111" t="str">
        <f>[12]Agosto!$I$35</f>
        <v>*</v>
      </c>
      <c r="AG17" s="102" t="str">
        <f>[12]Agosto!$I$36</f>
        <v>*</v>
      </c>
      <c r="AJ17" t="s">
        <v>36</v>
      </c>
    </row>
    <row r="18" spans="1:38" x14ac:dyDescent="0.2">
      <c r="A18" s="84" t="s">
        <v>150</v>
      </c>
      <c r="B18" s="111" t="str">
        <f>[13]Agosto!$I$5</f>
        <v>*</v>
      </c>
      <c r="C18" s="111" t="str">
        <f>[13]Agosto!$I$6</f>
        <v>*</v>
      </c>
      <c r="D18" s="111" t="str">
        <f>[13]Agosto!$I$7</f>
        <v>*</v>
      </c>
      <c r="E18" s="111" t="str">
        <f>[13]Agosto!$I$8</f>
        <v>*</v>
      </c>
      <c r="F18" s="111" t="str">
        <f>[13]Agosto!$I$9</f>
        <v>*</v>
      </c>
      <c r="G18" s="111" t="str">
        <f>[13]Agosto!$I$10</f>
        <v>*</v>
      </c>
      <c r="H18" s="111" t="str">
        <f>[13]Agosto!$I$11</f>
        <v>*</v>
      </c>
      <c r="I18" s="111" t="str">
        <f>[13]Agosto!$I$12</f>
        <v>*</v>
      </c>
      <c r="J18" s="111" t="str">
        <f>[13]Agosto!$I$13</f>
        <v>*</v>
      </c>
      <c r="K18" s="111" t="str">
        <f>[13]Agosto!$I$14</f>
        <v>*</v>
      </c>
      <c r="L18" s="111" t="str">
        <f>[13]Agosto!$I$15</f>
        <v>*</v>
      </c>
      <c r="M18" s="111" t="str">
        <f>[13]Agosto!$I$16</f>
        <v>*</v>
      </c>
      <c r="N18" s="111" t="str">
        <f>[13]Agosto!$I$17</f>
        <v>*</v>
      </c>
      <c r="O18" s="111" t="str">
        <f>[13]Agosto!$I$18</f>
        <v>*</v>
      </c>
      <c r="P18" s="111" t="str">
        <f>[13]Agosto!$I$19</f>
        <v>*</v>
      </c>
      <c r="Q18" s="111" t="str">
        <f>[13]Agosto!$I$20</f>
        <v>*</v>
      </c>
      <c r="R18" s="111" t="str">
        <f>[13]Agosto!$I$21</f>
        <v>*</v>
      </c>
      <c r="S18" s="111" t="str">
        <f>[13]Agosto!$I$22</f>
        <v>*</v>
      </c>
      <c r="T18" s="11" t="s">
        <v>203</v>
      </c>
      <c r="U18" s="111" t="str">
        <f>[13]Agosto!$I$24</f>
        <v>*</v>
      </c>
      <c r="V18" s="111" t="str">
        <f>[13]Agosto!$I$25</f>
        <v>*</v>
      </c>
      <c r="W18" s="111" t="str">
        <f>[13]Agosto!$I$26</f>
        <v>*</v>
      </c>
      <c r="X18" s="111" t="str">
        <f>[13]Agosto!$I$27</f>
        <v>*</v>
      </c>
      <c r="Y18" s="111" t="str">
        <f>[13]Agosto!$I$28</f>
        <v>*</v>
      </c>
      <c r="Z18" s="111" t="str">
        <f>[13]Agosto!$I$29</f>
        <v>*</v>
      </c>
      <c r="AA18" s="111" t="str">
        <f>[13]Agosto!$I$30</f>
        <v>*</v>
      </c>
      <c r="AB18" s="111" t="str">
        <f>[13]Agosto!$I$31</f>
        <v>*</v>
      </c>
      <c r="AC18" s="111" t="str">
        <f>[13]Agosto!$I$32</f>
        <v>*</v>
      </c>
      <c r="AD18" s="111" t="str">
        <f>[13]Agosto!$I$33</f>
        <v>*</v>
      </c>
      <c r="AE18" s="111" t="str">
        <f>[13]Agosto!$I$34</f>
        <v>*</v>
      </c>
      <c r="AF18" s="111" t="str">
        <f>[13]Agosto!$I$35</f>
        <v>*</v>
      </c>
      <c r="AG18" s="107" t="str">
        <f>[13]Agosto!$I$36</f>
        <v>*</v>
      </c>
      <c r="AK18" t="s">
        <v>36</v>
      </c>
    </row>
    <row r="19" spans="1:38" x14ac:dyDescent="0.2">
      <c r="A19" s="84" t="s">
        <v>33</v>
      </c>
      <c r="B19" s="106" t="str">
        <f>[14]Agosto!$I$5</f>
        <v>*</v>
      </c>
      <c r="C19" s="106" t="str">
        <f>[14]Agosto!$I$6</f>
        <v>*</v>
      </c>
      <c r="D19" s="106" t="str">
        <f>[14]Agosto!$I$7</f>
        <v>*</v>
      </c>
      <c r="E19" s="106" t="str">
        <f>[14]Agosto!$I$8</f>
        <v>*</v>
      </c>
      <c r="F19" s="106" t="str">
        <f>[14]Agosto!$I$9</f>
        <v>*</v>
      </c>
      <c r="G19" s="106" t="str">
        <f>[14]Agosto!$I$10</f>
        <v>*</v>
      </c>
      <c r="H19" s="106" t="str">
        <f>[14]Agosto!$I$11</f>
        <v>*</v>
      </c>
      <c r="I19" s="106" t="str">
        <f>[14]Agosto!$I$12</f>
        <v>*</v>
      </c>
      <c r="J19" s="106" t="str">
        <f>[14]Agosto!$I$13</f>
        <v>*</v>
      </c>
      <c r="K19" s="106" t="str">
        <f>[14]Agosto!$I$14</f>
        <v>*</v>
      </c>
      <c r="L19" s="106" t="str">
        <f>[14]Agosto!$I$15</f>
        <v>*</v>
      </c>
      <c r="M19" s="106" t="str">
        <f>[14]Agosto!$I$16</f>
        <v>*</v>
      </c>
      <c r="N19" s="106" t="str">
        <f>[14]Agosto!$I$17</f>
        <v>*</v>
      </c>
      <c r="O19" s="106" t="str">
        <f>[14]Agosto!$I$18</f>
        <v>*</v>
      </c>
      <c r="P19" s="106" t="str">
        <f>[14]Agosto!$I$19</f>
        <v>*</v>
      </c>
      <c r="Q19" s="106" t="str">
        <f>[14]Agosto!$I$20</f>
        <v>*</v>
      </c>
      <c r="R19" s="106" t="str">
        <f>[14]Agosto!$I$21</f>
        <v>*</v>
      </c>
      <c r="S19" s="106" t="str">
        <f>[14]Agosto!$I$22</f>
        <v>*</v>
      </c>
      <c r="T19" s="111" t="str">
        <f>[14]Agosto!$I$23</f>
        <v>*</v>
      </c>
      <c r="U19" s="111" t="str">
        <f>[14]Agosto!$I$24</f>
        <v>*</v>
      </c>
      <c r="V19" s="111" t="str">
        <f>[14]Agosto!$I$25</f>
        <v>*</v>
      </c>
      <c r="W19" s="111" t="str">
        <f>[14]Agosto!$I$26</f>
        <v>*</v>
      </c>
      <c r="X19" s="111" t="str">
        <f>[14]Agosto!$I$27</f>
        <v>*</v>
      </c>
      <c r="Y19" s="111" t="str">
        <f>[14]Agosto!$I$28</f>
        <v>*</v>
      </c>
      <c r="Z19" s="111" t="str">
        <f>[14]Agosto!$I$29</f>
        <v>*</v>
      </c>
      <c r="AA19" s="111" t="str">
        <f>[14]Agosto!$I$30</f>
        <v>*</v>
      </c>
      <c r="AB19" s="111" t="str">
        <f>[14]Agosto!$I$31</f>
        <v>*</v>
      </c>
      <c r="AC19" s="111" t="str">
        <f>[14]Agosto!$I$32</f>
        <v>*</v>
      </c>
      <c r="AD19" s="111" t="str">
        <f>[14]Agosto!$I$33</f>
        <v>*</v>
      </c>
      <c r="AE19" s="111" t="str">
        <f>[14]Agosto!$I$34</f>
        <v>*</v>
      </c>
      <c r="AF19" s="111" t="str">
        <f>[14]Agosto!$I$35</f>
        <v>*</v>
      </c>
      <c r="AG19" s="102" t="str">
        <f>[14]Agosto!$I$36</f>
        <v>*</v>
      </c>
      <c r="AI19" t="s">
        <v>36</v>
      </c>
    </row>
    <row r="20" spans="1:38" s="5" customFormat="1" x14ac:dyDescent="0.2">
      <c r="A20" s="84" t="s">
        <v>6</v>
      </c>
      <c r="B20" s="106" t="str">
        <f>[15]Agosto!$I$5</f>
        <v>*</v>
      </c>
      <c r="C20" s="106" t="str">
        <f>[15]Agosto!$I$6</f>
        <v>*</v>
      </c>
      <c r="D20" s="106" t="str">
        <f>[15]Agosto!$I$7</f>
        <v>*</v>
      </c>
      <c r="E20" s="106" t="str">
        <f>[15]Agosto!$I$8</f>
        <v>*</v>
      </c>
      <c r="F20" s="106" t="str">
        <f>[15]Agosto!$I$9</f>
        <v>*</v>
      </c>
      <c r="G20" s="106" t="str">
        <f>[15]Agosto!$I$10</f>
        <v>*</v>
      </c>
      <c r="H20" s="106" t="str">
        <f>[15]Agosto!$I$11</f>
        <v>*</v>
      </c>
      <c r="I20" s="106" t="str">
        <f>[15]Agosto!$I$12</f>
        <v>*</v>
      </c>
      <c r="J20" s="106" t="str">
        <f>[15]Agosto!$I$13</f>
        <v>*</v>
      </c>
      <c r="K20" s="106" t="str">
        <f>[15]Agosto!$I$14</f>
        <v>*</v>
      </c>
      <c r="L20" s="106" t="str">
        <f>[15]Agosto!$I$15</f>
        <v>*</v>
      </c>
      <c r="M20" s="106" t="str">
        <f>[15]Agosto!$I$16</f>
        <v>*</v>
      </c>
      <c r="N20" s="106" t="str">
        <f>[15]Agosto!$I$17</f>
        <v>*</v>
      </c>
      <c r="O20" s="106" t="str">
        <f>[15]Agosto!$I$18</f>
        <v>*</v>
      </c>
      <c r="P20" s="106" t="str">
        <f>[15]Agosto!$I$19</f>
        <v>*</v>
      </c>
      <c r="Q20" s="106" t="str">
        <f>[15]Agosto!$I$20</f>
        <v>*</v>
      </c>
      <c r="R20" s="106" t="str">
        <f>[15]Agosto!$I$21</f>
        <v>*</v>
      </c>
      <c r="S20" s="106" t="str">
        <f>[15]Agosto!$I$22</f>
        <v>*</v>
      </c>
      <c r="T20" s="106" t="str">
        <f>[15]Agosto!$I$23</f>
        <v>*</v>
      </c>
      <c r="U20" s="106" t="str">
        <f>[15]Agosto!$I$24</f>
        <v>*</v>
      </c>
      <c r="V20" s="106" t="str">
        <f>[15]Agosto!$I$25</f>
        <v>*</v>
      </c>
      <c r="W20" s="106" t="str">
        <f>[15]Agosto!$I$26</f>
        <v>*</v>
      </c>
      <c r="X20" s="106" t="str">
        <f>[15]Agosto!$I$27</f>
        <v>*</v>
      </c>
      <c r="Y20" s="106" t="str">
        <f>[15]Agosto!$I$28</f>
        <v>*</v>
      </c>
      <c r="Z20" s="106" t="str">
        <f>[15]Agosto!$I$29</f>
        <v>*</v>
      </c>
      <c r="AA20" s="106" t="str">
        <f>[15]Agosto!$I$30</f>
        <v>*</v>
      </c>
      <c r="AB20" s="106" t="str">
        <f>[15]Agosto!$I$31</f>
        <v>*</v>
      </c>
      <c r="AC20" s="106" t="str">
        <f>[15]Agosto!$I$32</f>
        <v>*</v>
      </c>
      <c r="AD20" s="106" t="str">
        <f>[15]Agosto!$I$33</f>
        <v>*</v>
      </c>
      <c r="AE20" s="106" t="str">
        <f>[15]Agosto!$I$34</f>
        <v>*</v>
      </c>
      <c r="AF20" s="106" t="str">
        <f>[15]Agosto!$I$35</f>
        <v>*</v>
      </c>
      <c r="AG20" s="102" t="str">
        <f>[15]Agosto!$I$36</f>
        <v>*</v>
      </c>
      <c r="AJ20" s="5" t="s">
        <v>36</v>
      </c>
      <c r="AL20" s="5" t="s">
        <v>36</v>
      </c>
    </row>
    <row r="21" spans="1:38" x14ac:dyDescent="0.2">
      <c r="A21" s="84" t="s">
        <v>7</v>
      </c>
      <c r="B21" s="111" t="str">
        <f>[16]Agosto!$I$5</f>
        <v>*</v>
      </c>
      <c r="C21" s="111" t="str">
        <f>[16]Agosto!$I$6</f>
        <v>*</v>
      </c>
      <c r="D21" s="111" t="str">
        <f>[16]Agosto!$I$7</f>
        <v>*</v>
      </c>
      <c r="E21" s="111" t="str">
        <f>[16]Agosto!$I$8</f>
        <v>*</v>
      </c>
      <c r="F21" s="111" t="str">
        <f>[16]Agosto!$I$9</f>
        <v>*</v>
      </c>
      <c r="G21" s="111" t="str">
        <f>[16]Agosto!$I$10</f>
        <v>*</v>
      </c>
      <c r="H21" s="111" t="str">
        <f>[16]Agosto!$I$11</f>
        <v>*</v>
      </c>
      <c r="I21" s="111" t="str">
        <f>[16]Agosto!$I$12</f>
        <v>*</v>
      </c>
      <c r="J21" s="111" t="str">
        <f>[16]Agosto!$I$13</f>
        <v>*</v>
      </c>
      <c r="K21" s="111" t="str">
        <f>[16]Agosto!$I$14</f>
        <v>*</v>
      </c>
      <c r="L21" s="111" t="str">
        <f>[16]Agosto!$I$15</f>
        <v>*</v>
      </c>
      <c r="M21" s="111" t="str">
        <f>[16]Agosto!$I$16</f>
        <v>*</v>
      </c>
      <c r="N21" s="111" t="str">
        <f>[16]Agosto!$I$17</f>
        <v>*</v>
      </c>
      <c r="O21" s="111" t="str">
        <f>[16]Agosto!$I$18</f>
        <v>*</v>
      </c>
      <c r="P21" s="111" t="str">
        <f>[16]Agosto!$I$19</f>
        <v>*</v>
      </c>
      <c r="Q21" s="111" t="str">
        <f>[16]Agosto!$I$20</f>
        <v>*</v>
      </c>
      <c r="R21" s="111" t="str">
        <f>[16]Agosto!$I$21</f>
        <v>*</v>
      </c>
      <c r="S21" s="111" t="str">
        <f>[16]Agosto!$I$22</f>
        <v>*</v>
      </c>
      <c r="T21" s="111" t="str">
        <f>[16]Agosto!$I$23</f>
        <v>*</v>
      </c>
      <c r="U21" s="111" t="str">
        <f>[16]Agosto!$I$24</f>
        <v>*</v>
      </c>
      <c r="V21" s="111" t="str">
        <f>[16]Agosto!$I$25</f>
        <v>*</v>
      </c>
      <c r="W21" s="111" t="str">
        <f>[16]Agosto!$I$26</f>
        <v>*</v>
      </c>
      <c r="X21" s="111" t="str">
        <f>[16]Agosto!$I$27</f>
        <v>*</v>
      </c>
      <c r="Y21" s="111" t="str">
        <f>[16]Agosto!$I$28</f>
        <v>*</v>
      </c>
      <c r="Z21" s="111" t="str">
        <f>[16]Agosto!$I$29</f>
        <v>*</v>
      </c>
      <c r="AA21" s="111" t="str">
        <f>[16]Agosto!$I$30</f>
        <v>*</v>
      </c>
      <c r="AB21" s="111" t="str">
        <f>[16]Agosto!$I$31</f>
        <v>*</v>
      </c>
      <c r="AC21" s="111" t="str">
        <f>[16]Agosto!$I$32</f>
        <v>*</v>
      </c>
      <c r="AD21" s="111" t="str">
        <f>[16]Agosto!$I$33</f>
        <v>*</v>
      </c>
      <c r="AE21" s="111" t="str">
        <f>[16]Agosto!$I$34</f>
        <v>*</v>
      </c>
      <c r="AF21" s="111" t="str">
        <f>[16]Agosto!$I$35</f>
        <v>*</v>
      </c>
      <c r="AG21" s="105" t="str">
        <f>[16]Agosto!$I$36</f>
        <v>*</v>
      </c>
      <c r="AI21" t="s">
        <v>36</v>
      </c>
      <c r="AJ21" t="s">
        <v>36</v>
      </c>
      <c r="AK21" t="s">
        <v>36</v>
      </c>
    </row>
    <row r="22" spans="1:38" x14ac:dyDescent="0.2">
      <c r="A22" s="84" t="s">
        <v>151</v>
      </c>
      <c r="B22" s="106" t="str">
        <f>[17]Agosto!$I$5</f>
        <v>*</v>
      </c>
      <c r="C22" s="106" t="str">
        <f>[17]Agosto!$I$6</f>
        <v>*</v>
      </c>
      <c r="D22" s="106" t="str">
        <f>[17]Agosto!$I$7</f>
        <v>*</v>
      </c>
      <c r="E22" s="106" t="str">
        <f>[17]Agosto!$I$8</f>
        <v>*</v>
      </c>
      <c r="F22" s="106" t="str">
        <f>[17]Agosto!$I$9</f>
        <v>*</v>
      </c>
      <c r="G22" s="106" t="str">
        <f>[17]Agosto!$I$10</f>
        <v>*</v>
      </c>
      <c r="H22" s="106" t="str">
        <f>[17]Agosto!$I$11</f>
        <v>*</v>
      </c>
      <c r="I22" s="106" t="str">
        <f>[17]Agosto!$I$12</f>
        <v>*</v>
      </c>
      <c r="J22" s="106" t="str">
        <f>[17]Agosto!$I$13</f>
        <v>*</v>
      </c>
      <c r="K22" s="106" t="str">
        <f>[17]Agosto!$I$14</f>
        <v>*</v>
      </c>
      <c r="L22" s="106" t="str">
        <f>[17]Agosto!$I$15</f>
        <v>*</v>
      </c>
      <c r="M22" s="106" t="str">
        <f>[17]Agosto!$I$16</f>
        <v>*</v>
      </c>
      <c r="N22" s="106" t="str">
        <f>[17]Agosto!$I$17</f>
        <v>*</v>
      </c>
      <c r="O22" s="106" t="str">
        <f>[17]Agosto!$I$18</f>
        <v>*</v>
      </c>
      <c r="P22" s="106" t="str">
        <f>[17]Agosto!$I$19</f>
        <v>*</v>
      </c>
      <c r="Q22" s="106" t="str">
        <f>[17]Agosto!$I$20</f>
        <v>*</v>
      </c>
      <c r="R22" s="106" t="str">
        <f>[17]Agosto!$I$21</f>
        <v>*</v>
      </c>
      <c r="S22" s="106" t="str">
        <f>[17]Agosto!$I$22</f>
        <v>*</v>
      </c>
      <c r="T22" s="111" t="str">
        <f>[17]Agosto!$I$23</f>
        <v>*</v>
      </c>
      <c r="U22" s="111" t="str">
        <f>[17]Agosto!$I$24</f>
        <v>*</v>
      </c>
      <c r="V22" s="111" t="str">
        <f>[17]Agosto!$I$25</f>
        <v>*</v>
      </c>
      <c r="W22" s="111" t="str">
        <f>[17]Agosto!$I$26</f>
        <v>*</v>
      </c>
      <c r="X22" s="111" t="str">
        <f>[17]Agosto!$I$27</f>
        <v>*</v>
      </c>
      <c r="Y22" s="111" t="str">
        <f>[17]Agosto!$I$28</f>
        <v>*</v>
      </c>
      <c r="Z22" s="111" t="str">
        <f>[17]Agosto!$I$29</f>
        <v>*</v>
      </c>
      <c r="AA22" s="111" t="str">
        <f>[17]Agosto!$I$30</f>
        <v>*</v>
      </c>
      <c r="AB22" s="111" t="str">
        <f>[17]Agosto!$I$31</f>
        <v>*</v>
      </c>
      <c r="AC22" s="111" t="str">
        <f>[17]Agosto!$I$32</f>
        <v>*</v>
      </c>
      <c r="AD22" s="111" t="str">
        <f>[17]Agosto!$I$33</f>
        <v>*</v>
      </c>
      <c r="AE22" s="111" t="str">
        <f>[17]Agosto!$I$34</f>
        <v>*</v>
      </c>
      <c r="AF22" s="111" t="str">
        <f>[17]Agosto!$I$35</f>
        <v>*</v>
      </c>
      <c r="AG22" s="107" t="str">
        <f>[17]Agosto!$I$36</f>
        <v>*</v>
      </c>
      <c r="AJ22" t="s">
        <v>36</v>
      </c>
    </row>
    <row r="23" spans="1:38" x14ac:dyDescent="0.2">
      <c r="A23" s="84" t="s">
        <v>8</v>
      </c>
      <c r="B23" s="106" t="str">
        <f>[18]Agosto!$I$5</f>
        <v>*</v>
      </c>
      <c r="C23" s="106" t="str">
        <f>[18]Agosto!$I$6</f>
        <v>*</v>
      </c>
      <c r="D23" s="106" t="str">
        <f>[18]Agosto!$I$7</f>
        <v>*</v>
      </c>
      <c r="E23" s="106" t="str">
        <f>[18]Agosto!$I$8</f>
        <v>*</v>
      </c>
      <c r="F23" s="106" t="str">
        <f>[18]Agosto!$I$9</f>
        <v>*</v>
      </c>
      <c r="G23" s="106" t="str">
        <f>[18]Agosto!$I$10</f>
        <v>*</v>
      </c>
      <c r="H23" s="106" t="str">
        <f>[18]Agosto!$I$11</f>
        <v>*</v>
      </c>
      <c r="I23" s="106" t="str">
        <f>[18]Agosto!$I$12</f>
        <v>*</v>
      </c>
      <c r="J23" s="106" t="str">
        <f>[18]Agosto!$I$13</f>
        <v>*</v>
      </c>
      <c r="K23" s="106" t="str">
        <f>[18]Agosto!$I$14</f>
        <v>*</v>
      </c>
      <c r="L23" s="106" t="str">
        <f>[18]Agosto!$I$15</f>
        <v>*</v>
      </c>
      <c r="M23" s="106" t="str">
        <f>[18]Agosto!$I$16</f>
        <v>*</v>
      </c>
      <c r="N23" s="106" t="str">
        <f>[18]Agosto!$I$17</f>
        <v>*</v>
      </c>
      <c r="O23" s="106" t="str">
        <f>[18]Agosto!$I$18</f>
        <v>*</v>
      </c>
      <c r="P23" s="106" t="str">
        <f>[18]Agosto!$I$19</f>
        <v>*</v>
      </c>
      <c r="Q23" s="106" t="str">
        <f>[18]Agosto!$I$20</f>
        <v>*</v>
      </c>
      <c r="R23" s="106" t="str">
        <f>[18]Agosto!$I$21</f>
        <v>*</v>
      </c>
      <c r="S23" s="106" t="str">
        <f>[18]Agosto!$I$22</f>
        <v>*</v>
      </c>
      <c r="T23" s="106" t="str">
        <f>[18]Agosto!$I$23</f>
        <v>*</v>
      </c>
      <c r="U23" s="106" t="str">
        <f>[18]Agosto!$I$24</f>
        <v>*</v>
      </c>
      <c r="V23" s="106" t="str">
        <f>[18]Agosto!$I$25</f>
        <v>*</v>
      </c>
      <c r="W23" s="106" t="str">
        <f>[18]Agosto!$I$26</f>
        <v>*</v>
      </c>
      <c r="X23" s="106" t="str">
        <f>[18]Agosto!$I$27</f>
        <v>*</v>
      </c>
      <c r="Y23" s="106" t="str">
        <f>[18]Agosto!$I$28</f>
        <v>*</v>
      </c>
      <c r="Z23" s="106" t="str">
        <f>[18]Agosto!$I$29</f>
        <v>*</v>
      </c>
      <c r="AA23" s="106" t="str">
        <f>[18]Agosto!$I$30</f>
        <v>*</v>
      </c>
      <c r="AB23" s="106" t="str">
        <f>[18]Agosto!$I$31</f>
        <v>*</v>
      </c>
      <c r="AC23" s="106" t="str">
        <f>[18]Agosto!$I$32</f>
        <v>*</v>
      </c>
      <c r="AD23" s="106" t="str">
        <f>[18]Agosto!$I$33</f>
        <v>*</v>
      </c>
      <c r="AE23" s="106" t="str">
        <f>[18]Agosto!$I$34</f>
        <v>*</v>
      </c>
      <c r="AF23" s="106" t="str">
        <f>[18]Agosto!$I$35</f>
        <v>*</v>
      </c>
      <c r="AG23" s="102" t="str">
        <f>[18]Agosto!$I$36</f>
        <v>*</v>
      </c>
      <c r="AJ23" t="s">
        <v>36</v>
      </c>
    </row>
    <row r="24" spans="1:38" x14ac:dyDescent="0.2">
      <c r="A24" s="84" t="s">
        <v>9</v>
      </c>
      <c r="B24" s="106" t="str">
        <f>[19]Agosto!$I$5</f>
        <v>*</v>
      </c>
      <c r="C24" s="106" t="str">
        <f>[19]Agosto!$I$6</f>
        <v>*</v>
      </c>
      <c r="D24" s="106" t="str">
        <f>[19]Agosto!$I$7</f>
        <v>*</v>
      </c>
      <c r="E24" s="106" t="str">
        <f>[19]Agosto!$I$8</f>
        <v>*</v>
      </c>
      <c r="F24" s="106" t="str">
        <f>[19]Agosto!$I$9</f>
        <v>*</v>
      </c>
      <c r="G24" s="106" t="str">
        <f>[19]Agosto!$I$10</f>
        <v>*</v>
      </c>
      <c r="H24" s="106" t="str">
        <f>[19]Agosto!$I$11</f>
        <v>*</v>
      </c>
      <c r="I24" s="106" t="str">
        <f>[19]Agosto!$I$12</f>
        <v>*</v>
      </c>
      <c r="J24" s="106" t="str">
        <f>[19]Agosto!$I$13</f>
        <v>*</v>
      </c>
      <c r="K24" s="106" t="str">
        <f>[19]Agosto!$I$14</f>
        <v>*</v>
      </c>
      <c r="L24" s="106" t="str">
        <f>[19]Agosto!$I$15</f>
        <v>*</v>
      </c>
      <c r="M24" s="106" t="str">
        <f>[19]Agosto!$I$16</f>
        <v>*</v>
      </c>
      <c r="N24" s="106" t="str">
        <f>[19]Agosto!$I$17</f>
        <v>*</v>
      </c>
      <c r="O24" s="106" t="str">
        <f>[19]Agosto!$I$18</f>
        <v>*</v>
      </c>
      <c r="P24" s="106" t="str">
        <f>[19]Agosto!$I$19</f>
        <v>*</v>
      </c>
      <c r="Q24" s="106" t="str">
        <f>[19]Agosto!$I$20</f>
        <v>*</v>
      </c>
      <c r="R24" s="106" t="str">
        <f>[19]Agosto!$I$21</f>
        <v>*</v>
      </c>
      <c r="S24" s="106" t="str">
        <f>[19]Agosto!$I$22</f>
        <v>*</v>
      </c>
      <c r="T24" s="106" t="str">
        <f>[19]Agosto!$I$23</f>
        <v>*</v>
      </c>
      <c r="U24" s="106" t="str">
        <f>[19]Agosto!$I$24</f>
        <v>*</v>
      </c>
      <c r="V24" s="106" t="str">
        <f>[19]Agosto!$I$25</f>
        <v>*</v>
      </c>
      <c r="W24" s="106" t="str">
        <f>[19]Agosto!$I$26</f>
        <v>*</v>
      </c>
      <c r="X24" s="106" t="str">
        <f>[19]Agosto!$I$27</f>
        <v>*</v>
      </c>
      <c r="Y24" s="106" t="str">
        <f>[19]Agosto!$I$28</f>
        <v>*</v>
      </c>
      <c r="Z24" s="106" t="str">
        <f>[19]Agosto!$I$29</f>
        <v>*</v>
      </c>
      <c r="AA24" s="106" t="str">
        <f>[19]Agosto!$I$30</f>
        <v>*</v>
      </c>
      <c r="AB24" s="106" t="str">
        <f>[19]Agosto!$I$31</f>
        <v>*</v>
      </c>
      <c r="AC24" s="106" t="str">
        <f>[19]Agosto!$I$32</f>
        <v>*</v>
      </c>
      <c r="AD24" s="106" t="str">
        <f>[19]Agosto!$I$33</f>
        <v>*</v>
      </c>
      <c r="AE24" s="106" t="str">
        <f>[19]Agosto!$I$34</f>
        <v>*</v>
      </c>
      <c r="AF24" s="106" t="str">
        <f>[19]Agosto!$I$35</f>
        <v>*</v>
      </c>
      <c r="AG24" s="102" t="str">
        <f>[19]Agosto!$I$36</f>
        <v>*</v>
      </c>
      <c r="AJ24" t="s">
        <v>36</v>
      </c>
    </row>
    <row r="25" spans="1:38" x14ac:dyDescent="0.2">
      <c r="A25" s="84" t="s">
        <v>152</v>
      </c>
      <c r="B25" s="106" t="str">
        <f>[20]Agosto!$I$5</f>
        <v>*</v>
      </c>
      <c r="C25" s="106" t="str">
        <f>[20]Agosto!$I$6</f>
        <v>*</v>
      </c>
      <c r="D25" s="106" t="str">
        <f>[20]Agosto!$I$7</f>
        <v>*</v>
      </c>
      <c r="E25" s="106" t="str">
        <f>[20]Agosto!$I$8</f>
        <v>*</v>
      </c>
      <c r="F25" s="106" t="str">
        <f>[20]Agosto!$I$9</f>
        <v>*</v>
      </c>
      <c r="G25" s="106" t="str">
        <f>[20]Agosto!$I$10</f>
        <v>*</v>
      </c>
      <c r="H25" s="106" t="str">
        <f>[20]Agosto!$I$11</f>
        <v>*</v>
      </c>
      <c r="I25" s="106" t="str">
        <f>[20]Agosto!$I$12</f>
        <v>*</v>
      </c>
      <c r="J25" s="106" t="str">
        <f>[20]Agosto!$I$13</f>
        <v>*</v>
      </c>
      <c r="K25" s="106" t="str">
        <f>[20]Agosto!$I$14</f>
        <v>*</v>
      </c>
      <c r="L25" s="106" t="str">
        <f>[20]Agosto!$I$15</f>
        <v>*</v>
      </c>
      <c r="M25" s="106" t="str">
        <f>[20]Agosto!$I$16</f>
        <v>*</v>
      </c>
      <c r="N25" s="106" t="str">
        <f>[20]Agosto!$I$17</f>
        <v>*</v>
      </c>
      <c r="O25" s="106" t="str">
        <f>[20]Agosto!$I$18</f>
        <v>*</v>
      </c>
      <c r="P25" s="106" t="str">
        <f>[20]Agosto!$I$19</f>
        <v>*</v>
      </c>
      <c r="Q25" s="106" t="str">
        <f>[20]Agosto!$I$20</f>
        <v>*</v>
      </c>
      <c r="R25" s="106" t="str">
        <f>[20]Agosto!$I$21</f>
        <v>*</v>
      </c>
      <c r="S25" s="106" t="str">
        <f>[20]Agosto!$I$22</f>
        <v>*</v>
      </c>
      <c r="T25" s="111" t="str">
        <f>[20]Agosto!$I$23</f>
        <v>*</v>
      </c>
      <c r="U25" s="111" t="str">
        <f>[20]Agosto!$I$24</f>
        <v>*</v>
      </c>
      <c r="V25" s="111" t="str">
        <f>[20]Agosto!$I$25</f>
        <v>*</v>
      </c>
      <c r="W25" s="111" t="str">
        <f>[20]Agosto!$I$26</f>
        <v>*</v>
      </c>
      <c r="X25" s="111" t="str">
        <f>[20]Agosto!$I$27</f>
        <v>*</v>
      </c>
      <c r="Y25" s="111" t="str">
        <f>[20]Agosto!$I$28</f>
        <v>*</v>
      </c>
      <c r="Z25" s="111" t="str">
        <f>[20]Agosto!$I$29</f>
        <v>*</v>
      </c>
      <c r="AA25" s="111" t="str">
        <f>[20]Agosto!$I$30</f>
        <v>*</v>
      </c>
      <c r="AB25" s="111" t="str">
        <f>[20]Agosto!$I$31</f>
        <v>*</v>
      </c>
      <c r="AC25" s="111" t="str">
        <f>[20]Agosto!$I$32</f>
        <v>*</v>
      </c>
      <c r="AD25" s="111" t="str">
        <f>[20]Agosto!$I$33</f>
        <v>*</v>
      </c>
      <c r="AE25" s="111" t="str">
        <f>[20]Agosto!$I$34</f>
        <v>*</v>
      </c>
      <c r="AF25" s="111" t="str">
        <f>[20]Agosto!$I$35</f>
        <v>*</v>
      </c>
      <c r="AG25" s="107" t="str">
        <f>[20]Agosto!$I$36</f>
        <v>*</v>
      </c>
      <c r="AI25" t="s">
        <v>36</v>
      </c>
    </row>
    <row r="26" spans="1:38" x14ac:dyDescent="0.2">
      <c r="A26" s="84" t="s">
        <v>10</v>
      </c>
      <c r="B26" s="106" t="str">
        <f>[21]Agosto!$I$5</f>
        <v>*</v>
      </c>
      <c r="C26" s="106" t="str">
        <f>[21]Agosto!$I$6</f>
        <v>*</v>
      </c>
      <c r="D26" s="106" t="str">
        <f>[21]Agosto!$I$7</f>
        <v>*</v>
      </c>
      <c r="E26" s="106" t="str">
        <f>[21]Agosto!$I$8</f>
        <v>*</v>
      </c>
      <c r="F26" s="106" t="str">
        <f>[21]Agosto!$I$9</f>
        <v>*</v>
      </c>
      <c r="G26" s="106" t="str">
        <f>[21]Agosto!$I$10</f>
        <v>*</v>
      </c>
      <c r="H26" s="106" t="str">
        <f>[21]Agosto!$I$11</f>
        <v>*</v>
      </c>
      <c r="I26" s="106" t="str">
        <f>[21]Agosto!$I$12</f>
        <v>*</v>
      </c>
      <c r="J26" s="106" t="str">
        <f>[21]Agosto!$I$13</f>
        <v>*</v>
      </c>
      <c r="K26" s="106" t="str">
        <f>[21]Agosto!$I$14</f>
        <v>*</v>
      </c>
      <c r="L26" s="106" t="str">
        <f>[21]Agosto!$I$15</f>
        <v>*</v>
      </c>
      <c r="M26" s="106" t="str">
        <f>[21]Agosto!$I$16</f>
        <v>*</v>
      </c>
      <c r="N26" s="106" t="str">
        <f>[21]Agosto!$I$17</f>
        <v>*</v>
      </c>
      <c r="O26" s="106" t="str">
        <f>[21]Agosto!$I$18</f>
        <v>*</v>
      </c>
      <c r="P26" s="106" t="str">
        <f>[21]Agosto!$I$19</f>
        <v>*</v>
      </c>
      <c r="Q26" s="106" t="str">
        <f>[21]Agosto!$I$20</f>
        <v>*</v>
      </c>
      <c r="R26" s="106" t="str">
        <f>[21]Agosto!$I$21</f>
        <v>*</v>
      </c>
      <c r="S26" s="106" t="str">
        <f>[21]Agosto!$I$22</f>
        <v>*</v>
      </c>
      <c r="T26" s="106" t="str">
        <f>[21]Agosto!$I$23</f>
        <v>*</v>
      </c>
      <c r="U26" s="106" t="str">
        <f>[21]Agosto!$I$24</f>
        <v>*</v>
      </c>
      <c r="V26" s="106" t="str">
        <f>[21]Agosto!$I$25</f>
        <v>*</v>
      </c>
      <c r="W26" s="106" t="str">
        <f>[21]Agosto!$I$26</f>
        <v>*</v>
      </c>
      <c r="X26" s="106" t="str">
        <f>[21]Agosto!$I$27</f>
        <v>*</v>
      </c>
      <c r="Y26" s="106" t="str">
        <f>[21]Agosto!$I$28</f>
        <v>*</v>
      </c>
      <c r="Z26" s="106" t="str">
        <f>[21]Agosto!$I$29</f>
        <v>*</v>
      </c>
      <c r="AA26" s="106" t="str">
        <f>[21]Agosto!$I$30</f>
        <v>*</v>
      </c>
      <c r="AB26" s="106" t="str">
        <f>[21]Agosto!$I$31</f>
        <v>*</v>
      </c>
      <c r="AC26" s="106" t="str">
        <f>[21]Agosto!$I$32</f>
        <v>*</v>
      </c>
      <c r="AD26" s="106" t="str">
        <f>[21]Agosto!$I$33</f>
        <v>*</v>
      </c>
      <c r="AE26" s="106" t="str">
        <f>[21]Agosto!$I$34</f>
        <v>*</v>
      </c>
      <c r="AF26" s="106" t="str">
        <f>[21]Agosto!$I$35</f>
        <v>*</v>
      </c>
      <c r="AG26" s="102" t="str">
        <f>[21]Agosto!$I$36</f>
        <v>*</v>
      </c>
    </row>
    <row r="27" spans="1:38" x14ac:dyDescent="0.2">
      <c r="A27" s="84" t="s">
        <v>140</v>
      </c>
      <c r="B27" s="11" t="str">
        <f>[22]Agosto!$I$5</f>
        <v>*</v>
      </c>
      <c r="C27" s="11" t="str">
        <f>[22]Agosto!$I$6</f>
        <v>*</v>
      </c>
      <c r="D27" s="11" t="str">
        <f>[22]Agosto!$I$7</f>
        <v>*</v>
      </c>
      <c r="E27" s="11" t="str">
        <f>[22]Agosto!$I$8</f>
        <v>*</v>
      </c>
      <c r="F27" s="11" t="str">
        <f>[22]Agosto!$I$9</f>
        <v>*</v>
      </c>
      <c r="G27" s="11" t="str">
        <f>[22]Agosto!$I$10</f>
        <v>*</v>
      </c>
      <c r="H27" s="11" t="str">
        <f>[22]Agosto!$I$11</f>
        <v>*</v>
      </c>
      <c r="I27" s="11" t="str">
        <f>[22]Agosto!$I$12</f>
        <v>*</v>
      </c>
      <c r="J27" s="11" t="str">
        <f>[22]Agosto!$I$13</f>
        <v>*</v>
      </c>
      <c r="K27" s="11" t="str">
        <f>[22]Agosto!$I$14</f>
        <v>*</v>
      </c>
      <c r="L27" s="11" t="str">
        <f>[22]Agosto!$I$15</f>
        <v>*</v>
      </c>
      <c r="M27" s="11" t="str">
        <f>[22]Agosto!$I$16</f>
        <v>*</v>
      </c>
      <c r="N27" s="11" t="str">
        <f>[22]Agosto!$I$17</f>
        <v>*</v>
      </c>
      <c r="O27" s="11" t="str">
        <f>[22]Agosto!$I$18</f>
        <v>*</v>
      </c>
      <c r="P27" s="11" t="str">
        <f>[22]Agosto!$I$19</f>
        <v>*</v>
      </c>
      <c r="Q27" s="11" t="str">
        <f>[22]Agosto!$I$20</f>
        <v>*</v>
      </c>
      <c r="R27" s="11" t="str">
        <f>[22]Agosto!$I$21</f>
        <v>*</v>
      </c>
      <c r="S27" s="11" t="str">
        <f>[22]Agosto!$I$22</f>
        <v>*</v>
      </c>
      <c r="T27" s="111" t="str">
        <f>[22]Agosto!$I$23</f>
        <v>*</v>
      </c>
      <c r="U27" s="111" t="str">
        <f>[22]Agosto!$I$24</f>
        <v>*</v>
      </c>
      <c r="V27" s="111" t="str">
        <f>[22]Agosto!$I$25</f>
        <v>*</v>
      </c>
      <c r="W27" s="111" t="str">
        <f>[22]Agosto!$I$26</f>
        <v>*</v>
      </c>
      <c r="X27" s="111" t="str">
        <f>[22]Agosto!$I$27</f>
        <v>*</v>
      </c>
      <c r="Y27" s="111" t="str">
        <f>[22]Agosto!$I$28</f>
        <v>*</v>
      </c>
      <c r="Z27" s="111" t="str">
        <f>[22]Agosto!$I$29</f>
        <v>*</v>
      </c>
      <c r="AA27" s="111" t="str">
        <f>[22]Agosto!$I$30</f>
        <v>*</v>
      </c>
      <c r="AB27" s="111" t="str">
        <f>[22]Agosto!$I$31</f>
        <v>*</v>
      </c>
      <c r="AC27" s="111" t="str">
        <f>[22]Agosto!$I$32</f>
        <v>*</v>
      </c>
      <c r="AD27" s="111" t="str">
        <f>[22]Agosto!$I$33</f>
        <v>*</v>
      </c>
      <c r="AE27" s="111" t="str">
        <f>[22]Agosto!$I$34</f>
        <v>*</v>
      </c>
      <c r="AF27" s="111" t="str">
        <f>[22]Agosto!$I$35</f>
        <v>*</v>
      </c>
      <c r="AG27" s="107" t="str">
        <f>[22]Agosto!$I$36</f>
        <v>*</v>
      </c>
      <c r="AI27" t="s">
        <v>36</v>
      </c>
      <c r="AJ27" t="s">
        <v>36</v>
      </c>
      <c r="AK27" t="s">
        <v>36</v>
      </c>
    </row>
    <row r="28" spans="1:38" x14ac:dyDescent="0.2">
      <c r="A28" s="84" t="s">
        <v>11</v>
      </c>
      <c r="B28" s="106" t="str">
        <f>[23]Agosto!$I$5</f>
        <v>*</v>
      </c>
      <c r="C28" s="106" t="str">
        <f>[23]Agosto!$I$6</f>
        <v>*</v>
      </c>
      <c r="D28" s="106" t="str">
        <f>[23]Agosto!$I$7</f>
        <v>*</v>
      </c>
      <c r="E28" s="106" t="str">
        <f>[23]Agosto!$I$8</f>
        <v>*</v>
      </c>
      <c r="F28" s="106" t="str">
        <f>[23]Agosto!$I$9</f>
        <v>*</v>
      </c>
      <c r="G28" s="106" t="str">
        <f>[23]Agosto!$I$10</f>
        <v>*</v>
      </c>
      <c r="H28" s="106" t="str">
        <f>[23]Agosto!$I$11</f>
        <v>*</v>
      </c>
      <c r="I28" s="106" t="str">
        <f>[23]Agosto!$I$12</f>
        <v>*</v>
      </c>
      <c r="J28" s="106" t="str">
        <f>[23]Agosto!$I$13</f>
        <v>*</v>
      </c>
      <c r="K28" s="106" t="str">
        <f>[23]Agosto!$I$14</f>
        <v>*</v>
      </c>
      <c r="L28" s="106" t="str">
        <f>[23]Agosto!$I$15</f>
        <v>*</v>
      </c>
      <c r="M28" s="106" t="str">
        <f>[23]Agosto!$I$16</f>
        <v>*</v>
      </c>
      <c r="N28" s="106" t="str">
        <f>[23]Agosto!$I$17</f>
        <v>*</v>
      </c>
      <c r="O28" s="106" t="str">
        <f>[23]Agosto!$I$18</f>
        <v>*</v>
      </c>
      <c r="P28" s="106" t="str">
        <f>[23]Agosto!$I$19</f>
        <v>*</v>
      </c>
      <c r="Q28" s="106" t="str">
        <f>[23]Agosto!$I$20</f>
        <v>*</v>
      </c>
      <c r="R28" s="106" t="str">
        <f>[23]Agosto!$I$21</f>
        <v>*</v>
      </c>
      <c r="S28" s="106" t="str">
        <f>[23]Agosto!$I$22</f>
        <v>*</v>
      </c>
      <c r="T28" s="106" t="str">
        <f>[23]Agosto!$I$23</f>
        <v>*</v>
      </c>
      <c r="U28" s="106" t="str">
        <f>[23]Agosto!$I$24</f>
        <v>*</v>
      </c>
      <c r="V28" s="106" t="str">
        <f>[23]Agosto!$I$25</f>
        <v>*</v>
      </c>
      <c r="W28" s="106" t="str">
        <f>[23]Agosto!$I$26</f>
        <v>*</v>
      </c>
      <c r="X28" s="106" t="str">
        <f>[23]Agosto!$I$27</f>
        <v>*</v>
      </c>
      <c r="Y28" s="106" t="str">
        <f>[23]Agosto!$I$28</f>
        <v>*</v>
      </c>
      <c r="Z28" s="106" t="str">
        <f>[23]Agosto!$I$29</f>
        <v>*</v>
      </c>
      <c r="AA28" s="106" t="str">
        <f>[23]Agosto!$I$30</f>
        <v>*</v>
      </c>
      <c r="AB28" s="106" t="str">
        <f>[23]Agosto!$I$31</f>
        <v>*</v>
      </c>
      <c r="AC28" s="106" t="str">
        <f>[23]Agosto!$I$32</f>
        <v>*</v>
      </c>
      <c r="AD28" s="106" t="str">
        <f>[23]Agosto!$I$33</f>
        <v>*</v>
      </c>
      <c r="AE28" s="106" t="str">
        <f>[23]Agosto!$I$34</f>
        <v>*</v>
      </c>
      <c r="AF28" s="106" t="str">
        <f>[23]Agosto!$I$35</f>
        <v>*</v>
      </c>
      <c r="AG28" s="102" t="str">
        <f>[23]Agosto!$I$36</f>
        <v>*</v>
      </c>
      <c r="AI28" t="s">
        <v>36</v>
      </c>
      <c r="AJ28" t="s">
        <v>36</v>
      </c>
      <c r="AK28" t="s">
        <v>36</v>
      </c>
    </row>
    <row r="29" spans="1:38" x14ac:dyDescent="0.2">
      <c r="A29" s="84" t="s">
        <v>23</v>
      </c>
      <c r="B29" s="106" t="str">
        <f>[24]Agosto!$I$5</f>
        <v>*</v>
      </c>
      <c r="C29" s="106" t="str">
        <f>[24]Agosto!$I$6</f>
        <v>*</v>
      </c>
      <c r="D29" s="106" t="str">
        <f>[24]Agosto!$I$7</f>
        <v>*</v>
      </c>
      <c r="E29" s="106" t="str">
        <f>[24]Agosto!$I$8</f>
        <v>*</v>
      </c>
      <c r="F29" s="106" t="str">
        <f>[24]Agosto!$I$9</f>
        <v>*</v>
      </c>
      <c r="G29" s="106" t="str">
        <f>[24]Agosto!$I$10</f>
        <v>*</v>
      </c>
      <c r="H29" s="106" t="str">
        <f>[24]Agosto!$I$11</f>
        <v>*</v>
      </c>
      <c r="I29" s="106" t="str">
        <f>[24]Agosto!$I$12</f>
        <v>*</v>
      </c>
      <c r="J29" s="106" t="str">
        <f>[24]Agosto!$I$13</f>
        <v>*</v>
      </c>
      <c r="K29" s="106" t="str">
        <f>[24]Agosto!$I$14</f>
        <v>*</v>
      </c>
      <c r="L29" s="106" t="str">
        <f>[24]Agosto!$I$15</f>
        <v>*</v>
      </c>
      <c r="M29" s="106" t="str">
        <f>[24]Agosto!$I$16</f>
        <v>*</v>
      </c>
      <c r="N29" s="106" t="str">
        <f>[24]Agosto!$I$17</f>
        <v>*</v>
      </c>
      <c r="O29" s="106" t="str">
        <f>[24]Agosto!$I$18</f>
        <v>*</v>
      </c>
      <c r="P29" s="106" t="str">
        <f>[24]Agosto!$I$19</f>
        <v>*</v>
      </c>
      <c r="Q29" s="106" t="str">
        <f>[24]Agosto!$I$20</f>
        <v>*</v>
      </c>
      <c r="R29" s="106" t="str">
        <f>[24]Agosto!$I$21</f>
        <v>*</v>
      </c>
      <c r="S29" s="106" t="str">
        <f>[24]Agosto!$I$22</f>
        <v>*</v>
      </c>
      <c r="T29" s="106" t="str">
        <f>[24]Agosto!$I$23</f>
        <v>*</v>
      </c>
      <c r="U29" s="106" t="str">
        <f>[24]Agosto!$I$24</f>
        <v>*</v>
      </c>
      <c r="V29" s="106" t="str">
        <f>[24]Agosto!$I$25</f>
        <v>*</v>
      </c>
      <c r="W29" s="106" t="str">
        <f>[24]Agosto!$I$26</f>
        <v>*</v>
      </c>
      <c r="X29" s="106" t="str">
        <f>[24]Agosto!$I$27</f>
        <v>*</v>
      </c>
      <c r="Y29" s="106" t="str">
        <f>[24]Agosto!$I$28</f>
        <v>*</v>
      </c>
      <c r="Z29" s="106" t="str">
        <f>[24]Agosto!$I$29</f>
        <v>*</v>
      </c>
      <c r="AA29" s="106" t="str">
        <f>[24]Agosto!$I$30</f>
        <v>*</v>
      </c>
      <c r="AB29" s="106" t="str">
        <f>[24]Agosto!$I$31</f>
        <v>*</v>
      </c>
      <c r="AC29" s="106" t="str">
        <f>[24]Agosto!$I$32</f>
        <v>*</v>
      </c>
      <c r="AD29" s="106" t="str">
        <f>[24]Agosto!$I$33</f>
        <v>*</v>
      </c>
      <c r="AE29" s="106" t="str">
        <f>[24]Agosto!$I$34</f>
        <v>*</v>
      </c>
      <c r="AF29" s="106" t="str">
        <f>[24]Agosto!$I$35</f>
        <v>*</v>
      </c>
      <c r="AG29" s="102" t="str">
        <f>[24]Agosto!$I$36</f>
        <v>*</v>
      </c>
      <c r="AH29" t="s">
        <v>36</v>
      </c>
      <c r="AJ29" t="s">
        <v>36</v>
      </c>
      <c r="AK29" t="s">
        <v>36</v>
      </c>
    </row>
    <row r="30" spans="1:38" x14ac:dyDescent="0.2">
      <c r="A30" s="84" t="s">
        <v>35</v>
      </c>
      <c r="B30" s="106" t="str">
        <f>[25]Agosto!$I$5</f>
        <v>*</v>
      </c>
      <c r="C30" s="106" t="str">
        <f>[25]Agosto!$I$6</f>
        <v>*</v>
      </c>
      <c r="D30" s="106" t="str">
        <f>[25]Agosto!$I$7</f>
        <v>*</v>
      </c>
      <c r="E30" s="106" t="str">
        <f>[25]Agosto!$I$8</f>
        <v>*</v>
      </c>
      <c r="F30" s="106" t="str">
        <f>[25]Agosto!$I$9</f>
        <v>*</v>
      </c>
      <c r="G30" s="106" t="str">
        <f>[25]Agosto!$I$10</f>
        <v>*</v>
      </c>
      <c r="H30" s="106" t="str">
        <f>[25]Agosto!$I$11</f>
        <v>*</v>
      </c>
      <c r="I30" s="106" t="str">
        <f>[25]Agosto!$I$12</f>
        <v>*</v>
      </c>
      <c r="J30" s="106" t="str">
        <f>[25]Agosto!$I$13</f>
        <v>*</v>
      </c>
      <c r="K30" s="106" t="str">
        <f>[25]Agosto!$I$14</f>
        <v>*</v>
      </c>
      <c r="L30" s="106" t="str">
        <f>[25]Agosto!$I$15</f>
        <v>*</v>
      </c>
      <c r="M30" s="106" t="str">
        <f>[25]Agosto!$I$16</f>
        <v>*</v>
      </c>
      <c r="N30" s="106" t="str">
        <f>[25]Agosto!$I$17</f>
        <v>*</v>
      </c>
      <c r="O30" s="106" t="str">
        <f>[25]Agosto!$I$18</f>
        <v>*</v>
      </c>
      <c r="P30" s="106" t="str">
        <f>[25]Agosto!$I$19</f>
        <v>*</v>
      </c>
      <c r="Q30" s="106" t="str">
        <f>[25]Agosto!$I$20</f>
        <v>*</v>
      </c>
      <c r="R30" s="106" t="str">
        <f>[25]Agosto!$I$21</f>
        <v>*</v>
      </c>
      <c r="S30" s="106" t="str">
        <f>[25]Agosto!$I$22</f>
        <v>*</v>
      </c>
      <c r="T30" s="106" t="str">
        <f>[25]Agosto!$I$23</f>
        <v>*</v>
      </c>
      <c r="U30" s="106" t="str">
        <f>[25]Agosto!$I$24</f>
        <v>*</v>
      </c>
      <c r="V30" s="106" t="str">
        <f>[25]Agosto!$I$25</f>
        <v>*</v>
      </c>
      <c r="W30" s="106" t="str">
        <f>[25]Agosto!$I$26</f>
        <v>*</v>
      </c>
      <c r="X30" s="106" t="str">
        <f>[25]Agosto!$I$27</f>
        <v>*</v>
      </c>
      <c r="Y30" s="106" t="str">
        <f>[25]Agosto!$I$28</f>
        <v>*</v>
      </c>
      <c r="Z30" s="106" t="str">
        <f>[25]Agosto!$I$29</f>
        <v>*</v>
      </c>
      <c r="AA30" s="106" t="str">
        <f>[25]Agosto!$I$30</f>
        <v>*</v>
      </c>
      <c r="AB30" s="106" t="str">
        <f>[25]Agosto!$I$31</f>
        <v>*</v>
      </c>
      <c r="AC30" s="106" t="str">
        <f>[25]Agosto!$I$32</f>
        <v>*</v>
      </c>
      <c r="AD30" s="106" t="str">
        <f>[25]Agosto!$I$33</f>
        <v>*</v>
      </c>
      <c r="AE30" s="106" t="str">
        <f>[25]Agosto!$I$34</f>
        <v>*</v>
      </c>
      <c r="AF30" s="106" t="str">
        <f>[25]Agosto!$I$35</f>
        <v>*</v>
      </c>
      <c r="AG30" s="102" t="str">
        <f>[25]Agosto!$I$36</f>
        <v>*</v>
      </c>
      <c r="AI30" t="s">
        <v>36</v>
      </c>
      <c r="AJ30" t="s">
        <v>36</v>
      </c>
      <c r="AL30" t="s">
        <v>36</v>
      </c>
    </row>
    <row r="31" spans="1:38" ht="13.5" thickBot="1" x14ac:dyDescent="0.25">
      <c r="A31" s="85" t="s">
        <v>12</v>
      </c>
      <c r="B31" s="111" t="str">
        <f>[26]Agosto!$I$5</f>
        <v>*</v>
      </c>
      <c r="C31" s="111" t="str">
        <f>[26]Agosto!$I$6</f>
        <v>*</v>
      </c>
      <c r="D31" s="111" t="str">
        <f>[26]Agosto!$I$7</f>
        <v>*</v>
      </c>
      <c r="E31" s="111" t="str">
        <f>[26]Agosto!$I$8</f>
        <v>*</v>
      </c>
      <c r="F31" s="111" t="str">
        <f>[26]Agosto!$I$9</f>
        <v>*</v>
      </c>
      <c r="G31" s="111" t="str">
        <f>[26]Agosto!$I$10</f>
        <v>*</v>
      </c>
      <c r="H31" s="111" t="str">
        <f>[26]Agosto!$I$11</f>
        <v>*</v>
      </c>
      <c r="I31" s="111" t="str">
        <f>[26]Agosto!$I$12</f>
        <v>*</v>
      </c>
      <c r="J31" s="111" t="str">
        <f>[26]Agosto!$I$13</f>
        <v>*</v>
      </c>
      <c r="K31" s="111" t="str">
        <f>[26]Agosto!$I$14</f>
        <v>*</v>
      </c>
      <c r="L31" s="111" t="str">
        <f>[26]Agosto!$I$15</f>
        <v>*</v>
      </c>
      <c r="M31" s="111" t="str">
        <f>[26]Agosto!$I$16</f>
        <v>*</v>
      </c>
      <c r="N31" s="111" t="str">
        <f>[26]Agosto!$I$17</f>
        <v>*</v>
      </c>
      <c r="O31" s="111" t="str">
        <f>[26]Agosto!$I$18</f>
        <v>*</v>
      </c>
      <c r="P31" s="111" t="str">
        <f>[26]Agosto!$I$19</f>
        <v>*</v>
      </c>
      <c r="Q31" s="111" t="str">
        <f>[26]Agosto!$I$20</f>
        <v>*</v>
      </c>
      <c r="R31" s="111" t="str">
        <f>[26]Agosto!$I$21</f>
        <v>*</v>
      </c>
      <c r="S31" s="111" t="str">
        <f>[26]Agosto!$I$22</f>
        <v>*</v>
      </c>
      <c r="T31" s="111" t="str">
        <f>[26]Agosto!$I$23</f>
        <v>*</v>
      </c>
      <c r="U31" s="111" t="str">
        <f>[26]Agosto!$I$24</f>
        <v>*</v>
      </c>
      <c r="V31" s="111" t="str">
        <f>[26]Agosto!$I$25</f>
        <v>*</v>
      </c>
      <c r="W31" s="111" t="str">
        <f>[26]Agosto!$I$26</f>
        <v>*</v>
      </c>
      <c r="X31" s="111" t="str">
        <f>[26]Agosto!$I$27</f>
        <v>*</v>
      </c>
      <c r="Y31" s="111" t="str">
        <f>[26]Agosto!$I$28</f>
        <v>*</v>
      </c>
      <c r="Z31" s="111" t="str">
        <f>[26]Agosto!$I$29</f>
        <v>*</v>
      </c>
      <c r="AA31" s="111" t="str">
        <f>[26]Agosto!$I$30</f>
        <v>*</v>
      </c>
      <c r="AB31" s="111" t="str">
        <f>[26]Agosto!$I$31</f>
        <v>*</v>
      </c>
      <c r="AC31" s="111" t="str">
        <f>[26]Agosto!$I$32</f>
        <v>*</v>
      </c>
      <c r="AD31" s="111" t="str">
        <f>[26]Agosto!$I$33</f>
        <v>*</v>
      </c>
      <c r="AE31" s="111" t="str">
        <f>[26]Agosto!$I$34</f>
        <v>*</v>
      </c>
      <c r="AF31" s="111" t="str">
        <f>[26]Agosto!$I$35</f>
        <v>*</v>
      </c>
      <c r="AG31" s="102" t="str">
        <f>[26]Agosto!$I$36</f>
        <v>*</v>
      </c>
    </row>
    <row r="32" spans="1:38" s="5" customFormat="1" ht="17.100000000000001" customHeight="1" thickBot="1" x14ac:dyDescent="0.25">
      <c r="A32" s="86" t="s">
        <v>201</v>
      </c>
      <c r="B32" s="87" t="s">
        <v>203</v>
      </c>
      <c r="C32" s="87" t="s">
        <v>203</v>
      </c>
      <c r="D32" s="87" t="s">
        <v>203</v>
      </c>
      <c r="E32" s="87" t="s">
        <v>203</v>
      </c>
      <c r="F32" s="87" t="s">
        <v>203</v>
      </c>
      <c r="G32" s="87" t="s">
        <v>203</v>
      </c>
      <c r="H32" s="87" t="s">
        <v>203</v>
      </c>
      <c r="I32" s="87" t="s">
        <v>203</v>
      </c>
      <c r="J32" s="87" t="s">
        <v>203</v>
      </c>
      <c r="K32" s="87" t="s">
        <v>203</v>
      </c>
      <c r="L32" s="87" t="s">
        <v>203</v>
      </c>
      <c r="M32" s="87" t="s">
        <v>203</v>
      </c>
      <c r="N32" s="87" t="s">
        <v>203</v>
      </c>
      <c r="O32" s="87" t="s">
        <v>203</v>
      </c>
      <c r="P32" s="87" t="s">
        <v>203</v>
      </c>
      <c r="Q32" s="87" t="s">
        <v>203</v>
      </c>
      <c r="R32" s="87" t="s">
        <v>203</v>
      </c>
      <c r="S32" s="87" t="s">
        <v>203</v>
      </c>
      <c r="T32" s="87" t="s">
        <v>203</v>
      </c>
      <c r="U32" s="87" t="s">
        <v>203</v>
      </c>
      <c r="V32" s="87" t="s">
        <v>203</v>
      </c>
      <c r="W32" s="87" t="s">
        <v>203</v>
      </c>
      <c r="X32" s="87" t="s">
        <v>203</v>
      </c>
      <c r="Y32" s="87" t="s">
        <v>203</v>
      </c>
      <c r="Z32" s="87" t="s">
        <v>203</v>
      </c>
      <c r="AA32" s="87" t="s">
        <v>203</v>
      </c>
      <c r="AB32" s="87" t="s">
        <v>203</v>
      </c>
      <c r="AC32" s="87" t="s">
        <v>203</v>
      </c>
      <c r="AD32" s="87" t="s">
        <v>203</v>
      </c>
      <c r="AE32" s="87" t="s">
        <v>203</v>
      </c>
      <c r="AF32" s="87" t="s">
        <v>203</v>
      </c>
      <c r="AG32" s="100"/>
      <c r="AK32" s="5" t="s">
        <v>36</v>
      </c>
    </row>
    <row r="33" spans="1:37" s="8" customFormat="1" ht="13.5" thickBot="1" x14ac:dyDescent="0.25">
      <c r="A33" s="172" t="s">
        <v>200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4"/>
      <c r="AF33" s="98"/>
      <c r="AG33" s="103" t="s">
        <v>203</v>
      </c>
      <c r="AK33" s="8" t="s">
        <v>36</v>
      </c>
    </row>
    <row r="34" spans="1:37" x14ac:dyDescent="0.2">
      <c r="A34" s="43"/>
      <c r="B34" s="44"/>
      <c r="C34" s="44"/>
      <c r="D34" s="44" t="s">
        <v>88</v>
      </c>
      <c r="E34" s="44"/>
      <c r="F34" s="44"/>
      <c r="G34" s="44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51"/>
      <c r="AE34" s="57" t="s">
        <v>36</v>
      </c>
      <c r="AF34" s="57"/>
      <c r="AG34" s="80"/>
    </row>
    <row r="35" spans="1:37" x14ac:dyDescent="0.2">
      <c r="A35" s="43"/>
      <c r="B35" s="45" t="s">
        <v>89</v>
      </c>
      <c r="C35" s="45"/>
      <c r="D35" s="45"/>
      <c r="E35" s="45"/>
      <c r="F35" s="45"/>
      <c r="G35" s="45"/>
      <c r="H35" s="45"/>
      <c r="I35" s="45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41"/>
      <c r="U35" s="141"/>
      <c r="V35" s="141"/>
      <c r="W35" s="141"/>
      <c r="X35" s="141"/>
      <c r="Y35" s="109"/>
      <c r="Z35" s="109"/>
      <c r="AA35" s="109"/>
      <c r="AB35" s="109"/>
      <c r="AC35" s="109"/>
      <c r="AD35" s="109"/>
      <c r="AE35" s="109"/>
      <c r="AF35" s="109"/>
      <c r="AG35" s="80"/>
      <c r="AK35" t="s">
        <v>36</v>
      </c>
    </row>
    <row r="36" spans="1:37" x14ac:dyDescent="0.2">
      <c r="A36" s="46"/>
      <c r="B36" s="109"/>
      <c r="C36" s="109"/>
      <c r="D36" s="109"/>
      <c r="E36" s="109"/>
      <c r="F36" s="109"/>
      <c r="G36" s="109"/>
      <c r="H36" s="109"/>
      <c r="I36" s="109"/>
      <c r="J36" s="110"/>
      <c r="K36" s="110"/>
      <c r="L36" s="110"/>
      <c r="M36" s="110"/>
      <c r="N36" s="110"/>
      <c r="O36" s="110"/>
      <c r="P36" s="110"/>
      <c r="Q36" s="109"/>
      <c r="R36" s="109"/>
      <c r="S36" s="109"/>
      <c r="T36" s="142"/>
      <c r="U36" s="142"/>
      <c r="V36" s="142"/>
      <c r="W36" s="142"/>
      <c r="X36" s="142"/>
      <c r="Y36" s="109"/>
      <c r="Z36" s="109"/>
      <c r="AA36" s="109"/>
      <c r="AB36" s="109"/>
      <c r="AC36" s="109"/>
      <c r="AD36" s="51"/>
      <c r="AE36" s="51"/>
      <c r="AF36" s="51"/>
      <c r="AG36" s="80"/>
    </row>
    <row r="37" spans="1:37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51"/>
      <c r="AE37" s="51"/>
      <c r="AF37" s="51"/>
      <c r="AG37" s="80"/>
    </row>
    <row r="38" spans="1:37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1"/>
      <c r="AF38" s="51"/>
      <c r="AG38" s="80"/>
    </row>
    <row r="39" spans="1:37" x14ac:dyDescent="0.2">
      <c r="A39" s="46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52"/>
      <c r="AF39" s="52"/>
      <c r="AG39" s="80"/>
    </row>
    <row r="40" spans="1:37" ht="13.5" thickBot="1" x14ac:dyDescent="0.25">
      <c r="A40" s="58"/>
      <c r="B40" s="59"/>
      <c r="C40" s="59"/>
      <c r="D40" s="59"/>
      <c r="E40" s="59"/>
      <c r="F40" s="59"/>
      <c r="G40" s="59" t="s">
        <v>36</v>
      </c>
      <c r="H40" s="59"/>
      <c r="I40" s="59"/>
      <c r="J40" s="59"/>
      <c r="K40" s="59"/>
      <c r="L40" s="59" t="s">
        <v>36</v>
      </c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81"/>
    </row>
    <row r="41" spans="1:37" x14ac:dyDescent="0.2">
      <c r="AG41" s="7"/>
    </row>
    <row r="44" spans="1:37" x14ac:dyDescent="0.2">
      <c r="V44" s="2" t="s">
        <v>36</v>
      </c>
    </row>
    <row r="48" spans="1:37" x14ac:dyDescent="0.2">
      <c r="Q48" s="2" t="s">
        <v>36</v>
      </c>
    </row>
    <row r="49" spans="10:28" x14ac:dyDescent="0.2">
      <c r="J49" s="2" t="s">
        <v>36</v>
      </c>
    </row>
    <row r="51" spans="10:28" x14ac:dyDescent="0.2">
      <c r="O51" s="2" t="s">
        <v>36</v>
      </c>
    </row>
    <row r="52" spans="10:28" x14ac:dyDescent="0.2">
      <c r="P52" s="2" t="s">
        <v>36</v>
      </c>
      <c r="AB52" s="2" t="s">
        <v>36</v>
      </c>
    </row>
    <row r="56" spans="10:28" x14ac:dyDescent="0.2">
      <c r="Z56" s="2" t="s">
        <v>36</v>
      </c>
    </row>
    <row r="64" spans="10:28" x14ac:dyDescent="0.2">
      <c r="V64" s="2" t="s">
        <v>36</v>
      </c>
    </row>
  </sheetData>
  <mergeCells count="37">
    <mergeCell ref="Y3:Y4"/>
    <mergeCell ref="Z3:Z4"/>
    <mergeCell ref="X3:X4"/>
    <mergeCell ref="T3:T4"/>
    <mergeCell ref="U3:U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5:X35"/>
    <mergeCell ref="T36:X36"/>
    <mergeCell ref="M3:M4"/>
    <mergeCell ref="N3:N4"/>
    <mergeCell ref="O3:O4"/>
    <mergeCell ref="P3:P4"/>
    <mergeCell ref="Q3:Q4"/>
    <mergeCell ref="A33:AE33"/>
    <mergeCell ref="AE3:AE4"/>
    <mergeCell ref="AA3:AA4"/>
    <mergeCell ref="AB3:AB4"/>
    <mergeCell ref="AC3:AC4"/>
    <mergeCell ref="AD3:AD4"/>
    <mergeCell ref="W3:W4"/>
    <mergeCell ref="L3:L4"/>
    <mergeCell ref="V3:V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="90" zoomScaleNormal="90" workbookViewId="0">
      <selection activeCell="B8" sqref="B8:AF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50" t="s">
        <v>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66"/>
    </row>
    <row r="2" spans="1:37" s="4" customFormat="1" ht="20.100000000000001" customHeight="1" x14ac:dyDescent="0.2">
      <c r="A2" s="153" t="s">
        <v>13</v>
      </c>
      <c r="B2" s="146" t="s">
        <v>208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8"/>
      <c r="AG2" s="147"/>
      <c r="AH2" s="149"/>
    </row>
    <row r="3" spans="1:37" s="5" customFormat="1" ht="20.100000000000001" customHeight="1" x14ac:dyDescent="0.2">
      <c r="A3" s="153"/>
      <c r="B3" s="143">
        <v>1</v>
      </c>
      <c r="C3" s="143">
        <f>SUM(B3+1)</f>
        <v>2</v>
      </c>
      <c r="D3" s="143">
        <f t="shared" ref="D3:AD3" si="0">SUM(C3+1)</f>
        <v>3</v>
      </c>
      <c r="E3" s="143">
        <f t="shared" si="0"/>
        <v>4</v>
      </c>
      <c r="F3" s="143">
        <f t="shared" si="0"/>
        <v>5</v>
      </c>
      <c r="G3" s="143">
        <f t="shared" si="0"/>
        <v>6</v>
      </c>
      <c r="H3" s="143">
        <f t="shared" si="0"/>
        <v>7</v>
      </c>
      <c r="I3" s="143">
        <f t="shared" si="0"/>
        <v>8</v>
      </c>
      <c r="J3" s="143">
        <f t="shared" si="0"/>
        <v>9</v>
      </c>
      <c r="K3" s="143">
        <f t="shared" si="0"/>
        <v>10</v>
      </c>
      <c r="L3" s="143">
        <f t="shared" si="0"/>
        <v>11</v>
      </c>
      <c r="M3" s="143">
        <f t="shared" si="0"/>
        <v>12</v>
      </c>
      <c r="N3" s="143">
        <f t="shared" si="0"/>
        <v>13</v>
      </c>
      <c r="O3" s="143">
        <f t="shared" si="0"/>
        <v>14</v>
      </c>
      <c r="P3" s="143">
        <f t="shared" si="0"/>
        <v>15</v>
      </c>
      <c r="Q3" s="143">
        <f t="shared" si="0"/>
        <v>16</v>
      </c>
      <c r="R3" s="143">
        <f t="shared" si="0"/>
        <v>17</v>
      </c>
      <c r="S3" s="143">
        <f t="shared" si="0"/>
        <v>18</v>
      </c>
      <c r="T3" s="143">
        <f t="shared" si="0"/>
        <v>19</v>
      </c>
      <c r="U3" s="143">
        <f t="shared" si="0"/>
        <v>20</v>
      </c>
      <c r="V3" s="143">
        <f t="shared" si="0"/>
        <v>21</v>
      </c>
      <c r="W3" s="143">
        <f t="shared" si="0"/>
        <v>22</v>
      </c>
      <c r="X3" s="143">
        <f t="shared" si="0"/>
        <v>23</v>
      </c>
      <c r="Y3" s="143">
        <f t="shared" si="0"/>
        <v>24</v>
      </c>
      <c r="Z3" s="143">
        <f t="shared" si="0"/>
        <v>25</v>
      </c>
      <c r="AA3" s="143">
        <f t="shared" si="0"/>
        <v>26</v>
      </c>
      <c r="AB3" s="143">
        <f t="shared" si="0"/>
        <v>27</v>
      </c>
      <c r="AC3" s="143">
        <f t="shared" si="0"/>
        <v>28</v>
      </c>
      <c r="AD3" s="143">
        <f t="shared" si="0"/>
        <v>29</v>
      </c>
      <c r="AE3" s="162">
        <v>30</v>
      </c>
      <c r="AF3" s="144">
        <v>31</v>
      </c>
      <c r="AG3" s="97" t="s">
        <v>29</v>
      </c>
      <c r="AH3" s="91" t="s">
        <v>28</v>
      </c>
    </row>
    <row r="4" spans="1:37" s="5" customFormat="1" ht="20.100000000000001" customHeight="1" x14ac:dyDescent="0.2">
      <c r="A4" s="15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62"/>
      <c r="AF4" s="145"/>
      <c r="AG4" s="97" t="s">
        <v>27</v>
      </c>
      <c r="AH4" s="56" t="s">
        <v>27</v>
      </c>
    </row>
    <row r="5" spans="1:37" s="5" customFormat="1" x14ac:dyDescent="0.2">
      <c r="A5" s="54" t="s">
        <v>32</v>
      </c>
      <c r="B5" s="116">
        <f>[1]Agosto!$J$5</f>
        <v>32.04</v>
      </c>
      <c r="C5" s="116">
        <f>[1]Agosto!$J$6</f>
        <v>30.240000000000002</v>
      </c>
      <c r="D5" s="116">
        <f>[1]Agosto!$J$7</f>
        <v>33.119999999999997</v>
      </c>
      <c r="E5" s="116">
        <f>[1]Agosto!$J$8</f>
        <v>36.36</v>
      </c>
      <c r="F5" s="116">
        <f>[1]Agosto!$J$9</f>
        <v>20.88</v>
      </c>
      <c r="G5" s="116">
        <f>[1]Agosto!$J$10</f>
        <v>34.92</v>
      </c>
      <c r="H5" s="116">
        <f>[1]Agosto!$J$11</f>
        <v>20.88</v>
      </c>
      <c r="I5" s="116">
        <f>[1]Agosto!$J$12</f>
        <v>20.88</v>
      </c>
      <c r="J5" s="116">
        <f>[1]Agosto!$J$13</f>
        <v>32.76</v>
      </c>
      <c r="K5" s="116">
        <f>[1]Agosto!$J$14</f>
        <v>36</v>
      </c>
      <c r="L5" s="116">
        <f>[1]Agosto!$J$15</f>
        <v>31.319999999999997</v>
      </c>
      <c r="M5" s="116">
        <f>[1]Agosto!$J$16</f>
        <v>30.6</v>
      </c>
      <c r="N5" s="116">
        <f>[1]Agosto!$J$17</f>
        <v>18.36</v>
      </c>
      <c r="O5" s="116">
        <f>[1]Agosto!$J$18</f>
        <v>28.8</v>
      </c>
      <c r="P5" s="116">
        <f>[1]Agosto!$J$19</f>
        <v>45.36</v>
      </c>
      <c r="Q5" s="116">
        <f>[1]Agosto!$J$20</f>
        <v>54.72</v>
      </c>
      <c r="R5" s="116">
        <f>[1]Agosto!$J$21</f>
        <v>47.519999999999996</v>
      </c>
      <c r="S5" s="116">
        <f>[1]Agosto!$J$22</f>
        <v>48.24</v>
      </c>
      <c r="T5" s="116">
        <f>[1]Agosto!$J$23</f>
        <v>42.84</v>
      </c>
      <c r="U5" s="116">
        <f>[1]Agosto!$J$24</f>
        <v>25.92</v>
      </c>
      <c r="V5" s="116">
        <f>[1]Agosto!$J$25</f>
        <v>27</v>
      </c>
      <c r="W5" s="116">
        <f>[1]Agosto!$J$26</f>
        <v>24.48</v>
      </c>
      <c r="X5" s="116">
        <f>[1]Agosto!$J$27</f>
        <v>26.28</v>
      </c>
      <c r="Y5" s="116">
        <f>[1]Agosto!$J$28</f>
        <v>29.52</v>
      </c>
      <c r="Z5" s="116">
        <f>[1]Agosto!$J$29</f>
        <v>20.52</v>
      </c>
      <c r="AA5" s="116">
        <f>[1]Agosto!$J$30</f>
        <v>29.52</v>
      </c>
      <c r="AB5" s="116">
        <f>[1]Agosto!$J$31</f>
        <v>30.6</v>
      </c>
      <c r="AC5" s="116">
        <f>[1]Agosto!$J$32</f>
        <v>18.720000000000002</v>
      </c>
      <c r="AD5" s="116">
        <f>[1]Agosto!$J$33</f>
        <v>28.44</v>
      </c>
      <c r="AE5" s="116">
        <f>[1]Agosto!$J$34</f>
        <v>33.840000000000003</v>
      </c>
      <c r="AF5" s="116">
        <f>[1]Agosto!$J$35</f>
        <v>25.2</v>
      </c>
      <c r="AG5" s="117">
        <f t="shared" ref="AG5" si="1">MAX(B5:AF5)</f>
        <v>54.72</v>
      </c>
      <c r="AH5" s="121">
        <f t="shared" ref="AH5" si="2">AVERAGE(B5:AF5)</f>
        <v>31.157419354838712</v>
      </c>
    </row>
    <row r="6" spans="1:37" x14ac:dyDescent="0.2">
      <c r="A6" s="54" t="s">
        <v>91</v>
      </c>
      <c r="B6" s="119">
        <f>[2]Agosto!$J$5</f>
        <v>32.76</v>
      </c>
      <c r="C6" s="119">
        <f>[2]Agosto!$J$6</f>
        <v>34.56</v>
      </c>
      <c r="D6" s="119">
        <f>[2]Agosto!$J$7</f>
        <v>39.24</v>
      </c>
      <c r="E6" s="119">
        <f>[2]Agosto!$J$8</f>
        <v>45.36</v>
      </c>
      <c r="F6" s="119">
        <f>[2]Agosto!$J$9</f>
        <v>26.28</v>
      </c>
      <c r="G6" s="119">
        <f>[2]Agosto!$J$10</f>
        <v>28.8</v>
      </c>
      <c r="H6" s="119">
        <f>[2]Agosto!$J$11</f>
        <v>33.119999999999997</v>
      </c>
      <c r="I6" s="119">
        <f>[2]Agosto!$J$12</f>
        <v>25.92</v>
      </c>
      <c r="J6" s="119">
        <f>[2]Agosto!$J$13</f>
        <v>37.080000000000005</v>
      </c>
      <c r="K6" s="119">
        <f>[2]Agosto!$J$14</f>
        <v>46.440000000000005</v>
      </c>
      <c r="L6" s="119">
        <f>[2]Agosto!$J$15</f>
        <v>31.319999999999997</v>
      </c>
      <c r="M6" s="119">
        <f>[2]Agosto!$J$16</f>
        <v>33.480000000000004</v>
      </c>
      <c r="N6" s="119">
        <f>[2]Agosto!$J$17</f>
        <v>25.92</v>
      </c>
      <c r="O6" s="119">
        <f>[2]Agosto!$J$18</f>
        <v>35.64</v>
      </c>
      <c r="P6" s="119">
        <f>[2]Agosto!$J$19</f>
        <v>50.04</v>
      </c>
      <c r="Q6" s="119">
        <f>[2]Agosto!$J$20</f>
        <v>53.64</v>
      </c>
      <c r="R6" s="119">
        <f>[2]Agosto!$J$21</f>
        <v>40.32</v>
      </c>
      <c r="S6" s="119">
        <f>[2]Agosto!$J$22</f>
        <v>78.48</v>
      </c>
      <c r="T6" s="119">
        <f>[2]Agosto!$J$23</f>
        <v>41.04</v>
      </c>
      <c r="U6" s="119">
        <f>[2]Agosto!$J$24</f>
        <v>40.32</v>
      </c>
      <c r="V6" s="119">
        <f>[2]Agosto!$J$25</f>
        <v>31.680000000000003</v>
      </c>
      <c r="W6" s="119">
        <f>[2]Agosto!$J$26</f>
        <v>34.92</v>
      </c>
      <c r="X6" s="119">
        <f>[2]Agosto!$J$27</f>
        <v>33.480000000000004</v>
      </c>
      <c r="Y6" s="119">
        <f>[2]Agosto!$J$28</f>
        <v>28.8</v>
      </c>
      <c r="Z6" s="119">
        <f>[2]Agosto!$J$29</f>
        <v>30.96</v>
      </c>
      <c r="AA6" s="119">
        <f>[2]Agosto!$J$30</f>
        <v>20.16</v>
      </c>
      <c r="AB6" s="119">
        <f>[2]Agosto!$J$31</f>
        <v>36</v>
      </c>
      <c r="AC6" s="119">
        <f>[2]Agosto!$J$32</f>
        <v>42.48</v>
      </c>
      <c r="AD6" s="119">
        <f>[2]Agosto!$J$33</f>
        <v>40.68</v>
      </c>
      <c r="AE6" s="119">
        <f>[2]Agosto!$J$34</f>
        <v>42.12</v>
      </c>
      <c r="AF6" s="119">
        <f>[2]Agosto!$J$35</f>
        <v>37.08</v>
      </c>
      <c r="AG6" s="117">
        <f t="shared" ref="AG6" si="3">MAX(B6:AF6)</f>
        <v>78.48</v>
      </c>
      <c r="AH6" s="121">
        <f t="shared" ref="AH6" si="4">AVERAGE(B6:AF6)</f>
        <v>37.358709677419348</v>
      </c>
    </row>
    <row r="7" spans="1:37" x14ac:dyDescent="0.2">
      <c r="A7" s="54" t="s">
        <v>0</v>
      </c>
      <c r="B7" s="119" t="str">
        <f>[3]Agosto!$J$5</f>
        <v>*</v>
      </c>
      <c r="C7" s="119" t="str">
        <f>[3]Agosto!$J$6</f>
        <v>*</v>
      </c>
      <c r="D7" s="119" t="str">
        <f>[3]Agosto!$J$7</f>
        <v>*</v>
      </c>
      <c r="E7" s="119" t="str">
        <f>[3]Agosto!$J$8</f>
        <v>*</v>
      </c>
      <c r="F7" s="119" t="str">
        <f>[3]Agosto!$J$9</f>
        <v>*</v>
      </c>
      <c r="G7" s="119" t="str">
        <f>[3]Agosto!$J$10</f>
        <v>*</v>
      </c>
      <c r="H7" s="119" t="str">
        <f>[3]Agosto!$J$11</f>
        <v>*</v>
      </c>
      <c r="I7" s="119" t="str">
        <f>[3]Agosto!$J$12</f>
        <v>*</v>
      </c>
      <c r="J7" s="119" t="str">
        <f>[3]Agosto!$J$13</f>
        <v>*</v>
      </c>
      <c r="K7" s="119" t="str">
        <f>[3]Agosto!$J$14</f>
        <v>*</v>
      </c>
      <c r="L7" s="119" t="str">
        <f>[3]Agosto!$J$15</f>
        <v>*</v>
      </c>
      <c r="M7" s="119" t="str">
        <f>[3]Agosto!$J$16</f>
        <v>*</v>
      </c>
      <c r="N7" s="119" t="str">
        <f>[3]Agosto!$J$17</f>
        <v>*</v>
      </c>
      <c r="O7" s="119" t="str">
        <f>[3]Agosto!$J$18</f>
        <v>*</v>
      </c>
      <c r="P7" s="119" t="str">
        <f>[3]Agosto!$J$19</f>
        <v>*</v>
      </c>
      <c r="Q7" s="119" t="str">
        <f>[3]Agosto!$J$20</f>
        <v>*</v>
      </c>
      <c r="R7" s="119" t="str">
        <f>[3]Agosto!$J$21</f>
        <v>*</v>
      </c>
      <c r="S7" s="119" t="str">
        <f>[3]Agosto!$J$22</f>
        <v>*</v>
      </c>
      <c r="T7" s="119" t="str">
        <f>[3]Agosto!$J$23</f>
        <v>*</v>
      </c>
      <c r="U7" s="119" t="str">
        <f>[3]Agosto!$J$24</f>
        <v>*</v>
      </c>
      <c r="V7" s="119">
        <f>[3]Agosto!$J$25</f>
        <v>18.36</v>
      </c>
      <c r="W7" s="119">
        <f>[3]Agosto!$J$26</f>
        <v>22.68</v>
      </c>
      <c r="X7" s="119">
        <f>[3]Agosto!$J$27</f>
        <v>28.44</v>
      </c>
      <c r="Y7" s="119">
        <f>[3]Agosto!$J$28</f>
        <v>28.44</v>
      </c>
      <c r="Z7" s="119">
        <f>[3]Agosto!$J$29</f>
        <v>24.48</v>
      </c>
      <c r="AA7" s="119">
        <f>[3]Agosto!$J$30</f>
        <v>27</v>
      </c>
      <c r="AB7" s="119">
        <f>[3]Agosto!$J$31</f>
        <v>29.16</v>
      </c>
      <c r="AC7" s="119">
        <f>[3]Agosto!$J$32</f>
        <v>35.64</v>
      </c>
      <c r="AD7" s="119">
        <f>[3]Agosto!$J$33</f>
        <v>30.96</v>
      </c>
      <c r="AE7" s="119">
        <f>[3]Agosto!$J$34</f>
        <v>41.4</v>
      </c>
      <c r="AF7" s="119">
        <f>[3]Agosto!$J$35</f>
        <v>31.319999999999997</v>
      </c>
      <c r="AG7" s="117">
        <f t="shared" ref="AG7" si="5">MAX(B7:AF7)</f>
        <v>41.4</v>
      </c>
      <c r="AH7" s="121">
        <f t="shared" ref="AH7" si="6">AVERAGE(B7:AF7)</f>
        <v>28.898181818181818</v>
      </c>
    </row>
    <row r="8" spans="1:37" x14ac:dyDescent="0.2">
      <c r="A8" s="54" t="s">
        <v>227</v>
      </c>
      <c r="B8" s="11">
        <v>33.119999999999997</v>
      </c>
      <c r="C8" s="11">
        <v>42.84</v>
      </c>
      <c r="D8" s="11">
        <v>38.159999999999997</v>
      </c>
      <c r="E8" s="11">
        <v>48.96</v>
      </c>
      <c r="F8" s="11">
        <v>29.52</v>
      </c>
      <c r="G8" s="11">
        <v>41.04</v>
      </c>
      <c r="H8" s="11">
        <v>32.4</v>
      </c>
      <c r="I8" s="11">
        <v>23.040000000000003</v>
      </c>
      <c r="J8" s="11">
        <v>48.24</v>
      </c>
      <c r="K8" s="11">
        <v>34.56</v>
      </c>
      <c r="L8" s="11">
        <v>45.72</v>
      </c>
      <c r="M8" s="11">
        <v>55.800000000000004</v>
      </c>
      <c r="N8" s="11">
        <v>38.159999999999997</v>
      </c>
      <c r="O8" s="11">
        <v>51.84</v>
      </c>
      <c r="P8" s="11">
        <v>70.92</v>
      </c>
      <c r="Q8" s="11">
        <v>59.04</v>
      </c>
      <c r="R8" s="11">
        <v>55.800000000000004</v>
      </c>
      <c r="S8" s="11">
        <v>55.080000000000005</v>
      </c>
      <c r="T8" s="11">
        <v>48.6</v>
      </c>
      <c r="U8" s="11">
        <v>55.440000000000005</v>
      </c>
      <c r="V8" s="11">
        <v>32.4</v>
      </c>
      <c r="W8" s="11">
        <v>36.72</v>
      </c>
      <c r="X8" s="11">
        <v>37.800000000000004</v>
      </c>
      <c r="Y8" s="11">
        <v>30.96</v>
      </c>
      <c r="Z8" s="11">
        <v>32.76</v>
      </c>
      <c r="AA8" s="11">
        <v>30.240000000000002</v>
      </c>
      <c r="AB8" s="11">
        <v>44.64</v>
      </c>
      <c r="AC8" s="11">
        <v>48.24</v>
      </c>
      <c r="AD8" s="11">
        <v>41.4</v>
      </c>
      <c r="AE8" s="11">
        <v>49.680000000000007</v>
      </c>
      <c r="AF8" s="11">
        <v>46.440000000000005</v>
      </c>
      <c r="AG8" s="117">
        <f t="shared" ref="AG8" si="7">MAX(B8:AF8)</f>
        <v>70.92</v>
      </c>
      <c r="AH8" s="121">
        <f t="shared" ref="AH8" si="8">AVERAGE(B8:AF8)</f>
        <v>43.21161290322582</v>
      </c>
    </row>
    <row r="9" spans="1:37" x14ac:dyDescent="0.2">
      <c r="A9" s="54" t="s">
        <v>98</v>
      </c>
      <c r="B9" s="119">
        <f>[4]Agosto!$J$5</f>
        <v>33.480000000000004</v>
      </c>
      <c r="C9" s="119">
        <f>[4]Agosto!$J$6</f>
        <v>38.880000000000003</v>
      </c>
      <c r="D9" s="119">
        <f>[4]Agosto!$J$7</f>
        <v>45.36</v>
      </c>
      <c r="E9" s="119">
        <f>[4]Agosto!$J$8</f>
        <v>39.96</v>
      </c>
      <c r="F9" s="119">
        <f>[4]Agosto!$J$9</f>
        <v>35.28</v>
      </c>
      <c r="G9" s="119">
        <f>[4]Agosto!$J$10</f>
        <v>39.24</v>
      </c>
      <c r="H9" s="119">
        <f>[4]Agosto!$J$11</f>
        <v>32.4</v>
      </c>
      <c r="I9" s="119">
        <f>[4]Agosto!$J$12</f>
        <v>43.92</v>
      </c>
      <c r="J9" s="119">
        <f>[4]Agosto!$J$13</f>
        <v>39.96</v>
      </c>
      <c r="K9" s="119">
        <f>[4]Agosto!$J$14</f>
        <v>34.56</v>
      </c>
      <c r="L9" s="119">
        <f>[4]Agosto!$J$15</f>
        <v>45.72</v>
      </c>
      <c r="M9" s="119">
        <f>[4]Agosto!$J$16</f>
        <v>47.16</v>
      </c>
      <c r="N9" s="119">
        <f>[4]Agosto!$J$17</f>
        <v>29.16</v>
      </c>
      <c r="O9" s="119">
        <f>[4]Agosto!$J$18</f>
        <v>38.159999999999997</v>
      </c>
      <c r="P9" s="119">
        <f>[4]Agosto!$J$19</f>
        <v>55.800000000000004</v>
      </c>
      <c r="Q9" s="119">
        <f>[4]Agosto!$J$20</f>
        <v>60.12</v>
      </c>
      <c r="R9" s="119">
        <f>[4]Agosto!$J$21</f>
        <v>48.96</v>
      </c>
      <c r="S9" s="119">
        <f>[4]Agosto!$J$22</f>
        <v>58.680000000000007</v>
      </c>
      <c r="T9" s="119">
        <f>[4]Agosto!$J$23</f>
        <v>63</v>
      </c>
      <c r="U9" s="119">
        <f>[4]Agosto!$J$24</f>
        <v>54.36</v>
      </c>
      <c r="V9" s="119">
        <f>[4]Agosto!$J$25</f>
        <v>37.080000000000005</v>
      </c>
      <c r="W9" s="119">
        <f>[4]Agosto!$J$26</f>
        <v>38.880000000000003</v>
      </c>
      <c r="X9" s="119">
        <f>[4]Agosto!$J$27</f>
        <v>41.4</v>
      </c>
      <c r="Y9" s="119">
        <f>[4]Agosto!$J$28</f>
        <v>44.28</v>
      </c>
      <c r="Z9" s="119">
        <f>[4]Agosto!$J$29</f>
        <v>30.96</v>
      </c>
      <c r="AA9" s="119">
        <f>[4]Agosto!$J$30</f>
        <v>37.800000000000004</v>
      </c>
      <c r="AB9" s="119">
        <f>[4]Agosto!$J$31</f>
        <v>35.28</v>
      </c>
      <c r="AC9" s="119">
        <f>[4]Agosto!$J$32</f>
        <v>28.44</v>
      </c>
      <c r="AD9" s="119">
        <f>[4]Agosto!$J$33</f>
        <v>59.4</v>
      </c>
      <c r="AE9" s="119">
        <f>[4]Agosto!$J$34</f>
        <v>52.2</v>
      </c>
      <c r="AF9" s="119">
        <f>[4]Agosto!$J$35</f>
        <v>42.480000000000004</v>
      </c>
      <c r="AG9" s="117">
        <f t="shared" ref="AG9" si="9">MAX(B9:AF9)</f>
        <v>63</v>
      </c>
      <c r="AH9" s="121">
        <f t="shared" ref="AH9" si="10">AVERAGE(B9:AF9)</f>
        <v>42.979354838709682</v>
      </c>
    </row>
    <row r="10" spans="1:37" x14ac:dyDescent="0.2">
      <c r="A10" s="54" t="s">
        <v>53</v>
      </c>
      <c r="B10" s="119">
        <f>[5]Agosto!$J$5</f>
        <v>28.44</v>
      </c>
      <c r="C10" s="119">
        <f>[5]Agosto!$J$6</f>
        <v>35.28</v>
      </c>
      <c r="D10" s="119">
        <f>[5]Agosto!$J$7</f>
        <v>38.159999999999997</v>
      </c>
      <c r="E10" s="119">
        <f>[5]Agosto!$J$8</f>
        <v>41.04</v>
      </c>
      <c r="F10" s="119">
        <f>[5]Agosto!$J$9</f>
        <v>38.159999999999997</v>
      </c>
      <c r="G10" s="119">
        <f>[5]Agosto!$J$10</f>
        <v>36.72</v>
      </c>
      <c r="H10" s="119">
        <f>[5]Agosto!$J$11</f>
        <v>34.56</v>
      </c>
      <c r="I10" s="119">
        <f>[5]Agosto!$J$12</f>
        <v>24.840000000000003</v>
      </c>
      <c r="J10" s="119">
        <f>[5]Agosto!$J$13</f>
        <v>52.2</v>
      </c>
      <c r="K10" s="119">
        <f>[5]Agosto!$J$14</f>
        <v>44.64</v>
      </c>
      <c r="L10" s="119">
        <f>[5]Agosto!$J$15</f>
        <v>33.119999999999997</v>
      </c>
      <c r="M10" s="119">
        <f>[5]Agosto!$J$16</f>
        <v>39.24</v>
      </c>
      <c r="N10" s="119">
        <f>[5]Agosto!$J$17</f>
        <v>30.240000000000002</v>
      </c>
      <c r="O10" s="119">
        <f>[5]Agosto!$J$18</f>
        <v>32.04</v>
      </c>
      <c r="P10" s="119">
        <f>[5]Agosto!$J$19</f>
        <v>41.76</v>
      </c>
      <c r="Q10" s="119">
        <f>[5]Agosto!$J$20</f>
        <v>56.16</v>
      </c>
      <c r="R10" s="119">
        <f>[5]Agosto!$J$21</f>
        <v>43.2</v>
      </c>
      <c r="S10" s="119">
        <f>[5]Agosto!$J$22</f>
        <v>58.680000000000007</v>
      </c>
      <c r="T10" s="119">
        <f>[5]Agosto!$J$23</f>
        <v>43.2</v>
      </c>
      <c r="U10" s="119">
        <f>[5]Agosto!$J$24</f>
        <v>47.16</v>
      </c>
      <c r="V10" s="119">
        <f>[5]Agosto!$J$25</f>
        <v>39.6</v>
      </c>
      <c r="W10" s="119">
        <f>[5]Agosto!$J$26</f>
        <v>32.4</v>
      </c>
      <c r="X10" s="119">
        <f>[5]Agosto!$J$27</f>
        <v>37.080000000000005</v>
      </c>
      <c r="Y10" s="119">
        <f>[5]Agosto!$J$28</f>
        <v>32.4</v>
      </c>
      <c r="Z10" s="119">
        <f>[5]Agosto!$J$29</f>
        <v>26.28</v>
      </c>
      <c r="AA10" s="119">
        <f>[5]Agosto!$J$30</f>
        <v>25.92</v>
      </c>
      <c r="AB10" s="119">
        <f>[5]Agosto!$J$31</f>
        <v>30.240000000000002</v>
      </c>
      <c r="AC10" s="119">
        <f>[5]Agosto!$J$32</f>
        <v>24.12</v>
      </c>
      <c r="AD10" s="119">
        <f>[5]Agosto!$J$33</f>
        <v>41.4</v>
      </c>
      <c r="AE10" s="119">
        <f>[5]Agosto!$J$34</f>
        <v>46.080000000000005</v>
      </c>
      <c r="AF10" s="119">
        <f>[5]Agosto!$J$35</f>
        <v>41.76</v>
      </c>
      <c r="AG10" s="117">
        <f t="shared" ref="AG10" si="11">MAX(B10:AF10)</f>
        <v>58.680000000000007</v>
      </c>
      <c r="AH10" s="121">
        <f t="shared" ref="AH10" si="12">AVERAGE(B10:AF10)</f>
        <v>37.939354838709676</v>
      </c>
    </row>
    <row r="11" spans="1:37" x14ac:dyDescent="0.2">
      <c r="A11" s="54" t="s">
        <v>149</v>
      </c>
      <c r="B11" s="119">
        <f>[6]Agosto!$J$5</f>
        <v>38.880000000000003</v>
      </c>
      <c r="C11" s="119">
        <f>[6]Agosto!$J$6</f>
        <v>40.32</v>
      </c>
      <c r="D11" s="119">
        <f>[6]Agosto!$J$7</f>
        <v>28.44</v>
      </c>
      <c r="E11" s="119">
        <f>[6]Agosto!$J$8</f>
        <v>45.72</v>
      </c>
      <c r="F11" s="119">
        <f>[6]Agosto!$J$9</f>
        <v>33.119999999999997</v>
      </c>
      <c r="G11" s="119">
        <f>[6]Agosto!$J$10</f>
        <v>34.200000000000003</v>
      </c>
      <c r="H11" s="119">
        <f>[6]Agosto!$J$11</f>
        <v>26.28</v>
      </c>
      <c r="I11" s="119">
        <f>[6]Agosto!$J$12</f>
        <v>42.12</v>
      </c>
      <c r="J11" s="119">
        <f>[6]Agosto!$J$13</f>
        <v>56.88</v>
      </c>
      <c r="K11" s="119">
        <f>[6]Agosto!$J$14</f>
        <v>41.4</v>
      </c>
      <c r="L11" s="119">
        <f>[6]Agosto!$J$15</f>
        <v>37.080000000000005</v>
      </c>
      <c r="M11" s="119">
        <f>[6]Agosto!$J$16</f>
        <v>40.32</v>
      </c>
      <c r="N11" s="119">
        <f>[6]Agosto!$J$17</f>
        <v>26.28</v>
      </c>
      <c r="O11" s="119">
        <f>[6]Agosto!$J$18</f>
        <v>33.119999999999997</v>
      </c>
      <c r="P11" s="119">
        <f>[6]Agosto!$J$19</f>
        <v>49.680000000000007</v>
      </c>
      <c r="Q11" s="119">
        <f>[6]Agosto!$J$20</f>
        <v>57.24</v>
      </c>
      <c r="R11" s="119">
        <f>[6]Agosto!$J$21</f>
        <v>42.84</v>
      </c>
      <c r="S11" s="119">
        <f>[6]Agosto!$J$22</f>
        <v>69.12</v>
      </c>
      <c r="T11" s="119">
        <f>[6]Agosto!$J$23</f>
        <v>58.680000000000007</v>
      </c>
      <c r="U11" s="119">
        <f>[6]Agosto!$J$24</f>
        <v>50.4</v>
      </c>
      <c r="V11" s="119">
        <f>[6]Agosto!$J$25</f>
        <v>28.44</v>
      </c>
      <c r="W11" s="119">
        <f>[6]Agosto!$J$26</f>
        <v>33.840000000000003</v>
      </c>
      <c r="X11" s="119">
        <f>[6]Agosto!$J$27</f>
        <v>43.92</v>
      </c>
      <c r="Y11" s="119">
        <f>[6]Agosto!$J$28</f>
        <v>34.200000000000003</v>
      </c>
      <c r="Z11" s="119">
        <f>[6]Agosto!$J$29</f>
        <v>29.880000000000003</v>
      </c>
      <c r="AA11" s="119">
        <f>[6]Agosto!$J$30</f>
        <v>34.56</v>
      </c>
      <c r="AB11" s="119">
        <f>[6]Agosto!$J$31</f>
        <v>36.72</v>
      </c>
      <c r="AC11" s="119">
        <f>[6]Agosto!$J$32</f>
        <v>23.759999999999998</v>
      </c>
      <c r="AD11" s="119">
        <f>[6]Agosto!$J$33</f>
        <v>50.04</v>
      </c>
      <c r="AE11" s="119">
        <f>[6]Agosto!$J$34</f>
        <v>47.88</v>
      </c>
      <c r="AF11" s="119">
        <f>[6]Agosto!$J$35</f>
        <v>32.04</v>
      </c>
      <c r="AG11" s="117">
        <f t="shared" ref="AG11" si="13">MAX(B11:AF11)</f>
        <v>69.12</v>
      </c>
      <c r="AH11" s="121">
        <f t="shared" ref="AH11" si="14">AVERAGE(B11:AF11)</f>
        <v>40.238709677419358</v>
      </c>
    </row>
    <row r="12" spans="1:37" x14ac:dyDescent="0.2">
      <c r="A12" s="54" t="s">
        <v>1</v>
      </c>
      <c r="B12" s="119" t="str">
        <f>[7]Agosto!$J$5</f>
        <v>*</v>
      </c>
      <c r="C12" s="119" t="str">
        <f>[7]Agosto!$J$6</f>
        <v>*</v>
      </c>
      <c r="D12" s="119" t="str">
        <f>[7]Agosto!$J$7</f>
        <v>*</v>
      </c>
      <c r="E12" s="119" t="str">
        <f>[7]Agosto!$J$8</f>
        <v>*</v>
      </c>
      <c r="F12" s="119" t="str">
        <f>[7]Agosto!$J$9</f>
        <v>*</v>
      </c>
      <c r="G12" s="119" t="str">
        <f>[7]Agosto!$J$10</f>
        <v>*</v>
      </c>
      <c r="H12" s="119" t="str">
        <f>[7]Agosto!$J$11</f>
        <v>*</v>
      </c>
      <c r="I12" s="119" t="str">
        <f>[7]Agosto!$J$12</f>
        <v>*</v>
      </c>
      <c r="J12" s="119" t="str">
        <f>[7]Agosto!$J$13</f>
        <v>*</v>
      </c>
      <c r="K12" s="119" t="str">
        <f>[7]Agosto!$J$14</f>
        <v>*</v>
      </c>
      <c r="L12" s="119" t="str">
        <f>[7]Agosto!$J$15</f>
        <v>*</v>
      </c>
      <c r="M12" s="119" t="str">
        <f>[7]Agosto!$J$16</f>
        <v>*</v>
      </c>
      <c r="N12" s="119" t="str">
        <f>[7]Agosto!$J$17</f>
        <v>*</v>
      </c>
      <c r="O12" s="119" t="str">
        <f>[7]Agosto!$J$18</f>
        <v>*</v>
      </c>
      <c r="P12" s="119" t="str">
        <f>[7]Agosto!$J$19</f>
        <v>*</v>
      </c>
      <c r="Q12" s="119" t="str">
        <f>[7]Agosto!$J$20</f>
        <v>*</v>
      </c>
      <c r="R12" s="119" t="str">
        <f>[7]Agosto!$J$21</f>
        <v>*</v>
      </c>
      <c r="S12" s="119" t="str">
        <f>[7]Agosto!$J$22</f>
        <v>*</v>
      </c>
      <c r="T12" s="119" t="str">
        <f>[7]Agosto!$J$23</f>
        <v>*</v>
      </c>
      <c r="U12" s="119">
        <f>[7]Agosto!$J$24</f>
        <v>56.519999999999996</v>
      </c>
      <c r="V12" s="119">
        <f>[7]Agosto!$J$25</f>
        <v>30.6</v>
      </c>
      <c r="W12" s="119">
        <f>[7]Agosto!$J$26</f>
        <v>42.12</v>
      </c>
      <c r="X12" s="119">
        <f>[7]Agosto!$J$27</f>
        <v>48.24</v>
      </c>
      <c r="Y12" s="119">
        <f>[7]Agosto!$J$28</f>
        <v>48.6</v>
      </c>
      <c r="Z12" s="119">
        <f>[7]Agosto!$J$29</f>
        <v>39.24</v>
      </c>
      <c r="AA12" s="119">
        <f>[7]Agosto!$J$30</f>
        <v>38.519999999999996</v>
      </c>
      <c r="AB12" s="119">
        <f>[7]Agosto!$J$31</f>
        <v>29.880000000000003</v>
      </c>
      <c r="AC12" s="119">
        <f>[7]Agosto!$J$32</f>
        <v>34.200000000000003</v>
      </c>
      <c r="AD12" s="119">
        <f>[7]Agosto!$J$33</f>
        <v>46.800000000000004</v>
      </c>
      <c r="AE12" s="119">
        <f>[7]Agosto!$J$34</f>
        <v>50.4</v>
      </c>
      <c r="AF12" s="119">
        <f>[7]Agosto!$J$35</f>
        <v>45</v>
      </c>
      <c r="AG12" s="117">
        <f t="shared" ref="AG12:AG17" si="15">MAX(B12:AF12)</f>
        <v>56.519999999999996</v>
      </c>
      <c r="AH12" s="121">
        <f t="shared" ref="AH12:AH17" si="16">AVERAGE(B12:AF12)</f>
        <v>42.51</v>
      </c>
      <c r="AJ12" s="12" t="s">
        <v>36</v>
      </c>
      <c r="AK12" t="s">
        <v>36</v>
      </c>
    </row>
    <row r="13" spans="1:37" x14ac:dyDescent="0.2">
      <c r="A13" s="54" t="s">
        <v>2</v>
      </c>
      <c r="B13" s="119" t="str">
        <f>[8]Agosto!$J$5</f>
        <v>*</v>
      </c>
      <c r="C13" s="119" t="str">
        <f>[8]Agosto!$J$6</f>
        <v>*</v>
      </c>
      <c r="D13" s="119" t="str">
        <f>[8]Agosto!$J$7</f>
        <v>*</v>
      </c>
      <c r="E13" s="119" t="str">
        <f>[8]Agosto!$J$8</f>
        <v>*</v>
      </c>
      <c r="F13" s="119" t="str">
        <f>[8]Agosto!$J$9</f>
        <v>*</v>
      </c>
      <c r="G13" s="119" t="str">
        <f>[8]Agosto!$J$10</f>
        <v>*</v>
      </c>
      <c r="H13" s="119" t="str">
        <f>[8]Agosto!$J$11</f>
        <v>*</v>
      </c>
      <c r="I13" s="119" t="str">
        <f>[8]Agosto!$J$12</f>
        <v>*</v>
      </c>
      <c r="J13" s="119" t="str">
        <f>[8]Agosto!$J$13</f>
        <v>*</v>
      </c>
      <c r="K13" s="119" t="str">
        <f>[8]Agosto!$J$14</f>
        <v>*</v>
      </c>
      <c r="L13" s="119" t="str">
        <f>[8]Agosto!$J$15</f>
        <v>*</v>
      </c>
      <c r="M13" s="119" t="str">
        <f>[8]Agosto!$J$16</f>
        <v>*</v>
      </c>
      <c r="N13" s="119" t="str">
        <f>[8]Agosto!$J$17</f>
        <v>*</v>
      </c>
      <c r="O13" s="119" t="str">
        <f>[8]Agosto!$J$18</f>
        <v>*</v>
      </c>
      <c r="P13" s="119" t="str">
        <f>[8]Agosto!$J$19</f>
        <v>*</v>
      </c>
      <c r="Q13" s="119" t="str">
        <f>[8]Agosto!$J$20</f>
        <v>*</v>
      </c>
      <c r="R13" s="119">
        <f>[8]Agosto!$J$21</f>
        <v>31.319999999999997</v>
      </c>
      <c r="S13" s="119">
        <f>[8]Agosto!$J$22</f>
        <v>64.44</v>
      </c>
      <c r="T13" s="119">
        <f>[8]Agosto!$J$23</f>
        <v>33.119999999999997</v>
      </c>
      <c r="U13" s="119">
        <f>[8]Agosto!$J$24</f>
        <v>30.6</v>
      </c>
      <c r="V13" s="119">
        <f>[8]Agosto!$J$25</f>
        <v>26.28</v>
      </c>
      <c r="W13" s="119">
        <f>[8]Agosto!$J$26</f>
        <v>25.92</v>
      </c>
      <c r="X13" s="119">
        <f>[8]Agosto!$J$27</f>
        <v>33.840000000000003</v>
      </c>
      <c r="Y13" s="119">
        <f>[8]Agosto!$J$28</f>
        <v>24.12</v>
      </c>
      <c r="Z13" s="119">
        <f>[8]Agosto!$J$29</f>
        <v>23.400000000000002</v>
      </c>
      <c r="AA13" s="119">
        <f>[8]Agosto!$J$30</f>
        <v>27</v>
      </c>
      <c r="AB13" s="119">
        <f>[8]Agosto!$J$31</f>
        <v>27.36</v>
      </c>
      <c r="AC13" s="119">
        <f>[8]Agosto!$J$32</f>
        <v>20.16</v>
      </c>
      <c r="AD13" s="119">
        <f>[8]Agosto!$J$33</f>
        <v>24.840000000000003</v>
      </c>
      <c r="AE13" s="119">
        <f>[8]Agosto!$J$34</f>
        <v>30.96</v>
      </c>
      <c r="AF13" s="119">
        <f>[8]Agosto!$J$35</f>
        <v>23.759999999999998</v>
      </c>
      <c r="AG13" s="117">
        <f>MAX(B13:AF13)</f>
        <v>64.44</v>
      </c>
      <c r="AH13" s="121">
        <f>AVERAGE(B13:AF13)</f>
        <v>29.807999999999996</v>
      </c>
      <c r="AI13" s="12" t="s">
        <v>36</v>
      </c>
      <c r="AJ13" s="12" t="s">
        <v>36</v>
      </c>
    </row>
    <row r="14" spans="1:37" x14ac:dyDescent="0.2">
      <c r="A14" s="54" t="s">
        <v>3</v>
      </c>
      <c r="B14" s="119" t="str">
        <f>[9]Agosto!$J$5</f>
        <v>*</v>
      </c>
      <c r="C14" s="119" t="str">
        <f>[9]Agosto!$J$6</f>
        <v>*</v>
      </c>
      <c r="D14" s="119" t="str">
        <f>[9]Agosto!$J$7</f>
        <v>*</v>
      </c>
      <c r="E14" s="119" t="str">
        <f>[9]Agosto!$J$8</f>
        <v>*</v>
      </c>
      <c r="F14" s="119" t="str">
        <f>[9]Agosto!$J$9</f>
        <v>*</v>
      </c>
      <c r="G14" s="119" t="str">
        <f>[9]Agosto!$J$10</f>
        <v>*</v>
      </c>
      <c r="H14" s="119" t="str">
        <f>[9]Agosto!$J$11</f>
        <v>*</v>
      </c>
      <c r="I14" s="119" t="str">
        <f>[9]Agosto!$J$12</f>
        <v>*</v>
      </c>
      <c r="J14" s="119" t="str">
        <f>[9]Agosto!$J$13</f>
        <v>*</v>
      </c>
      <c r="K14" s="119" t="str">
        <f>[9]Agosto!$J$14</f>
        <v>*</v>
      </c>
      <c r="L14" s="119" t="str">
        <f>[9]Agosto!$J$15</f>
        <v>*</v>
      </c>
      <c r="M14" s="119" t="str">
        <f>[9]Agosto!$J$16</f>
        <v>*</v>
      </c>
      <c r="N14" s="119" t="str">
        <f>[9]Agosto!$J$17</f>
        <v>*</v>
      </c>
      <c r="O14" s="119" t="str">
        <f>[9]Agosto!$J$18</f>
        <v>*</v>
      </c>
      <c r="P14" s="119" t="str">
        <f>[9]Agosto!$J$19</f>
        <v>*</v>
      </c>
      <c r="Q14" s="119" t="str">
        <f>[9]Agosto!$J$20</f>
        <v>*</v>
      </c>
      <c r="R14" s="119">
        <f>[9]Agosto!$J$21</f>
        <v>34.92</v>
      </c>
      <c r="S14" s="119">
        <f>[9]Agosto!$J$22</f>
        <v>66.239999999999995</v>
      </c>
      <c r="T14" s="119">
        <f>[9]Agosto!$J$23</f>
        <v>46.800000000000004</v>
      </c>
      <c r="U14" s="119">
        <f>[9]Agosto!$J$24</f>
        <v>29.880000000000003</v>
      </c>
      <c r="V14" s="119">
        <f>[9]Agosto!$J$25</f>
        <v>35.28</v>
      </c>
      <c r="W14" s="119">
        <f>[9]Agosto!$J$26</f>
        <v>33.840000000000003</v>
      </c>
      <c r="X14" s="119">
        <f>[9]Agosto!$J$27</f>
        <v>36</v>
      </c>
      <c r="Y14" s="119">
        <f>[9]Agosto!$J$28</f>
        <v>43.56</v>
      </c>
      <c r="Z14" s="119">
        <f>[9]Agosto!$J$29</f>
        <v>30.96</v>
      </c>
      <c r="AA14" s="119">
        <f>[9]Agosto!$J$30</f>
        <v>37.440000000000005</v>
      </c>
      <c r="AB14" s="119">
        <f>[9]Agosto!$J$31</f>
        <v>30.96</v>
      </c>
      <c r="AC14" s="119">
        <f>[9]Agosto!$J$32</f>
        <v>26.28</v>
      </c>
      <c r="AD14" s="119">
        <f>[9]Agosto!$J$33</f>
        <v>30.240000000000002</v>
      </c>
      <c r="AE14" s="119">
        <f>[9]Agosto!$J$34</f>
        <v>28.44</v>
      </c>
      <c r="AF14" s="119">
        <f>[9]Agosto!$J$35</f>
        <v>30.96</v>
      </c>
      <c r="AG14" s="117">
        <f t="shared" si="15"/>
        <v>66.239999999999995</v>
      </c>
      <c r="AH14" s="121">
        <f t="shared" si="16"/>
        <v>36.119999999999997</v>
      </c>
    </row>
    <row r="15" spans="1:37" x14ac:dyDescent="0.2">
      <c r="A15" s="54" t="s">
        <v>4</v>
      </c>
      <c r="B15" s="119" t="str">
        <f>[10]Agosto!$J$5</f>
        <v>*</v>
      </c>
      <c r="C15" s="119" t="str">
        <f>[10]Agosto!$J$6</f>
        <v>*</v>
      </c>
      <c r="D15" s="119" t="str">
        <f>[10]Agosto!$J$7</f>
        <v>*</v>
      </c>
      <c r="E15" s="119" t="str">
        <f>[10]Agosto!$J$8</f>
        <v>*</v>
      </c>
      <c r="F15" s="119" t="str">
        <f>[10]Agosto!$J$9</f>
        <v>*</v>
      </c>
      <c r="G15" s="119" t="str">
        <f>[10]Agosto!$J$10</f>
        <v>*</v>
      </c>
      <c r="H15" s="119" t="str">
        <f>[10]Agosto!$J$11</f>
        <v>*</v>
      </c>
      <c r="I15" s="119" t="str">
        <f>[10]Agosto!$J$12</f>
        <v>*</v>
      </c>
      <c r="J15" s="119" t="str">
        <f>[10]Agosto!$J$13</f>
        <v>*</v>
      </c>
      <c r="K15" s="119" t="str">
        <f>[10]Agosto!$J$14</f>
        <v>*</v>
      </c>
      <c r="L15" s="119" t="str">
        <f>[10]Agosto!$J$15</f>
        <v>*</v>
      </c>
      <c r="M15" s="119" t="str">
        <f>[10]Agosto!$J$16</f>
        <v>*</v>
      </c>
      <c r="N15" s="119" t="str">
        <f>[10]Agosto!$J$17</f>
        <v>*</v>
      </c>
      <c r="O15" s="119" t="str">
        <f>[10]Agosto!$J$18</f>
        <v>*</v>
      </c>
      <c r="P15" s="119" t="str">
        <f>[10]Agosto!$J$19</f>
        <v>*</v>
      </c>
      <c r="Q15" s="119" t="str">
        <f>[10]Agosto!$J$20</f>
        <v>*</v>
      </c>
      <c r="R15" s="119" t="str">
        <f>[10]Agosto!$J$21</f>
        <v>*</v>
      </c>
      <c r="S15" s="119" t="str">
        <f>[10]Agosto!$J$22</f>
        <v>*</v>
      </c>
      <c r="T15" s="119" t="str">
        <f>[10]Agosto!$J$23</f>
        <v>*</v>
      </c>
      <c r="U15" s="119" t="str">
        <f>[10]Agosto!$J$24</f>
        <v>*</v>
      </c>
      <c r="V15" s="119" t="str">
        <f>[10]Agosto!$J$25</f>
        <v>*</v>
      </c>
      <c r="W15" s="119" t="str">
        <f>[10]Agosto!$J$26</f>
        <v>*</v>
      </c>
      <c r="X15" s="119" t="str">
        <f>[10]Agosto!$J$27</f>
        <v>*</v>
      </c>
      <c r="Y15" s="119">
        <f>[10]Agosto!$J$28</f>
        <v>38.159999999999997</v>
      </c>
      <c r="Z15" s="119">
        <f>[10]Agosto!$J$29</f>
        <v>31.319999999999997</v>
      </c>
      <c r="AA15" s="119">
        <f>[10]Agosto!$J$30</f>
        <v>28.44</v>
      </c>
      <c r="AB15" s="119">
        <f>[10]Agosto!$J$31</f>
        <v>37.800000000000004</v>
      </c>
      <c r="AC15" s="119">
        <f>[10]Agosto!$J$32</f>
        <v>65.52</v>
      </c>
      <c r="AD15" s="119">
        <f>[10]Agosto!$J$33</f>
        <v>68.400000000000006</v>
      </c>
      <c r="AE15" s="119">
        <f>[10]Agosto!$J$34</f>
        <v>34.200000000000003</v>
      </c>
      <c r="AF15" s="119">
        <f>[10]Agosto!$J$35</f>
        <v>32.76</v>
      </c>
      <c r="AG15" s="117">
        <f t="shared" si="15"/>
        <v>68.400000000000006</v>
      </c>
      <c r="AH15" s="121">
        <f t="shared" si="16"/>
        <v>42.074999999999996</v>
      </c>
      <c r="AI15" s="12" t="s">
        <v>36</v>
      </c>
    </row>
    <row r="16" spans="1:37" x14ac:dyDescent="0.2">
      <c r="A16" s="54" t="s">
        <v>34</v>
      </c>
      <c r="B16" s="119" t="str">
        <f>[11]Agosto!$J$5</f>
        <v>*</v>
      </c>
      <c r="C16" s="119" t="str">
        <f>[11]Agosto!$J$6</f>
        <v>*</v>
      </c>
      <c r="D16" s="119" t="str">
        <f>[11]Agosto!$J$7</f>
        <v>*</v>
      </c>
      <c r="E16" s="119" t="str">
        <f>[11]Agosto!$J$8</f>
        <v>*</v>
      </c>
      <c r="F16" s="119" t="str">
        <f>[11]Agosto!$J$9</f>
        <v>*</v>
      </c>
      <c r="G16" s="119" t="str">
        <f>[11]Agosto!$J$10</f>
        <v>*</v>
      </c>
      <c r="H16" s="119" t="str">
        <f>[11]Agosto!$J$11</f>
        <v>*</v>
      </c>
      <c r="I16" s="119" t="str">
        <f>[11]Agosto!$J$12</f>
        <v>*</v>
      </c>
      <c r="J16" s="119" t="str">
        <f>[11]Agosto!$J$13</f>
        <v>*</v>
      </c>
      <c r="K16" s="119" t="str">
        <f>[11]Agosto!$J$14</f>
        <v>*</v>
      </c>
      <c r="L16" s="119" t="str">
        <f>[11]Agosto!$J$15</f>
        <v>*</v>
      </c>
      <c r="M16" s="119" t="str">
        <f>[11]Agosto!$J$16</f>
        <v>*</v>
      </c>
      <c r="N16" s="119" t="str">
        <f>[11]Agosto!$J$17</f>
        <v>*</v>
      </c>
      <c r="O16" s="119" t="str">
        <f>[11]Agosto!$J$18</f>
        <v>*</v>
      </c>
      <c r="P16" s="119" t="str">
        <f>[11]Agosto!$J$19</f>
        <v>*</v>
      </c>
      <c r="Q16" s="119" t="str">
        <f>[11]Agosto!$J$20</f>
        <v>*</v>
      </c>
      <c r="R16" s="119">
        <f>[11]Agosto!$J$21</f>
        <v>50.4</v>
      </c>
      <c r="S16" s="119">
        <f>[11]Agosto!$J$22</f>
        <v>74.160000000000011</v>
      </c>
      <c r="T16" s="119">
        <f>[11]Agosto!$J$23</f>
        <v>49.680000000000007</v>
      </c>
      <c r="U16" s="119">
        <f>[11]Agosto!$J$24</f>
        <v>35.28</v>
      </c>
      <c r="V16" s="119">
        <f>[11]Agosto!$J$25</f>
        <v>39.6</v>
      </c>
      <c r="W16" s="119">
        <f>[11]Agosto!$J$26</f>
        <v>33.480000000000004</v>
      </c>
      <c r="X16" s="119">
        <f>[11]Agosto!$J$27</f>
        <v>36.36</v>
      </c>
      <c r="Y16" s="119">
        <f>[11]Agosto!$J$28</f>
        <v>39.96</v>
      </c>
      <c r="Z16" s="119">
        <f>[11]Agosto!$J$29</f>
        <v>34.200000000000003</v>
      </c>
      <c r="AA16" s="119">
        <f>[11]Agosto!$J$30</f>
        <v>34.200000000000003</v>
      </c>
      <c r="AB16" s="119">
        <f>[11]Agosto!$J$31</f>
        <v>34.56</v>
      </c>
      <c r="AC16" s="119">
        <f>[11]Agosto!$J$32</f>
        <v>32.4</v>
      </c>
      <c r="AD16" s="119">
        <f>[11]Agosto!$J$33</f>
        <v>39.24</v>
      </c>
      <c r="AE16" s="119">
        <f>[11]Agosto!$J$34</f>
        <v>42.480000000000004</v>
      </c>
      <c r="AF16" s="119">
        <f>[11]Agosto!$J$35</f>
        <v>36.36</v>
      </c>
      <c r="AG16" s="117">
        <f>MAX(B16:AF16)</f>
        <v>74.160000000000011</v>
      </c>
      <c r="AH16" s="121">
        <f>AVERAGE(B16:AF16)</f>
        <v>40.823999999999998</v>
      </c>
    </row>
    <row r="17" spans="1:38" x14ac:dyDescent="0.2">
      <c r="A17" s="54" t="s">
        <v>5</v>
      </c>
      <c r="B17" s="119" t="str">
        <f>[12]Agosto!$J$5</f>
        <v>*</v>
      </c>
      <c r="C17" s="119" t="str">
        <f>[12]Agosto!$J$6</f>
        <v>*</v>
      </c>
      <c r="D17" s="119" t="str">
        <f>[12]Agosto!$J$7</f>
        <v>*</v>
      </c>
      <c r="E17" s="119" t="str">
        <f>[12]Agosto!$J$8</f>
        <v>*</v>
      </c>
      <c r="F17" s="119" t="str">
        <f>[12]Agosto!$J$9</f>
        <v>*</v>
      </c>
      <c r="G17" s="119" t="str">
        <f>[12]Agosto!$J$10</f>
        <v>*</v>
      </c>
      <c r="H17" s="119" t="str">
        <f>[12]Agosto!$J$11</f>
        <v>*</v>
      </c>
      <c r="I17" s="119" t="str">
        <f>[12]Agosto!$J$12</f>
        <v>*</v>
      </c>
      <c r="J17" s="119" t="str">
        <f>[12]Agosto!$J$13</f>
        <v>*</v>
      </c>
      <c r="K17" s="119" t="str">
        <f>[12]Agosto!$J$14</f>
        <v>*</v>
      </c>
      <c r="L17" s="119" t="str">
        <f>[12]Agosto!$J$15</f>
        <v>*</v>
      </c>
      <c r="M17" s="119" t="str">
        <f>[12]Agosto!$J$16</f>
        <v>*</v>
      </c>
      <c r="N17" s="119" t="str">
        <f>[12]Agosto!$J$17</f>
        <v>*</v>
      </c>
      <c r="O17" s="119" t="str">
        <f>[12]Agosto!$J$18</f>
        <v>*</v>
      </c>
      <c r="P17" s="119" t="str">
        <f>[12]Agosto!$J$19</f>
        <v>*</v>
      </c>
      <c r="Q17" s="119" t="str">
        <f>[12]Agosto!$J$20</f>
        <v>*</v>
      </c>
      <c r="R17" s="119" t="str">
        <f>[12]Agosto!$J$21</f>
        <v>*</v>
      </c>
      <c r="S17" s="119">
        <f>[12]Agosto!$J$22</f>
        <v>55.440000000000005</v>
      </c>
      <c r="T17" s="119">
        <f>[12]Agosto!$J$23</f>
        <v>34.200000000000003</v>
      </c>
      <c r="U17" s="119">
        <f>[12]Agosto!$J$24</f>
        <v>37.080000000000005</v>
      </c>
      <c r="V17" s="119">
        <f>[12]Agosto!$J$25</f>
        <v>17.28</v>
      </c>
      <c r="W17" s="119">
        <f>[12]Agosto!$J$26</f>
        <v>29.16</v>
      </c>
      <c r="X17" s="119">
        <f>[12]Agosto!$J$27</f>
        <v>24.840000000000003</v>
      </c>
      <c r="Y17" s="119">
        <f>[12]Agosto!$J$28</f>
        <v>29.880000000000003</v>
      </c>
      <c r="Z17" s="119">
        <f>[12]Agosto!$J$29</f>
        <v>26.28</v>
      </c>
      <c r="AA17" s="119">
        <f>[12]Agosto!$J$30</f>
        <v>28.8</v>
      </c>
      <c r="AB17" s="119">
        <f>[12]Agosto!$J$31</f>
        <v>27</v>
      </c>
      <c r="AC17" s="119">
        <f>[12]Agosto!$J$32</f>
        <v>20.52</v>
      </c>
      <c r="AD17" s="119">
        <f>[12]Agosto!$J$33</f>
        <v>29.52</v>
      </c>
      <c r="AE17" s="119">
        <f>[12]Agosto!$J$34</f>
        <v>38.159999999999997</v>
      </c>
      <c r="AF17" s="119">
        <f>[12]Agosto!$J$35</f>
        <v>25.2</v>
      </c>
      <c r="AG17" s="117">
        <f t="shared" si="15"/>
        <v>55.440000000000005</v>
      </c>
      <c r="AH17" s="121">
        <f t="shared" si="16"/>
        <v>30.24</v>
      </c>
    </row>
    <row r="18" spans="1:38" x14ac:dyDescent="0.2">
      <c r="A18" s="54" t="s">
        <v>150</v>
      </c>
      <c r="B18" s="119">
        <f>[13]Agosto!$J$5</f>
        <v>29.880000000000003</v>
      </c>
      <c r="C18" s="119">
        <f>[13]Agosto!$J$6</f>
        <v>45.72</v>
      </c>
      <c r="D18" s="119">
        <f>[13]Agosto!$J$7</f>
        <v>50.04</v>
      </c>
      <c r="E18" s="119">
        <f>[13]Agosto!$J$8</f>
        <v>41.4</v>
      </c>
      <c r="F18" s="119">
        <f>[13]Agosto!$J$9</f>
        <v>25.92</v>
      </c>
      <c r="G18" s="119">
        <f>[13]Agosto!$J$10</f>
        <v>30.6</v>
      </c>
      <c r="H18" s="119">
        <f>[13]Agosto!$J$11</f>
        <v>33.480000000000004</v>
      </c>
      <c r="I18" s="119">
        <f>[13]Agosto!$J$12</f>
        <v>19.079999999999998</v>
      </c>
      <c r="J18" s="119">
        <f>[13]Agosto!$J$13</f>
        <v>41.04</v>
      </c>
      <c r="K18" s="119">
        <f>[13]Agosto!$J$14</f>
        <v>38.519999999999996</v>
      </c>
      <c r="L18" s="119">
        <f>[13]Agosto!$J$15</f>
        <v>30.6</v>
      </c>
      <c r="M18" s="119">
        <f>[13]Agosto!$J$16</f>
        <v>50.76</v>
      </c>
      <c r="N18" s="119">
        <f>[13]Agosto!$J$17</f>
        <v>36</v>
      </c>
      <c r="O18" s="119">
        <f>[13]Agosto!$J$18</f>
        <v>51.84</v>
      </c>
      <c r="P18" s="119">
        <f>[13]Agosto!$J$19</f>
        <v>64.8</v>
      </c>
      <c r="Q18" s="119">
        <f>[13]Agosto!$J$20</f>
        <v>45.72</v>
      </c>
      <c r="R18" s="119">
        <f>[13]Agosto!$J$21</f>
        <v>53.28</v>
      </c>
      <c r="S18" s="119">
        <f>[13]Agosto!$J$22</f>
        <v>54.36</v>
      </c>
      <c r="T18" s="119">
        <f>[13]Agosto!$J$23</f>
        <v>38.159999999999997</v>
      </c>
      <c r="U18" s="119">
        <f>[13]Agosto!$J$24</f>
        <v>34.92</v>
      </c>
      <c r="V18" s="119">
        <f>[13]Agosto!$J$25</f>
        <v>22.68</v>
      </c>
      <c r="W18" s="119">
        <f>[13]Agosto!$J$26</f>
        <v>30.6</v>
      </c>
      <c r="X18" s="119">
        <f>[13]Agosto!$J$27</f>
        <v>31.680000000000003</v>
      </c>
      <c r="Y18" s="119">
        <f>[13]Agosto!$J$28</f>
        <v>36.36</v>
      </c>
      <c r="Z18" s="119">
        <f>[13]Agosto!$J$29</f>
        <v>29.880000000000003</v>
      </c>
      <c r="AA18" s="119">
        <f>[13]Agosto!$J$30</f>
        <v>26.64</v>
      </c>
      <c r="AB18" s="119">
        <f>[13]Agosto!$J$31</f>
        <v>34.200000000000003</v>
      </c>
      <c r="AC18" s="119">
        <f>[13]Agosto!$J$32</f>
        <v>47.88</v>
      </c>
      <c r="AD18" s="119">
        <f>[13]Agosto!$J$33</f>
        <v>43.2</v>
      </c>
      <c r="AE18" s="119">
        <f>[13]Agosto!$J$34</f>
        <v>45.36</v>
      </c>
      <c r="AF18" s="119">
        <f>[13]Agosto!$J$35</f>
        <v>41.04</v>
      </c>
      <c r="AG18" s="117">
        <f t="shared" ref="AG18" si="17">MAX(B18:AF18)</f>
        <v>64.8</v>
      </c>
      <c r="AH18" s="121">
        <f t="shared" ref="AH18" si="18">AVERAGE(B18:AF18)</f>
        <v>38.891612903225806</v>
      </c>
      <c r="AI18" s="12" t="s">
        <v>36</v>
      </c>
      <c r="AK18" t="s">
        <v>36</v>
      </c>
    </row>
    <row r="19" spans="1:38" x14ac:dyDescent="0.2">
      <c r="A19" s="54" t="s">
        <v>33</v>
      </c>
      <c r="B19" s="119">
        <f>[14]Agosto!$J$5</f>
        <v>22.32</v>
      </c>
      <c r="C19" s="119">
        <f>[14]Agosto!$J$6</f>
        <v>26.28</v>
      </c>
      <c r="D19" s="119">
        <f>[14]Agosto!$J$7</f>
        <v>30.96</v>
      </c>
      <c r="E19" s="119">
        <f>[14]Agosto!$J$8</f>
        <v>32.04</v>
      </c>
      <c r="F19" s="119">
        <f>[14]Agosto!$J$9</f>
        <v>25.56</v>
      </c>
      <c r="G19" s="119">
        <f>[14]Agosto!$J$10</f>
        <v>17.28</v>
      </c>
      <c r="H19" s="119">
        <f>[14]Agosto!$J$11</f>
        <v>27.720000000000002</v>
      </c>
      <c r="I19" s="119">
        <f>[14]Agosto!$J$12</f>
        <v>24.48</v>
      </c>
      <c r="J19" s="119">
        <f>[14]Agosto!$J$13</f>
        <v>30.240000000000002</v>
      </c>
      <c r="K19" s="119">
        <f>[14]Agosto!$J$14</f>
        <v>36.36</v>
      </c>
      <c r="L19" s="119">
        <f>[14]Agosto!$J$15</f>
        <v>25.2</v>
      </c>
      <c r="M19" s="119">
        <f>[14]Agosto!$J$16</f>
        <v>36</v>
      </c>
      <c r="N19" s="119">
        <f>[14]Agosto!$J$17</f>
        <v>30.240000000000002</v>
      </c>
      <c r="O19" s="119">
        <f>[14]Agosto!$J$18</f>
        <v>37.800000000000004</v>
      </c>
      <c r="P19" s="119">
        <f>[14]Agosto!$J$19</f>
        <v>55.800000000000004</v>
      </c>
      <c r="Q19" s="119">
        <f>[14]Agosto!$J$20</f>
        <v>23.400000000000002</v>
      </c>
      <c r="R19" s="119">
        <f>[14]Agosto!$J$21</f>
        <v>47.16</v>
      </c>
      <c r="S19" s="119">
        <f>[14]Agosto!$J$22</f>
        <v>45.36</v>
      </c>
      <c r="T19" s="119">
        <f>[14]Agosto!$J$23</f>
        <v>28.8</v>
      </c>
      <c r="U19" s="119">
        <f>[14]Agosto!$J$24</f>
        <v>25.2</v>
      </c>
      <c r="V19" s="119">
        <f>[14]Agosto!$J$25</f>
        <v>15.840000000000002</v>
      </c>
      <c r="W19" s="119">
        <f>[14]Agosto!$J$26</f>
        <v>22.68</v>
      </c>
      <c r="X19" s="119">
        <f>[14]Agosto!$J$27</f>
        <v>26.64</v>
      </c>
      <c r="Y19" s="119">
        <f>[14]Agosto!$J$28</f>
        <v>25.56</v>
      </c>
      <c r="Z19" s="119">
        <f>[14]Agosto!$J$29</f>
        <v>22.68</v>
      </c>
      <c r="AA19" s="119">
        <f>[14]Agosto!$J$30</f>
        <v>25.92</v>
      </c>
      <c r="AB19" s="119">
        <f>[14]Agosto!$J$31</f>
        <v>24.48</v>
      </c>
      <c r="AC19" s="119">
        <f>[14]Agosto!$J$32</f>
        <v>29.52</v>
      </c>
      <c r="AD19" s="119" t="str">
        <f>[14]Agosto!$J$33</f>
        <v>*</v>
      </c>
      <c r="AE19" s="119" t="str">
        <f>[14]Agosto!$J$34</f>
        <v>*</v>
      </c>
      <c r="AF19" s="119" t="str">
        <f>[14]Agosto!$J$35</f>
        <v>*</v>
      </c>
      <c r="AG19" s="117">
        <f t="shared" ref="AG19" si="19">MAX(B19:AF19)</f>
        <v>55.800000000000004</v>
      </c>
      <c r="AH19" s="121">
        <f t="shared" ref="AH19" si="20">AVERAGE(B19:AF19)</f>
        <v>29.339999999999996</v>
      </c>
      <c r="AK19" t="s">
        <v>36</v>
      </c>
    </row>
    <row r="20" spans="1:38" s="5" customFormat="1" x14ac:dyDescent="0.2">
      <c r="A20" s="54" t="s">
        <v>6</v>
      </c>
      <c r="B20" s="119" t="str">
        <f>[15]Agosto!$J$5</f>
        <v>*</v>
      </c>
      <c r="C20" s="119" t="str">
        <f>[15]Agosto!$J$6</f>
        <v>*</v>
      </c>
      <c r="D20" s="119" t="str">
        <f>[15]Agosto!$J$7</f>
        <v>*</v>
      </c>
      <c r="E20" s="119" t="str">
        <f>[15]Agosto!$J$8</f>
        <v>*</v>
      </c>
      <c r="F20" s="119" t="str">
        <f>[15]Agosto!$J$9</f>
        <v>*</v>
      </c>
      <c r="G20" s="119" t="str">
        <f>[15]Agosto!$J$10</f>
        <v>*</v>
      </c>
      <c r="H20" s="119" t="str">
        <f>[15]Agosto!$J$11</f>
        <v>*</v>
      </c>
      <c r="I20" s="119" t="str">
        <f>[15]Agosto!$J$12</f>
        <v>*</v>
      </c>
      <c r="J20" s="119" t="str">
        <f>[15]Agosto!$J$13</f>
        <v>*</v>
      </c>
      <c r="K20" s="119" t="str">
        <f>[15]Agosto!$J$14</f>
        <v>*</v>
      </c>
      <c r="L20" s="119" t="str">
        <f>[15]Agosto!$J$15</f>
        <v>*</v>
      </c>
      <c r="M20" s="119" t="str">
        <f>[15]Agosto!$J$16</f>
        <v>*</v>
      </c>
      <c r="N20" s="119" t="str">
        <f>[15]Agosto!$J$17</f>
        <v>*</v>
      </c>
      <c r="O20" s="119" t="str">
        <f>[15]Agosto!$J$18</f>
        <v>*</v>
      </c>
      <c r="P20" s="119" t="str">
        <f>[15]Agosto!$J$19</f>
        <v>*</v>
      </c>
      <c r="Q20" s="119" t="str">
        <f>[15]Agosto!$J$20</f>
        <v>*</v>
      </c>
      <c r="R20" s="119" t="str">
        <f>[15]Agosto!$J$21</f>
        <v>*</v>
      </c>
      <c r="S20" s="119" t="str">
        <f>[15]Agosto!$J$22</f>
        <v>*</v>
      </c>
      <c r="T20" s="119" t="str">
        <f>[15]Agosto!$J$23</f>
        <v>*</v>
      </c>
      <c r="U20" s="119" t="str">
        <f>[15]Agosto!$J$24</f>
        <v>*</v>
      </c>
      <c r="V20" s="119" t="str">
        <f>[15]Agosto!$J$25</f>
        <v>*</v>
      </c>
      <c r="W20" s="119">
        <f>[15]Agosto!$J$26</f>
        <v>17.64</v>
      </c>
      <c r="X20" s="119">
        <f>[15]Agosto!$J$27</f>
        <v>21.6</v>
      </c>
      <c r="Y20" s="119">
        <f>[15]Agosto!$J$28</f>
        <v>26.64</v>
      </c>
      <c r="Z20" s="119">
        <f>[15]Agosto!$J$29</f>
        <v>21.6</v>
      </c>
      <c r="AA20" s="119">
        <f>[15]Agosto!$J$30</f>
        <v>27</v>
      </c>
      <c r="AB20" s="119">
        <f>[15]Agosto!$J$31</f>
        <v>39.24</v>
      </c>
      <c r="AC20" s="119">
        <f>[15]Agosto!$J$32</f>
        <v>38.519999999999996</v>
      </c>
      <c r="AD20" s="119">
        <f>[15]Agosto!$J$33</f>
        <v>37.800000000000004</v>
      </c>
      <c r="AE20" s="119">
        <f>[15]Agosto!$J$34</f>
        <v>24.840000000000003</v>
      </c>
      <c r="AF20" s="119">
        <f>[15]Agosto!$J$35</f>
        <v>19.079999999999998</v>
      </c>
      <c r="AG20" s="117">
        <f t="shared" ref="AG20:AG22" si="21">MAX(B20:AF20)</f>
        <v>39.24</v>
      </c>
      <c r="AH20" s="121">
        <f t="shared" ref="AH20:AH22" si="22">AVERAGE(B20:AF20)</f>
        <v>27.396000000000004</v>
      </c>
      <c r="AK20" s="5" t="s">
        <v>36</v>
      </c>
    </row>
    <row r="21" spans="1:38" x14ac:dyDescent="0.2">
      <c r="A21" s="54" t="s">
        <v>7</v>
      </c>
      <c r="B21" s="119" t="str">
        <f>[16]Agosto!$J$5</f>
        <v>*</v>
      </c>
      <c r="C21" s="119" t="str">
        <f>[16]Agosto!$J$6</f>
        <v>*</v>
      </c>
      <c r="D21" s="119" t="str">
        <f>[16]Agosto!$J$7</f>
        <v>*</v>
      </c>
      <c r="E21" s="119" t="str">
        <f>[16]Agosto!$J$8</f>
        <v>*</v>
      </c>
      <c r="F21" s="119" t="str">
        <f>[16]Agosto!$J$9</f>
        <v>*</v>
      </c>
      <c r="G21" s="119" t="str">
        <f>[16]Agosto!$J$10</f>
        <v>*</v>
      </c>
      <c r="H21" s="119" t="str">
        <f>[16]Agosto!$J$11</f>
        <v>*</v>
      </c>
      <c r="I21" s="119" t="str">
        <f>[16]Agosto!$J$12</f>
        <v>*</v>
      </c>
      <c r="J21" s="119" t="str">
        <f>[16]Agosto!$J$13</f>
        <v>*</v>
      </c>
      <c r="K21" s="119" t="str">
        <f>[16]Agosto!$J$14</f>
        <v>*</v>
      </c>
      <c r="L21" s="119" t="str">
        <f>[16]Agosto!$J$15</f>
        <v>*</v>
      </c>
      <c r="M21" s="119" t="str">
        <f>[16]Agosto!$J$16</f>
        <v>*</v>
      </c>
      <c r="N21" s="119" t="str">
        <f>[16]Agosto!$J$17</f>
        <v>*</v>
      </c>
      <c r="O21" s="119" t="str">
        <f>[16]Agosto!$J$18</f>
        <v>*</v>
      </c>
      <c r="P21" s="119" t="str">
        <f>[16]Agosto!$J$19</f>
        <v>*</v>
      </c>
      <c r="Q21" s="119" t="str">
        <f>[16]Agosto!$J$20</f>
        <v>*</v>
      </c>
      <c r="R21" s="119" t="str">
        <f>[16]Agosto!$J$21</f>
        <v>*</v>
      </c>
      <c r="S21" s="119" t="str">
        <f>[16]Agosto!$J$22</f>
        <v>*</v>
      </c>
      <c r="T21" s="119" t="str">
        <f>[16]Agosto!$J$23</f>
        <v>*</v>
      </c>
      <c r="U21" s="119" t="str">
        <f>[16]Agosto!$J$24</f>
        <v>*</v>
      </c>
      <c r="V21" s="119" t="str">
        <f>[16]Agosto!$J$25</f>
        <v>*</v>
      </c>
      <c r="W21" s="119" t="str">
        <f>[16]Agosto!$J$26</f>
        <v>*</v>
      </c>
      <c r="X21" s="119" t="str">
        <f>[16]Agosto!$J$27</f>
        <v>*</v>
      </c>
      <c r="Y21" s="119">
        <f>[16]Agosto!$J$28</f>
        <v>38.159999999999997</v>
      </c>
      <c r="Z21" s="119">
        <f>[16]Agosto!$J$29</f>
        <v>33.119999999999997</v>
      </c>
      <c r="AA21" s="119">
        <f>[16]Agosto!$J$30</f>
        <v>27.36</v>
      </c>
      <c r="AB21" s="119">
        <f>[16]Agosto!$J$31</f>
        <v>37.800000000000004</v>
      </c>
      <c r="AC21" s="119">
        <f>[16]Agosto!$J$32</f>
        <v>52.56</v>
      </c>
      <c r="AD21" s="119">
        <f>[16]Agosto!$J$33</f>
        <v>49.680000000000007</v>
      </c>
      <c r="AE21" s="119">
        <f>[16]Agosto!$J$34</f>
        <v>28.08</v>
      </c>
      <c r="AF21" s="119">
        <f>[16]Agosto!$J$35</f>
        <v>27.720000000000002</v>
      </c>
      <c r="AG21" s="117">
        <f t="shared" si="21"/>
        <v>52.56</v>
      </c>
      <c r="AH21" s="121">
        <f t="shared" si="22"/>
        <v>36.81</v>
      </c>
      <c r="AK21" t="s">
        <v>36</v>
      </c>
    </row>
    <row r="22" spans="1:38" x14ac:dyDescent="0.2">
      <c r="A22" s="54" t="s">
        <v>151</v>
      </c>
      <c r="B22" s="119">
        <f>[17]Agosto!$J$5</f>
        <v>33.480000000000004</v>
      </c>
      <c r="C22" s="119">
        <f>[17]Agosto!$J$6</f>
        <v>34.92</v>
      </c>
      <c r="D22" s="119">
        <f>[17]Agosto!$J$7</f>
        <v>31.680000000000003</v>
      </c>
      <c r="E22" s="119">
        <f>[17]Agosto!$J$8</f>
        <v>40.32</v>
      </c>
      <c r="F22" s="119">
        <f>[17]Agosto!$J$9</f>
        <v>23.400000000000002</v>
      </c>
      <c r="G22" s="119">
        <f>[17]Agosto!$J$10</f>
        <v>35.64</v>
      </c>
      <c r="H22" s="119">
        <f>[17]Agosto!$J$11</f>
        <v>23.040000000000003</v>
      </c>
      <c r="I22" s="119">
        <f>[17]Agosto!$J$12</f>
        <v>29.880000000000003</v>
      </c>
      <c r="J22" s="119">
        <f>[17]Agosto!$J$13</f>
        <v>33.840000000000003</v>
      </c>
      <c r="K22" s="119">
        <f>[17]Agosto!$J$14</f>
        <v>35.64</v>
      </c>
      <c r="L22" s="119">
        <f>[17]Agosto!$J$15</f>
        <v>35.64</v>
      </c>
      <c r="M22" s="119">
        <f>[17]Agosto!$J$16</f>
        <v>39.6</v>
      </c>
      <c r="N22" s="119">
        <f>[17]Agosto!$J$17</f>
        <v>21.96</v>
      </c>
      <c r="O22" s="119">
        <f>[17]Agosto!$J$18</f>
        <v>34.92</v>
      </c>
      <c r="P22" s="119">
        <f>[17]Agosto!$J$19</f>
        <v>56.519999999999996</v>
      </c>
      <c r="Q22" s="119">
        <f>[17]Agosto!$J$20</f>
        <v>54.72</v>
      </c>
      <c r="R22" s="119">
        <f>[17]Agosto!$J$21</f>
        <v>0</v>
      </c>
      <c r="S22" s="119">
        <f>[17]Agosto!$J$22</f>
        <v>0</v>
      </c>
      <c r="T22" s="119">
        <f>[17]Agosto!$J$23</f>
        <v>0</v>
      </c>
      <c r="U22" s="119">
        <f>[17]Agosto!$J$24</f>
        <v>0</v>
      </c>
      <c r="V22" s="119">
        <f>[17]Agosto!$J$25</f>
        <v>0</v>
      </c>
      <c r="W22" s="119">
        <f>[17]Agosto!$J$26</f>
        <v>0</v>
      </c>
      <c r="X22" s="119">
        <f>[17]Agosto!$J$27</f>
        <v>0</v>
      </c>
      <c r="Y22" s="119">
        <f>[17]Agosto!$J$28</f>
        <v>0</v>
      </c>
      <c r="Z22" s="119">
        <f>[17]Agosto!$J$29</f>
        <v>0</v>
      </c>
      <c r="AA22" s="119">
        <f>[17]Agosto!$J$30</f>
        <v>0</v>
      </c>
      <c r="AB22" s="119">
        <f>[17]Agosto!$J$31</f>
        <v>0</v>
      </c>
      <c r="AC22" s="119">
        <f>[17]Agosto!$J$32</f>
        <v>0</v>
      </c>
      <c r="AD22" s="119">
        <f>[17]Agosto!$J$33</f>
        <v>0</v>
      </c>
      <c r="AE22" s="119">
        <f>[17]Agosto!$J$34</f>
        <v>0</v>
      </c>
      <c r="AF22" s="119">
        <f>[17]Agosto!$J$35</f>
        <v>0</v>
      </c>
      <c r="AG22" s="117">
        <f t="shared" si="21"/>
        <v>56.519999999999996</v>
      </c>
      <c r="AH22" s="121">
        <f t="shared" si="22"/>
        <v>18.232258064516127</v>
      </c>
    </row>
    <row r="23" spans="1:38" x14ac:dyDescent="0.2">
      <c r="A23" s="54" t="s">
        <v>8</v>
      </c>
      <c r="B23" s="119">
        <f>[18]Agosto!$J$5</f>
        <v>23.040000000000003</v>
      </c>
      <c r="C23" s="119">
        <f>[18]Agosto!$J$6</f>
        <v>25.2</v>
      </c>
      <c r="D23" s="119">
        <f>[18]Agosto!$J$7</f>
        <v>29.16</v>
      </c>
      <c r="E23" s="119">
        <f>[18]Agosto!$J$8</f>
        <v>37.440000000000005</v>
      </c>
      <c r="F23" s="119">
        <f>[18]Agosto!$J$9</f>
        <v>29.16</v>
      </c>
      <c r="G23" s="119">
        <f>[18]Agosto!$J$10</f>
        <v>26.28</v>
      </c>
      <c r="H23" s="119">
        <f>[18]Agosto!$J$11</f>
        <v>39.24</v>
      </c>
      <c r="I23" s="119">
        <f>[18]Agosto!$J$12</f>
        <v>28.8</v>
      </c>
      <c r="J23" s="119">
        <f>[18]Agosto!$J$13</f>
        <v>43.92</v>
      </c>
      <c r="K23" s="119">
        <f>[18]Agosto!$J$14</f>
        <v>43.92</v>
      </c>
      <c r="L23" s="119">
        <f>[18]Agosto!$J$15</f>
        <v>32.76</v>
      </c>
      <c r="M23" s="119">
        <f>[18]Agosto!$J$16</f>
        <v>25.2</v>
      </c>
      <c r="N23" s="119">
        <f>[18]Agosto!$J$17</f>
        <v>16.920000000000002</v>
      </c>
      <c r="O23" s="119">
        <f>[18]Agosto!$J$18</f>
        <v>28.8</v>
      </c>
      <c r="P23" s="119">
        <f>[18]Agosto!$J$19</f>
        <v>30.96</v>
      </c>
      <c r="Q23" s="119">
        <f>[18]Agosto!$J$20</f>
        <v>40.680000000000007</v>
      </c>
      <c r="R23" s="119">
        <f>[18]Agosto!$J$21</f>
        <v>33.480000000000004</v>
      </c>
      <c r="S23" s="119">
        <f>[18]Agosto!$J$22</f>
        <v>54.72</v>
      </c>
      <c r="T23" s="119">
        <f>[18]Agosto!$J$23</f>
        <v>40.680000000000007</v>
      </c>
      <c r="U23" s="119">
        <f>[18]Agosto!$J$24</f>
        <v>29.880000000000003</v>
      </c>
      <c r="V23" s="119">
        <f>[18]Agosto!$J$25</f>
        <v>33.840000000000003</v>
      </c>
      <c r="W23" s="119">
        <f>[18]Agosto!$J$26</f>
        <v>22.32</v>
      </c>
      <c r="X23" s="119">
        <f>[18]Agosto!$J$27</f>
        <v>20.88</v>
      </c>
      <c r="Y23" s="119">
        <f>[18]Agosto!$J$28</f>
        <v>10.44</v>
      </c>
      <c r="Z23" s="119">
        <f>[18]Agosto!$J$29</f>
        <v>15.48</v>
      </c>
      <c r="AA23" s="119">
        <f>[18]Agosto!$J$30</f>
        <v>39.24</v>
      </c>
      <c r="AB23" s="119">
        <f>[18]Agosto!$J$31</f>
        <v>27.36</v>
      </c>
      <c r="AC23" s="119">
        <f>[18]Agosto!$J$32</f>
        <v>30.6</v>
      </c>
      <c r="AD23" s="119">
        <f>[18]Agosto!$J$33</f>
        <v>33.840000000000003</v>
      </c>
      <c r="AE23" s="119">
        <f>[18]Agosto!$J$34</f>
        <v>36.36</v>
      </c>
      <c r="AF23" s="119">
        <f>[18]Agosto!$J$35</f>
        <v>37.440000000000005</v>
      </c>
      <c r="AG23" s="117">
        <f t="shared" ref="AG23" si="23">MAX(B23:AF23)</f>
        <v>54.72</v>
      </c>
      <c r="AH23" s="121">
        <f t="shared" ref="AH23" si="24">AVERAGE(B23:AF23)</f>
        <v>31.227096774193562</v>
      </c>
    </row>
    <row r="24" spans="1:38" x14ac:dyDescent="0.2">
      <c r="A24" s="54" t="s">
        <v>9</v>
      </c>
      <c r="B24" s="119" t="str">
        <f>[19]Agosto!$J$5</f>
        <v>*</v>
      </c>
      <c r="C24" s="119" t="str">
        <f>[19]Agosto!$J$6</f>
        <v>*</v>
      </c>
      <c r="D24" s="119" t="str">
        <f>[19]Agosto!$J$7</f>
        <v>*</v>
      </c>
      <c r="E24" s="119" t="str">
        <f>[19]Agosto!$J$8</f>
        <v>*</v>
      </c>
      <c r="F24" s="119" t="str">
        <f>[19]Agosto!$J$9</f>
        <v>*</v>
      </c>
      <c r="G24" s="119" t="str">
        <f>[19]Agosto!$J$10</f>
        <v>*</v>
      </c>
      <c r="H24" s="119" t="str">
        <f>[19]Agosto!$J$11</f>
        <v>*</v>
      </c>
      <c r="I24" s="119" t="str">
        <f>[19]Agosto!$J$12</f>
        <v>*</v>
      </c>
      <c r="J24" s="119" t="str">
        <f>[19]Agosto!$J$13</f>
        <v>*</v>
      </c>
      <c r="K24" s="119" t="str">
        <f>[19]Agosto!$J$14</f>
        <v>*</v>
      </c>
      <c r="L24" s="119" t="str">
        <f>[19]Agosto!$J$15</f>
        <v>*</v>
      </c>
      <c r="M24" s="119" t="str">
        <f>[19]Agosto!$J$16</f>
        <v>*</v>
      </c>
      <c r="N24" s="119" t="str">
        <f>[19]Agosto!$J$17</f>
        <v>*</v>
      </c>
      <c r="O24" s="119" t="str">
        <f>[19]Agosto!$J$18</f>
        <v>*</v>
      </c>
      <c r="P24" s="119" t="str">
        <f>[19]Agosto!$J$19</f>
        <v>*</v>
      </c>
      <c r="Q24" s="119" t="str">
        <f>[19]Agosto!$J$20</f>
        <v>*</v>
      </c>
      <c r="R24" s="119" t="str">
        <f>[19]Agosto!$J$21</f>
        <v>*</v>
      </c>
      <c r="S24" s="119" t="str">
        <f>[19]Agosto!$J$22</f>
        <v>*</v>
      </c>
      <c r="T24" s="119" t="str">
        <f>[19]Agosto!$J$23</f>
        <v>*</v>
      </c>
      <c r="U24" s="119" t="str">
        <f>[19]Agosto!$J$24</f>
        <v>*</v>
      </c>
      <c r="V24" s="119" t="str">
        <f>[19]Agosto!$J$25</f>
        <v>*</v>
      </c>
      <c r="W24" s="119" t="str">
        <f>[19]Agosto!$J$26</f>
        <v>*</v>
      </c>
      <c r="X24" s="119" t="str">
        <f>[19]Agosto!$J$27</f>
        <v>*</v>
      </c>
      <c r="Y24" s="119" t="str">
        <f>[19]Agosto!$J$28</f>
        <v>*</v>
      </c>
      <c r="Z24" s="119" t="str">
        <f>[19]Agosto!$J$29</f>
        <v>*</v>
      </c>
      <c r="AA24" s="119" t="str">
        <f>[19]Agosto!$J$30</f>
        <v>*</v>
      </c>
      <c r="AB24" s="119" t="str">
        <f>[19]Agosto!$J$31</f>
        <v>*</v>
      </c>
      <c r="AC24" s="119" t="str">
        <f>[19]Agosto!$J$32</f>
        <v>*</v>
      </c>
      <c r="AD24" s="119" t="str">
        <f>[19]Agosto!$J$33</f>
        <v>*</v>
      </c>
      <c r="AE24" s="119" t="str">
        <f>[19]Agosto!$J$34</f>
        <v>*</v>
      </c>
      <c r="AF24" s="119" t="str">
        <f>[19]Agosto!$J$35</f>
        <v>*</v>
      </c>
      <c r="AG24" s="117" t="s">
        <v>203</v>
      </c>
      <c r="AH24" s="121" t="s">
        <v>203</v>
      </c>
      <c r="AI24" s="12" t="s">
        <v>36</v>
      </c>
      <c r="AK24" t="s">
        <v>36</v>
      </c>
    </row>
    <row r="25" spans="1:38" x14ac:dyDescent="0.2">
      <c r="A25" s="54" t="s">
        <v>152</v>
      </c>
      <c r="B25" s="119">
        <f>[20]Agosto!$J$5</f>
        <v>28.44</v>
      </c>
      <c r="C25" s="119">
        <f>[20]Agosto!$J$6</f>
        <v>31.680000000000003</v>
      </c>
      <c r="D25" s="119">
        <f>[20]Agosto!$J$7</f>
        <v>53.28</v>
      </c>
      <c r="E25" s="119">
        <f>[20]Agosto!$J$8</f>
        <v>46.080000000000005</v>
      </c>
      <c r="F25" s="119">
        <f>[20]Agosto!$J$9</f>
        <v>31.319999999999997</v>
      </c>
      <c r="G25" s="119">
        <f>[20]Agosto!$J$10</f>
        <v>40.680000000000007</v>
      </c>
      <c r="H25" s="119">
        <f>[20]Agosto!$J$11</f>
        <v>19.440000000000001</v>
      </c>
      <c r="I25" s="119">
        <f>[20]Agosto!$J$12</f>
        <v>26.64</v>
      </c>
      <c r="J25" s="119">
        <f>[20]Agosto!$J$13</f>
        <v>39.24</v>
      </c>
      <c r="K25" s="119">
        <f>[20]Agosto!$J$14</f>
        <v>39.96</v>
      </c>
      <c r="L25" s="119">
        <f>[20]Agosto!$J$15</f>
        <v>33.480000000000004</v>
      </c>
      <c r="M25" s="119">
        <f>[20]Agosto!$J$16</f>
        <v>30.6</v>
      </c>
      <c r="N25" s="119">
        <f>[20]Agosto!$J$17</f>
        <v>26.28</v>
      </c>
      <c r="O25" s="119">
        <f>[20]Agosto!$J$18</f>
        <v>34.56</v>
      </c>
      <c r="P25" s="119">
        <f>[20]Agosto!$J$19</f>
        <v>56.16</v>
      </c>
      <c r="Q25" s="119">
        <f>[20]Agosto!$J$20</f>
        <v>66.239999999999995</v>
      </c>
      <c r="R25" s="119">
        <f>[20]Agosto!$J$21</f>
        <v>39.6</v>
      </c>
      <c r="S25" s="119">
        <f>[20]Agosto!$J$22</f>
        <v>49.32</v>
      </c>
      <c r="T25" s="119">
        <f>[20]Agosto!$J$23</f>
        <v>49.32</v>
      </c>
      <c r="U25" s="119">
        <f>[20]Agosto!$J$24</f>
        <v>32.76</v>
      </c>
      <c r="V25" s="119">
        <f>[20]Agosto!$J$25</f>
        <v>26.64</v>
      </c>
      <c r="W25" s="119">
        <f>[20]Agosto!$J$26</f>
        <v>28.44</v>
      </c>
      <c r="X25" s="119">
        <f>[20]Agosto!$J$27</f>
        <v>30.240000000000002</v>
      </c>
      <c r="Y25" s="119">
        <f>[20]Agosto!$J$28</f>
        <v>28.8</v>
      </c>
      <c r="Z25" s="119">
        <f>[20]Agosto!$J$29</f>
        <v>26.28</v>
      </c>
      <c r="AA25" s="119">
        <f>[20]Agosto!$J$30</f>
        <v>31.680000000000003</v>
      </c>
      <c r="AB25" s="119">
        <f>[20]Agosto!$J$31</f>
        <v>27.720000000000002</v>
      </c>
      <c r="AC25" s="119">
        <f>[20]Agosto!$J$32</f>
        <v>28.08</v>
      </c>
      <c r="AD25" s="119">
        <f>[20]Agosto!$J$33</f>
        <v>42.12</v>
      </c>
      <c r="AE25" s="119">
        <f>[20]Agosto!$J$34</f>
        <v>36</v>
      </c>
      <c r="AF25" s="119">
        <f>[20]Agosto!$J$35</f>
        <v>29.52</v>
      </c>
      <c r="AG25" s="117">
        <f t="shared" ref="AG25" si="25">MAX(B25:AF25)</f>
        <v>66.239999999999995</v>
      </c>
      <c r="AH25" s="121">
        <f t="shared" ref="AH25" si="26">AVERAGE(B25:AF25)</f>
        <v>35.825806451612905</v>
      </c>
    </row>
    <row r="26" spans="1:38" x14ac:dyDescent="0.2">
      <c r="A26" s="54" t="s">
        <v>10</v>
      </c>
      <c r="B26" s="119">
        <f>[21]Agosto!$J$5</f>
        <v>37.800000000000004</v>
      </c>
      <c r="C26" s="119">
        <f>[21]Agosto!$J$6</f>
        <v>36.36</v>
      </c>
      <c r="D26" s="119">
        <f>[21]Agosto!$J$7</f>
        <v>34.56</v>
      </c>
      <c r="E26" s="119">
        <f>[21]Agosto!$J$8</f>
        <v>57.24</v>
      </c>
      <c r="F26" s="119">
        <f>[21]Agosto!$J$9</f>
        <v>21.6</v>
      </c>
      <c r="G26" s="119">
        <f>[21]Agosto!$J$10</f>
        <v>30.96</v>
      </c>
      <c r="H26" s="119">
        <f>[21]Agosto!$J$11</f>
        <v>30.96</v>
      </c>
      <c r="I26" s="119">
        <f>[21]Agosto!$J$12</f>
        <v>20.88</v>
      </c>
      <c r="J26" s="119">
        <f>[21]Agosto!$J$13</f>
        <v>33.119999999999997</v>
      </c>
      <c r="K26" s="119">
        <f>[21]Agosto!$J$14</f>
        <v>34.200000000000003</v>
      </c>
      <c r="L26" s="119">
        <f>[21]Agosto!$J$15</f>
        <v>27.720000000000002</v>
      </c>
      <c r="M26" s="119">
        <f>[21]Agosto!$J$16</f>
        <v>33.480000000000004</v>
      </c>
      <c r="N26" s="119">
        <f>[21]Agosto!$J$17</f>
        <v>20.52</v>
      </c>
      <c r="O26" s="119">
        <f>[21]Agosto!$J$18</f>
        <v>35.28</v>
      </c>
      <c r="P26" s="119">
        <f>[21]Agosto!$J$19</f>
        <v>63.360000000000007</v>
      </c>
      <c r="Q26" s="119">
        <f>[21]Agosto!$J$20</f>
        <v>49.32</v>
      </c>
      <c r="R26" s="119">
        <f>[21]Agosto!$J$21</f>
        <v>62.28</v>
      </c>
      <c r="S26" s="119">
        <f>[21]Agosto!$J$22</f>
        <v>44.64</v>
      </c>
      <c r="T26" s="119">
        <f>[21]Agosto!$J$23</f>
        <v>38.519999999999996</v>
      </c>
      <c r="U26" s="119">
        <f>[21]Agosto!$J$24</f>
        <v>30.6</v>
      </c>
      <c r="V26" s="119">
        <f>[21]Agosto!$J$25</f>
        <v>23.759999999999998</v>
      </c>
      <c r="W26" s="119">
        <f>[21]Agosto!$J$26</f>
        <v>27.720000000000002</v>
      </c>
      <c r="X26" s="119">
        <f>[21]Agosto!$J$27</f>
        <v>26.28</v>
      </c>
      <c r="Y26" s="119">
        <f>[21]Agosto!$J$28</f>
        <v>30.6</v>
      </c>
      <c r="Z26" s="119">
        <f>[21]Agosto!$J$29</f>
        <v>27.720000000000002</v>
      </c>
      <c r="AA26" s="119">
        <f>[21]Agosto!$J$30</f>
        <v>21.96</v>
      </c>
      <c r="AB26" s="119">
        <f>[21]Agosto!$J$31</f>
        <v>29.16</v>
      </c>
      <c r="AC26" s="119">
        <f>[21]Agosto!$J$32</f>
        <v>39.96</v>
      </c>
      <c r="AD26" s="119">
        <f>[21]Agosto!$J$33</f>
        <v>34.56</v>
      </c>
      <c r="AE26" s="119">
        <f>[21]Agosto!$J$34</f>
        <v>28.8</v>
      </c>
      <c r="AF26" s="119">
        <f>[21]Agosto!$J$35</f>
        <v>28.8</v>
      </c>
      <c r="AG26" s="117">
        <f t="shared" ref="AG26:AG27" si="27">MAX(B26:AF26)</f>
        <v>63.360000000000007</v>
      </c>
      <c r="AH26" s="121">
        <f t="shared" ref="AH26:AH27" si="28">AVERAGE(B26:AF26)</f>
        <v>34.281290322580645</v>
      </c>
      <c r="AK26" t="s">
        <v>36</v>
      </c>
      <c r="AL26" t="s">
        <v>36</v>
      </c>
    </row>
    <row r="27" spans="1:38" x14ac:dyDescent="0.2">
      <c r="A27" s="54" t="s">
        <v>140</v>
      </c>
      <c r="B27" s="119">
        <f>[22]Agosto!$J$5</f>
        <v>31.319999999999997</v>
      </c>
      <c r="C27" s="119">
        <f>[22]Agosto!$J$6</f>
        <v>42.12</v>
      </c>
      <c r="D27" s="119">
        <f>[22]Agosto!$J$7</f>
        <v>45.36</v>
      </c>
      <c r="E27" s="119">
        <f>[22]Agosto!$J$8</f>
        <v>44.64</v>
      </c>
      <c r="F27" s="119">
        <f>[22]Agosto!$J$9</f>
        <v>45.36</v>
      </c>
      <c r="G27" s="119">
        <f>[22]Agosto!$J$10</f>
        <v>36</v>
      </c>
      <c r="H27" s="119">
        <f>[22]Agosto!$J$11</f>
        <v>28.8</v>
      </c>
      <c r="I27" s="119">
        <f>[22]Agosto!$J$12</f>
        <v>32.4</v>
      </c>
      <c r="J27" s="119">
        <f>[22]Agosto!$J$13</f>
        <v>45.36</v>
      </c>
      <c r="K27" s="119">
        <f>[22]Agosto!$J$14</f>
        <v>42.12</v>
      </c>
      <c r="L27" s="119">
        <f>[22]Agosto!$J$15</f>
        <v>41.76</v>
      </c>
      <c r="M27" s="119">
        <f>[22]Agosto!$J$16</f>
        <v>40.32</v>
      </c>
      <c r="N27" s="119">
        <f>[22]Agosto!$J$17</f>
        <v>28.8</v>
      </c>
      <c r="O27" s="119">
        <f>[22]Agosto!$J$18</f>
        <v>35.64</v>
      </c>
      <c r="P27" s="119">
        <f>[22]Agosto!$J$19</f>
        <v>47.88</v>
      </c>
      <c r="Q27" s="119">
        <f>[22]Agosto!$J$20</f>
        <v>62.28</v>
      </c>
      <c r="R27" s="119" t="str">
        <f>[22]Agosto!$J$21</f>
        <v>*</v>
      </c>
      <c r="S27" s="119" t="str">
        <f>[22]Agosto!$J$22</f>
        <v>*</v>
      </c>
      <c r="T27" s="119" t="str">
        <f>[22]Agosto!$J$23</f>
        <v>*</v>
      </c>
      <c r="U27" s="119" t="str">
        <f>[22]Agosto!$J$24</f>
        <v>*</v>
      </c>
      <c r="V27" s="119" t="str">
        <f>[22]Agosto!$J$25</f>
        <v>*</v>
      </c>
      <c r="W27" s="119" t="str">
        <f>[22]Agosto!$J$26</f>
        <v>*</v>
      </c>
      <c r="X27" s="119" t="str">
        <f>[22]Agosto!$J$27</f>
        <v>*</v>
      </c>
      <c r="Y27" s="119" t="str">
        <f>[22]Agosto!$J$28</f>
        <v>*</v>
      </c>
      <c r="Z27" s="119" t="str">
        <f>[22]Agosto!$J$29</f>
        <v>*</v>
      </c>
      <c r="AA27" s="119" t="str">
        <f>[22]Agosto!$J$30</f>
        <v>*</v>
      </c>
      <c r="AB27" s="119" t="str">
        <f>[22]Agosto!$J$31</f>
        <v>*</v>
      </c>
      <c r="AC27" s="119" t="str">
        <f>[22]Agosto!$J$32</f>
        <v>*</v>
      </c>
      <c r="AD27" s="119" t="str">
        <f>[22]Agosto!$J$33</f>
        <v>*</v>
      </c>
      <c r="AE27" s="119" t="str">
        <f>[22]Agosto!$J$34</f>
        <v>*</v>
      </c>
      <c r="AF27" s="119" t="str">
        <f>[22]Agosto!$J$35</f>
        <v>*</v>
      </c>
      <c r="AG27" s="124">
        <f t="shared" si="27"/>
        <v>62.28</v>
      </c>
      <c r="AH27" s="125">
        <f t="shared" si="28"/>
        <v>40.634999999999998</v>
      </c>
      <c r="AK27" t="s">
        <v>36</v>
      </c>
    </row>
    <row r="28" spans="1:38" x14ac:dyDescent="0.2">
      <c r="A28" s="54" t="s">
        <v>11</v>
      </c>
      <c r="B28" s="119" t="str">
        <f>[23]Agosto!$J$5</f>
        <v>*</v>
      </c>
      <c r="C28" s="119" t="str">
        <f>[23]Agosto!$J$6</f>
        <v>*</v>
      </c>
      <c r="D28" s="119" t="str">
        <f>[23]Agosto!$J$7</f>
        <v>*</v>
      </c>
      <c r="E28" s="119" t="str">
        <f>[23]Agosto!$J$8</f>
        <v>*</v>
      </c>
      <c r="F28" s="119" t="str">
        <f>[23]Agosto!$J$9</f>
        <v>*</v>
      </c>
      <c r="G28" s="119" t="str">
        <f>[23]Agosto!$J$10</f>
        <v>*</v>
      </c>
      <c r="H28" s="119" t="str">
        <f>[23]Agosto!$J$11</f>
        <v>*</v>
      </c>
      <c r="I28" s="119" t="str">
        <f>[23]Agosto!$J$12</f>
        <v>*</v>
      </c>
      <c r="J28" s="119" t="str">
        <f>[23]Agosto!$J$13</f>
        <v>*</v>
      </c>
      <c r="K28" s="119" t="str">
        <f>[23]Agosto!$J$14</f>
        <v>*</v>
      </c>
      <c r="L28" s="119" t="str">
        <f>[23]Agosto!$J$15</f>
        <v>*</v>
      </c>
      <c r="M28" s="119" t="str">
        <f>[23]Agosto!$J$16</f>
        <v>*</v>
      </c>
      <c r="N28" s="119" t="str">
        <f>[23]Agosto!$J$17</f>
        <v>*</v>
      </c>
      <c r="O28" s="119" t="str">
        <f>[23]Agosto!$J$18</f>
        <v>*</v>
      </c>
      <c r="P28" s="119" t="str">
        <f>[23]Agosto!$J$19</f>
        <v>*</v>
      </c>
      <c r="Q28" s="119" t="str">
        <f>[23]Agosto!$J$20</f>
        <v>*</v>
      </c>
      <c r="R28" s="119" t="str">
        <f>[23]Agosto!$J$21</f>
        <v>*</v>
      </c>
      <c r="S28" s="119" t="str">
        <f>[23]Agosto!$J$22</f>
        <v>*</v>
      </c>
      <c r="T28" s="119">
        <f>[23]Agosto!$J$23</f>
        <v>51.480000000000004</v>
      </c>
      <c r="U28" s="119">
        <f>[23]Agosto!$J$24</f>
        <v>41.4</v>
      </c>
      <c r="V28" s="119">
        <f>[23]Agosto!$J$25</f>
        <v>29.880000000000003</v>
      </c>
      <c r="W28" s="119">
        <f>[23]Agosto!$J$26</f>
        <v>29.52</v>
      </c>
      <c r="X28" s="119">
        <f>[23]Agosto!$J$27</f>
        <v>36.36</v>
      </c>
      <c r="Y28" s="119">
        <f>[23]Agosto!$J$28</f>
        <v>38.519999999999996</v>
      </c>
      <c r="Z28" s="119">
        <f>[23]Agosto!$J$29</f>
        <v>29.880000000000003</v>
      </c>
      <c r="AA28" s="119">
        <f>[23]Agosto!$J$30</f>
        <v>34.92</v>
      </c>
      <c r="AB28" s="119">
        <f>[23]Agosto!$J$31</f>
        <v>34.56</v>
      </c>
      <c r="AC28" s="119">
        <f>[23]Agosto!$J$32</f>
        <v>28.08</v>
      </c>
      <c r="AD28" s="119">
        <f>[23]Agosto!$J$33</f>
        <v>39.6</v>
      </c>
      <c r="AE28" s="119">
        <f>[23]Agosto!$J$34</f>
        <v>37.440000000000005</v>
      </c>
      <c r="AF28" s="119">
        <f>[23]Agosto!$J$35</f>
        <v>27.720000000000002</v>
      </c>
      <c r="AG28" s="117">
        <f t="shared" ref="AG28" si="29">MAX(B28:AF28)</f>
        <v>51.480000000000004</v>
      </c>
      <c r="AH28" s="121">
        <f t="shared" ref="AH28" si="30">AVERAGE(B28:AF28)</f>
        <v>35.335384615384619</v>
      </c>
      <c r="AK28" t="s">
        <v>36</v>
      </c>
    </row>
    <row r="29" spans="1:38" x14ac:dyDescent="0.2">
      <c r="A29" s="54" t="s">
        <v>23</v>
      </c>
      <c r="B29" s="119">
        <f>[24]Agosto!$J$5</f>
        <v>30.6</v>
      </c>
      <c r="C29" s="119">
        <f>[24]Agosto!$J$6</f>
        <v>34.56</v>
      </c>
      <c r="D29" s="119" t="str">
        <f>[24]Agosto!$J$7</f>
        <v>*</v>
      </c>
      <c r="E29" s="119" t="str">
        <f>[24]Agosto!$J$8</f>
        <v>*</v>
      </c>
      <c r="F29" s="119">
        <f>[24]Agosto!$J$9</f>
        <v>32.04</v>
      </c>
      <c r="G29" s="119">
        <f>[24]Agosto!$J$10</f>
        <v>25.92</v>
      </c>
      <c r="H29" s="119">
        <f>[24]Agosto!$J$11</f>
        <v>23.400000000000002</v>
      </c>
      <c r="I29" s="119">
        <f>[24]Agosto!$J$12</f>
        <v>24.48</v>
      </c>
      <c r="J29" s="119">
        <f>[24]Agosto!$J$13</f>
        <v>35.64</v>
      </c>
      <c r="K29" s="119">
        <f>[24]Agosto!$J$14</f>
        <v>29.880000000000003</v>
      </c>
      <c r="L29" s="119">
        <f>[24]Agosto!$J$15</f>
        <v>36</v>
      </c>
      <c r="M29" s="119">
        <f>[24]Agosto!$J$16</f>
        <v>42.480000000000004</v>
      </c>
      <c r="N29" s="119">
        <f>[24]Agosto!$J$17</f>
        <v>29.16</v>
      </c>
      <c r="O29" s="119">
        <f>[24]Agosto!$J$18</f>
        <v>34.56</v>
      </c>
      <c r="P29" s="119" t="str">
        <f>[24]Agosto!$J$19</f>
        <v>*</v>
      </c>
      <c r="Q29" s="119" t="str">
        <f>[24]Agosto!$J$20</f>
        <v>*</v>
      </c>
      <c r="R29" s="119" t="str">
        <f>[24]Agosto!$J$21</f>
        <v>*</v>
      </c>
      <c r="S29" s="119">
        <f>[24]Agosto!$J$22</f>
        <v>43.92</v>
      </c>
      <c r="T29" s="119">
        <f>[24]Agosto!$J$23</f>
        <v>55.800000000000004</v>
      </c>
      <c r="U29" s="119">
        <f>[24]Agosto!$J$24</f>
        <v>38.880000000000003</v>
      </c>
      <c r="V29" s="119">
        <f>[24]Agosto!$J$25</f>
        <v>26.64</v>
      </c>
      <c r="W29" s="119">
        <f>[24]Agosto!$J$26</f>
        <v>26.64</v>
      </c>
      <c r="X29" s="119">
        <f>[24]Agosto!$J$27</f>
        <v>37.080000000000005</v>
      </c>
      <c r="Y29" s="119">
        <f>[24]Agosto!$J$28</f>
        <v>34.56</v>
      </c>
      <c r="Z29" s="119">
        <f>[24]Agosto!$J$29</f>
        <v>25.2</v>
      </c>
      <c r="AA29" s="119">
        <f>[24]Agosto!$J$30</f>
        <v>30.96</v>
      </c>
      <c r="AB29" s="119">
        <f>[24]Agosto!$J$31</f>
        <v>23.759999999999998</v>
      </c>
      <c r="AC29" s="119">
        <f>[24]Agosto!$J$32</f>
        <v>37.800000000000004</v>
      </c>
      <c r="AD29" s="119">
        <f>[24]Agosto!$J$33</f>
        <v>44.64</v>
      </c>
      <c r="AE29" s="119">
        <f>[24]Agosto!$J$34</f>
        <v>47.519999999999996</v>
      </c>
      <c r="AF29" s="119">
        <f>[24]Agosto!$J$35</f>
        <v>31.319999999999997</v>
      </c>
      <c r="AG29" s="117">
        <f t="shared" ref="AG29" si="31">MAX(B29:AF29)</f>
        <v>55.800000000000004</v>
      </c>
      <c r="AH29" s="121">
        <f>AVERAGE(B29:AF29)</f>
        <v>33.978461538461538</v>
      </c>
      <c r="AK29" t="s">
        <v>36</v>
      </c>
    </row>
    <row r="30" spans="1:38" x14ac:dyDescent="0.2">
      <c r="A30" s="54" t="s">
        <v>35</v>
      </c>
      <c r="B30" s="119">
        <f>[25]Agosto!$J$5</f>
        <v>26.28</v>
      </c>
      <c r="C30" s="119">
        <f>[25]Agosto!$J$6</f>
        <v>24.840000000000003</v>
      </c>
      <c r="D30" s="119">
        <f>[25]Agosto!$J$7</f>
        <v>46.800000000000004</v>
      </c>
      <c r="E30" s="119">
        <f>[25]Agosto!$J$8</f>
        <v>38.519999999999996</v>
      </c>
      <c r="F30" s="119">
        <f>[25]Agosto!$J$9</f>
        <v>35.28</v>
      </c>
      <c r="G30" s="119">
        <f>[25]Agosto!$J$10</f>
        <v>38.519999999999996</v>
      </c>
      <c r="H30" s="119">
        <f>[25]Agosto!$J$11</f>
        <v>37.080000000000005</v>
      </c>
      <c r="I30" s="119">
        <f>[25]Agosto!$J$12</f>
        <v>30.240000000000002</v>
      </c>
      <c r="J30" s="119">
        <f>[25]Agosto!$J$13</f>
        <v>54</v>
      </c>
      <c r="K30" s="119">
        <f>[25]Agosto!$J$14</f>
        <v>37.800000000000004</v>
      </c>
      <c r="L30" s="119">
        <f>[25]Agosto!$J$15</f>
        <v>33.119999999999997</v>
      </c>
      <c r="M30" s="119">
        <f>[25]Agosto!$J$16</f>
        <v>27.720000000000002</v>
      </c>
      <c r="N30" s="119">
        <f>[25]Agosto!$J$17</f>
        <v>31.680000000000003</v>
      </c>
      <c r="O30" s="119">
        <f>[25]Agosto!$J$18</f>
        <v>38.159999999999997</v>
      </c>
      <c r="P30" s="119">
        <f>[25]Agosto!$J$19</f>
        <v>55.080000000000005</v>
      </c>
      <c r="Q30" s="119">
        <f>[25]Agosto!$J$20</f>
        <v>55.800000000000004</v>
      </c>
      <c r="R30" s="119">
        <f>[25]Agosto!$J$21</f>
        <v>54.36</v>
      </c>
      <c r="S30" s="119">
        <f>[25]Agosto!$J$22</f>
        <v>77.760000000000005</v>
      </c>
      <c r="T30" s="119">
        <f>[25]Agosto!$J$23</f>
        <v>54</v>
      </c>
      <c r="U30" s="119">
        <f>[25]Agosto!$J$24</f>
        <v>45.36</v>
      </c>
      <c r="V30" s="119">
        <f>[25]Agosto!$J$25</f>
        <v>33.480000000000004</v>
      </c>
      <c r="W30" s="119">
        <f>[25]Agosto!$J$26</f>
        <v>36.36</v>
      </c>
      <c r="X30" s="119">
        <f>[25]Agosto!$J$27</f>
        <v>39.96</v>
      </c>
      <c r="Y30" s="119">
        <f>[25]Agosto!$J$28</f>
        <v>35.28</v>
      </c>
      <c r="Z30" s="119">
        <f>[25]Agosto!$J$29</f>
        <v>35.64</v>
      </c>
      <c r="AA30" s="119">
        <f>[25]Agosto!$J$30</f>
        <v>30.6</v>
      </c>
      <c r="AB30" s="119">
        <f>[25]Agosto!$J$31</f>
        <v>33.480000000000004</v>
      </c>
      <c r="AC30" s="119">
        <f>[25]Agosto!$J$32</f>
        <v>29.16</v>
      </c>
      <c r="AD30" s="119">
        <f>[25]Agosto!$J$33</f>
        <v>38.880000000000003</v>
      </c>
      <c r="AE30" s="119">
        <f>[25]Agosto!$J$34</f>
        <v>51.12</v>
      </c>
      <c r="AF30" s="119">
        <f>[25]Agosto!$J$35</f>
        <v>42.12</v>
      </c>
      <c r="AG30" s="117">
        <f>MAX(B30:AF30)</f>
        <v>77.760000000000005</v>
      </c>
      <c r="AH30" s="121">
        <f>AVERAGE(B30:AF30)</f>
        <v>40.273548387096774</v>
      </c>
      <c r="AI30" s="12" t="s">
        <v>36</v>
      </c>
      <c r="AK30" t="s">
        <v>36</v>
      </c>
    </row>
    <row r="31" spans="1:38" x14ac:dyDescent="0.2">
      <c r="A31" s="54" t="s">
        <v>12</v>
      </c>
      <c r="B31" s="119" t="str">
        <f>[26]Agosto!$J$5</f>
        <v>*</v>
      </c>
      <c r="C31" s="119" t="str">
        <f>[26]Agosto!$J$6</f>
        <v>*</v>
      </c>
      <c r="D31" s="119" t="str">
        <f>[26]Agosto!$J$7</f>
        <v>*</v>
      </c>
      <c r="E31" s="119" t="str">
        <f>[26]Agosto!$J$8</f>
        <v>*</v>
      </c>
      <c r="F31" s="119" t="str">
        <f>[26]Agosto!$J$9</f>
        <v>*</v>
      </c>
      <c r="G31" s="119" t="str">
        <f>[26]Agosto!$J$10</f>
        <v>*</v>
      </c>
      <c r="H31" s="119" t="str">
        <f>[26]Agosto!$J$11</f>
        <v>*</v>
      </c>
      <c r="I31" s="119" t="str">
        <f>[26]Agosto!$J$12</f>
        <v>*</v>
      </c>
      <c r="J31" s="119" t="str">
        <f>[26]Agosto!$J$13</f>
        <v>*</v>
      </c>
      <c r="K31" s="119" t="str">
        <f>[26]Agosto!$J$14</f>
        <v>*</v>
      </c>
      <c r="L31" s="119" t="str">
        <f>[26]Agosto!$J$15</f>
        <v>*</v>
      </c>
      <c r="M31" s="119" t="str">
        <f>[26]Agosto!$J$16</f>
        <v>*</v>
      </c>
      <c r="N31" s="119" t="str">
        <f>[26]Agosto!$J$17</f>
        <v>*</v>
      </c>
      <c r="O31" s="119" t="str">
        <f>[26]Agosto!$J$18</f>
        <v>*</v>
      </c>
      <c r="P31" s="119" t="str">
        <f>[26]Agosto!$J$19</f>
        <v>*</v>
      </c>
      <c r="Q31" s="119" t="str">
        <f>[26]Agosto!$J$20</f>
        <v>*</v>
      </c>
      <c r="R31" s="119" t="str">
        <f>[26]Agosto!$J$21</f>
        <v>*</v>
      </c>
      <c r="S31" s="119" t="str">
        <f>[26]Agosto!$J$22</f>
        <v>*</v>
      </c>
      <c r="T31" s="119" t="str">
        <f>[26]Agosto!$J$23</f>
        <v>*</v>
      </c>
      <c r="U31" s="119" t="str">
        <f>[26]Agosto!$J$24</f>
        <v>*</v>
      </c>
      <c r="V31" s="119" t="str">
        <f>[26]Agosto!$J$25</f>
        <v>*</v>
      </c>
      <c r="W31" s="119" t="str">
        <f>[26]Agosto!$J$26</f>
        <v>*</v>
      </c>
      <c r="X31" s="119" t="str">
        <f>[26]Agosto!$J$27</f>
        <v>*</v>
      </c>
      <c r="Y31" s="119" t="str">
        <f>[26]Agosto!$J$28</f>
        <v>*</v>
      </c>
      <c r="Z31" s="119" t="str">
        <f>[26]Agosto!$J$29</f>
        <v>*</v>
      </c>
      <c r="AA31" s="119" t="str">
        <f>[26]Agosto!$J$30</f>
        <v>*</v>
      </c>
      <c r="AB31" s="119" t="str">
        <f>[26]Agosto!$J$31</f>
        <v>*</v>
      </c>
      <c r="AC31" s="119" t="str">
        <f>[26]Agosto!$J$32</f>
        <v>*</v>
      </c>
      <c r="AD31" s="119" t="str">
        <f>[26]Agosto!$J$33</f>
        <v>*</v>
      </c>
      <c r="AE31" s="119" t="str">
        <f>[26]Agosto!$J$34</f>
        <v>*</v>
      </c>
      <c r="AF31" s="119" t="str">
        <f>[26]Agosto!$J$35</f>
        <v>*</v>
      </c>
      <c r="AG31" s="117" t="s">
        <v>203</v>
      </c>
      <c r="AH31" s="121" t="s">
        <v>203</v>
      </c>
      <c r="AL31" t="s">
        <v>36</v>
      </c>
    </row>
    <row r="32" spans="1:38" s="5" customFormat="1" ht="17.100000000000001" customHeight="1" x14ac:dyDescent="0.2">
      <c r="A32" s="55" t="s">
        <v>25</v>
      </c>
      <c r="B32" s="120">
        <f t="shared" ref="B32:AG32" si="32">MAX(B5:B31)</f>
        <v>38.880000000000003</v>
      </c>
      <c r="C32" s="120">
        <f t="shared" si="32"/>
        <v>45.72</v>
      </c>
      <c r="D32" s="120">
        <f t="shared" si="32"/>
        <v>53.28</v>
      </c>
      <c r="E32" s="120">
        <f t="shared" si="32"/>
        <v>57.24</v>
      </c>
      <c r="F32" s="120">
        <f t="shared" si="32"/>
        <v>45.36</v>
      </c>
      <c r="G32" s="120">
        <f t="shared" si="32"/>
        <v>41.04</v>
      </c>
      <c r="H32" s="120">
        <f t="shared" si="32"/>
        <v>39.24</v>
      </c>
      <c r="I32" s="120">
        <f t="shared" si="32"/>
        <v>43.92</v>
      </c>
      <c r="J32" s="120">
        <f t="shared" si="32"/>
        <v>56.88</v>
      </c>
      <c r="K32" s="120">
        <f t="shared" si="32"/>
        <v>46.440000000000005</v>
      </c>
      <c r="L32" s="120">
        <f t="shared" si="32"/>
        <v>45.72</v>
      </c>
      <c r="M32" s="120">
        <f t="shared" si="32"/>
        <v>55.800000000000004</v>
      </c>
      <c r="N32" s="120">
        <f t="shared" si="32"/>
        <v>38.159999999999997</v>
      </c>
      <c r="O32" s="120">
        <f t="shared" si="32"/>
        <v>51.84</v>
      </c>
      <c r="P32" s="120">
        <f t="shared" si="32"/>
        <v>70.92</v>
      </c>
      <c r="Q32" s="120">
        <f t="shared" si="32"/>
        <v>66.239999999999995</v>
      </c>
      <c r="R32" s="120">
        <f t="shared" si="32"/>
        <v>62.28</v>
      </c>
      <c r="S32" s="120">
        <f t="shared" si="32"/>
        <v>78.48</v>
      </c>
      <c r="T32" s="120">
        <f t="shared" si="32"/>
        <v>63</v>
      </c>
      <c r="U32" s="120">
        <f t="shared" si="32"/>
        <v>56.519999999999996</v>
      </c>
      <c r="V32" s="120">
        <f t="shared" si="32"/>
        <v>39.6</v>
      </c>
      <c r="W32" s="120">
        <f t="shared" si="32"/>
        <v>42.12</v>
      </c>
      <c r="X32" s="120">
        <f t="shared" si="32"/>
        <v>48.24</v>
      </c>
      <c r="Y32" s="120">
        <f t="shared" si="32"/>
        <v>48.6</v>
      </c>
      <c r="Z32" s="120">
        <f t="shared" si="32"/>
        <v>39.24</v>
      </c>
      <c r="AA32" s="120">
        <f t="shared" si="32"/>
        <v>39.24</v>
      </c>
      <c r="AB32" s="120">
        <f t="shared" si="32"/>
        <v>44.64</v>
      </c>
      <c r="AC32" s="120">
        <f t="shared" si="32"/>
        <v>65.52</v>
      </c>
      <c r="AD32" s="120">
        <f t="shared" si="32"/>
        <v>68.400000000000006</v>
      </c>
      <c r="AE32" s="120">
        <f t="shared" si="32"/>
        <v>52.2</v>
      </c>
      <c r="AF32" s="120">
        <f t="shared" si="32"/>
        <v>46.440000000000005</v>
      </c>
      <c r="AG32" s="117">
        <f t="shared" si="32"/>
        <v>78.48</v>
      </c>
      <c r="AH32" s="121">
        <f>AVERAGE(AH5:AH31)</f>
        <v>35.423472086623057</v>
      </c>
    </row>
    <row r="33" spans="1:37" x14ac:dyDescent="0.2">
      <c r="A33" s="43"/>
      <c r="B33" s="44"/>
      <c r="C33" s="44"/>
      <c r="D33" s="44" t="s">
        <v>88</v>
      </c>
      <c r="E33" s="44"/>
      <c r="F33" s="44"/>
      <c r="G33" s="44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51"/>
      <c r="AE33" s="57" t="s">
        <v>36</v>
      </c>
      <c r="AF33" s="57"/>
      <c r="AG33" s="48"/>
      <c r="AH33" s="50"/>
      <c r="AK33" t="s">
        <v>36</v>
      </c>
    </row>
    <row r="34" spans="1:37" x14ac:dyDescent="0.2">
      <c r="A34" s="43"/>
      <c r="B34" s="45" t="s">
        <v>89</v>
      </c>
      <c r="C34" s="45"/>
      <c r="D34" s="45"/>
      <c r="E34" s="45"/>
      <c r="F34" s="45"/>
      <c r="G34" s="45"/>
      <c r="H34" s="45"/>
      <c r="I34" s="45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41"/>
      <c r="U34" s="141"/>
      <c r="V34" s="141"/>
      <c r="W34" s="141"/>
      <c r="X34" s="141"/>
      <c r="Y34" s="109"/>
      <c r="Z34" s="109"/>
      <c r="AA34" s="109"/>
      <c r="AB34" s="109"/>
      <c r="AC34" s="109"/>
      <c r="AD34" s="109"/>
      <c r="AE34" s="109"/>
      <c r="AF34" s="109"/>
      <c r="AG34" s="48"/>
      <c r="AH34" s="47"/>
    </row>
    <row r="35" spans="1:37" x14ac:dyDescent="0.2">
      <c r="A35" s="46"/>
      <c r="B35" s="109"/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09"/>
      <c r="R35" s="109"/>
      <c r="S35" s="109"/>
      <c r="T35" s="142"/>
      <c r="U35" s="142"/>
      <c r="V35" s="142"/>
      <c r="W35" s="142"/>
      <c r="X35" s="142"/>
      <c r="Y35" s="109"/>
      <c r="Z35" s="109"/>
      <c r="AA35" s="109"/>
      <c r="AB35" s="109"/>
      <c r="AC35" s="109"/>
      <c r="AD35" s="51"/>
      <c r="AE35" s="51"/>
      <c r="AF35" s="51"/>
      <c r="AG35" s="48"/>
      <c r="AH35" s="47"/>
    </row>
    <row r="36" spans="1:37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51"/>
      <c r="AE36" s="51"/>
      <c r="AF36" s="51"/>
      <c r="AG36" s="48"/>
      <c r="AH36" s="82"/>
    </row>
    <row r="37" spans="1:37" x14ac:dyDescent="0.2">
      <c r="A37" s="4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51"/>
      <c r="AF37" s="51"/>
      <c r="AG37" s="48"/>
      <c r="AH37" s="50"/>
      <c r="AK37" t="s">
        <v>36</v>
      </c>
    </row>
    <row r="38" spans="1:37" x14ac:dyDescent="0.2">
      <c r="A38" s="46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52"/>
      <c r="AF38" s="52"/>
      <c r="AG38" s="48"/>
      <c r="AH38" s="50"/>
    </row>
    <row r="39" spans="1:37" ht="13.5" thickBot="1" x14ac:dyDescent="0.25">
      <c r="A39" s="58"/>
      <c r="B39" s="59"/>
      <c r="C39" s="59"/>
      <c r="D39" s="59"/>
      <c r="E39" s="59"/>
      <c r="F39" s="59"/>
      <c r="G39" s="59" t="s">
        <v>36</v>
      </c>
      <c r="H39" s="59"/>
      <c r="I39" s="59"/>
      <c r="J39" s="59"/>
      <c r="K39" s="59"/>
      <c r="L39" s="59" t="s">
        <v>36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60"/>
      <c r="AH39" s="83"/>
    </row>
    <row r="40" spans="1:37" x14ac:dyDescent="0.2">
      <c r="AG40" s="7"/>
    </row>
    <row r="43" spans="1:37" x14ac:dyDescent="0.2">
      <c r="R43" s="2" t="s">
        <v>36</v>
      </c>
      <c r="S43" s="2" t="s">
        <v>36</v>
      </c>
    </row>
    <row r="44" spans="1:37" x14ac:dyDescent="0.2">
      <c r="N44" s="2" t="s">
        <v>36</v>
      </c>
      <c r="O44" s="2" t="s">
        <v>36</v>
      </c>
      <c r="S44" s="2" t="s">
        <v>36</v>
      </c>
      <c r="AK44" t="s">
        <v>36</v>
      </c>
    </row>
    <row r="45" spans="1:37" x14ac:dyDescent="0.2">
      <c r="N45" s="2" t="s">
        <v>36</v>
      </c>
    </row>
    <row r="46" spans="1:37" x14ac:dyDescent="0.2">
      <c r="G46" s="2" t="s">
        <v>36</v>
      </c>
    </row>
    <row r="47" spans="1:37" x14ac:dyDescent="0.2">
      <c r="L47" s="2" t="s">
        <v>36</v>
      </c>
      <c r="M47" s="2" t="s">
        <v>36</v>
      </c>
      <c r="O47" s="2" t="s">
        <v>36</v>
      </c>
      <c r="P47" s="2" t="s">
        <v>36</v>
      </c>
      <c r="W47" s="2" t="s">
        <v>206</v>
      </c>
      <c r="AA47" s="2" t="s">
        <v>36</v>
      </c>
      <c r="AC47" s="2" t="s">
        <v>36</v>
      </c>
      <c r="AH47" s="1" t="s">
        <v>36</v>
      </c>
    </row>
    <row r="48" spans="1:37" x14ac:dyDescent="0.2">
      <c r="K48" s="2" t="s">
        <v>36</v>
      </c>
    </row>
    <row r="49" spans="7:26" x14ac:dyDescent="0.2">
      <c r="K49" s="2" t="s">
        <v>36</v>
      </c>
    </row>
    <row r="50" spans="7:26" x14ac:dyDescent="0.2">
      <c r="G50" s="2" t="s">
        <v>36</v>
      </c>
      <c r="H50" s="2" t="s">
        <v>36</v>
      </c>
    </row>
    <row r="51" spans="7:26" x14ac:dyDescent="0.2">
      <c r="P51" s="2" t="s">
        <v>36</v>
      </c>
    </row>
    <row r="53" spans="7:26" x14ac:dyDescent="0.2">
      <c r="H53" s="2" t="s">
        <v>36</v>
      </c>
      <c r="Z53" s="2" t="s">
        <v>36</v>
      </c>
    </row>
    <row r="54" spans="7:26" x14ac:dyDescent="0.2">
      <c r="I54" s="2" t="s">
        <v>36</v>
      </c>
      <c r="T54" s="2" t="s">
        <v>36</v>
      </c>
    </row>
  </sheetData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2023-01-19T19:23:52Z</dcterms:modified>
</cp:coreProperties>
</file>