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22\"/>
    </mc:Choice>
  </mc:AlternateContent>
  <bookViews>
    <workbookView xWindow="0" yWindow="0" windowWidth="24000" windowHeight="9630" tabRatio="874" activeTab="8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RajadaVento" sheetId="15" r:id="rId8"/>
    <sheet name="Chuva" sheetId="14" r:id="rId9"/>
    <sheet name="ESTAÇÃO METEOROLÓGICA" sheetId="16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Print_Area" localSheetId="8">Chuva!$A$1:$AH$20</definedName>
    <definedName name="_xlnm.Print_Area" localSheetId="7">RajadaVento!$A$1:$AF$4</definedName>
    <definedName name="_xlnm.Print_Area" localSheetId="0">TempInst!$A$1:$AF$4</definedName>
    <definedName name="_xlnm.Print_Area" localSheetId="1">TempMax!$A$1:$AG$4</definedName>
    <definedName name="_xlnm.Print_Area" localSheetId="2">TempMin!$A$1:$AG$4</definedName>
    <definedName name="_xlnm.Print_Area" localSheetId="3">UmidInst!$A$1:$AF$4</definedName>
    <definedName name="_xlnm.Print_Area" localSheetId="4">UmidMax!$A$1:$AG$4</definedName>
    <definedName name="_xlnm.Print_Area" localSheetId="5">UmidMin!$A$1:$AG$4</definedName>
    <definedName name="_xlnm.Print_Area" localSheetId="6">VelVentoMax!$A$1:$AF$4</definedName>
  </definedNames>
  <calcPr calcId="162913"/>
</workbook>
</file>

<file path=xl/calcChain.xml><?xml version="1.0" encoding="utf-8"?>
<calcChain xmlns="http://schemas.openxmlformats.org/spreadsheetml/2006/main">
  <c r="AF8" i="15" l="1"/>
  <c r="AG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AF8" i="12"/>
  <c r="AG8" i="12"/>
  <c r="AF8" i="9"/>
  <c r="AG8" i="9"/>
  <c r="AF8" i="8"/>
  <c r="AG8" i="8"/>
  <c r="AF8" i="7"/>
  <c r="AF8" i="6"/>
  <c r="AG8" i="6"/>
  <c r="AF8" i="5"/>
  <c r="AG8" i="5"/>
  <c r="AF8" i="4"/>
  <c r="AF8" i="14"/>
  <c r="AG8" i="14"/>
  <c r="AH8" i="14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6" i="14" l="1"/>
  <c r="AF6" i="14"/>
  <c r="AG6" i="14"/>
  <c r="AF6" i="15"/>
  <c r="AG6" i="15"/>
  <c r="AF6" i="12"/>
  <c r="AG6" i="12"/>
  <c r="AF6" i="9"/>
  <c r="AG6" i="9"/>
  <c r="AF6" i="8"/>
  <c r="AG6" i="8"/>
  <c r="AF6" i="7"/>
  <c r="AF6" i="6"/>
  <c r="AG6" i="6"/>
  <c r="B7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AF6" i="5"/>
  <c r="AG6" i="5"/>
  <c r="B7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AF6" i="4"/>
  <c r="AH50" i="14" l="1"/>
  <c r="AG50" i="14"/>
  <c r="AF50" i="14"/>
  <c r="AH49" i="14"/>
  <c r="AG49" i="14"/>
  <c r="AF49" i="14"/>
  <c r="AH48" i="14"/>
  <c r="AG48" i="14"/>
  <c r="AF48" i="14"/>
  <c r="AH47" i="14"/>
  <c r="AG47" i="14"/>
  <c r="AF47" i="14"/>
  <c r="AH46" i="14"/>
  <c r="AG46" i="14"/>
  <c r="AF46" i="14"/>
  <c r="AH45" i="14"/>
  <c r="AG45" i="14"/>
  <c r="AF45" i="14"/>
  <c r="AH44" i="14"/>
  <c r="AG44" i="14"/>
  <c r="AF44" i="14"/>
  <c r="AH43" i="14"/>
  <c r="AG43" i="14"/>
  <c r="AF43" i="14"/>
  <c r="AH42" i="14"/>
  <c r="AG42" i="14"/>
  <c r="AF42" i="14"/>
  <c r="AH41" i="14"/>
  <c r="AG41" i="14"/>
  <c r="AF41" i="14"/>
  <c r="AH40" i="14"/>
  <c r="AG40" i="14"/>
  <c r="AF40" i="14"/>
  <c r="AH38" i="14"/>
  <c r="AG38" i="14"/>
  <c r="AF38" i="14"/>
  <c r="AH37" i="14"/>
  <c r="AG37" i="14"/>
  <c r="AF37" i="14"/>
  <c r="AH36" i="14"/>
  <c r="AG36" i="14"/>
  <c r="AF36" i="14"/>
  <c r="AH35" i="14"/>
  <c r="AG35" i="14"/>
  <c r="AF35" i="14"/>
  <c r="AH34" i="14"/>
  <c r="AG34" i="14"/>
  <c r="AF34" i="14"/>
  <c r="AH33" i="14"/>
  <c r="AG33" i="14"/>
  <c r="AF33" i="14"/>
  <c r="AH32" i="14"/>
  <c r="AG32" i="14"/>
  <c r="AF32" i="14"/>
  <c r="AH31" i="14"/>
  <c r="AG31" i="14"/>
  <c r="AF31" i="14"/>
  <c r="AE7" i="4" l="1"/>
  <c r="AE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0" i="14" l="1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E30" i="15"/>
  <c r="AD30" i="15"/>
  <c r="AC30" i="15"/>
  <c r="AE30" i="12"/>
  <c r="AD30" i="12"/>
  <c r="AC30" i="12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9" i="4" l="1"/>
  <c r="AF29" i="5"/>
  <c r="AG29" i="5"/>
  <c r="AG29" i="9"/>
  <c r="AF29" i="9"/>
  <c r="AF30" i="4"/>
  <c r="AF30" i="8"/>
  <c r="AG30" i="8"/>
  <c r="AF30" i="7"/>
  <c r="AG30" i="14"/>
  <c r="AF29" i="8"/>
  <c r="AG29" i="8"/>
  <c r="AG30" i="6"/>
  <c r="AF30" i="6"/>
  <c r="AF30" i="12"/>
  <c r="AG30" i="12"/>
  <c r="AF29" i="7"/>
  <c r="AF29" i="15"/>
  <c r="AG29" i="15"/>
  <c r="AF30" i="9"/>
  <c r="AG30" i="9"/>
  <c r="AG30" i="5"/>
  <c r="AF30" i="5"/>
  <c r="AG29" i="6"/>
  <c r="AF29" i="6"/>
  <c r="AF29" i="12"/>
  <c r="AG29" i="12"/>
  <c r="AH29" i="14"/>
  <c r="AH30" i="14"/>
  <c r="AG29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7" i="8" l="1"/>
  <c r="AG27" i="8"/>
  <c r="AG26" i="5"/>
  <c r="AF26" i="5"/>
  <c r="AF26" i="9"/>
  <c r="AG26" i="9"/>
  <c r="AF27" i="4"/>
  <c r="AF27" i="7"/>
  <c r="AG27" i="15"/>
  <c r="AF27" i="15"/>
  <c r="AG26" i="8"/>
  <c r="AF26" i="8"/>
  <c r="AG28" i="5"/>
  <c r="AF26" i="4"/>
  <c r="AG27" i="6"/>
  <c r="AF27" i="6"/>
  <c r="AF27" i="12"/>
  <c r="AG27" i="12"/>
  <c r="AF26" i="7"/>
  <c r="AF26" i="15"/>
  <c r="AG26" i="15"/>
  <c r="AG28" i="14"/>
  <c r="AF27" i="5"/>
  <c r="AG27" i="5"/>
  <c r="AF27" i="9"/>
  <c r="AG27" i="9"/>
  <c r="AF28" i="4"/>
  <c r="AF25" i="4"/>
  <c r="AG26" i="6"/>
  <c r="AF26" i="6"/>
  <c r="AG26" i="12"/>
  <c r="AF26" i="12"/>
  <c r="AH28" i="14"/>
  <c r="AG25" i="14"/>
  <c r="AH25" i="14"/>
  <c r="AG26" i="14"/>
  <c r="AH26" i="14"/>
  <c r="AG27" i="14"/>
  <c r="AH27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20" i="7" l="1"/>
  <c r="AF24" i="9"/>
  <c r="AG24" i="9"/>
  <c r="AG21" i="5"/>
  <c r="AF21" i="5"/>
  <c r="AF21" i="9"/>
  <c r="AG21" i="9"/>
  <c r="AF22" i="4"/>
  <c r="AF23" i="6"/>
  <c r="AG23" i="6"/>
  <c r="AF20" i="6"/>
  <c r="AG20" i="6"/>
  <c r="AG20" i="12"/>
  <c r="AF20" i="12"/>
  <c r="AF22" i="7"/>
  <c r="AF22" i="15"/>
  <c r="AG22" i="15"/>
  <c r="AF24" i="8"/>
  <c r="AG24" i="8"/>
  <c r="AF24" i="5"/>
  <c r="AG24" i="5"/>
  <c r="AG21" i="8"/>
  <c r="AF21" i="8"/>
  <c r="AG23" i="5"/>
  <c r="AF23" i="5"/>
  <c r="AG23" i="9"/>
  <c r="AF23" i="9"/>
  <c r="AF24" i="4"/>
  <c r="AG20" i="5"/>
  <c r="AF20" i="5"/>
  <c r="AF20" i="9"/>
  <c r="AG20" i="9"/>
  <c r="AF21" i="4"/>
  <c r="AG22" i="6"/>
  <c r="AF22" i="6"/>
  <c r="AF22" i="12"/>
  <c r="AG22" i="12"/>
  <c r="AF24" i="7"/>
  <c r="AF24" i="15"/>
  <c r="AG24" i="15"/>
  <c r="AF22" i="8"/>
  <c r="AG22" i="8"/>
  <c r="AF21" i="7"/>
  <c r="AG21" i="15"/>
  <c r="AF21" i="15"/>
  <c r="AF23" i="8"/>
  <c r="AG23" i="8"/>
  <c r="AG22" i="5"/>
  <c r="AF22" i="5"/>
  <c r="AF22" i="9"/>
  <c r="AG22" i="9"/>
  <c r="AF23" i="4"/>
  <c r="AF24" i="6"/>
  <c r="AG24" i="6"/>
  <c r="AF24" i="12"/>
  <c r="AG24" i="12"/>
  <c r="AF20" i="15"/>
  <c r="AG20" i="15"/>
  <c r="AF20" i="8"/>
  <c r="AG20" i="8"/>
  <c r="AF20" i="4"/>
  <c r="AG21" i="6"/>
  <c r="AF21" i="6"/>
  <c r="AF21" i="12"/>
  <c r="AG21" i="12"/>
  <c r="AF23" i="7"/>
  <c r="AG22" i="14"/>
  <c r="AH22" i="14"/>
  <c r="AG23" i="14"/>
  <c r="AH23" i="14"/>
  <c r="AH20" i="14"/>
  <c r="AG20" i="14"/>
  <c r="AH24" i="14"/>
  <c r="AG24" i="14"/>
  <c r="AH21" i="14"/>
  <c r="AG21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H9" i="14" l="1"/>
  <c r="AF9" i="14"/>
  <c r="AG9" i="14"/>
  <c r="AF11" i="4"/>
  <c r="AF14" i="7"/>
  <c r="AF19" i="4"/>
  <c r="AF18" i="5"/>
  <c r="AG18" i="5"/>
  <c r="AF7" i="4"/>
  <c r="AF9" i="12"/>
  <c r="AG9" i="12"/>
  <c r="AF11" i="7"/>
  <c r="AF13" i="8"/>
  <c r="AG13" i="8"/>
  <c r="AF15" i="5"/>
  <c r="AG15" i="5"/>
  <c r="AF15" i="9"/>
  <c r="AG15" i="9"/>
  <c r="AF16" i="4"/>
  <c r="AG17" i="6"/>
  <c r="AF17" i="6"/>
  <c r="AF17" i="12"/>
  <c r="AG17" i="12"/>
  <c r="AF7" i="8"/>
  <c r="AG7" i="8"/>
  <c r="AG16" i="8"/>
  <c r="AF16" i="8"/>
  <c r="AF7" i="7"/>
  <c r="AF7" i="15"/>
  <c r="AG7" i="15"/>
  <c r="AG12" i="5"/>
  <c r="AF12" i="5"/>
  <c r="AF13" i="4"/>
  <c r="AF14" i="6"/>
  <c r="AG14" i="6"/>
  <c r="AF14" i="12"/>
  <c r="AG14" i="12"/>
  <c r="AF16" i="7"/>
  <c r="AG16" i="15"/>
  <c r="AF16" i="15"/>
  <c r="AF18" i="8"/>
  <c r="AG18" i="8"/>
  <c r="AF9" i="5"/>
  <c r="AG9" i="5"/>
  <c r="AF9" i="9"/>
  <c r="AG9" i="9"/>
  <c r="AF10" i="4"/>
  <c r="AF13" i="7"/>
  <c r="AF13" i="15"/>
  <c r="AG13" i="15"/>
  <c r="AF15" i="8"/>
  <c r="AG15" i="8"/>
  <c r="AF17" i="5"/>
  <c r="AG17" i="5"/>
  <c r="AF17" i="9"/>
  <c r="AG17" i="9"/>
  <c r="AF18" i="4"/>
  <c r="AG10" i="5"/>
  <c r="AF10" i="5"/>
  <c r="AG12" i="6"/>
  <c r="AF12" i="6"/>
  <c r="AG7" i="6"/>
  <c r="AF7" i="12"/>
  <c r="AG7" i="12"/>
  <c r="AF10" i="15"/>
  <c r="AG10" i="15"/>
  <c r="AG14" i="5"/>
  <c r="AF14" i="5"/>
  <c r="AG14" i="9"/>
  <c r="AF14" i="9"/>
  <c r="AF15" i="4"/>
  <c r="AG16" i="6"/>
  <c r="AF16" i="6"/>
  <c r="AF16" i="12"/>
  <c r="AG16" i="12"/>
  <c r="AF18" i="7"/>
  <c r="AF18" i="15"/>
  <c r="AG18" i="15"/>
  <c r="AF12" i="12"/>
  <c r="AG12" i="12"/>
  <c r="AF9" i="8"/>
  <c r="AG9" i="8"/>
  <c r="AF11" i="9"/>
  <c r="AG11" i="9"/>
  <c r="AF12" i="4"/>
  <c r="AG13" i="6"/>
  <c r="AF13" i="6"/>
  <c r="AF13" i="12"/>
  <c r="AG13" i="12"/>
  <c r="AF15" i="7"/>
  <c r="AF15" i="15"/>
  <c r="AG15" i="15"/>
  <c r="AF17" i="8"/>
  <c r="AG17" i="8"/>
  <c r="AG7" i="9"/>
  <c r="AF7" i="9"/>
  <c r="AF9" i="4"/>
  <c r="AG10" i="6"/>
  <c r="AF10" i="6"/>
  <c r="AG10" i="12"/>
  <c r="AF10" i="12"/>
  <c r="AG12" i="15"/>
  <c r="AF12" i="15"/>
  <c r="AF14" i="8"/>
  <c r="AG14" i="8"/>
  <c r="AG16" i="5"/>
  <c r="AF16" i="5"/>
  <c r="AF16" i="9"/>
  <c r="AG16" i="9"/>
  <c r="AF17" i="4"/>
  <c r="AG18" i="6"/>
  <c r="AF18" i="6"/>
  <c r="AF18" i="12"/>
  <c r="AG18" i="12"/>
  <c r="AF14" i="15"/>
  <c r="AG14" i="15"/>
  <c r="AG18" i="9"/>
  <c r="AF18" i="9"/>
  <c r="AG7" i="5"/>
  <c r="AF9" i="7"/>
  <c r="AF9" i="15"/>
  <c r="AG9" i="15"/>
  <c r="AG11" i="8"/>
  <c r="AF11" i="8"/>
  <c r="AG11" i="14"/>
  <c r="AG13" i="5"/>
  <c r="AF13" i="5"/>
  <c r="AF13" i="9"/>
  <c r="AG13" i="9"/>
  <c r="AF14" i="4"/>
  <c r="AF15" i="6"/>
  <c r="AG15" i="6"/>
  <c r="AG15" i="12"/>
  <c r="AF15" i="12"/>
  <c r="AF17" i="7"/>
  <c r="AF17" i="15"/>
  <c r="AG17" i="15"/>
  <c r="AG19" i="14"/>
  <c r="AH15" i="14"/>
  <c r="AG15" i="14"/>
  <c r="AH7" i="14"/>
  <c r="AH12" i="14"/>
  <c r="AG12" i="14"/>
  <c r="AH16" i="14"/>
  <c r="AG16" i="14"/>
  <c r="AF13" i="14"/>
  <c r="AG13" i="14"/>
  <c r="AH13" i="14"/>
  <c r="AF17" i="14"/>
  <c r="AG17" i="14"/>
  <c r="AH17" i="14"/>
  <c r="AH10" i="14"/>
  <c r="AG10" i="14"/>
  <c r="AG14" i="14"/>
  <c r="AH14" i="14"/>
  <c r="AG18" i="14"/>
  <c r="AH18" i="14"/>
  <c r="AF10" i="14"/>
  <c r="AF14" i="14"/>
  <c r="AF18" i="14"/>
  <c r="AF15" i="14"/>
  <c r="AF12" i="14"/>
  <c r="AF16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B31" i="15" s="1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B31" i="6" s="1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B31" i="5" s="1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F20" i="14" l="1"/>
  <c r="AF21" i="14"/>
  <c r="AF23" i="14"/>
  <c r="AF24" i="14"/>
  <c r="AF25" i="14"/>
  <c r="AF26" i="14"/>
  <c r="AF30" i="14"/>
  <c r="AF22" i="14"/>
  <c r="AF27" i="14"/>
  <c r="AF29" i="14"/>
  <c r="AG7" i="14" l="1"/>
  <c r="AF5" i="7"/>
  <c r="AG5" i="8"/>
  <c r="AF5" i="9"/>
  <c r="AF5" i="12"/>
  <c r="AF5" i="15"/>
  <c r="AF7" i="14"/>
  <c r="AG5" i="5"/>
  <c r="AF5" i="6"/>
  <c r="AF5" i="8"/>
  <c r="AG5" i="9"/>
  <c r="AG5" i="12"/>
  <c r="AG31" i="12" s="1"/>
  <c r="AG5" i="15"/>
  <c r="AF5" i="14"/>
  <c r="AG5" i="6"/>
  <c r="AF5" i="5"/>
  <c r="AG5" i="14"/>
  <c r="AH5" i="14"/>
  <c r="AF7" i="6"/>
  <c r="AF7" i="5"/>
  <c r="AF31" i="7" l="1"/>
  <c r="AF5" i="4" l="1"/>
  <c r="AF31" i="4" l="1"/>
  <c r="AE31" i="6"/>
  <c r="AE31" i="5"/>
  <c r="AE31" i="9" l="1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D31" i="6"/>
  <c r="AC31" i="6"/>
  <c r="AB31" i="6"/>
  <c r="AA31" i="6"/>
  <c r="Z31" i="6"/>
  <c r="Y31" i="6"/>
  <c r="X31" i="6"/>
  <c r="W31" i="6"/>
  <c r="V31" i="6"/>
  <c r="U31" i="6"/>
  <c r="T31" i="6"/>
  <c r="R31" i="6"/>
  <c r="S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AE31" i="15"/>
  <c r="AE31" i="12"/>
  <c r="B31" i="12"/>
  <c r="M31" i="12"/>
  <c r="AC31" i="12"/>
  <c r="AA31" i="12"/>
  <c r="AE31" i="8"/>
  <c r="B31" i="8"/>
  <c r="I51" i="14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AD31" i="12"/>
  <c r="AB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L31" i="12"/>
  <c r="K31" i="12"/>
  <c r="J31" i="12"/>
  <c r="I31" i="12"/>
  <c r="H31" i="12"/>
  <c r="G31" i="12"/>
  <c r="F31" i="12"/>
  <c r="E31" i="12"/>
  <c r="D31" i="12"/>
  <c r="C31" i="12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AE31" i="7"/>
  <c r="B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C51" i="14" l="1"/>
  <c r="G51" i="14"/>
  <c r="S51" i="14"/>
  <c r="E51" i="14"/>
  <c r="Q51" i="14"/>
  <c r="Y51" i="14"/>
  <c r="U51" i="14"/>
  <c r="AC51" i="14"/>
  <c r="O51" i="14"/>
  <c r="W51" i="14"/>
  <c r="F51" i="14"/>
  <c r="J51" i="14"/>
  <c r="N51" i="14"/>
  <c r="R51" i="14"/>
  <c r="V51" i="14"/>
  <c r="Z51" i="14"/>
  <c r="K51" i="14"/>
  <c r="AA51" i="14"/>
  <c r="M51" i="14"/>
  <c r="AD51" i="14"/>
  <c r="AE51" i="14"/>
  <c r="AG31" i="15"/>
  <c r="AG31" i="9"/>
  <c r="AG31" i="8"/>
  <c r="AG31" i="6"/>
  <c r="AF31" i="15"/>
  <c r="AF31" i="12"/>
  <c r="AF31" i="9"/>
  <c r="AF31" i="8"/>
  <c r="AF31" i="6"/>
  <c r="AG31" i="5"/>
  <c r="B51" i="14"/>
  <c r="AF31" i="5"/>
  <c r="D51" i="14"/>
  <c r="H51" i="14"/>
  <c r="L51" i="14"/>
  <c r="P51" i="14"/>
  <c r="T51" i="14"/>
  <c r="X51" i="14"/>
  <c r="AB51" i="14"/>
  <c r="AD31" i="4" l="1"/>
  <c r="AC31" i="4"/>
  <c r="AB31" i="4"/>
  <c r="Z31" i="4"/>
  <c r="Y31" i="4"/>
  <c r="X31" i="4"/>
  <c r="V31" i="4"/>
  <c r="U31" i="4"/>
  <c r="T31" i="4"/>
  <c r="R31" i="4"/>
  <c r="Q31" i="4"/>
  <c r="P31" i="4"/>
  <c r="N31" i="4"/>
  <c r="M31" i="4"/>
  <c r="L31" i="4"/>
  <c r="J31" i="4"/>
  <c r="I31" i="4"/>
  <c r="H31" i="4"/>
  <c r="F31" i="4"/>
  <c r="E31" i="4"/>
  <c r="D31" i="4"/>
  <c r="B31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1" i="4" l="1"/>
  <c r="K31" i="4"/>
  <c r="O31" i="4"/>
  <c r="S31" i="4"/>
  <c r="W31" i="4"/>
  <c r="AA31" i="4"/>
  <c r="AE31" i="4"/>
  <c r="G31" i="4"/>
  <c r="H47" i="16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F51" i="14" l="1"/>
  <c r="AG51" i="14"/>
</calcChain>
</file>

<file path=xl/sharedStrings.xml><?xml version="1.0" encoding="utf-8"?>
<sst xmlns="http://schemas.openxmlformats.org/spreadsheetml/2006/main" count="1219" uniqueCount="221">
  <si>
    <t>Aquidauana</t>
  </si>
  <si>
    <t>Campo Grande</t>
  </si>
  <si>
    <t>Cassilândia</t>
  </si>
  <si>
    <t>Chapadão do Sul</t>
  </si>
  <si>
    <t>Corumbá</t>
  </si>
  <si>
    <t>Coxim</t>
  </si>
  <si>
    <t>Miranda</t>
  </si>
  <si>
    <t>Nhumirim</t>
  </si>
  <si>
    <t>Paranaíba</t>
  </si>
  <si>
    <t>Ponta Porã</t>
  </si>
  <si>
    <t>Rio Brilhante</t>
  </si>
  <si>
    <t>São Gabriel do Oeste</t>
  </si>
  <si>
    <t>Três Lagoas</t>
  </si>
  <si>
    <t>Municípios</t>
  </si>
  <si>
    <t>Máxima Registrada</t>
  </si>
  <si>
    <t>Mês</t>
  </si>
  <si>
    <t>Média</t>
  </si>
  <si>
    <t>Máxima</t>
  </si>
  <si>
    <t>Mínima</t>
  </si>
  <si>
    <t>Total</t>
  </si>
  <si>
    <t>Água Clara</t>
  </si>
  <si>
    <t>Jardim</t>
  </si>
  <si>
    <t>Costa Rica</t>
  </si>
  <si>
    <t>Sonora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</si>
  <si>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</si>
  <si>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</si>
  <si>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</si>
  <si>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</si>
  <si>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</si>
  <si>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</si>
  <si>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</si>
  <si>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</si>
  <si>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</si>
  <si>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</si>
  <si>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</si>
  <si>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</si>
  <si>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</si>
  <si>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</si>
  <si>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</si>
  <si>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</si>
  <si>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</si>
  <si>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</si>
  <si>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</si>
  <si>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</si>
  <si>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</si>
  <si>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</si>
  <si>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</si>
  <si>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</si>
  <si>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</si>
  <si>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</si>
  <si>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</si>
  <si>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</si>
  <si>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</si>
  <si>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</si>
  <si>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</si>
  <si>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</si>
  <si>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</si>
  <si>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</si>
  <si>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</si>
  <si>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</si>
  <si>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</si>
  <si>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</si>
  <si>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</si>
  <si>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</si>
  <si>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</si>
  <si>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</si>
  <si>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</si>
  <si>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</si>
  <si>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</si>
  <si>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</si>
  <si>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</si>
  <si>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</si>
  <si>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</si>
  <si>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</si>
  <si>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Rodovia MS 306 – km 96 – Saída para Cassilândia (Conab)</t>
  </si>
  <si>
    <t>Rodovia BR 163 – km 541 – Zona Rural (Conab)</t>
  </si>
  <si>
    <t>Fonte : Inmet/Semagro/Cemtec-MS</t>
  </si>
  <si>
    <t>(*) Nenhuma Infotmação Disponivel pelo INMET</t>
  </si>
  <si>
    <t>PCDs DO INMET SEMAGRO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</si>
  <si>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</si>
  <si>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</si>
  <si>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</si>
  <si>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</si>
  <si>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</si>
  <si>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</si>
  <si>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</si>
  <si>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</si>
  <si>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</si>
  <si>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S 704</t>
  </si>
  <si>
    <t>06/082018</t>
  </si>
  <si>
    <t xml:space="preserve"> Rodovia MS,  178 - KM 33 - Aeroporto de Bonito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</si>
  <si>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</si>
  <si>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</si>
  <si>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</si>
  <si>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</si>
  <si>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</si>
  <si>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</si>
  <si>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</si>
  <si>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</si>
  <si>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</si>
  <si>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</si>
  <si>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</si>
  <si>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</si>
  <si>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</si>
  <si>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</si>
  <si>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</si>
  <si>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</si>
  <si>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</si>
  <si>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</si>
  <si>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</si>
  <si>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</si>
  <si>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</si>
  <si>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</si>
  <si>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</si>
  <si>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</si>
  <si>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</si>
  <si>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</si>
  <si>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</si>
  <si>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</si>
  <si>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</si>
  <si>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</si>
  <si>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</si>
  <si>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</si>
  <si>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</si>
  <si>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</si>
  <si>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</si>
  <si>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</si>
  <si>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</si>
  <si>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 716</t>
  </si>
  <si>
    <t>Prolongamento da Rua Geraldo da Silva Souza S/N - Bairro Sta Luzia</t>
  </si>
  <si>
    <t>A 754</t>
  </si>
  <si>
    <t>A 751</t>
  </si>
  <si>
    <t>S 717</t>
  </si>
  <si>
    <t>Rua Jailda Candido Pereira Lote T - Qda11</t>
  </si>
  <si>
    <t>A 761</t>
  </si>
  <si>
    <t>A 704</t>
  </si>
  <si>
    <t>Camapuã</t>
  </si>
  <si>
    <t>Itaporã</t>
  </si>
  <si>
    <t>Nova Alvorada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</si>
  <si>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</si>
  <si>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</si>
  <si>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</si>
  <si>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</si>
  <si>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</si>
  <si>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</si>
  <si>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</si>
  <si>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</si>
  <si>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</si>
  <si>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</si>
  <si>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</si>
  <si>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</si>
  <si>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</si>
  <si>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</si>
  <si>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</si>
  <si>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</si>
  <si>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</si>
  <si>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</si>
  <si>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</si>
  <si>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</si>
  <si>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</si>
  <si>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</si>
  <si>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</si>
  <si>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</si>
  <si>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</si>
  <si>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</si>
  <si>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</si>
  <si>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</si>
  <si>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</si>
  <si>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</si>
  <si>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</si>
  <si>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</si>
  <si>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</si>
  <si>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</si>
  <si>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</si>
  <si>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</si>
  <si>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</si>
  <si>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</si>
  <si>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</si>
  <si>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</si>
  <si>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</si>
  <si>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</si>
  <si>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</si>
  <si>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</si>
  <si>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</si>
  <si>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</si>
  <si>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</si>
  <si>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Dia sem chuva</t>
  </si>
  <si>
    <t>*</t>
  </si>
  <si>
    <t>Média Registrada</t>
  </si>
  <si>
    <t>Mínima Registrada</t>
  </si>
  <si>
    <t xml:space="preserve">  </t>
  </si>
  <si>
    <t>Setembro/2022</t>
  </si>
  <si>
    <t>Bela Vista</t>
  </si>
  <si>
    <t>Campo Grande (Vila Sta.Luzia)</t>
  </si>
  <si>
    <t>Campo Grande (Jardim Panamá)</t>
  </si>
  <si>
    <t>Campo Grande (UPA GONÇALVES)</t>
  </si>
  <si>
    <t>Corumbá ( Cravo Vermelho)</t>
  </si>
  <si>
    <t>Corumbá (Fortaleza)</t>
  </si>
  <si>
    <t>Dourados</t>
  </si>
  <si>
    <t>Dois Irmãos do Burití</t>
  </si>
  <si>
    <t>Itaquiraí</t>
  </si>
  <si>
    <t>Ivinhema</t>
  </si>
  <si>
    <t>Maracaju</t>
  </si>
  <si>
    <t>Mundo Novo</t>
  </si>
  <si>
    <t>Rochedo</t>
  </si>
  <si>
    <t>São Gabriel</t>
  </si>
  <si>
    <t>Tres Lagoas</t>
  </si>
  <si>
    <r>
      <t xml:space="preserve">Rajada do Vento </t>
    </r>
    <r>
      <rPr>
        <b/>
        <sz val="20"/>
        <color theme="5"/>
        <rFont val="Arial"/>
        <family val="2"/>
      </rPr>
      <t>(Km/h)</t>
    </r>
  </si>
  <si>
    <r>
      <t xml:space="preserve"> Chuva </t>
    </r>
    <r>
      <rPr>
        <b/>
        <sz val="20"/>
        <color theme="5"/>
        <rFont val="Arial"/>
        <family val="2"/>
      </rPr>
      <t>(mm)</t>
    </r>
  </si>
  <si>
    <r>
      <t xml:space="preserve">Velocidade do Vento Máxima </t>
    </r>
    <r>
      <rPr>
        <b/>
        <sz val="20"/>
        <color theme="5"/>
        <rFont val="Arial"/>
        <family val="2"/>
      </rPr>
      <t>(Km/h)</t>
    </r>
  </si>
  <si>
    <r>
      <t xml:space="preserve">Umidade Mínima </t>
    </r>
    <r>
      <rPr>
        <b/>
        <sz val="20"/>
        <color theme="5"/>
        <rFont val="Arial"/>
        <family val="2"/>
      </rPr>
      <t>(%)</t>
    </r>
  </si>
  <si>
    <r>
      <t xml:space="preserve">Umidade Máxima </t>
    </r>
    <r>
      <rPr>
        <b/>
        <sz val="20"/>
        <color theme="5"/>
        <rFont val="Arial"/>
        <family val="2"/>
      </rPr>
      <t>(%)</t>
    </r>
  </si>
  <si>
    <r>
      <t>Umidade Instantânea</t>
    </r>
    <r>
      <rPr>
        <b/>
        <sz val="20"/>
        <color theme="5"/>
        <rFont val="Arial"/>
        <family val="2"/>
      </rPr>
      <t xml:space="preserve"> (%)</t>
    </r>
  </si>
  <si>
    <r>
      <t xml:space="preserve">Temperatura Mínima </t>
    </r>
    <r>
      <rPr>
        <b/>
        <sz val="20"/>
        <color theme="5"/>
        <rFont val="Arial"/>
        <family val="2"/>
      </rPr>
      <t>(°C)</t>
    </r>
  </si>
  <si>
    <r>
      <t xml:space="preserve">Temperatura Máxima </t>
    </r>
    <r>
      <rPr>
        <b/>
        <sz val="20"/>
        <color theme="5"/>
        <rFont val="Arial"/>
        <family val="2"/>
      </rPr>
      <t>(°C)</t>
    </r>
  </si>
  <si>
    <r>
      <t xml:space="preserve">Temperatura Instantânea  </t>
    </r>
    <r>
      <rPr>
        <b/>
        <sz val="20"/>
        <color theme="5"/>
        <rFont val="Arial"/>
        <family val="2"/>
      </rPr>
      <t>(°C)</t>
    </r>
  </si>
  <si>
    <t>Coguinho</t>
  </si>
  <si>
    <t>Fonte : Inmet/Semagro</t>
  </si>
  <si>
    <t xml:space="preserve">OBS: Pluviometro Cemaden </t>
  </si>
  <si>
    <t>Angélica</t>
  </si>
  <si>
    <t>Aral Moreira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</si>
</sst>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  <font>
      <b/>
      <sz val="16"/>
      <color theme="5"/>
      <name val="Arial"/>
      <family val="2"/>
    </font>
    <font>
      <b/>
      <sz val="20"/>
      <color theme="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theme="8" tint="0.39997558519241921"/>
      </patternFill>
    </fill>
    <fill>
      <patternFill patternType="solid">
        <fgColor theme="8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50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0" xfId="0" applyFont="1"/>
    <xf numFmtId="2" fontId="4" fillId="2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 applyAlignment="1">
      <alignment horizontal="center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1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1" fillId="7" borderId="1" xfId="0" applyFont="1" applyFill="1" applyBorder="1" applyAlignment="1">
      <alignment horizontal="left" vertical="center" wrapText="1"/>
    </xf>
    <xf numFmtId="0" fontId="11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4" fillId="7" borderId="0" xfId="2" applyFont="1" applyFill="1" applyAlignment="1" applyProtection="1"/>
    <xf numFmtId="0" fontId="0" fillId="7" borderId="0" xfId="0" applyFill="1" applyBorder="1" applyAlignment="1"/>
    <xf numFmtId="0" fontId="14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3" borderId="1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0" fillId="7" borderId="12" xfId="0" applyFill="1" applyBorder="1"/>
    <xf numFmtId="0" fontId="0" fillId="7" borderId="6" xfId="0" applyFill="1" applyBorder="1"/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1" fontId="8" fillId="7" borderId="9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5" fillId="5" borderId="15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49" fontId="3" fillId="7" borderId="7" xfId="0" applyNumberFormat="1" applyFont="1" applyFill="1" applyBorder="1" applyAlignment="1">
      <alignment horizontal="center" vertical="center"/>
    </xf>
    <xf numFmtId="49" fontId="3" fillId="7" borderId="8" xfId="0" applyNumberFormat="1" applyFont="1" applyFill="1" applyBorder="1" applyAlignment="1">
      <alignment horizontal="center" vertical="center"/>
    </xf>
    <xf numFmtId="49" fontId="0" fillId="7" borderId="8" xfId="0" applyNumberFormat="1" applyFill="1" applyBorder="1"/>
    <xf numFmtId="1" fontId="8" fillId="7" borderId="6" xfId="0" applyNumberFormat="1" applyFont="1" applyFill="1" applyBorder="1" applyAlignment="1">
      <alignment horizontal="center"/>
    </xf>
    <xf numFmtId="0" fontId="0" fillId="7" borderId="8" xfId="0" applyFill="1" applyBorder="1"/>
    <xf numFmtId="1" fontId="10" fillId="0" borderId="15" xfId="0" applyNumberFormat="1" applyFont="1" applyBorder="1" applyAlignment="1">
      <alignment horizontal="center"/>
    </xf>
    <xf numFmtId="1" fontId="8" fillId="7" borderId="12" xfId="0" applyNumberFormat="1" applyFont="1" applyFill="1" applyBorder="1" applyAlignment="1">
      <alignment horizontal="center"/>
    </xf>
    <xf numFmtId="0" fontId="0" fillId="7" borderId="12" xfId="0" applyFill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wrapText="1"/>
    </xf>
    <xf numFmtId="3" fontId="11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wrapText="1"/>
    </xf>
    <xf numFmtId="0" fontId="17" fillId="7" borderId="1" xfId="0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wrapText="1"/>
    </xf>
    <xf numFmtId="0" fontId="17" fillId="7" borderId="1" xfId="0" applyNumberFormat="1" applyFont="1" applyFill="1" applyBorder="1" applyAlignment="1">
      <alignment horizontal="center" wrapText="1"/>
    </xf>
    <xf numFmtId="14" fontId="17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center"/>
    </xf>
    <xf numFmtId="0" fontId="18" fillId="7" borderId="0" xfId="0" applyFont="1" applyFill="1"/>
    <xf numFmtId="0" fontId="18" fillId="0" borderId="0" xfId="0" applyFont="1" applyFill="1"/>
    <xf numFmtId="3" fontId="0" fillId="7" borderId="1" xfId="0" applyNumberFormat="1" applyFill="1" applyBorder="1" applyAlignment="1">
      <alignment horizontal="center"/>
    </xf>
    <xf numFmtId="3" fontId="11" fillId="7" borderId="1" xfId="0" applyNumberFormat="1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49" fontId="0" fillId="7" borderId="9" xfId="0" applyNumberFormat="1" applyFill="1" applyBorder="1"/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2" fontId="4" fillId="8" borderId="15" xfId="0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vertical="center"/>
    </xf>
    <xf numFmtId="2" fontId="8" fillId="5" borderId="15" xfId="0" applyNumberFormat="1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0" fillId="7" borderId="9" xfId="0" applyFill="1" applyBorder="1"/>
    <xf numFmtId="2" fontId="4" fillId="3" borderId="15" xfId="0" applyNumberFormat="1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/>
    </xf>
    <xf numFmtId="0" fontId="15" fillId="5" borderId="1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4" fontId="8" fillId="8" borderId="19" xfId="0" applyNumberFormat="1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49" fontId="8" fillId="5" borderId="15" xfId="0" applyNumberFormat="1" applyFont="1" applyFill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2" fontId="8" fillId="7" borderId="0" xfId="0" applyNumberFormat="1" applyFont="1" applyFill="1" applyBorder="1" applyAlignment="1">
      <alignment horizontal="center" vertical="center"/>
    </xf>
    <xf numFmtId="1" fontId="10" fillId="0" borderId="14" xfId="0" applyNumberFormat="1" applyFont="1" applyBorder="1" applyAlignment="1">
      <alignment horizontal="center"/>
    </xf>
    <xf numFmtId="1" fontId="4" fillId="0" borderId="27" xfId="0" applyNumberFormat="1" applyFont="1" applyBorder="1" applyAlignment="1">
      <alignment horizontal="center"/>
    </xf>
    <xf numFmtId="0" fontId="10" fillId="7" borderId="30" xfId="0" applyFont="1" applyFill="1" applyBorder="1" applyAlignment="1">
      <alignment vertical="center"/>
    </xf>
    <xf numFmtId="0" fontId="4" fillId="10" borderId="31" xfId="0" applyFont="1" applyFill="1" applyBorder="1" applyAlignment="1">
      <alignment vertical="center"/>
    </xf>
    <xf numFmtId="0" fontId="16" fillId="7" borderId="5" xfId="0" applyFont="1" applyFill="1" applyBorder="1" applyAlignment="1">
      <alignment vertical="center"/>
    </xf>
    <xf numFmtId="0" fontId="4" fillId="10" borderId="1" xfId="0" applyFont="1" applyFill="1" applyBorder="1" applyAlignment="1">
      <alignment vertical="center"/>
    </xf>
    <xf numFmtId="2" fontId="3" fillId="0" borderId="15" xfId="0" applyNumberFormat="1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49" fontId="20" fillId="0" borderId="3" xfId="0" applyNumberFormat="1" applyFont="1" applyBorder="1" applyAlignment="1">
      <alignment horizontal="center" vertical="center"/>
    </xf>
    <xf numFmtId="49" fontId="20" fillId="0" borderId="1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10" fillId="8" borderId="27" xfId="0" applyFont="1" applyFill="1" applyBorder="1" applyAlignment="1">
      <alignment horizontal="center" vertical="center"/>
    </xf>
    <xf numFmtId="0" fontId="10" fillId="8" borderId="28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1" fontId="4" fillId="7" borderId="21" xfId="0" applyNumberFormat="1" applyFont="1" applyFill="1" applyBorder="1" applyAlignment="1">
      <alignment horizontal="center" vertical="center"/>
    </xf>
    <xf numFmtId="1" fontId="4" fillId="7" borderId="22" xfId="0" applyNumberFormat="1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29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4" fillId="0" borderId="26" xfId="0" applyNumberFormat="1" applyFont="1" applyBorder="1" applyAlignment="1">
      <alignment horizontal="center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21167</xdr:colOff>
      <xdr:row>31</xdr:row>
      <xdr:rowOff>105833</xdr:rowOff>
    </xdr:from>
    <xdr:to>
      <xdr:col>30</xdr:col>
      <xdr:colOff>306916</xdr:colOff>
      <xdr:row>37</xdr:row>
      <xdr:rowOff>59407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0250" y="5016500"/>
          <a:ext cx="7482416" cy="906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63500</xdr:colOff>
      <xdr:row>31</xdr:row>
      <xdr:rowOff>105834</xdr:rowOff>
    </xdr:from>
    <xdr:to>
      <xdr:col>31</xdr:col>
      <xdr:colOff>402166</xdr:colOff>
      <xdr:row>37</xdr:row>
      <xdr:rowOff>59408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333" y="5101167"/>
          <a:ext cx="7482416" cy="9060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211667</xdr:colOff>
      <xdr:row>31</xdr:row>
      <xdr:rowOff>137584</xdr:rowOff>
    </xdr:from>
    <xdr:to>
      <xdr:col>32</xdr:col>
      <xdr:colOff>31750</xdr:colOff>
      <xdr:row>37</xdr:row>
      <xdr:rowOff>91158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9084" y="5132917"/>
          <a:ext cx="7482416" cy="9060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84667</xdr:colOff>
      <xdr:row>31</xdr:row>
      <xdr:rowOff>95250</xdr:rowOff>
    </xdr:from>
    <xdr:to>
      <xdr:col>30</xdr:col>
      <xdr:colOff>328083</xdr:colOff>
      <xdr:row>37</xdr:row>
      <xdr:rowOff>48824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9000" y="5090583"/>
          <a:ext cx="7482416" cy="9060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243417</xdr:colOff>
      <xdr:row>31</xdr:row>
      <xdr:rowOff>95250</xdr:rowOff>
    </xdr:from>
    <xdr:to>
      <xdr:col>31</xdr:col>
      <xdr:colOff>222250</xdr:colOff>
      <xdr:row>37</xdr:row>
      <xdr:rowOff>48824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4084" y="5090583"/>
          <a:ext cx="7482416" cy="9060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254001</xdr:colOff>
      <xdr:row>31</xdr:row>
      <xdr:rowOff>137584</xdr:rowOff>
    </xdr:from>
    <xdr:to>
      <xdr:col>31</xdr:col>
      <xdr:colOff>148167</xdr:colOff>
      <xdr:row>37</xdr:row>
      <xdr:rowOff>91158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334" y="5132917"/>
          <a:ext cx="7482416" cy="90607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222250</xdr:colOff>
      <xdr:row>31</xdr:row>
      <xdr:rowOff>116417</xdr:rowOff>
    </xdr:from>
    <xdr:to>
      <xdr:col>32</xdr:col>
      <xdr:colOff>10583</xdr:colOff>
      <xdr:row>37</xdr:row>
      <xdr:rowOff>69991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5250" y="5111750"/>
          <a:ext cx="7482416" cy="90607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63500</xdr:colOff>
      <xdr:row>31</xdr:row>
      <xdr:rowOff>95251</xdr:rowOff>
    </xdr:from>
    <xdr:to>
      <xdr:col>29</xdr:col>
      <xdr:colOff>190500</xdr:colOff>
      <xdr:row>37</xdr:row>
      <xdr:rowOff>48825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0917" y="5090584"/>
          <a:ext cx="7482416" cy="90607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42335</xdr:colOff>
      <xdr:row>51</xdr:row>
      <xdr:rowOff>105836</xdr:rowOff>
    </xdr:from>
    <xdr:to>
      <xdr:col>30</xdr:col>
      <xdr:colOff>328084</xdr:colOff>
      <xdr:row>57</xdr:row>
      <xdr:rowOff>59410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3085" y="8276169"/>
          <a:ext cx="7482416" cy="9060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AguaClara%20_202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Corumba_202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CostaRica_202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Coxim_202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Itapor&#227;_202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Jardim_202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Miranda_202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Nhumirim_202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NovaAlvorada%20do%20Sul_2022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Paranaiba_2022%20(AUT%20e%20CONV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PontaPora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Aquidauana_2022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RibasdoRioPardo_2022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RioBrilhante_2022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SaoGabriel_2022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Sonora_2022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TresLagoas_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Bandeirantes_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Bataguassu_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Caarap&#243;_20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Camapu&#227;_202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CampoGrande_202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Cassilandia_202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ChapadaoDoSul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Planilha1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24.766666666666669</v>
          </cell>
          <cell r="C5">
            <v>36.299999999999997</v>
          </cell>
          <cell r="D5">
            <v>15.6</v>
          </cell>
          <cell r="E5">
            <v>55.875</v>
          </cell>
          <cell r="F5">
            <v>88</v>
          </cell>
          <cell r="G5">
            <v>17</v>
          </cell>
          <cell r="H5">
            <v>11.879999999999999</v>
          </cell>
          <cell r="J5">
            <v>29.16</v>
          </cell>
          <cell r="K5">
            <v>0</v>
          </cell>
        </row>
        <row r="6">
          <cell r="B6">
            <v>26.862499999999997</v>
          </cell>
          <cell r="C6">
            <v>37.200000000000003</v>
          </cell>
          <cell r="D6">
            <v>17.100000000000001</v>
          </cell>
          <cell r="E6">
            <v>46.875</v>
          </cell>
          <cell r="F6">
            <v>87</v>
          </cell>
          <cell r="G6">
            <v>15</v>
          </cell>
          <cell r="H6">
            <v>12.96</v>
          </cell>
          <cell r="J6">
            <v>43.92</v>
          </cell>
          <cell r="K6">
            <v>0</v>
          </cell>
        </row>
        <row r="7">
          <cell r="B7">
            <v>24.295833333333334</v>
          </cell>
          <cell r="C7">
            <v>30</v>
          </cell>
          <cell r="D7">
            <v>19.7</v>
          </cell>
          <cell r="E7">
            <v>63</v>
          </cell>
          <cell r="F7">
            <v>89</v>
          </cell>
          <cell r="G7">
            <v>40</v>
          </cell>
          <cell r="H7">
            <v>12.6</v>
          </cell>
          <cell r="J7">
            <v>29.52</v>
          </cell>
          <cell r="K7">
            <v>0</v>
          </cell>
        </row>
        <row r="8">
          <cell r="B8">
            <v>22.341666666666672</v>
          </cell>
          <cell r="C8">
            <v>29.7</v>
          </cell>
          <cell r="D8">
            <v>16.5</v>
          </cell>
          <cell r="E8">
            <v>66.916666666666671</v>
          </cell>
          <cell r="F8">
            <v>88</v>
          </cell>
          <cell r="G8">
            <v>39</v>
          </cell>
          <cell r="H8">
            <v>14.04</v>
          </cell>
          <cell r="J8">
            <v>26.28</v>
          </cell>
          <cell r="K8">
            <v>0</v>
          </cell>
        </row>
        <row r="9">
          <cell r="B9">
            <v>20.108333333333334</v>
          </cell>
          <cell r="C9">
            <v>25.3</v>
          </cell>
          <cell r="D9">
            <v>15.4</v>
          </cell>
          <cell r="E9">
            <v>67.25</v>
          </cell>
          <cell r="F9">
            <v>91</v>
          </cell>
          <cell r="G9">
            <v>48</v>
          </cell>
          <cell r="H9">
            <v>14.04</v>
          </cell>
          <cell r="J9">
            <v>27.720000000000002</v>
          </cell>
          <cell r="K9">
            <v>1</v>
          </cell>
        </row>
        <row r="10">
          <cell r="B10">
            <v>21.337500000000002</v>
          </cell>
          <cell r="C10">
            <v>30.2</v>
          </cell>
          <cell r="D10">
            <v>17.399999999999999</v>
          </cell>
          <cell r="E10">
            <v>68</v>
          </cell>
          <cell r="F10">
            <v>86</v>
          </cell>
          <cell r="G10">
            <v>35</v>
          </cell>
          <cell r="H10">
            <v>11.879999999999999</v>
          </cell>
          <cell r="J10">
            <v>27.720000000000002</v>
          </cell>
          <cell r="K10">
            <v>0</v>
          </cell>
        </row>
        <row r="11">
          <cell r="B11">
            <v>24.012500000000003</v>
          </cell>
          <cell r="C11">
            <v>35.9</v>
          </cell>
          <cell r="D11">
            <v>15.6</v>
          </cell>
          <cell r="E11">
            <v>65.5</v>
          </cell>
          <cell r="F11">
            <v>99</v>
          </cell>
          <cell r="G11">
            <v>20</v>
          </cell>
          <cell r="H11">
            <v>11.879999999999999</v>
          </cell>
          <cell r="J11">
            <v>27.36</v>
          </cell>
          <cell r="K11">
            <v>0</v>
          </cell>
        </row>
        <row r="12">
          <cell r="B12">
            <v>26.554166666666664</v>
          </cell>
          <cell r="C12">
            <v>37.4</v>
          </cell>
          <cell r="D12">
            <v>17.100000000000001</v>
          </cell>
          <cell r="E12">
            <v>56</v>
          </cell>
          <cell r="F12">
            <v>92</v>
          </cell>
          <cell r="G12">
            <v>19</v>
          </cell>
          <cell r="H12">
            <v>15.840000000000002</v>
          </cell>
          <cell r="J12">
            <v>44.28</v>
          </cell>
          <cell r="K12">
            <v>0</v>
          </cell>
        </row>
        <row r="13">
          <cell r="B13">
            <v>27.641666666666669</v>
          </cell>
          <cell r="C13">
            <v>39</v>
          </cell>
          <cell r="D13">
            <v>17.399999999999999</v>
          </cell>
          <cell r="E13">
            <v>54.291666666666664</v>
          </cell>
          <cell r="F13">
            <v>97</v>
          </cell>
          <cell r="G13">
            <v>12</v>
          </cell>
          <cell r="H13">
            <v>13.68</v>
          </cell>
          <cell r="J13">
            <v>29.880000000000003</v>
          </cell>
          <cell r="K13">
            <v>0</v>
          </cell>
        </row>
        <row r="14">
          <cell r="B14">
            <v>25.525000000000002</v>
          </cell>
          <cell r="C14">
            <v>33.1</v>
          </cell>
          <cell r="D14">
            <v>19.8</v>
          </cell>
          <cell r="E14">
            <v>62.666666666666664</v>
          </cell>
          <cell r="F14">
            <v>87</v>
          </cell>
          <cell r="G14">
            <v>36</v>
          </cell>
          <cell r="H14">
            <v>12.96</v>
          </cell>
          <cell r="J14">
            <v>30.240000000000002</v>
          </cell>
          <cell r="K14">
            <v>0</v>
          </cell>
        </row>
        <row r="15">
          <cell r="B15">
            <v>24.316666666666666</v>
          </cell>
          <cell r="C15">
            <v>34.299999999999997</v>
          </cell>
          <cell r="D15">
            <v>16.600000000000001</v>
          </cell>
          <cell r="E15">
            <v>60.458333333333336</v>
          </cell>
          <cell r="F15">
            <v>90</v>
          </cell>
          <cell r="G15">
            <v>31</v>
          </cell>
          <cell r="H15">
            <v>9.3600000000000012</v>
          </cell>
          <cell r="J15">
            <v>28.8</v>
          </cell>
          <cell r="K15">
            <v>0</v>
          </cell>
        </row>
        <row r="16">
          <cell r="B16">
            <v>27.625</v>
          </cell>
          <cell r="C16">
            <v>37.5</v>
          </cell>
          <cell r="D16">
            <v>19.7</v>
          </cell>
          <cell r="E16">
            <v>58.583333333333336</v>
          </cell>
          <cell r="F16">
            <v>93</v>
          </cell>
          <cell r="G16">
            <v>18</v>
          </cell>
          <cell r="H16">
            <v>10.08</v>
          </cell>
          <cell r="J16">
            <v>20.88</v>
          </cell>
          <cell r="K16">
            <v>0</v>
          </cell>
        </row>
        <row r="17">
          <cell r="B17">
            <v>26.970833333333335</v>
          </cell>
          <cell r="C17">
            <v>35</v>
          </cell>
          <cell r="D17">
            <v>19.7</v>
          </cell>
          <cell r="E17">
            <v>59.916666666666664</v>
          </cell>
          <cell r="F17">
            <v>91</v>
          </cell>
          <cell r="G17">
            <v>29</v>
          </cell>
          <cell r="H17">
            <v>6.48</v>
          </cell>
          <cell r="J17">
            <v>15.840000000000002</v>
          </cell>
          <cell r="K17">
            <v>0</v>
          </cell>
        </row>
        <row r="18">
          <cell r="B18">
            <v>21.858333333333334</v>
          </cell>
          <cell r="C18">
            <v>28.1</v>
          </cell>
          <cell r="D18">
            <v>17.399999999999999</v>
          </cell>
          <cell r="E18">
            <v>80.875</v>
          </cell>
          <cell r="F18">
            <v>100</v>
          </cell>
          <cell r="G18">
            <v>55</v>
          </cell>
          <cell r="H18">
            <v>16.2</v>
          </cell>
          <cell r="J18">
            <v>42.12</v>
          </cell>
          <cell r="K18">
            <v>13.000000000000002</v>
          </cell>
        </row>
        <row r="19">
          <cell r="B19">
            <v>19.262499999999999</v>
          </cell>
          <cell r="C19">
            <v>21.6</v>
          </cell>
          <cell r="D19">
            <v>17.600000000000001</v>
          </cell>
          <cell r="E19">
            <v>90.958333333333329</v>
          </cell>
          <cell r="F19">
            <v>100</v>
          </cell>
          <cell r="G19">
            <v>73</v>
          </cell>
          <cell r="H19">
            <v>5.4</v>
          </cell>
          <cell r="J19">
            <v>11.879999999999999</v>
          </cell>
          <cell r="K19">
            <v>2.2000000000000002</v>
          </cell>
        </row>
        <row r="20">
          <cell r="B20">
            <v>21.470833333333331</v>
          </cell>
          <cell r="C20">
            <v>28.6</v>
          </cell>
          <cell r="D20">
            <v>16.8</v>
          </cell>
          <cell r="E20">
            <v>76.541666666666671</v>
          </cell>
          <cell r="F20">
            <v>100</v>
          </cell>
          <cell r="G20">
            <v>36</v>
          </cell>
          <cell r="H20">
            <v>11.520000000000001</v>
          </cell>
          <cell r="J20">
            <v>29.52</v>
          </cell>
          <cell r="K20">
            <v>0.2</v>
          </cell>
        </row>
        <row r="21">
          <cell r="B21">
            <v>21.012499999999999</v>
          </cell>
          <cell r="C21">
            <v>29.4</v>
          </cell>
          <cell r="D21">
            <v>14.9</v>
          </cell>
          <cell r="E21">
            <v>61.916666666666664</v>
          </cell>
          <cell r="F21">
            <v>92</v>
          </cell>
          <cell r="G21">
            <v>27</v>
          </cell>
          <cell r="H21">
            <v>13.32</v>
          </cell>
          <cell r="J21">
            <v>29.52</v>
          </cell>
          <cell r="K21">
            <v>0</v>
          </cell>
        </row>
        <row r="22">
          <cell r="B22">
            <v>21.691666666666666</v>
          </cell>
          <cell r="C22">
            <v>32.5</v>
          </cell>
          <cell r="D22">
            <v>13.2</v>
          </cell>
          <cell r="E22">
            <v>52.625</v>
          </cell>
          <cell r="F22">
            <v>83</v>
          </cell>
          <cell r="G22">
            <v>22</v>
          </cell>
          <cell r="H22">
            <v>9.7200000000000006</v>
          </cell>
          <cell r="J22">
            <v>20.16</v>
          </cell>
          <cell r="K22">
            <v>0</v>
          </cell>
        </row>
        <row r="23">
          <cell r="B23">
            <v>25.237500000000008</v>
          </cell>
          <cell r="C23">
            <v>37.799999999999997</v>
          </cell>
          <cell r="D23">
            <v>17.399999999999999</v>
          </cell>
          <cell r="E23">
            <v>62.208333333333336</v>
          </cell>
          <cell r="F23">
            <v>91</v>
          </cell>
          <cell r="G23">
            <v>26</v>
          </cell>
          <cell r="H23">
            <v>23.040000000000003</v>
          </cell>
          <cell r="J23">
            <v>50.4</v>
          </cell>
          <cell r="K23">
            <v>0.8</v>
          </cell>
        </row>
        <row r="24">
          <cell r="B24">
            <v>23.945833333333329</v>
          </cell>
          <cell r="C24">
            <v>30.8</v>
          </cell>
          <cell r="D24">
            <v>18.899999999999999</v>
          </cell>
          <cell r="E24">
            <v>83.458333333333329</v>
          </cell>
          <cell r="F24">
            <v>100</v>
          </cell>
          <cell r="G24">
            <v>56</v>
          </cell>
          <cell r="H24">
            <v>15.120000000000001</v>
          </cell>
          <cell r="J24">
            <v>37.440000000000005</v>
          </cell>
          <cell r="K24">
            <v>23.599999999999998</v>
          </cell>
        </row>
        <row r="25">
          <cell r="B25">
            <v>24.037500000000005</v>
          </cell>
          <cell r="C25">
            <v>30</v>
          </cell>
          <cell r="D25">
            <v>20.6</v>
          </cell>
          <cell r="E25">
            <v>91</v>
          </cell>
          <cell r="F25">
            <v>100</v>
          </cell>
          <cell r="G25">
            <v>66</v>
          </cell>
          <cell r="H25">
            <v>18.720000000000002</v>
          </cell>
          <cell r="J25">
            <v>52.2</v>
          </cell>
          <cell r="K25">
            <v>25</v>
          </cell>
        </row>
        <row r="26">
          <cell r="B26">
            <v>23.166666666666668</v>
          </cell>
          <cell r="C26">
            <v>26.1</v>
          </cell>
          <cell r="D26">
            <v>21.4</v>
          </cell>
          <cell r="E26">
            <v>85.791666666666671</v>
          </cell>
          <cell r="F26">
            <v>100</v>
          </cell>
          <cell r="G26">
            <v>43</v>
          </cell>
          <cell r="H26">
            <v>17.28</v>
          </cell>
          <cell r="J26">
            <v>33.480000000000004</v>
          </cell>
          <cell r="K26">
            <v>8.6</v>
          </cell>
        </row>
        <row r="27">
          <cell r="B27">
            <v>18.958333333333332</v>
          </cell>
          <cell r="C27">
            <v>25.3</v>
          </cell>
          <cell r="D27">
            <v>12.9</v>
          </cell>
          <cell r="E27">
            <v>58.041666666666664</v>
          </cell>
          <cell r="F27">
            <v>92</v>
          </cell>
          <cell r="G27">
            <v>23</v>
          </cell>
          <cell r="H27">
            <v>13.68</v>
          </cell>
          <cell r="J27">
            <v>32.4</v>
          </cell>
          <cell r="K27">
            <v>0</v>
          </cell>
        </row>
        <row r="28">
          <cell r="B28">
            <v>19.487500000000001</v>
          </cell>
          <cell r="C28">
            <v>30.6</v>
          </cell>
          <cell r="D28">
            <v>11.4</v>
          </cell>
          <cell r="E28">
            <v>64</v>
          </cell>
          <cell r="F28">
            <v>97</v>
          </cell>
          <cell r="G28">
            <v>23</v>
          </cell>
          <cell r="H28">
            <v>7.9200000000000008</v>
          </cell>
          <cell r="J28">
            <v>18.720000000000002</v>
          </cell>
          <cell r="K28">
            <v>0</v>
          </cell>
        </row>
        <row r="29">
          <cell r="B29">
            <v>23.333333333333332</v>
          </cell>
          <cell r="C29">
            <v>33.9</v>
          </cell>
          <cell r="D29">
            <v>15.3</v>
          </cell>
          <cell r="E29">
            <v>58.416666666666664</v>
          </cell>
          <cell r="F29">
            <v>90</v>
          </cell>
          <cell r="G29">
            <v>24</v>
          </cell>
          <cell r="H29">
            <v>8.2799999999999994</v>
          </cell>
          <cell r="J29">
            <v>18</v>
          </cell>
          <cell r="K29">
            <v>0</v>
          </cell>
        </row>
        <row r="30">
          <cell r="B30">
            <v>22.283333333333328</v>
          </cell>
          <cell r="C30">
            <v>26.5</v>
          </cell>
          <cell r="D30">
            <v>19.8</v>
          </cell>
          <cell r="E30">
            <v>73.958333333333329</v>
          </cell>
          <cell r="F30">
            <v>96</v>
          </cell>
          <cell r="G30">
            <v>54</v>
          </cell>
          <cell r="H30">
            <v>22.32</v>
          </cell>
          <cell r="J30">
            <v>47.88</v>
          </cell>
          <cell r="K30">
            <v>0.8</v>
          </cell>
        </row>
        <row r="31">
          <cell r="B31">
            <v>22.133333333333336</v>
          </cell>
          <cell r="C31">
            <v>28.5</v>
          </cell>
          <cell r="D31">
            <v>19.3</v>
          </cell>
          <cell r="E31">
            <v>86.041666666666671</v>
          </cell>
          <cell r="F31">
            <v>99</v>
          </cell>
          <cell r="G31">
            <v>54</v>
          </cell>
          <cell r="H31">
            <v>14.76</v>
          </cell>
          <cell r="J31">
            <v>29.880000000000003</v>
          </cell>
          <cell r="K31">
            <v>4.3999999999999995</v>
          </cell>
        </row>
        <row r="32">
          <cell r="B32">
            <v>20.208333333333339</v>
          </cell>
          <cell r="C32">
            <v>21.5</v>
          </cell>
          <cell r="D32">
            <v>19.399999999999999</v>
          </cell>
          <cell r="E32">
            <v>97.875</v>
          </cell>
          <cell r="F32">
            <v>100</v>
          </cell>
          <cell r="G32">
            <v>87</v>
          </cell>
          <cell r="H32">
            <v>14.4</v>
          </cell>
          <cell r="J32">
            <v>31.319999999999997</v>
          </cell>
          <cell r="K32">
            <v>78.399999999999991</v>
          </cell>
        </row>
        <row r="33">
          <cell r="B33">
            <v>20.658333333333335</v>
          </cell>
          <cell r="C33">
            <v>24.8</v>
          </cell>
          <cell r="D33">
            <v>17.899999999999999</v>
          </cell>
          <cell r="E33">
            <v>85.666666666666671</v>
          </cell>
          <cell r="F33">
            <v>100</v>
          </cell>
          <cell r="G33">
            <v>62</v>
          </cell>
          <cell r="H33">
            <v>10.8</v>
          </cell>
          <cell r="J33">
            <v>25.2</v>
          </cell>
          <cell r="K33">
            <v>0.2</v>
          </cell>
        </row>
        <row r="34">
          <cell r="B34">
            <v>19.387499999999999</v>
          </cell>
          <cell r="C34">
            <v>21.4</v>
          </cell>
          <cell r="D34">
            <v>17.5</v>
          </cell>
          <cell r="E34">
            <v>92.125</v>
          </cell>
          <cell r="F34">
            <v>100</v>
          </cell>
          <cell r="G34">
            <v>77</v>
          </cell>
          <cell r="H34">
            <v>7.5600000000000005</v>
          </cell>
          <cell r="J34">
            <v>22.68</v>
          </cell>
          <cell r="K34">
            <v>1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Planilha1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29.720833333333328</v>
          </cell>
          <cell r="C5">
            <v>37.5</v>
          </cell>
          <cell r="D5">
            <v>21.1</v>
          </cell>
          <cell r="E5">
            <v>40.833333333333336</v>
          </cell>
          <cell r="F5">
            <v>68</v>
          </cell>
          <cell r="G5">
            <v>22</v>
          </cell>
          <cell r="H5">
            <v>25.2</v>
          </cell>
          <cell r="J5">
            <v>50.4</v>
          </cell>
          <cell r="K5">
            <v>0</v>
          </cell>
        </row>
        <row r="6">
          <cell r="B6">
            <v>29.537499999999998</v>
          </cell>
          <cell r="C6">
            <v>36.200000000000003</v>
          </cell>
          <cell r="D6">
            <v>22.9</v>
          </cell>
          <cell r="E6">
            <v>40.208333333333336</v>
          </cell>
          <cell r="F6">
            <v>76</v>
          </cell>
          <cell r="G6">
            <v>25</v>
          </cell>
          <cell r="H6">
            <v>20.52</v>
          </cell>
          <cell r="J6">
            <v>43.56</v>
          </cell>
          <cell r="K6">
            <v>0</v>
          </cell>
        </row>
        <row r="7">
          <cell r="B7">
            <v>22.879166666666666</v>
          </cell>
          <cell r="C7">
            <v>27.3</v>
          </cell>
          <cell r="D7">
            <v>20.100000000000001</v>
          </cell>
          <cell r="E7">
            <v>53.083333333333336</v>
          </cell>
          <cell r="F7">
            <v>61</v>
          </cell>
          <cell r="G7">
            <v>43</v>
          </cell>
          <cell r="H7">
            <v>22.32</v>
          </cell>
          <cell r="J7">
            <v>51.480000000000004</v>
          </cell>
          <cell r="K7">
            <v>0</v>
          </cell>
        </row>
        <row r="8">
          <cell r="B8">
            <v>23.483333333333331</v>
          </cell>
          <cell r="C8">
            <v>29.1</v>
          </cell>
          <cell r="D8">
            <v>19.3</v>
          </cell>
          <cell r="E8">
            <v>40.291666666666664</v>
          </cell>
          <cell r="F8">
            <v>54</v>
          </cell>
          <cell r="G8">
            <v>28</v>
          </cell>
          <cell r="H8">
            <v>11.879999999999999</v>
          </cell>
          <cell r="J8">
            <v>27.36</v>
          </cell>
          <cell r="K8">
            <v>0</v>
          </cell>
        </row>
        <row r="9">
          <cell r="B9">
            <v>23.42173913043478</v>
          </cell>
          <cell r="C9">
            <v>30.4</v>
          </cell>
          <cell r="D9">
            <v>17.399999999999999</v>
          </cell>
          <cell r="E9">
            <v>35.304347826086953</v>
          </cell>
          <cell r="F9">
            <v>45</v>
          </cell>
          <cell r="G9">
            <v>27</v>
          </cell>
          <cell r="H9">
            <v>21.240000000000002</v>
          </cell>
          <cell r="J9">
            <v>43.56</v>
          </cell>
          <cell r="K9">
            <v>0</v>
          </cell>
        </row>
        <row r="10">
          <cell r="B10">
            <v>23.979166666666668</v>
          </cell>
          <cell r="C10">
            <v>32.1</v>
          </cell>
          <cell r="D10">
            <v>18.100000000000001</v>
          </cell>
          <cell r="E10">
            <v>51.375</v>
          </cell>
          <cell r="F10">
            <v>76</v>
          </cell>
          <cell r="G10">
            <v>30</v>
          </cell>
          <cell r="H10">
            <v>14.4</v>
          </cell>
          <cell r="J10">
            <v>33.840000000000003</v>
          </cell>
          <cell r="K10">
            <v>0</v>
          </cell>
        </row>
        <row r="11">
          <cell r="B11">
            <v>27.083333333333329</v>
          </cell>
          <cell r="C11">
            <v>37.700000000000003</v>
          </cell>
          <cell r="D11">
            <v>18.399999999999999</v>
          </cell>
          <cell r="E11">
            <v>54.541666666666664</v>
          </cell>
          <cell r="F11">
            <v>85</v>
          </cell>
          <cell r="G11">
            <v>24</v>
          </cell>
          <cell r="H11">
            <v>17.28</v>
          </cell>
          <cell r="J11">
            <v>32.76</v>
          </cell>
          <cell r="K11">
            <v>0</v>
          </cell>
        </row>
        <row r="12">
          <cell r="B12">
            <v>31.170833333333338</v>
          </cell>
          <cell r="C12">
            <v>39.200000000000003</v>
          </cell>
          <cell r="D12">
            <v>24.6</v>
          </cell>
          <cell r="E12">
            <v>42.208333333333336</v>
          </cell>
          <cell r="F12">
            <v>65</v>
          </cell>
          <cell r="G12">
            <v>19</v>
          </cell>
          <cell r="H12">
            <v>22.32</v>
          </cell>
          <cell r="J12">
            <v>54</v>
          </cell>
          <cell r="K12">
            <v>0</v>
          </cell>
        </row>
        <row r="13">
          <cell r="B13">
            <v>31.795833333333334</v>
          </cell>
          <cell r="C13">
            <v>39.799999999999997</v>
          </cell>
          <cell r="D13">
            <v>24</v>
          </cell>
          <cell r="E13">
            <v>40.375</v>
          </cell>
          <cell r="F13">
            <v>71</v>
          </cell>
          <cell r="G13">
            <v>18</v>
          </cell>
          <cell r="H13">
            <v>18.720000000000002</v>
          </cell>
          <cell r="J13">
            <v>39.6</v>
          </cell>
          <cell r="K13">
            <v>0</v>
          </cell>
        </row>
        <row r="14">
          <cell r="B14">
            <v>24.049999999999997</v>
          </cell>
          <cell r="C14">
            <v>32.1</v>
          </cell>
          <cell r="D14">
            <v>19.100000000000001</v>
          </cell>
          <cell r="E14">
            <v>40.208333333333336</v>
          </cell>
          <cell r="F14">
            <v>54</v>
          </cell>
          <cell r="G14">
            <v>27</v>
          </cell>
          <cell r="H14">
            <v>23.759999999999998</v>
          </cell>
          <cell r="J14">
            <v>54.72</v>
          </cell>
          <cell r="K14">
            <v>0</v>
          </cell>
        </row>
        <row r="15">
          <cell r="B15">
            <v>24.070833333333336</v>
          </cell>
          <cell r="C15">
            <v>32.799999999999997</v>
          </cell>
          <cell r="D15">
            <v>16.600000000000001</v>
          </cell>
          <cell r="E15">
            <v>51.041666666666664</v>
          </cell>
          <cell r="F15">
            <v>75</v>
          </cell>
          <cell r="G15">
            <v>28</v>
          </cell>
          <cell r="H15">
            <v>8.64</v>
          </cell>
          <cell r="J15">
            <v>16.2</v>
          </cell>
          <cell r="K15">
            <v>0</v>
          </cell>
        </row>
        <row r="16">
          <cell r="B16">
            <v>28.408333333333335</v>
          </cell>
          <cell r="C16">
            <v>36.5</v>
          </cell>
          <cell r="D16">
            <v>22.1</v>
          </cell>
          <cell r="E16">
            <v>49.208333333333336</v>
          </cell>
          <cell r="F16">
            <v>76</v>
          </cell>
          <cell r="G16">
            <v>26</v>
          </cell>
          <cell r="H16">
            <v>10.44</v>
          </cell>
          <cell r="J16">
            <v>22.68</v>
          </cell>
          <cell r="K16">
            <v>1.4</v>
          </cell>
        </row>
        <row r="17">
          <cell r="B17">
            <v>26.278260869565216</v>
          </cell>
          <cell r="C17">
            <v>34</v>
          </cell>
          <cell r="D17">
            <v>19.100000000000001</v>
          </cell>
          <cell r="E17">
            <v>40.173913043478258</v>
          </cell>
          <cell r="F17">
            <v>76</v>
          </cell>
          <cell r="G17">
            <v>20</v>
          </cell>
          <cell r="H17">
            <v>19.079999999999998</v>
          </cell>
          <cell r="J17">
            <v>42.12</v>
          </cell>
          <cell r="K17">
            <v>0</v>
          </cell>
        </row>
        <row r="18">
          <cell r="B18">
            <v>21.233333333333331</v>
          </cell>
          <cell r="C18">
            <v>27.8</v>
          </cell>
          <cell r="D18">
            <v>18</v>
          </cell>
          <cell r="E18">
            <v>53.416666666666664</v>
          </cell>
          <cell r="F18">
            <v>77</v>
          </cell>
          <cell r="G18">
            <v>20</v>
          </cell>
          <cell r="H18">
            <v>21.240000000000002</v>
          </cell>
          <cell r="J18">
            <v>49.680000000000007</v>
          </cell>
          <cell r="K18">
            <v>0</v>
          </cell>
        </row>
        <row r="19">
          <cell r="B19">
            <v>20.778260869565216</v>
          </cell>
          <cell r="C19">
            <v>24.5</v>
          </cell>
          <cell r="D19">
            <v>17.399999999999999</v>
          </cell>
          <cell r="E19">
            <v>61.304347826086953</v>
          </cell>
          <cell r="F19">
            <v>83</v>
          </cell>
          <cell r="G19">
            <v>36</v>
          </cell>
          <cell r="H19">
            <v>12.96</v>
          </cell>
          <cell r="J19">
            <v>33.480000000000004</v>
          </cell>
          <cell r="K19">
            <v>0</v>
          </cell>
        </row>
        <row r="20">
          <cell r="B20">
            <v>24.183333333333334</v>
          </cell>
          <cell r="C20">
            <v>32</v>
          </cell>
          <cell r="D20">
            <v>16.8</v>
          </cell>
          <cell r="E20">
            <v>46.375</v>
          </cell>
          <cell r="F20">
            <v>80</v>
          </cell>
          <cell r="G20">
            <v>24</v>
          </cell>
          <cell r="H20">
            <v>16.559999999999999</v>
          </cell>
          <cell r="J20">
            <v>35.28</v>
          </cell>
          <cell r="K20">
            <v>0</v>
          </cell>
        </row>
        <row r="21">
          <cell r="B21">
            <v>27.795652173913048</v>
          </cell>
          <cell r="C21">
            <v>36.299999999999997</v>
          </cell>
          <cell r="D21">
            <v>20.5</v>
          </cell>
          <cell r="E21">
            <v>40.913043478260867</v>
          </cell>
          <cell r="F21">
            <v>68</v>
          </cell>
          <cell r="G21">
            <v>22</v>
          </cell>
          <cell r="H21">
            <v>18.36</v>
          </cell>
          <cell r="J21">
            <v>39.96</v>
          </cell>
          <cell r="K21">
            <v>0</v>
          </cell>
        </row>
        <row r="22">
          <cell r="B22">
            <v>30.362500000000001</v>
          </cell>
          <cell r="C22">
            <v>38.299999999999997</v>
          </cell>
          <cell r="D22">
            <v>25</v>
          </cell>
          <cell r="E22">
            <v>34.083333333333336</v>
          </cell>
          <cell r="F22">
            <v>43</v>
          </cell>
          <cell r="G22">
            <v>23</v>
          </cell>
          <cell r="H22">
            <v>22.68</v>
          </cell>
          <cell r="J22">
            <v>43.92</v>
          </cell>
          <cell r="K22">
            <v>0</v>
          </cell>
        </row>
        <row r="23">
          <cell r="B23">
            <v>32.024999999999999</v>
          </cell>
          <cell r="C23">
            <v>39.799999999999997</v>
          </cell>
          <cell r="D23">
            <v>26.7</v>
          </cell>
          <cell r="E23">
            <v>42.708333333333336</v>
          </cell>
          <cell r="F23">
            <v>60</v>
          </cell>
          <cell r="G23">
            <v>23</v>
          </cell>
          <cell r="H23">
            <v>14.04</v>
          </cell>
          <cell r="J23">
            <v>49.680000000000007</v>
          </cell>
          <cell r="K23">
            <v>0.2</v>
          </cell>
        </row>
        <row r="24">
          <cell r="B24">
            <v>29.512500000000006</v>
          </cell>
          <cell r="C24">
            <v>35.299999999999997</v>
          </cell>
          <cell r="D24">
            <v>24.1</v>
          </cell>
          <cell r="E24">
            <v>55.083333333333336</v>
          </cell>
          <cell r="F24">
            <v>74</v>
          </cell>
          <cell r="G24">
            <v>33</v>
          </cell>
          <cell r="H24">
            <v>15.120000000000001</v>
          </cell>
          <cell r="J24">
            <v>30.240000000000002</v>
          </cell>
          <cell r="K24">
            <v>0</v>
          </cell>
        </row>
        <row r="25">
          <cell r="B25">
            <v>29.566666666666663</v>
          </cell>
          <cell r="C25">
            <v>37</v>
          </cell>
          <cell r="D25">
            <v>23.7</v>
          </cell>
          <cell r="E25">
            <v>57.541666666666664</v>
          </cell>
          <cell r="F25">
            <v>84</v>
          </cell>
          <cell r="G25">
            <v>31</v>
          </cell>
          <cell r="H25">
            <v>21.240000000000002</v>
          </cell>
          <cell r="J25">
            <v>54.72</v>
          </cell>
          <cell r="K25">
            <v>1</v>
          </cell>
        </row>
        <row r="26">
          <cell r="B26">
            <v>24.8125</v>
          </cell>
          <cell r="C26">
            <v>32.6</v>
          </cell>
          <cell r="D26">
            <v>21.2</v>
          </cell>
          <cell r="E26">
            <v>62.916666666666664</v>
          </cell>
          <cell r="F26">
            <v>86</v>
          </cell>
          <cell r="G26">
            <v>40</v>
          </cell>
          <cell r="H26">
            <v>18.36</v>
          </cell>
          <cell r="J26">
            <v>42.84</v>
          </cell>
          <cell r="K26">
            <v>2.2000000000000002</v>
          </cell>
        </row>
        <row r="27">
          <cell r="B27">
            <v>22.223809523809525</v>
          </cell>
          <cell r="C27">
            <v>28.9</v>
          </cell>
          <cell r="D27">
            <v>15.3</v>
          </cell>
          <cell r="E27">
            <v>47.571428571428569</v>
          </cell>
          <cell r="F27">
            <v>90</v>
          </cell>
          <cell r="G27">
            <v>19</v>
          </cell>
          <cell r="H27">
            <v>15.840000000000002</v>
          </cell>
          <cell r="J27">
            <v>29.16</v>
          </cell>
          <cell r="K27">
            <v>0</v>
          </cell>
        </row>
        <row r="28">
          <cell r="B28">
            <v>25.125</v>
          </cell>
          <cell r="C28">
            <v>31.5</v>
          </cell>
          <cell r="D28">
            <v>21.3</v>
          </cell>
          <cell r="E28">
            <v>30.166666666666668</v>
          </cell>
          <cell r="F28">
            <v>43</v>
          </cell>
          <cell r="G28">
            <v>21</v>
          </cell>
          <cell r="H28">
            <v>15.48</v>
          </cell>
          <cell r="J28">
            <v>31.319999999999997</v>
          </cell>
          <cell r="K28">
            <v>0</v>
          </cell>
        </row>
        <row r="29">
          <cell r="B29">
            <v>29.318181818181817</v>
          </cell>
          <cell r="C29">
            <v>38.200000000000003</v>
          </cell>
          <cell r="D29">
            <v>21.6</v>
          </cell>
          <cell r="E29">
            <v>44.272727272727273</v>
          </cell>
          <cell r="F29">
            <v>70</v>
          </cell>
          <cell r="G29">
            <v>27</v>
          </cell>
          <cell r="H29">
            <v>13.32</v>
          </cell>
          <cell r="J29">
            <v>34.200000000000003</v>
          </cell>
          <cell r="K29">
            <v>0</v>
          </cell>
        </row>
        <row r="30">
          <cell r="B30">
            <v>30.220833333333335</v>
          </cell>
          <cell r="C30">
            <v>38</v>
          </cell>
          <cell r="D30">
            <v>24.2</v>
          </cell>
          <cell r="E30">
            <v>51.208333333333336</v>
          </cell>
          <cell r="F30">
            <v>87</v>
          </cell>
          <cell r="G30">
            <v>28</v>
          </cell>
          <cell r="H30">
            <v>31.680000000000003</v>
          </cell>
          <cell r="J30">
            <v>64.44</v>
          </cell>
          <cell r="K30">
            <v>10</v>
          </cell>
        </row>
        <row r="31">
          <cell r="B31">
            <v>26.495833333333337</v>
          </cell>
          <cell r="C31">
            <v>33.700000000000003</v>
          </cell>
          <cell r="D31">
            <v>22.1</v>
          </cell>
          <cell r="E31">
            <v>73.25</v>
          </cell>
          <cell r="F31">
            <v>90</v>
          </cell>
          <cell r="G31">
            <v>48</v>
          </cell>
          <cell r="H31">
            <v>24.840000000000003</v>
          </cell>
          <cell r="J31">
            <v>42.84</v>
          </cell>
          <cell r="K31">
            <v>21.2</v>
          </cell>
        </row>
        <row r="32">
          <cell r="B32">
            <v>22.44285714285714</v>
          </cell>
          <cell r="C32">
            <v>29.8</v>
          </cell>
          <cell r="D32">
            <v>20.3</v>
          </cell>
          <cell r="E32">
            <v>84.571428571428569</v>
          </cell>
          <cell r="F32">
            <v>92</v>
          </cell>
          <cell r="G32">
            <v>61</v>
          </cell>
          <cell r="H32">
            <v>21.96</v>
          </cell>
          <cell r="J32">
            <v>47.16</v>
          </cell>
          <cell r="K32">
            <v>84.800000000000011</v>
          </cell>
        </row>
        <row r="33">
          <cell r="B33">
            <v>19.709090909090911</v>
          </cell>
          <cell r="C33">
            <v>22.3</v>
          </cell>
          <cell r="D33">
            <v>17.7</v>
          </cell>
          <cell r="E33">
            <v>83.5</v>
          </cell>
          <cell r="F33">
            <v>87</v>
          </cell>
          <cell r="G33">
            <v>76</v>
          </cell>
          <cell r="H33">
            <v>15.48</v>
          </cell>
          <cell r="J33">
            <v>33.119999999999997</v>
          </cell>
          <cell r="K33">
            <v>0</v>
          </cell>
        </row>
        <row r="34">
          <cell r="B34">
            <v>21.295454545454547</v>
          </cell>
          <cell r="C34">
            <v>28.6</v>
          </cell>
          <cell r="D34">
            <v>17.5</v>
          </cell>
          <cell r="E34">
            <v>76.272727272727266</v>
          </cell>
          <cell r="F34">
            <v>88</v>
          </cell>
          <cell r="G34">
            <v>52</v>
          </cell>
          <cell r="H34">
            <v>15.840000000000002</v>
          </cell>
          <cell r="J34">
            <v>34.92</v>
          </cell>
          <cell r="K34">
            <v>0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Planilha1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25.637500000000003</v>
          </cell>
          <cell r="C5">
            <v>34.1</v>
          </cell>
          <cell r="D5">
            <v>18.7</v>
          </cell>
          <cell r="E5">
            <v>38.666666666666664</v>
          </cell>
          <cell r="F5">
            <v>60</v>
          </cell>
          <cell r="G5">
            <v>18</v>
          </cell>
          <cell r="H5">
            <v>25.56</v>
          </cell>
          <cell r="J5">
            <v>45.72</v>
          </cell>
          <cell r="K5">
            <v>0</v>
          </cell>
        </row>
        <row r="6">
          <cell r="B6">
            <v>25.700000000000003</v>
          </cell>
          <cell r="C6">
            <v>34.299999999999997</v>
          </cell>
          <cell r="D6">
            <v>17.899999999999999</v>
          </cell>
          <cell r="E6">
            <v>37.375</v>
          </cell>
          <cell r="F6">
            <v>61</v>
          </cell>
          <cell r="G6">
            <v>17</v>
          </cell>
          <cell r="H6">
            <v>25.92</v>
          </cell>
          <cell r="J6">
            <v>39.96</v>
          </cell>
          <cell r="K6">
            <v>0</v>
          </cell>
        </row>
        <row r="7">
          <cell r="B7">
            <v>24.245833333333334</v>
          </cell>
          <cell r="C7">
            <v>32.1</v>
          </cell>
          <cell r="D7">
            <v>17.100000000000001</v>
          </cell>
          <cell r="E7">
            <v>49.458333333333336</v>
          </cell>
          <cell r="F7">
            <v>71</v>
          </cell>
          <cell r="G7">
            <v>28</v>
          </cell>
          <cell r="H7">
            <v>19.079999999999998</v>
          </cell>
          <cell r="J7">
            <v>29.52</v>
          </cell>
          <cell r="K7">
            <v>0</v>
          </cell>
        </row>
        <row r="8">
          <cell r="B8">
            <v>22.345833333333331</v>
          </cell>
          <cell r="C8">
            <v>31.8</v>
          </cell>
          <cell r="D8">
            <v>16.8</v>
          </cell>
          <cell r="E8">
            <v>67.75</v>
          </cell>
          <cell r="F8">
            <v>87</v>
          </cell>
          <cell r="G8">
            <v>32</v>
          </cell>
          <cell r="H8">
            <v>17.64</v>
          </cell>
          <cell r="J8">
            <v>30.240000000000002</v>
          </cell>
          <cell r="K8">
            <v>1</v>
          </cell>
        </row>
        <row r="9">
          <cell r="B9">
            <v>23.295833333333334</v>
          </cell>
          <cell r="C9">
            <v>33.700000000000003</v>
          </cell>
          <cell r="D9">
            <v>15.2</v>
          </cell>
          <cell r="E9">
            <v>57.541666666666664</v>
          </cell>
          <cell r="F9">
            <v>85</v>
          </cell>
          <cell r="G9">
            <v>15</v>
          </cell>
          <cell r="H9">
            <v>24.12</v>
          </cell>
          <cell r="J9">
            <v>36.36</v>
          </cell>
          <cell r="K9">
            <v>0</v>
          </cell>
        </row>
        <row r="10">
          <cell r="B10">
            <v>22.608333333333338</v>
          </cell>
          <cell r="C10">
            <v>33</v>
          </cell>
          <cell r="D10">
            <v>14.7</v>
          </cell>
          <cell r="E10">
            <v>54.666666666666664</v>
          </cell>
          <cell r="F10">
            <v>85</v>
          </cell>
          <cell r="G10">
            <v>20</v>
          </cell>
          <cell r="H10">
            <v>28.44</v>
          </cell>
          <cell r="J10">
            <v>52.56</v>
          </cell>
          <cell r="K10">
            <v>0</v>
          </cell>
        </row>
        <row r="11">
          <cell r="B11">
            <v>25.224999999999998</v>
          </cell>
          <cell r="C11">
            <v>34.9</v>
          </cell>
          <cell r="D11">
            <v>17</v>
          </cell>
          <cell r="E11">
            <v>40.583333333333336</v>
          </cell>
          <cell r="F11">
            <v>68</v>
          </cell>
          <cell r="G11">
            <v>14</v>
          </cell>
          <cell r="H11">
            <v>29.880000000000003</v>
          </cell>
          <cell r="J11">
            <v>56.88</v>
          </cell>
          <cell r="K11">
            <v>0</v>
          </cell>
        </row>
        <row r="12">
          <cell r="B12">
            <v>27.133333333333336</v>
          </cell>
          <cell r="C12">
            <v>35.200000000000003</v>
          </cell>
          <cell r="D12">
            <v>20.8</v>
          </cell>
          <cell r="E12">
            <v>32.5</v>
          </cell>
          <cell r="F12">
            <v>47</v>
          </cell>
          <cell r="G12">
            <v>18</v>
          </cell>
          <cell r="H12">
            <v>31.319999999999997</v>
          </cell>
          <cell r="J12">
            <v>46.800000000000004</v>
          </cell>
          <cell r="K12">
            <v>0</v>
          </cell>
        </row>
        <row r="13">
          <cell r="B13">
            <v>27.962500000000002</v>
          </cell>
          <cell r="C13">
            <v>36</v>
          </cell>
          <cell r="D13">
            <v>22.3</v>
          </cell>
          <cell r="E13">
            <v>26.958333333333332</v>
          </cell>
          <cell r="F13">
            <v>41</v>
          </cell>
          <cell r="G13">
            <v>13</v>
          </cell>
          <cell r="H13">
            <v>20.52</v>
          </cell>
          <cell r="J13">
            <v>36.72</v>
          </cell>
          <cell r="K13">
            <v>0</v>
          </cell>
        </row>
        <row r="14">
          <cell r="B14">
            <v>27.145833333333332</v>
          </cell>
          <cell r="C14">
            <v>35.4</v>
          </cell>
          <cell r="D14">
            <v>17.5</v>
          </cell>
          <cell r="E14">
            <v>35.583333333333336</v>
          </cell>
          <cell r="F14">
            <v>62</v>
          </cell>
          <cell r="G14">
            <v>17</v>
          </cell>
          <cell r="H14">
            <v>16.2</v>
          </cell>
          <cell r="J14">
            <v>29.880000000000003</v>
          </cell>
          <cell r="K14">
            <v>0</v>
          </cell>
        </row>
        <row r="15">
          <cell r="B15">
            <v>25.991666666666664</v>
          </cell>
          <cell r="C15">
            <v>35.799999999999997</v>
          </cell>
          <cell r="D15">
            <v>17.899999999999999</v>
          </cell>
          <cell r="E15">
            <v>56.083333333333336</v>
          </cell>
          <cell r="F15">
            <v>88</v>
          </cell>
          <cell r="G15">
            <v>18</v>
          </cell>
          <cell r="H15">
            <v>13.32</v>
          </cell>
          <cell r="J15">
            <v>27</v>
          </cell>
          <cell r="K15">
            <v>0</v>
          </cell>
        </row>
        <row r="16">
          <cell r="B16">
            <v>27.191666666666666</v>
          </cell>
          <cell r="C16">
            <v>35.799999999999997</v>
          </cell>
          <cell r="D16">
            <v>18.5</v>
          </cell>
          <cell r="E16">
            <v>47.291666666666664</v>
          </cell>
          <cell r="F16">
            <v>82</v>
          </cell>
          <cell r="G16">
            <v>18</v>
          </cell>
          <cell r="H16">
            <v>16.920000000000002</v>
          </cell>
          <cell r="J16">
            <v>32.4</v>
          </cell>
          <cell r="K16">
            <v>0</v>
          </cell>
        </row>
        <row r="17">
          <cell r="B17">
            <v>27.504166666666663</v>
          </cell>
          <cell r="C17">
            <v>36.299999999999997</v>
          </cell>
          <cell r="D17">
            <v>18.7</v>
          </cell>
          <cell r="E17">
            <v>42.958333333333336</v>
          </cell>
          <cell r="F17">
            <v>74</v>
          </cell>
          <cell r="G17">
            <v>18</v>
          </cell>
          <cell r="H17">
            <v>17.64</v>
          </cell>
          <cell r="J17">
            <v>36</v>
          </cell>
          <cell r="K17">
            <v>0</v>
          </cell>
        </row>
        <row r="18">
          <cell r="B18">
            <v>24.099999999999998</v>
          </cell>
          <cell r="C18">
            <v>30.5</v>
          </cell>
          <cell r="D18">
            <v>18.600000000000001</v>
          </cell>
          <cell r="E18">
            <v>60.75</v>
          </cell>
          <cell r="F18">
            <v>88</v>
          </cell>
          <cell r="G18">
            <v>35</v>
          </cell>
          <cell r="H18">
            <v>32.76</v>
          </cell>
          <cell r="J18">
            <v>49.32</v>
          </cell>
          <cell r="K18">
            <v>0.4</v>
          </cell>
        </row>
        <row r="19">
          <cell r="B19">
            <v>19.237500000000001</v>
          </cell>
          <cell r="C19">
            <v>24.2</v>
          </cell>
          <cell r="D19">
            <v>15.8</v>
          </cell>
          <cell r="E19">
            <v>74.333333333333329</v>
          </cell>
          <cell r="F19">
            <v>89</v>
          </cell>
          <cell r="G19">
            <v>56</v>
          </cell>
          <cell r="H19">
            <v>22.32</v>
          </cell>
          <cell r="J19">
            <v>37.800000000000004</v>
          </cell>
          <cell r="K19">
            <v>0</v>
          </cell>
        </row>
        <row r="20">
          <cell r="B20">
            <v>20.999999999999996</v>
          </cell>
          <cell r="C20">
            <v>29.2</v>
          </cell>
          <cell r="D20">
            <v>16.3</v>
          </cell>
          <cell r="E20">
            <v>70.416666666666671</v>
          </cell>
          <cell r="F20">
            <v>96</v>
          </cell>
          <cell r="G20">
            <v>35</v>
          </cell>
          <cell r="H20">
            <v>20.88</v>
          </cell>
          <cell r="J20">
            <v>32.76</v>
          </cell>
          <cell r="K20">
            <v>0.4</v>
          </cell>
        </row>
        <row r="21">
          <cell r="B21">
            <v>23.541666666666661</v>
          </cell>
          <cell r="C21">
            <v>32</v>
          </cell>
          <cell r="D21">
            <v>17.2</v>
          </cell>
          <cell r="E21">
            <v>48.541666666666664</v>
          </cell>
          <cell r="F21">
            <v>73</v>
          </cell>
          <cell r="G21">
            <v>26</v>
          </cell>
          <cell r="H21">
            <v>22.32</v>
          </cell>
          <cell r="J21">
            <v>40.32</v>
          </cell>
          <cell r="K21">
            <v>0</v>
          </cell>
        </row>
        <row r="22">
          <cell r="B22">
            <v>25.791666666666671</v>
          </cell>
          <cell r="C22">
            <v>35.9</v>
          </cell>
          <cell r="D22">
            <v>16.5</v>
          </cell>
          <cell r="E22">
            <v>37.416666666666664</v>
          </cell>
          <cell r="F22">
            <v>55</v>
          </cell>
          <cell r="G22">
            <v>20</v>
          </cell>
          <cell r="H22">
            <v>31.680000000000003</v>
          </cell>
          <cell r="J22">
            <v>43.56</v>
          </cell>
          <cell r="K22">
            <v>0</v>
          </cell>
        </row>
        <row r="23">
          <cell r="B23">
            <v>26.295833333333331</v>
          </cell>
          <cell r="C23">
            <v>32.9</v>
          </cell>
          <cell r="D23">
            <v>21</v>
          </cell>
          <cell r="E23">
            <v>51.583333333333336</v>
          </cell>
          <cell r="F23">
            <v>78</v>
          </cell>
          <cell r="G23">
            <v>37</v>
          </cell>
          <cell r="H23">
            <v>27.36</v>
          </cell>
          <cell r="J23">
            <v>46.800000000000004</v>
          </cell>
          <cell r="K23">
            <v>0</v>
          </cell>
        </row>
        <row r="24">
          <cell r="B24">
            <v>23.262499999999999</v>
          </cell>
          <cell r="C24">
            <v>29.7</v>
          </cell>
          <cell r="D24">
            <v>18.5</v>
          </cell>
          <cell r="E24">
            <v>74.208333333333329</v>
          </cell>
          <cell r="F24">
            <v>99</v>
          </cell>
          <cell r="G24">
            <v>53</v>
          </cell>
          <cell r="H24">
            <v>25.92</v>
          </cell>
          <cell r="J24">
            <v>44.28</v>
          </cell>
          <cell r="K24">
            <v>15.4</v>
          </cell>
        </row>
        <row r="25">
          <cell r="B25">
            <v>26.025000000000002</v>
          </cell>
          <cell r="C25">
            <v>32.9</v>
          </cell>
          <cell r="D25">
            <v>20.7</v>
          </cell>
          <cell r="E25">
            <v>64.166666666666671</v>
          </cell>
          <cell r="F25">
            <v>86</v>
          </cell>
          <cell r="G25">
            <v>35</v>
          </cell>
          <cell r="H25">
            <v>30.96</v>
          </cell>
          <cell r="J25">
            <v>45.36</v>
          </cell>
          <cell r="K25">
            <v>0</v>
          </cell>
        </row>
        <row r="26">
          <cell r="B26">
            <v>22.9375</v>
          </cell>
          <cell r="C26">
            <v>27.4</v>
          </cell>
          <cell r="D26">
            <v>18.899999999999999</v>
          </cell>
          <cell r="E26">
            <v>77.791666666666671</v>
          </cell>
          <cell r="F26">
            <v>96</v>
          </cell>
          <cell r="G26">
            <v>59</v>
          </cell>
          <cell r="H26">
            <v>25.56</v>
          </cell>
          <cell r="J26">
            <v>38.880000000000003</v>
          </cell>
          <cell r="K26">
            <v>0.2</v>
          </cell>
        </row>
        <row r="27">
          <cell r="B27">
            <v>19.187499999999996</v>
          </cell>
          <cell r="C27">
            <v>26.7</v>
          </cell>
          <cell r="D27">
            <v>13.8</v>
          </cell>
          <cell r="E27">
            <v>64.75</v>
          </cell>
          <cell r="F27">
            <v>98</v>
          </cell>
          <cell r="G27">
            <v>29</v>
          </cell>
          <cell r="H27">
            <v>19.8</v>
          </cell>
          <cell r="J27">
            <v>31.680000000000003</v>
          </cell>
          <cell r="K27">
            <v>0</v>
          </cell>
        </row>
        <row r="28">
          <cell r="B28">
            <v>21.487500000000001</v>
          </cell>
          <cell r="C28">
            <v>31.7</v>
          </cell>
          <cell r="D28">
            <v>12.3</v>
          </cell>
          <cell r="E28">
            <v>47.875</v>
          </cell>
          <cell r="F28">
            <v>78</v>
          </cell>
          <cell r="G28">
            <v>31</v>
          </cell>
          <cell r="H28">
            <v>21.96</v>
          </cell>
          <cell r="J28">
            <v>29.880000000000003</v>
          </cell>
          <cell r="K28">
            <v>0</v>
          </cell>
        </row>
        <row r="29">
          <cell r="B29">
            <v>25.679166666666664</v>
          </cell>
          <cell r="C29">
            <v>35.4</v>
          </cell>
          <cell r="D29">
            <v>18.100000000000001</v>
          </cell>
          <cell r="E29">
            <v>40.5</v>
          </cell>
          <cell r="F29">
            <v>60</v>
          </cell>
          <cell r="G29">
            <v>18</v>
          </cell>
          <cell r="H29">
            <v>18.36</v>
          </cell>
          <cell r="J29">
            <v>35.28</v>
          </cell>
          <cell r="K29">
            <v>0</v>
          </cell>
        </row>
        <row r="30">
          <cell r="B30">
            <v>25.475000000000005</v>
          </cell>
          <cell r="C30">
            <v>33.6</v>
          </cell>
          <cell r="D30">
            <v>19.899999999999999</v>
          </cell>
          <cell r="E30">
            <v>59.375</v>
          </cell>
          <cell r="F30">
            <v>94</v>
          </cell>
          <cell r="G30">
            <v>32</v>
          </cell>
          <cell r="H30">
            <v>28.8</v>
          </cell>
          <cell r="J30">
            <v>57.24</v>
          </cell>
          <cell r="K30">
            <v>2</v>
          </cell>
        </row>
        <row r="31">
          <cell r="B31">
            <v>21.204166666666669</v>
          </cell>
          <cell r="C31">
            <v>25.9</v>
          </cell>
          <cell r="D31">
            <v>17.100000000000001</v>
          </cell>
          <cell r="E31">
            <v>79.958333333333329</v>
          </cell>
          <cell r="F31">
            <v>100</v>
          </cell>
          <cell r="G31">
            <v>56</v>
          </cell>
          <cell r="H31">
            <v>30.6</v>
          </cell>
          <cell r="J31">
            <v>68.760000000000005</v>
          </cell>
          <cell r="K31">
            <v>21.4</v>
          </cell>
        </row>
        <row r="32">
          <cell r="B32">
            <v>19.458333333333332</v>
          </cell>
          <cell r="C32">
            <v>21.6</v>
          </cell>
          <cell r="D32">
            <v>17.3</v>
          </cell>
          <cell r="E32">
            <v>92.625</v>
          </cell>
          <cell r="F32">
            <v>100</v>
          </cell>
          <cell r="G32">
            <v>78</v>
          </cell>
          <cell r="H32">
            <v>25.2</v>
          </cell>
          <cell r="J32">
            <v>41.04</v>
          </cell>
          <cell r="K32">
            <v>51.8</v>
          </cell>
        </row>
        <row r="33">
          <cell r="B33">
            <v>19.729166666666668</v>
          </cell>
          <cell r="C33">
            <v>25.7</v>
          </cell>
          <cell r="D33">
            <v>16</v>
          </cell>
          <cell r="E33">
            <v>85.166666666666671</v>
          </cell>
          <cell r="F33">
            <v>100</v>
          </cell>
          <cell r="G33">
            <v>62</v>
          </cell>
          <cell r="H33">
            <v>25.92</v>
          </cell>
          <cell r="J33">
            <v>39.96</v>
          </cell>
          <cell r="K33">
            <v>0.8</v>
          </cell>
        </row>
        <row r="34">
          <cell r="B34">
            <v>22.525000000000002</v>
          </cell>
          <cell r="C34">
            <v>30.3</v>
          </cell>
          <cell r="D34">
            <v>16.7</v>
          </cell>
          <cell r="E34">
            <v>73.041666666666671</v>
          </cell>
          <cell r="F34">
            <v>98</v>
          </cell>
          <cell r="G34">
            <v>39</v>
          </cell>
          <cell r="H34">
            <v>19.8</v>
          </cell>
          <cell r="J34">
            <v>29.880000000000003</v>
          </cell>
          <cell r="K34">
            <v>0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27.241666666666671</v>
          </cell>
          <cell r="C5">
            <v>37.799999999999997</v>
          </cell>
          <cell r="D5">
            <v>17.8</v>
          </cell>
          <cell r="E5">
            <v>42.833333333333336</v>
          </cell>
          <cell r="F5">
            <v>75</v>
          </cell>
          <cell r="G5">
            <v>13</v>
          </cell>
          <cell r="H5">
            <v>14.04</v>
          </cell>
          <cell r="J5">
            <v>30.240000000000002</v>
          </cell>
          <cell r="K5">
            <v>0</v>
          </cell>
        </row>
        <row r="6">
          <cell r="B6">
            <v>26.479166666666671</v>
          </cell>
          <cell r="C6">
            <v>37.6</v>
          </cell>
          <cell r="D6">
            <v>17.7</v>
          </cell>
          <cell r="E6">
            <v>43.041666666666664</v>
          </cell>
          <cell r="F6">
            <v>71</v>
          </cell>
          <cell r="G6">
            <v>16</v>
          </cell>
          <cell r="H6">
            <v>15.48</v>
          </cell>
          <cell r="J6">
            <v>39.24</v>
          </cell>
          <cell r="K6">
            <v>0</v>
          </cell>
        </row>
        <row r="7">
          <cell r="B7">
            <v>24.652173913043477</v>
          </cell>
          <cell r="C7">
            <v>31.2</v>
          </cell>
          <cell r="D7">
            <v>19</v>
          </cell>
          <cell r="E7">
            <v>62.130434782608695</v>
          </cell>
          <cell r="F7">
            <v>87</v>
          </cell>
          <cell r="G7">
            <v>40</v>
          </cell>
          <cell r="H7">
            <v>18</v>
          </cell>
          <cell r="J7">
            <v>30.6</v>
          </cell>
          <cell r="K7">
            <v>0</v>
          </cell>
        </row>
        <row r="8">
          <cell r="B8">
            <v>23.970833333333335</v>
          </cell>
          <cell r="C8">
            <v>33.200000000000003</v>
          </cell>
          <cell r="D8">
            <v>16</v>
          </cell>
          <cell r="E8">
            <v>62.25</v>
          </cell>
          <cell r="F8">
            <v>92</v>
          </cell>
          <cell r="G8">
            <v>33</v>
          </cell>
          <cell r="H8">
            <v>11.520000000000001</v>
          </cell>
          <cell r="J8">
            <v>23.040000000000003</v>
          </cell>
          <cell r="K8">
            <v>0</v>
          </cell>
        </row>
        <row r="9">
          <cell r="B9">
            <v>26.347826086956523</v>
          </cell>
          <cell r="C9">
            <v>34.1</v>
          </cell>
          <cell r="D9">
            <v>19.600000000000001</v>
          </cell>
          <cell r="E9">
            <v>50.652173913043477</v>
          </cell>
          <cell r="F9">
            <v>76</v>
          </cell>
          <cell r="G9">
            <v>26</v>
          </cell>
          <cell r="H9">
            <v>14.04</v>
          </cell>
          <cell r="J9">
            <v>27.720000000000002</v>
          </cell>
          <cell r="K9">
            <v>0</v>
          </cell>
        </row>
        <row r="10">
          <cell r="B10">
            <v>26.141666666666666</v>
          </cell>
          <cell r="C10">
            <v>35.4</v>
          </cell>
          <cell r="D10">
            <v>17.100000000000001</v>
          </cell>
          <cell r="E10">
            <v>48.041666666666664</v>
          </cell>
          <cell r="F10">
            <v>77</v>
          </cell>
          <cell r="G10">
            <v>21</v>
          </cell>
          <cell r="H10">
            <v>14.76</v>
          </cell>
          <cell r="J10">
            <v>34.200000000000003</v>
          </cell>
          <cell r="K10">
            <v>0</v>
          </cell>
        </row>
        <row r="11">
          <cell r="B11">
            <v>26.529166666666669</v>
          </cell>
          <cell r="C11">
            <v>38</v>
          </cell>
          <cell r="D11">
            <v>17.100000000000001</v>
          </cell>
          <cell r="E11">
            <v>53.708333333333336</v>
          </cell>
          <cell r="F11">
            <v>92</v>
          </cell>
          <cell r="G11">
            <v>15</v>
          </cell>
          <cell r="H11">
            <v>11.879999999999999</v>
          </cell>
          <cell r="J11">
            <v>27.36</v>
          </cell>
          <cell r="K11">
            <v>0</v>
          </cell>
        </row>
        <row r="12">
          <cell r="B12">
            <v>26.379166666666666</v>
          </cell>
          <cell r="C12">
            <v>36.799999999999997</v>
          </cell>
          <cell r="D12">
            <v>18.399999999999999</v>
          </cell>
          <cell r="E12">
            <v>52.958333333333336</v>
          </cell>
          <cell r="F12">
            <v>79</v>
          </cell>
          <cell r="G12">
            <v>28</v>
          </cell>
          <cell r="H12">
            <v>17.28</v>
          </cell>
          <cell r="J12">
            <v>34.92</v>
          </cell>
          <cell r="K12">
            <v>0</v>
          </cell>
        </row>
        <row r="13">
          <cell r="B13">
            <v>28.083333333333329</v>
          </cell>
          <cell r="C13">
            <v>38.6</v>
          </cell>
          <cell r="D13">
            <v>18.8</v>
          </cell>
          <cell r="E13">
            <v>54.666666666666664</v>
          </cell>
          <cell r="F13">
            <v>94</v>
          </cell>
          <cell r="G13">
            <v>17</v>
          </cell>
          <cell r="H13">
            <v>19.079999999999998</v>
          </cell>
          <cell r="J13">
            <v>43.92</v>
          </cell>
          <cell r="K13">
            <v>0</v>
          </cell>
        </row>
        <row r="14">
          <cell r="B14">
            <v>26.679166666666664</v>
          </cell>
          <cell r="C14">
            <v>35.4</v>
          </cell>
          <cell r="D14">
            <v>19.899999999999999</v>
          </cell>
          <cell r="E14">
            <v>60.25</v>
          </cell>
          <cell r="F14">
            <v>87</v>
          </cell>
          <cell r="G14">
            <v>35</v>
          </cell>
          <cell r="H14">
            <v>15.120000000000001</v>
          </cell>
          <cell r="J14">
            <v>27.720000000000002</v>
          </cell>
          <cell r="K14">
            <v>0</v>
          </cell>
        </row>
        <row r="15">
          <cell r="B15">
            <v>25.658333333333335</v>
          </cell>
          <cell r="C15">
            <v>36.4</v>
          </cell>
          <cell r="D15">
            <v>17.5</v>
          </cell>
          <cell r="E15">
            <v>58.166666666666664</v>
          </cell>
          <cell r="F15">
            <v>90</v>
          </cell>
          <cell r="G15">
            <v>26</v>
          </cell>
          <cell r="H15">
            <v>10.08</v>
          </cell>
          <cell r="J15">
            <v>21.240000000000002</v>
          </cell>
          <cell r="K15">
            <v>0</v>
          </cell>
        </row>
        <row r="16">
          <cell r="B16">
            <v>27.904166666666669</v>
          </cell>
          <cell r="C16">
            <v>38</v>
          </cell>
          <cell r="D16">
            <v>19.2</v>
          </cell>
          <cell r="E16">
            <v>53.708333333333336</v>
          </cell>
          <cell r="F16">
            <v>89</v>
          </cell>
          <cell r="G16">
            <v>20</v>
          </cell>
          <cell r="H16">
            <v>18</v>
          </cell>
          <cell r="J16">
            <v>28.08</v>
          </cell>
          <cell r="K16">
            <v>0</v>
          </cell>
        </row>
        <row r="17">
          <cell r="B17">
            <v>28.873913043478257</v>
          </cell>
          <cell r="C17">
            <v>38.1</v>
          </cell>
          <cell r="D17">
            <v>19.600000000000001</v>
          </cell>
          <cell r="E17">
            <v>49.521739130434781</v>
          </cell>
          <cell r="F17">
            <v>84</v>
          </cell>
          <cell r="G17">
            <v>22</v>
          </cell>
          <cell r="H17">
            <v>14.76</v>
          </cell>
          <cell r="J17">
            <v>29.880000000000003</v>
          </cell>
          <cell r="K17">
            <v>0</v>
          </cell>
        </row>
        <row r="18">
          <cell r="B18">
            <v>25.774999999999995</v>
          </cell>
          <cell r="C18">
            <v>31.4</v>
          </cell>
          <cell r="D18">
            <v>22</v>
          </cell>
          <cell r="E18">
            <v>64.041666666666671</v>
          </cell>
          <cell r="F18">
            <v>82</v>
          </cell>
          <cell r="G18">
            <v>39</v>
          </cell>
          <cell r="H18">
            <v>18.720000000000002</v>
          </cell>
          <cell r="J18">
            <v>39.96</v>
          </cell>
          <cell r="K18">
            <v>0</v>
          </cell>
        </row>
        <row r="19">
          <cell r="B19">
            <v>21.337500000000002</v>
          </cell>
          <cell r="C19">
            <v>25.2</v>
          </cell>
          <cell r="D19">
            <v>17.8</v>
          </cell>
          <cell r="E19">
            <v>70.625</v>
          </cell>
          <cell r="F19">
            <v>87</v>
          </cell>
          <cell r="G19">
            <v>54</v>
          </cell>
          <cell r="H19">
            <v>14.04</v>
          </cell>
          <cell r="J19">
            <v>34.92</v>
          </cell>
          <cell r="K19">
            <v>0</v>
          </cell>
        </row>
        <row r="20">
          <cell r="B20">
            <v>23.500000000000004</v>
          </cell>
          <cell r="C20">
            <v>31.9</v>
          </cell>
          <cell r="D20">
            <v>18</v>
          </cell>
          <cell r="E20">
            <v>65.416666666666671</v>
          </cell>
          <cell r="F20">
            <v>93</v>
          </cell>
          <cell r="G20">
            <v>27</v>
          </cell>
          <cell r="H20">
            <v>13.68</v>
          </cell>
          <cell r="J20">
            <v>27</v>
          </cell>
          <cell r="K20">
            <v>0</v>
          </cell>
        </row>
        <row r="21">
          <cell r="B21">
            <v>26.491304347826084</v>
          </cell>
          <cell r="C21">
            <v>35.799999999999997</v>
          </cell>
          <cell r="D21">
            <v>18.5</v>
          </cell>
          <cell r="E21">
            <v>44.565217391304351</v>
          </cell>
          <cell r="F21">
            <v>70</v>
          </cell>
          <cell r="G21">
            <v>22</v>
          </cell>
          <cell r="H21">
            <v>14.4</v>
          </cell>
          <cell r="J21">
            <v>31.680000000000003</v>
          </cell>
          <cell r="K21">
            <v>0</v>
          </cell>
        </row>
        <row r="22">
          <cell r="B22">
            <v>28.074999999999999</v>
          </cell>
          <cell r="C22">
            <v>38.799999999999997</v>
          </cell>
          <cell r="D22">
            <v>18.8</v>
          </cell>
          <cell r="E22">
            <v>36.166666666666664</v>
          </cell>
          <cell r="F22">
            <v>58</v>
          </cell>
          <cell r="G22">
            <v>19</v>
          </cell>
          <cell r="H22">
            <v>11.879999999999999</v>
          </cell>
          <cell r="J22">
            <v>24.840000000000003</v>
          </cell>
          <cell r="K22">
            <v>0</v>
          </cell>
        </row>
        <row r="23">
          <cell r="B23">
            <v>29.137500000000003</v>
          </cell>
          <cell r="C23">
            <v>36.700000000000003</v>
          </cell>
          <cell r="D23">
            <v>21.5</v>
          </cell>
          <cell r="E23">
            <v>46.208333333333336</v>
          </cell>
          <cell r="F23">
            <v>61</v>
          </cell>
          <cell r="G23">
            <v>33</v>
          </cell>
          <cell r="H23">
            <v>18.36</v>
          </cell>
          <cell r="J23">
            <v>42.480000000000004</v>
          </cell>
          <cell r="K23">
            <v>0</v>
          </cell>
        </row>
        <row r="24">
          <cell r="B24">
            <v>28.254166666666663</v>
          </cell>
          <cell r="C24">
            <v>35.799999999999997</v>
          </cell>
          <cell r="D24">
            <v>22</v>
          </cell>
          <cell r="E24">
            <v>60.041666666666664</v>
          </cell>
          <cell r="F24">
            <v>92</v>
          </cell>
          <cell r="G24">
            <v>35</v>
          </cell>
          <cell r="H24">
            <v>16.920000000000002</v>
          </cell>
          <cell r="J24">
            <v>33.480000000000004</v>
          </cell>
          <cell r="K24">
            <v>1.2</v>
          </cell>
        </row>
        <row r="25">
          <cell r="B25">
            <v>29.341666666666672</v>
          </cell>
          <cell r="C25">
            <v>38.1</v>
          </cell>
          <cell r="D25">
            <v>22.5</v>
          </cell>
          <cell r="E25">
            <v>58.958333333333336</v>
          </cell>
          <cell r="F25">
            <v>91</v>
          </cell>
          <cell r="G25">
            <v>29</v>
          </cell>
          <cell r="H25">
            <v>21.6</v>
          </cell>
          <cell r="J25">
            <v>41.4</v>
          </cell>
          <cell r="K25">
            <v>0</v>
          </cell>
        </row>
        <row r="26">
          <cell r="B26">
            <v>26.981818181818177</v>
          </cell>
          <cell r="C26">
            <v>31.5</v>
          </cell>
          <cell r="D26">
            <v>24.1</v>
          </cell>
          <cell r="E26">
            <v>63.863636363636367</v>
          </cell>
          <cell r="F26">
            <v>83</v>
          </cell>
          <cell r="G26">
            <v>41</v>
          </cell>
          <cell r="H26">
            <v>16.920000000000002</v>
          </cell>
          <cell r="J26">
            <v>47.519999999999996</v>
          </cell>
          <cell r="K26">
            <v>0</v>
          </cell>
        </row>
        <row r="27">
          <cell r="B27">
            <v>23.391304347826082</v>
          </cell>
          <cell r="C27">
            <v>29.9</v>
          </cell>
          <cell r="D27">
            <v>18.899999999999999</v>
          </cell>
          <cell r="E27">
            <v>44.217391304347828</v>
          </cell>
          <cell r="F27">
            <v>68</v>
          </cell>
          <cell r="G27">
            <v>16</v>
          </cell>
          <cell r="H27">
            <v>12.6</v>
          </cell>
          <cell r="J27">
            <v>32.04</v>
          </cell>
          <cell r="K27">
            <v>0</v>
          </cell>
        </row>
        <row r="28">
          <cell r="B28">
            <v>24.316666666666666</v>
          </cell>
          <cell r="C28">
            <v>33.700000000000003</v>
          </cell>
          <cell r="D28">
            <v>17.7</v>
          </cell>
          <cell r="E28">
            <v>37.583333333333336</v>
          </cell>
          <cell r="F28">
            <v>50</v>
          </cell>
          <cell r="G28">
            <v>26</v>
          </cell>
          <cell r="H28">
            <v>11.520000000000001</v>
          </cell>
          <cell r="J28">
            <v>27.720000000000002</v>
          </cell>
          <cell r="K28">
            <v>0</v>
          </cell>
        </row>
        <row r="29">
          <cell r="B29">
            <v>26.121739130434779</v>
          </cell>
          <cell r="C29">
            <v>36.9</v>
          </cell>
          <cell r="D29">
            <v>19.3</v>
          </cell>
          <cell r="E29">
            <v>52.913043478260867</v>
          </cell>
          <cell r="F29">
            <v>79</v>
          </cell>
          <cell r="G29">
            <v>27</v>
          </cell>
          <cell r="H29">
            <v>6.48</v>
          </cell>
          <cell r="J29">
            <v>28.8</v>
          </cell>
          <cell r="K29">
            <v>0</v>
          </cell>
        </row>
        <row r="30">
          <cell r="B30">
            <v>27.2695652173913</v>
          </cell>
          <cell r="C30">
            <v>36.700000000000003</v>
          </cell>
          <cell r="D30">
            <v>21.2</v>
          </cell>
          <cell r="E30">
            <v>62.217391304347828</v>
          </cell>
          <cell r="F30">
            <v>92</v>
          </cell>
          <cell r="G30">
            <v>32</v>
          </cell>
          <cell r="H30">
            <v>16.559999999999999</v>
          </cell>
          <cell r="J30">
            <v>39.24</v>
          </cell>
          <cell r="K30">
            <v>2.4</v>
          </cell>
        </row>
        <row r="31">
          <cell r="B31">
            <v>23.6875</v>
          </cell>
          <cell r="C31">
            <v>31.8</v>
          </cell>
          <cell r="D31">
            <v>19.5</v>
          </cell>
          <cell r="E31">
            <v>79.875</v>
          </cell>
          <cell r="F31">
            <v>96</v>
          </cell>
          <cell r="G31">
            <v>47</v>
          </cell>
          <cell r="H31">
            <v>17.64</v>
          </cell>
          <cell r="J31">
            <v>37.080000000000005</v>
          </cell>
          <cell r="K31">
            <v>21.2</v>
          </cell>
        </row>
        <row r="32">
          <cell r="B32">
            <v>21.986363636363635</v>
          </cell>
          <cell r="C32">
            <v>24.6</v>
          </cell>
          <cell r="D32">
            <v>20.2</v>
          </cell>
          <cell r="E32">
            <v>90.454545454545453</v>
          </cell>
          <cell r="F32">
            <v>97</v>
          </cell>
          <cell r="G32">
            <v>77</v>
          </cell>
          <cell r="H32">
            <v>14.76</v>
          </cell>
          <cell r="J32">
            <v>40.680000000000007</v>
          </cell>
          <cell r="K32">
            <v>43.999999999999993</v>
          </cell>
        </row>
        <row r="33">
          <cell r="B33">
            <v>22.756521739130438</v>
          </cell>
          <cell r="C33">
            <v>28.6</v>
          </cell>
          <cell r="D33">
            <v>19.3</v>
          </cell>
          <cell r="E33">
            <v>80.913043478260875</v>
          </cell>
          <cell r="F33">
            <v>96</v>
          </cell>
          <cell r="G33">
            <v>54</v>
          </cell>
          <cell r="H33">
            <v>8.2799999999999994</v>
          </cell>
          <cell r="J33">
            <v>18.720000000000002</v>
          </cell>
          <cell r="K33">
            <v>0</v>
          </cell>
        </row>
        <row r="34">
          <cell r="B34">
            <v>24.786956521739132</v>
          </cell>
          <cell r="C34">
            <v>31.5</v>
          </cell>
          <cell r="D34">
            <v>20.2</v>
          </cell>
          <cell r="E34">
            <v>71.739130434782609</v>
          </cell>
          <cell r="F34">
            <v>94</v>
          </cell>
          <cell r="G34">
            <v>43</v>
          </cell>
          <cell r="H34">
            <v>10.44</v>
          </cell>
          <cell r="J34">
            <v>19.440000000000001</v>
          </cell>
          <cell r="K34">
            <v>0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Planilha1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J24" t="str">
            <v>*</v>
          </cell>
          <cell r="K24" t="str">
            <v>*</v>
          </cell>
        </row>
        <row r="25">
          <cell r="B25">
            <v>22.775000000000002</v>
          </cell>
          <cell r="C25">
            <v>29.4</v>
          </cell>
          <cell r="D25">
            <v>20.3</v>
          </cell>
          <cell r="E25">
            <v>89.291666666666671</v>
          </cell>
          <cell r="F25">
            <v>100</v>
          </cell>
          <cell r="G25">
            <v>69</v>
          </cell>
          <cell r="H25">
            <v>19.8</v>
          </cell>
          <cell r="J25">
            <v>36.36</v>
          </cell>
          <cell r="K25">
            <v>14.8</v>
          </cell>
        </row>
        <row r="26">
          <cell r="B26">
            <v>20.587500000000002</v>
          </cell>
          <cell r="C26">
            <v>22.8</v>
          </cell>
          <cell r="D26">
            <v>17.600000000000001</v>
          </cell>
          <cell r="E26">
            <v>77.541666666666671</v>
          </cell>
          <cell r="F26">
            <v>98</v>
          </cell>
          <cell r="G26">
            <v>53</v>
          </cell>
          <cell r="H26">
            <v>21.240000000000002</v>
          </cell>
          <cell r="J26">
            <v>38.519999999999996</v>
          </cell>
          <cell r="K26">
            <v>0.4</v>
          </cell>
        </row>
        <row r="27">
          <cell r="B27">
            <v>15.970833333333333</v>
          </cell>
          <cell r="C27">
            <v>23</v>
          </cell>
          <cell r="D27">
            <v>9.6</v>
          </cell>
          <cell r="E27">
            <v>56.041666666666664</v>
          </cell>
          <cell r="F27">
            <v>84</v>
          </cell>
          <cell r="G27">
            <v>29</v>
          </cell>
          <cell r="H27">
            <v>16.559999999999999</v>
          </cell>
          <cell r="J27">
            <v>33.119999999999997</v>
          </cell>
          <cell r="K27">
            <v>0</v>
          </cell>
        </row>
        <row r="28">
          <cell r="B28">
            <v>19.204166666666669</v>
          </cell>
          <cell r="C28">
            <v>27.4</v>
          </cell>
          <cell r="D28">
            <v>11.2</v>
          </cell>
          <cell r="E28">
            <v>46.75</v>
          </cell>
          <cell r="F28">
            <v>88</v>
          </cell>
          <cell r="G28">
            <v>25</v>
          </cell>
          <cell r="H28">
            <v>14.4</v>
          </cell>
          <cell r="J28">
            <v>29.16</v>
          </cell>
          <cell r="K28">
            <v>0</v>
          </cell>
        </row>
        <row r="29">
          <cell r="B29">
            <v>23.595833333333335</v>
          </cell>
          <cell r="C29">
            <v>31.1</v>
          </cell>
          <cell r="D29">
            <v>18.3</v>
          </cell>
          <cell r="E29">
            <v>48.041666666666664</v>
          </cell>
          <cell r="F29">
            <v>65</v>
          </cell>
          <cell r="G29">
            <v>33</v>
          </cell>
          <cell r="H29">
            <v>16.2</v>
          </cell>
          <cell r="J29">
            <v>34.56</v>
          </cell>
          <cell r="K29">
            <v>0</v>
          </cell>
        </row>
        <row r="30">
          <cell r="B30">
            <v>18.395833333333332</v>
          </cell>
          <cell r="C30">
            <v>25.1</v>
          </cell>
          <cell r="D30">
            <v>16.100000000000001</v>
          </cell>
          <cell r="E30">
            <v>88</v>
          </cell>
          <cell r="F30">
            <v>100</v>
          </cell>
          <cell r="G30">
            <v>54</v>
          </cell>
          <cell r="H30">
            <v>19.079999999999998</v>
          </cell>
          <cell r="J30">
            <v>40.32</v>
          </cell>
          <cell r="K30">
            <v>19</v>
          </cell>
        </row>
        <row r="31">
          <cell r="B31">
            <v>19.929166666666664</v>
          </cell>
          <cell r="C31">
            <v>25.7</v>
          </cell>
          <cell r="D31">
            <v>17.7</v>
          </cell>
          <cell r="E31">
            <v>92.875</v>
          </cell>
          <cell r="F31">
            <v>99</v>
          </cell>
          <cell r="G31">
            <v>70</v>
          </cell>
          <cell r="H31">
            <v>20.88</v>
          </cell>
          <cell r="J31">
            <v>45.72</v>
          </cell>
          <cell r="K31">
            <v>6.3999999999999995</v>
          </cell>
        </row>
        <row r="32">
          <cell r="B32">
            <v>19.808333333333334</v>
          </cell>
          <cell r="C32">
            <v>22.9</v>
          </cell>
          <cell r="D32">
            <v>17.8</v>
          </cell>
          <cell r="E32">
            <v>94.25</v>
          </cell>
          <cell r="F32">
            <v>100</v>
          </cell>
          <cell r="G32">
            <v>80</v>
          </cell>
          <cell r="H32">
            <v>18.720000000000002</v>
          </cell>
          <cell r="J32">
            <v>42.480000000000004</v>
          </cell>
          <cell r="K32">
            <v>18.199999999999996</v>
          </cell>
        </row>
        <row r="33">
          <cell r="B33">
            <v>20.133333333333333</v>
          </cell>
          <cell r="C33">
            <v>24</v>
          </cell>
          <cell r="D33">
            <v>17</v>
          </cell>
          <cell r="E33">
            <v>87.208333333333329</v>
          </cell>
          <cell r="F33">
            <v>100</v>
          </cell>
          <cell r="G33">
            <v>65</v>
          </cell>
          <cell r="H33">
            <v>16.2</v>
          </cell>
          <cell r="J33">
            <v>35.64</v>
          </cell>
          <cell r="K33">
            <v>1</v>
          </cell>
        </row>
        <row r="34">
          <cell r="B34">
            <v>19.912500000000005</v>
          </cell>
          <cell r="C34">
            <v>24</v>
          </cell>
          <cell r="D34">
            <v>16.8</v>
          </cell>
          <cell r="E34">
            <v>87.041666666666671</v>
          </cell>
          <cell r="F34">
            <v>99</v>
          </cell>
          <cell r="G34">
            <v>67</v>
          </cell>
          <cell r="H34">
            <v>12.24</v>
          </cell>
          <cell r="J34">
            <v>30.96</v>
          </cell>
          <cell r="K34">
            <v>16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Planilha1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26.417391304347824</v>
          </cell>
          <cell r="C5">
            <v>35.1</v>
          </cell>
          <cell r="D5">
            <v>17.5</v>
          </cell>
          <cell r="E5">
            <v>43.869565217391305</v>
          </cell>
          <cell r="F5">
            <v>71</v>
          </cell>
          <cell r="G5">
            <v>22</v>
          </cell>
          <cell r="H5">
            <v>17.64</v>
          </cell>
          <cell r="J5">
            <v>36.72</v>
          </cell>
          <cell r="K5">
            <v>0</v>
          </cell>
        </row>
        <row r="6">
          <cell r="B6">
            <v>23.979166666666668</v>
          </cell>
          <cell r="C6">
            <v>32.5</v>
          </cell>
          <cell r="D6">
            <v>18.8</v>
          </cell>
          <cell r="E6">
            <v>52.916666666666664</v>
          </cell>
          <cell r="F6">
            <v>69</v>
          </cell>
          <cell r="G6">
            <v>30</v>
          </cell>
          <cell r="H6">
            <v>13.68</v>
          </cell>
          <cell r="J6">
            <v>37.080000000000005</v>
          </cell>
          <cell r="K6">
            <v>0</v>
          </cell>
        </row>
        <row r="7">
          <cell r="B7">
            <v>19.554166666666667</v>
          </cell>
          <cell r="C7">
            <v>22.4</v>
          </cell>
          <cell r="D7">
            <v>18.2</v>
          </cell>
          <cell r="E7">
            <v>68.125</v>
          </cell>
          <cell r="F7">
            <v>74</v>
          </cell>
          <cell r="G7">
            <v>54</v>
          </cell>
          <cell r="H7">
            <v>11.520000000000001</v>
          </cell>
          <cell r="J7">
            <v>31.319999999999997</v>
          </cell>
          <cell r="K7">
            <v>0</v>
          </cell>
        </row>
        <row r="8">
          <cell r="B8">
            <v>19.616666666666664</v>
          </cell>
          <cell r="C8">
            <v>26.7</v>
          </cell>
          <cell r="D8">
            <v>15.4</v>
          </cell>
          <cell r="E8">
            <v>50.708333333333336</v>
          </cell>
          <cell r="F8">
            <v>62</v>
          </cell>
          <cell r="G8">
            <v>39</v>
          </cell>
          <cell r="H8">
            <v>6.84</v>
          </cell>
          <cell r="J8">
            <v>23.759999999999998</v>
          </cell>
          <cell r="K8">
            <v>0</v>
          </cell>
        </row>
        <row r="9">
          <cell r="B9">
            <v>20.124999999999996</v>
          </cell>
          <cell r="C9">
            <v>27.8</v>
          </cell>
          <cell r="D9">
            <v>14.2</v>
          </cell>
          <cell r="E9">
            <v>57.5</v>
          </cell>
          <cell r="F9">
            <v>73</v>
          </cell>
          <cell r="G9">
            <v>43</v>
          </cell>
          <cell r="H9">
            <v>10.44</v>
          </cell>
          <cell r="J9">
            <v>23.400000000000002</v>
          </cell>
          <cell r="K9">
            <v>0</v>
          </cell>
        </row>
        <row r="10">
          <cell r="B10">
            <v>22.066666666666674</v>
          </cell>
          <cell r="C10">
            <v>28.2</v>
          </cell>
          <cell r="D10">
            <v>16.7</v>
          </cell>
          <cell r="E10">
            <v>57.625</v>
          </cell>
          <cell r="F10">
            <v>73</v>
          </cell>
          <cell r="G10">
            <v>44</v>
          </cell>
          <cell r="H10">
            <v>8.2799999999999994</v>
          </cell>
          <cell r="J10">
            <v>19.440000000000001</v>
          </cell>
          <cell r="K10">
            <v>0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J11" t="str">
            <v>*</v>
          </cell>
          <cell r="K11" t="str">
            <v>*</v>
          </cell>
        </row>
        <row r="12">
          <cell r="B12">
            <v>27.950000000000003</v>
          </cell>
          <cell r="C12">
            <v>35.6</v>
          </cell>
          <cell r="D12">
            <v>21</v>
          </cell>
          <cell r="E12">
            <v>45.166666666666664</v>
          </cell>
          <cell r="F12">
            <v>63</v>
          </cell>
          <cell r="G12">
            <v>25</v>
          </cell>
          <cell r="H12">
            <v>22.32</v>
          </cell>
          <cell r="J12">
            <v>45</v>
          </cell>
          <cell r="K12">
            <v>0</v>
          </cell>
        </row>
        <row r="13">
          <cell r="B13">
            <v>28.612499999999997</v>
          </cell>
          <cell r="C13">
            <v>36.299999999999997</v>
          </cell>
          <cell r="D13">
            <v>22.1</v>
          </cell>
          <cell r="E13">
            <v>48.208333333333336</v>
          </cell>
          <cell r="F13">
            <v>67</v>
          </cell>
          <cell r="G13">
            <v>29</v>
          </cell>
          <cell r="H13">
            <v>15.48</v>
          </cell>
          <cell r="J13">
            <v>56.16</v>
          </cell>
          <cell r="K13">
            <v>0</v>
          </cell>
        </row>
        <row r="14">
          <cell r="B14">
            <v>18.987500000000001</v>
          </cell>
          <cell r="C14">
            <v>25.3</v>
          </cell>
          <cell r="D14">
            <v>15.8</v>
          </cell>
          <cell r="E14">
            <v>64.875</v>
          </cell>
          <cell r="F14">
            <v>74</v>
          </cell>
          <cell r="G14">
            <v>58</v>
          </cell>
          <cell r="H14">
            <v>11.16</v>
          </cell>
          <cell r="J14">
            <v>30.96</v>
          </cell>
          <cell r="K14">
            <v>0</v>
          </cell>
        </row>
        <row r="15">
          <cell r="B15">
            <v>20.708695652173915</v>
          </cell>
          <cell r="C15">
            <v>30.9</v>
          </cell>
          <cell r="D15">
            <v>13.4</v>
          </cell>
          <cell r="E15">
            <v>61.652173913043477</v>
          </cell>
          <cell r="F15">
            <v>80</v>
          </cell>
          <cell r="G15">
            <v>37</v>
          </cell>
          <cell r="H15">
            <v>11.16</v>
          </cell>
          <cell r="J15">
            <v>20.16</v>
          </cell>
          <cell r="K15">
            <v>0</v>
          </cell>
        </row>
        <row r="16">
          <cell r="B16">
            <v>22.508333333333329</v>
          </cell>
          <cell r="C16">
            <v>27.3</v>
          </cell>
          <cell r="D16">
            <v>19.3</v>
          </cell>
          <cell r="E16">
            <v>63.125</v>
          </cell>
          <cell r="F16">
            <v>75</v>
          </cell>
          <cell r="G16">
            <v>46</v>
          </cell>
          <cell r="H16">
            <v>7.9200000000000008</v>
          </cell>
          <cell r="J16">
            <v>19.079999999999998</v>
          </cell>
          <cell r="K16">
            <v>0</v>
          </cell>
        </row>
        <row r="17">
          <cell r="B17">
            <v>22.795833333333331</v>
          </cell>
          <cell r="C17">
            <v>30</v>
          </cell>
          <cell r="D17">
            <v>18.600000000000001</v>
          </cell>
          <cell r="E17">
            <v>60.375</v>
          </cell>
          <cell r="F17">
            <v>72</v>
          </cell>
          <cell r="G17">
            <v>47</v>
          </cell>
          <cell r="H17">
            <v>9</v>
          </cell>
          <cell r="J17">
            <v>24.48</v>
          </cell>
          <cell r="K17">
            <v>0</v>
          </cell>
        </row>
        <row r="18">
          <cell r="B18">
            <v>18.279166666666665</v>
          </cell>
          <cell r="C18">
            <v>22.3</v>
          </cell>
          <cell r="D18">
            <v>16.600000000000001</v>
          </cell>
          <cell r="E18">
            <v>78.125</v>
          </cell>
          <cell r="F18">
            <v>89</v>
          </cell>
          <cell r="G18">
            <v>54</v>
          </cell>
          <cell r="H18">
            <v>10.08</v>
          </cell>
          <cell r="J18">
            <v>21.96</v>
          </cell>
          <cell r="K18">
            <v>0</v>
          </cell>
        </row>
        <row r="19">
          <cell r="B19">
            <v>18.862500000000001</v>
          </cell>
          <cell r="C19">
            <v>25.3</v>
          </cell>
          <cell r="D19">
            <v>15.1</v>
          </cell>
          <cell r="E19">
            <v>80.083333333333329</v>
          </cell>
          <cell r="F19">
            <v>91</v>
          </cell>
          <cell r="G19">
            <v>56</v>
          </cell>
          <cell r="H19">
            <v>6.84</v>
          </cell>
          <cell r="J19">
            <v>16.2</v>
          </cell>
          <cell r="K19">
            <v>0</v>
          </cell>
        </row>
        <row r="20">
          <cell r="B20">
            <v>20.804166666666671</v>
          </cell>
          <cell r="C20">
            <v>30</v>
          </cell>
          <cell r="D20">
            <v>12.6</v>
          </cell>
          <cell r="E20">
            <v>55.333333333333336</v>
          </cell>
          <cell r="F20">
            <v>79</v>
          </cell>
          <cell r="G20">
            <v>24</v>
          </cell>
          <cell r="H20">
            <v>7.5600000000000005</v>
          </cell>
          <cell r="J20">
            <v>21.96</v>
          </cell>
          <cell r="K20">
            <v>0</v>
          </cell>
        </row>
        <row r="21">
          <cell r="B21">
            <v>22.766666666666669</v>
          </cell>
          <cell r="C21">
            <v>30</v>
          </cell>
          <cell r="D21">
            <v>17.2</v>
          </cell>
          <cell r="E21">
            <v>45.333333333333336</v>
          </cell>
          <cell r="F21">
            <v>61</v>
          </cell>
          <cell r="G21">
            <v>29</v>
          </cell>
          <cell r="H21">
            <v>14.04</v>
          </cell>
          <cell r="J21">
            <v>33.480000000000004</v>
          </cell>
          <cell r="K21">
            <v>0</v>
          </cell>
        </row>
        <row r="22">
          <cell r="B22">
            <v>24.441666666666666</v>
          </cell>
          <cell r="C22">
            <v>32.799999999999997</v>
          </cell>
          <cell r="D22">
            <v>17.899999999999999</v>
          </cell>
          <cell r="E22">
            <v>40.541666666666664</v>
          </cell>
          <cell r="F22">
            <v>53</v>
          </cell>
          <cell r="G22">
            <v>29</v>
          </cell>
          <cell r="H22">
            <v>12.6</v>
          </cell>
          <cell r="J22">
            <v>30.240000000000002</v>
          </cell>
          <cell r="K22">
            <v>0</v>
          </cell>
        </row>
        <row r="23">
          <cell r="B23">
            <v>26.562499999999996</v>
          </cell>
          <cell r="C23">
            <v>34.1</v>
          </cell>
          <cell r="D23">
            <v>19.8</v>
          </cell>
          <cell r="E23">
            <v>49.25</v>
          </cell>
          <cell r="F23">
            <v>70</v>
          </cell>
          <cell r="G23">
            <v>34</v>
          </cell>
          <cell r="H23">
            <v>15.48</v>
          </cell>
          <cell r="J23">
            <v>32.76</v>
          </cell>
          <cell r="K23">
            <v>0</v>
          </cell>
        </row>
        <row r="24">
          <cell r="B24">
            <v>22.545833333333334</v>
          </cell>
          <cell r="C24">
            <v>27</v>
          </cell>
          <cell r="D24">
            <v>18.899999999999999</v>
          </cell>
          <cell r="E24">
            <v>76.666666666666671</v>
          </cell>
          <cell r="F24">
            <v>84</v>
          </cell>
          <cell r="G24">
            <v>68</v>
          </cell>
          <cell r="H24">
            <v>11.16</v>
          </cell>
          <cell r="J24">
            <v>28.44</v>
          </cell>
          <cell r="K24">
            <v>0</v>
          </cell>
        </row>
        <row r="25">
          <cell r="B25">
            <v>23.854166666666668</v>
          </cell>
          <cell r="C25">
            <v>29.7</v>
          </cell>
          <cell r="D25">
            <v>20.9</v>
          </cell>
          <cell r="E25">
            <v>77.166666666666671</v>
          </cell>
          <cell r="F25">
            <v>85</v>
          </cell>
          <cell r="G25">
            <v>67</v>
          </cell>
          <cell r="H25">
            <v>10.44</v>
          </cell>
          <cell r="J25">
            <v>34.56</v>
          </cell>
          <cell r="K25">
            <v>0</v>
          </cell>
        </row>
        <row r="26">
          <cell r="B26">
            <v>21.066666666666666</v>
          </cell>
          <cell r="C26">
            <v>22.9</v>
          </cell>
          <cell r="D26">
            <v>19.600000000000001</v>
          </cell>
          <cell r="E26">
            <v>74.25</v>
          </cell>
          <cell r="F26">
            <v>84</v>
          </cell>
          <cell r="G26">
            <v>59</v>
          </cell>
          <cell r="H26">
            <v>11.16</v>
          </cell>
          <cell r="J26">
            <v>33.840000000000003</v>
          </cell>
          <cell r="K26">
            <v>0</v>
          </cell>
        </row>
        <row r="27">
          <cell r="B27">
            <v>18.391666666666669</v>
          </cell>
          <cell r="C27">
            <v>26.1</v>
          </cell>
          <cell r="D27">
            <v>11.5</v>
          </cell>
          <cell r="E27">
            <v>49.958333333333336</v>
          </cell>
          <cell r="F27">
            <v>70</v>
          </cell>
          <cell r="G27">
            <v>24</v>
          </cell>
          <cell r="H27">
            <v>6.12</v>
          </cell>
          <cell r="J27">
            <v>21.96</v>
          </cell>
          <cell r="K27">
            <v>0</v>
          </cell>
        </row>
        <row r="28">
          <cell r="B28">
            <v>20.729166666666664</v>
          </cell>
          <cell r="C28">
            <v>28.5</v>
          </cell>
          <cell r="D28">
            <v>14.7</v>
          </cell>
          <cell r="E28">
            <v>39.083333333333336</v>
          </cell>
          <cell r="F28">
            <v>53</v>
          </cell>
          <cell r="G28">
            <v>26</v>
          </cell>
          <cell r="H28">
            <v>9.7200000000000006</v>
          </cell>
          <cell r="J28">
            <v>23.040000000000003</v>
          </cell>
          <cell r="K28">
            <v>0</v>
          </cell>
        </row>
        <row r="29">
          <cell r="B29">
            <v>25.179166666666671</v>
          </cell>
          <cell r="C29">
            <v>33.1</v>
          </cell>
          <cell r="D29">
            <v>17.899999999999999</v>
          </cell>
          <cell r="E29">
            <v>47.25</v>
          </cell>
          <cell r="F29">
            <v>68</v>
          </cell>
          <cell r="G29">
            <v>33</v>
          </cell>
          <cell r="H29">
            <v>17.28</v>
          </cell>
          <cell r="J29">
            <v>37.800000000000004</v>
          </cell>
          <cell r="K29">
            <v>0</v>
          </cell>
        </row>
        <row r="30">
          <cell r="B30">
            <v>21.958333333333332</v>
          </cell>
          <cell r="C30">
            <v>29.2</v>
          </cell>
          <cell r="D30">
            <v>18.5</v>
          </cell>
          <cell r="E30">
            <v>74.5</v>
          </cell>
          <cell r="F30">
            <v>87</v>
          </cell>
          <cell r="G30">
            <v>43</v>
          </cell>
          <cell r="H30">
            <v>14.4</v>
          </cell>
          <cell r="J30">
            <v>33.840000000000003</v>
          </cell>
          <cell r="K30">
            <v>0</v>
          </cell>
        </row>
        <row r="31">
          <cell r="B31">
            <v>22.616666666666664</v>
          </cell>
          <cell r="C31">
            <v>30.5</v>
          </cell>
          <cell r="D31">
            <v>19.899999999999999</v>
          </cell>
          <cell r="E31">
            <v>77.125</v>
          </cell>
          <cell r="F31">
            <v>85</v>
          </cell>
          <cell r="G31">
            <v>56</v>
          </cell>
          <cell r="H31">
            <v>17.64</v>
          </cell>
          <cell r="J31">
            <v>32.76</v>
          </cell>
          <cell r="K31">
            <v>0</v>
          </cell>
        </row>
        <row r="32">
          <cell r="B32">
            <v>20.875000000000004</v>
          </cell>
          <cell r="C32">
            <v>23.7</v>
          </cell>
          <cell r="D32">
            <v>19.2</v>
          </cell>
          <cell r="E32">
            <v>84.375</v>
          </cell>
          <cell r="F32">
            <v>89</v>
          </cell>
          <cell r="G32">
            <v>74</v>
          </cell>
          <cell r="H32">
            <v>14.04</v>
          </cell>
          <cell r="J32">
            <v>36.72</v>
          </cell>
          <cell r="K32">
            <v>0</v>
          </cell>
        </row>
        <row r="33">
          <cell r="B33">
            <v>22.379166666666666</v>
          </cell>
          <cell r="C33">
            <v>26.7</v>
          </cell>
          <cell r="D33">
            <v>20</v>
          </cell>
          <cell r="E33">
            <v>78.25</v>
          </cell>
          <cell r="F33">
            <v>85</v>
          </cell>
          <cell r="G33">
            <v>65</v>
          </cell>
          <cell r="H33">
            <v>6.84</v>
          </cell>
          <cell r="J33">
            <v>16.920000000000002</v>
          </cell>
          <cell r="K33">
            <v>0</v>
          </cell>
        </row>
        <row r="34">
          <cell r="B34">
            <v>21.720833333333335</v>
          </cell>
          <cell r="C34">
            <v>24.7</v>
          </cell>
          <cell r="D34">
            <v>19.7</v>
          </cell>
          <cell r="E34">
            <v>82.958333333333329</v>
          </cell>
          <cell r="F34">
            <v>89</v>
          </cell>
          <cell r="G34">
            <v>75</v>
          </cell>
          <cell r="H34">
            <v>8.2799999999999994</v>
          </cell>
          <cell r="J34">
            <v>20.88</v>
          </cell>
          <cell r="K34">
            <v>0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Planilha1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27.033333333333328</v>
          </cell>
          <cell r="C5">
            <v>37.1</v>
          </cell>
          <cell r="D5">
            <v>19</v>
          </cell>
          <cell r="E5">
            <v>47.541666666666664</v>
          </cell>
          <cell r="F5">
            <v>72</v>
          </cell>
          <cell r="G5">
            <v>18</v>
          </cell>
          <cell r="H5">
            <v>15.48</v>
          </cell>
          <cell r="J5">
            <v>39.6</v>
          </cell>
          <cell r="K5">
            <v>0</v>
          </cell>
        </row>
        <row r="6">
          <cell r="B6">
            <v>26.537499999999991</v>
          </cell>
          <cell r="C6">
            <v>35.1</v>
          </cell>
          <cell r="D6">
            <v>18</v>
          </cell>
          <cell r="E6">
            <v>50.625</v>
          </cell>
          <cell r="F6">
            <v>83</v>
          </cell>
          <cell r="G6">
            <v>28</v>
          </cell>
          <cell r="H6">
            <v>9.3600000000000012</v>
          </cell>
          <cell r="J6">
            <v>23.400000000000002</v>
          </cell>
          <cell r="K6">
            <v>0</v>
          </cell>
        </row>
        <row r="7">
          <cell r="B7">
            <v>21.413043478260871</v>
          </cell>
          <cell r="C7">
            <v>24.8</v>
          </cell>
          <cell r="D7">
            <v>19.3</v>
          </cell>
          <cell r="E7">
            <v>65.565217391304344</v>
          </cell>
          <cell r="F7">
            <v>72</v>
          </cell>
          <cell r="G7">
            <v>55</v>
          </cell>
          <cell r="H7">
            <v>12.24</v>
          </cell>
          <cell r="J7">
            <v>31.680000000000003</v>
          </cell>
          <cell r="K7">
            <v>0</v>
          </cell>
        </row>
        <row r="8">
          <cell r="B8">
            <v>21.608333333333338</v>
          </cell>
          <cell r="C8">
            <v>27.1</v>
          </cell>
          <cell r="D8">
            <v>17.8</v>
          </cell>
          <cell r="E8">
            <v>49.833333333333336</v>
          </cell>
          <cell r="F8">
            <v>64</v>
          </cell>
          <cell r="G8">
            <v>40</v>
          </cell>
          <cell r="H8">
            <v>8.64</v>
          </cell>
          <cell r="J8">
            <v>21.6</v>
          </cell>
          <cell r="K8">
            <v>0</v>
          </cell>
        </row>
        <row r="9">
          <cell r="B9">
            <v>21.704347826086956</v>
          </cell>
          <cell r="C9">
            <v>28.5</v>
          </cell>
          <cell r="D9">
            <v>16.3</v>
          </cell>
          <cell r="E9">
            <v>58.434782608695649</v>
          </cell>
          <cell r="F9">
            <v>77</v>
          </cell>
          <cell r="G9">
            <v>43</v>
          </cell>
          <cell r="H9">
            <v>9.7200000000000006</v>
          </cell>
          <cell r="J9">
            <v>20.16</v>
          </cell>
          <cell r="K9">
            <v>0</v>
          </cell>
        </row>
        <row r="10">
          <cell r="B10">
            <v>22.491666666666671</v>
          </cell>
          <cell r="C10">
            <v>27.7</v>
          </cell>
          <cell r="D10">
            <v>19.100000000000001</v>
          </cell>
          <cell r="E10">
            <v>59.833333333333336</v>
          </cell>
          <cell r="F10">
            <v>68</v>
          </cell>
          <cell r="G10">
            <v>44</v>
          </cell>
          <cell r="H10">
            <v>8.64</v>
          </cell>
          <cell r="J10">
            <v>20.52</v>
          </cell>
          <cell r="K10">
            <v>0</v>
          </cell>
        </row>
        <row r="11">
          <cell r="B11">
            <v>24.2</v>
          </cell>
          <cell r="C11">
            <v>34.4</v>
          </cell>
          <cell r="D11">
            <v>17.5</v>
          </cell>
          <cell r="E11">
            <v>64.583333333333329</v>
          </cell>
          <cell r="F11">
            <v>88</v>
          </cell>
          <cell r="G11">
            <v>30</v>
          </cell>
          <cell r="H11">
            <v>8.64</v>
          </cell>
          <cell r="J11">
            <v>24.48</v>
          </cell>
          <cell r="K11">
            <v>0</v>
          </cell>
        </row>
        <row r="12">
          <cell r="B12">
            <v>27.729166666666668</v>
          </cell>
          <cell r="C12">
            <v>37</v>
          </cell>
          <cell r="D12">
            <v>18.8</v>
          </cell>
          <cell r="E12">
            <v>55.333333333333336</v>
          </cell>
          <cell r="F12">
            <v>89</v>
          </cell>
          <cell r="G12">
            <v>24</v>
          </cell>
          <cell r="H12">
            <v>16.920000000000002</v>
          </cell>
          <cell r="J12">
            <v>41.4</v>
          </cell>
          <cell r="K12">
            <v>0</v>
          </cell>
        </row>
        <row r="13">
          <cell r="B13">
            <v>29.141666666666669</v>
          </cell>
          <cell r="C13">
            <v>37.6</v>
          </cell>
          <cell r="D13">
            <v>20.100000000000001</v>
          </cell>
          <cell r="E13">
            <v>52.083333333333336</v>
          </cell>
          <cell r="F13">
            <v>84</v>
          </cell>
          <cell r="G13">
            <v>26</v>
          </cell>
          <cell r="H13">
            <v>15.48</v>
          </cell>
          <cell r="J13">
            <v>33.119999999999997</v>
          </cell>
          <cell r="K13">
            <v>0</v>
          </cell>
        </row>
        <row r="14">
          <cell r="B14">
            <v>22.595833333333335</v>
          </cell>
          <cell r="C14">
            <v>31.8</v>
          </cell>
          <cell r="D14">
            <v>18</v>
          </cell>
          <cell r="E14">
            <v>58.416666666666664</v>
          </cell>
          <cell r="F14">
            <v>71</v>
          </cell>
          <cell r="G14">
            <v>43</v>
          </cell>
          <cell r="H14">
            <v>14.4</v>
          </cell>
          <cell r="J14">
            <v>39.24</v>
          </cell>
          <cell r="K14">
            <v>0</v>
          </cell>
        </row>
        <row r="15">
          <cell r="B15">
            <v>21.816666666666666</v>
          </cell>
          <cell r="C15">
            <v>30.9</v>
          </cell>
          <cell r="D15">
            <v>15.6</v>
          </cell>
          <cell r="E15">
            <v>58.791666666666664</v>
          </cell>
          <cell r="F15">
            <v>81</v>
          </cell>
          <cell r="G15">
            <v>34</v>
          </cell>
          <cell r="H15">
            <v>6.84</v>
          </cell>
          <cell r="J15">
            <v>14.76</v>
          </cell>
          <cell r="K15">
            <v>0</v>
          </cell>
        </row>
        <row r="16">
          <cell r="B16">
            <v>25.791666666666661</v>
          </cell>
          <cell r="C16">
            <v>33.9</v>
          </cell>
          <cell r="D16">
            <v>20.399999999999999</v>
          </cell>
          <cell r="E16">
            <v>60</v>
          </cell>
          <cell r="F16">
            <v>80</v>
          </cell>
          <cell r="G16">
            <v>35</v>
          </cell>
          <cell r="H16">
            <v>8.2799999999999994</v>
          </cell>
          <cell r="J16">
            <v>20.88</v>
          </cell>
          <cell r="K16">
            <v>0</v>
          </cell>
        </row>
        <row r="17">
          <cell r="B17">
            <v>24.441666666666674</v>
          </cell>
          <cell r="C17">
            <v>30.9</v>
          </cell>
          <cell r="D17">
            <v>19.100000000000001</v>
          </cell>
          <cell r="E17">
            <v>56</v>
          </cell>
          <cell r="F17">
            <v>71</v>
          </cell>
          <cell r="G17">
            <v>37</v>
          </cell>
          <cell r="H17">
            <v>10.8</v>
          </cell>
          <cell r="J17">
            <v>21.6</v>
          </cell>
          <cell r="K17">
            <v>0</v>
          </cell>
        </row>
        <row r="18">
          <cell r="B18">
            <v>20.291304347826092</v>
          </cell>
          <cell r="C18">
            <v>27.2</v>
          </cell>
          <cell r="D18">
            <v>17.8</v>
          </cell>
          <cell r="E18">
            <v>74.608695652173907</v>
          </cell>
          <cell r="F18">
            <v>92</v>
          </cell>
          <cell r="G18">
            <v>29</v>
          </cell>
          <cell r="H18">
            <v>10.8</v>
          </cell>
          <cell r="J18">
            <v>19.8</v>
          </cell>
          <cell r="K18">
            <v>7.0000000000000018</v>
          </cell>
        </row>
        <row r="19">
          <cell r="B19">
            <v>19.241666666666664</v>
          </cell>
          <cell r="C19">
            <v>24.5</v>
          </cell>
          <cell r="D19">
            <v>16.7</v>
          </cell>
          <cell r="E19">
            <v>79.5</v>
          </cell>
          <cell r="F19">
            <v>93</v>
          </cell>
          <cell r="G19">
            <v>47</v>
          </cell>
          <cell r="H19">
            <v>5.7600000000000007</v>
          </cell>
          <cell r="J19">
            <v>13.68</v>
          </cell>
          <cell r="K19">
            <v>0.60000000000000009</v>
          </cell>
        </row>
        <row r="20">
          <cell r="B20">
            <v>21.03478260869565</v>
          </cell>
          <cell r="C20">
            <v>29.7</v>
          </cell>
          <cell r="D20">
            <v>14</v>
          </cell>
          <cell r="E20">
            <v>63.391304347826086</v>
          </cell>
          <cell r="F20">
            <v>93</v>
          </cell>
          <cell r="G20">
            <v>26</v>
          </cell>
          <cell r="H20">
            <v>8.64</v>
          </cell>
          <cell r="J20">
            <v>25.2</v>
          </cell>
          <cell r="K20">
            <v>0</v>
          </cell>
        </row>
        <row r="21">
          <cell r="B21">
            <v>23.391666666666669</v>
          </cell>
          <cell r="C21">
            <v>31.2</v>
          </cell>
          <cell r="D21">
            <v>17.8</v>
          </cell>
          <cell r="E21">
            <v>55.5</v>
          </cell>
          <cell r="F21">
            <v>76</v>
          </cell>
          <cell r="G21">
            <v>33</v>
          </cell>
          <cell r="H21">
            <v>9</v>
          </cell>
          <cell r="J21">
            <v>25.2</v>
          </cell>
          <cell r="K21">
            <v>0</v>
          </cell>
        </row>
        <row r="22">
          <cell r="B22">
            <v>25.575000000000003</v>
          </cell>
          <cell r="C22">
            <v>34.6</v>
          </cell>
          <cell r="D22">
            <v>19.5</v>
          </cell>
          <cell r="E22">
            <v>45.416666666666664</v>
          </cell>
          <cell r="F22">
            <v>58</v>
          </cell>
          <cell r="G22">
            <v>27</v>
          </cell>
          <cell r="H22">
            <v>9.7200000000000006</v>
          </cell>
          <cell r="J22">
            <v>20.52</v>
          </cell>
          <cell r="K22">
            <v>0</v>
          </cell>
        </row>
        <row r="23">
          <cell r="B23">
            <v>28.179166666666664</v>
          </cell>
          <cell r="C23">
            <v>36.6</v>
          </cell>
          <cell r="D23">
            <v>20.9</v>
          </cell>
          <cell r="E23">
            <v>52.458333333333336</v>
          </cell>
          <cell r="F23">
            <v>76</v>
          </cell>
          <cell r="G23">
            <v>32</v>
          </cell>
          <cell r="H23">
            <v>13.68</v>
          </cell>
          <cell r="J23">
            <v>28.8</v>
          </cell>
          <cell r="K23">
            <v>0</v>
          </cell>
        </row>
        <row r="24">
          <cell r="B24">
            <v>24.966666666666669</v>
          </cell>
          <cell r="C24">
            <v>32.299999999999997</v>
          </cell>
          <cell r="D24">
            <v>20.3</v>
          </cell>
          <cell r="E24">
            <v>76.75</v>
          </cell>
          <cell r="F24">
            <v>91</v>
          </cell>
          <cell r="G24">
            <v>41</v>
          </cell>
          <cell r="H24">
            <v>17.64</v>
          </cell>
          <cell r="J24">
            <v>46.440000000000005</v>
          </cell>
          <cell r="K24">
            <v>14.399999999999999</v>
          </cell>
        </row>
        <row r="25">
          <cell r="B25">
            <v>26.229166666666671</v>
          </cell>
          <cell r="C25">
            <v>33.5</v>
          </cell>
          <cell r="D25">
            <v>22</v>
          </cell>
          <cell r="E25">
            <v>79.708333333333329</v>
          </cell>
          <cell r="F25">
            <v>93</v>
          </cell>
          <cell r="G25">
            <v>51</v>
          </cell>
          <cell r="H25">
            <v>10.08</v>
          </cell>
          <cell r="J25">
            <v>42.480000000000004</v>
          </cell>
          <cell r="K25">
            <v>8.6000000000000014</v>
          </cell>
        </row>
        <row r="26">
          <cell r="B26">
            <v>22.529166666666669</v>
          </cell>
          <cell r="C26">
            <v>27.4</v>
          </cell>
          <cell r="D26">
            <v>20.3</v>
          </cell>
          <cell r="E26">
            <v>72.875</v>
          </cell>
          <cell r="F26">
            <v>89</v>
          </cell>
          <cell r="G26">
            <v>50</v>
          </cell>
          <cell r="H26">
            <v>20.52</v>
          </cell>
          <cell r="J26">
            <v>35.64</v>
          </cell>
          <cell r="K26">
            <v>2</v>
          </cell>
        </row>
        <row r="27">
          <cell r="B27">
            <v>19.422727272727276</v>
          </cell>
          <cell r="C27">
            <v>25.2</v>
          </cell>
          <cell r="D27">
            <v>14.4</v>
          </cell>
          <cell r="E27">
            <v>48.545454545454547</v>
          </cell>
          <cell r="F27">
            <v>80</v>
          </cell>
          <cell r="G27">
            <v>22</v>
          </cell>
          <cell r="H27">
            <v>13.32</v>
          </cell>
          <cell r="J27">
            <v>29.16</v>
          </cell>
          <cell r="K27">
            <v>0</v>
          </cell>
        </row>
        <row r="28">
          <cell r="B28">
            <v>21.387499999999999</v>
          </cell>
          <cell r="C28">
            <v>29</v>
          </cell>
          <cell r="D28">
            <v>14.8</v>
          </cell>
          <cell r="E28">
            <v>46.291666666666664</v>
          </cell>
          <cell r="F28">
            <v>79</v>
          </cell>
          <cell r="G28">
            <v>26</v>
          </cell>
          <cell r="H28">
            <v>8.64</v>
          </cell>
          <cell r="J28">
            <v>16.2</v>
          </cell>
          <cell r="K28">
            <v>0</v>
          </cell>
        </row>
        <row r="29">
          <cell r="B29">
            <v>25.913043478260871</v>
          </cell>
          <cell r="C29">
            <v>34.9</v>
          </cell>
          <cell r="D29">
            <v>19.100000000000001</v>
          </cell>
          <cell r="E29">
            <v>53.130434782608695</v>
          </cell>
          <cell r="F29">
            <v>73</v>
          </cell>
          <cell r="G29">
            <v>32</v>
          </cell>
          <cell r="H29">
            <v>12.6</v>
          </cell>
          <cell r="J29">
            <v>28.8</v>
          </cell>
          <cell r="K29">
            <v>0</v>
          </cell>
        </row>
        <row r="30">
          <cell r="B30">
            <v>24.964999999999996</v>
          </cell>
          <cell r="C30">
            <v>29</v>
          </cell>
          <cell r="D30">
            <v>21.1</v>
          </cell>
          <cell r="E30">
            <v>71.099999999999994</v>
          </cell>
          <cell r="F30">
            <v>90</v>
          </cell>
          <cell r="G30">
            <v>51</v>
          </cell>
          <cell r="H30">
            <v>10.08</v>
          </cell>
          <cell r="J30">
            <v>29.880000000000003</v>
          </cell>
          <cell r="K30">
            <v>3</v>
          </cell>
        </row>
        <row r="31">
          <cell r="B31">
            <v>24.968181818181822</v>
          </cell>
          <cell r="C31">
            <v>31</v>
          </cell>
          <cell r="D31">
            <v>20.7</v>
          </cell>
          <cell r="E31">
            <v>77.227272727272734</v>
          </cell>
          <cell r="F31">
            <v>93</v>
          </cell>
          <cell r="G31">
            <v>54</v>
          </cell>
          <cell r="H31">
            <v>13.68</v>
          </cell>
          <cell r="J31">
            <v>27.720000000000002</v>
          </cell>
          <cell r="K31">
            <v>1.8</v>
          </cell>
        </row>
        <row r="32">
          <cell r="B32">
            <v>21.104545454545452</v>
          </cell>
          <cell r="C32">
            <v>23</v>
          </cell>
          <cell r="D32">
            <v>20.2</v>
          </cell>
          <cell r="E32">
            <v>91.272727272727266</v>
          </cell>
          <cell r="F32">
            <v>94</v>
          </cell>
          <cell r="G32">
            <v>80</v>
          </cell>
          <cell r="H32">
            <v>9.3600000000000012</v>
          </cell>
          <cell r="J32">
            <v>34.200000000000003</v>
          </cell>
          <cell r="K32">
            <v>65</v>
          </cell>
        </row>
        <row r="33">
          <cell r="B33">
            <v>22.378260869565214</v>
          </cell>
          <cell r="C33">
            <v>25.4</v>
          </cell>
          <cell r="D33">
            <v>20.3</v>
          </cell>
          <cell r="E33">
            <v>84.347826086956516</v>
          </cell>
          <cell r="F33">
            <v>94</v>
          </cell>
          <cell r="G33">
            <v>66</v>
          </cell>
          <cell r="H33">
            <v>4.32</v>
          </cell>
          <cell r="J33">
            <v>12.24</v>
          </cell>
          <cell r="K33">
            <v>0</v>
          </cell>
        </row>
        <row r="34">
          <cell r="B34">
            <v>23.00454545454545</v>
          </cell>
          <cell r="C34">
            <v>26.5</v>
          </cell>
          <cell r="D34">
            <v>20.9</v>
          </cell>
          <cell r="E34">
            <v>81.727272727272734</v>
          </cell>
          <cell r="F34">
            <v>91</v>
          </cell>
          <cell r="G34">
            <v>68</v>
          </cell>
          <cell r="H34">
            <v>3.6</v>
          </cell>
          <cell r="J34">
            <v>11.879999999999999</v>
          </cell>
          <cell r="K34">
            <v>0.2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27.329166666666676</v>
          </cell>
          <cell r="C5">
            <v>38.1</v>
          </cell>
          <cell r="D5">
            <v>18.3</v>
          </cell>
          <cell r="E5">
            <v>48.583333333333336</v>
          </cell>
          <cell r="F5">
            <v>83</v>
          </cell>
          <cell r="G5">
            <v>19</v>
          </cell>
          <cell r="H5">
            <v>27.720000000000002</v>
          </cell>
          <cell r="J5">
            <v>48.6</v>
          </cell>
          <cell r="K5">
            <v>0</v>
          </cell>
        </row>
        <row r="6">
          <cell r="B6">
            <v>27.079166666666662</v>
          </cell>
          <cell r="C6">
            <v>37</v>
          </cell>
          <cell r="D6">
            <v>19</v>
          </cell>
          <cell r="E6">
            <v>50.875</v>
          </cell>
          <cell r="F6">
            <v>80</v>
          </cell>
          <cell r="G6">
            <v>24</v>
          </cell>
          <cell r="H6">
            <v>17.28</v>
          </cell>
          <cell r="J6">
            <v>30.96</v>
          </cell>
          <cell r="K6">
            <v>0</v>
          </cell>
        </row>
        <row r="7">
          <cell r="B7">
            <v>22.541666666666668</v>
          </cell>
          <cell r="C7">
            <v>29</v>
          </cell>
          <cell r="D7">
            <v>20</v>
          </cell>
          <cell r="E7">
            <v>63.666666666666664</v>
          </cell>
          <cell r="F7">
            <v>73</v>
          </cell>
          <cell r="G7">
            <v>47</v>
          </cell>
          <cell r="H7">
            <v>22.32</v>
          </cell>
          <cell r="J7">
            <v>41.04</v>
          </cell>
          <cell r="K7">
            <v>0</v>
          </cell>
        </row>
        <row r="8">
          <cell r="B8">
            <v>22.5625</v>
          </cell>
          <cell r="C8">
            <v>30.2</v>
          </cell>
          <cell r="D8">
            <v>17</v>
          </cell>
          <cell r="E8">
            <v>54.25</v>
          </cell>
          <cell r="F8">
            <v>75</v>
          </cell>
          <cell r="G8">
            <v>33</v>
          </cell>
          <cell r="H8">
            <v>16.559999999999999</v>
          </cell>
          <cell r="J8">
            <v>28.8</v>
          </cell>
          <cell r="K8">
            <v>0</v>
          </cell>
        </row>
        <row r="9">
          <cell r="B9">
            <v>22.875</v>
          </cell>
          <cell r="C9">
            <v>31.5</v>
          </cell>
          <cell r="D9">
            <v>15.7</v>
          </cell>
          <cell r="E9">
            <v>51.791666666666664</v>
          </cell>
          <cell r="F9">
            <v>64</v>
          </cell>
          <cell r="G9">
            <v>38</v>
          </cell>
          <cell r="H9">
            <v>16.559999999999999</v>
          </cell>
          <cell r="J9">
            <v>29.880000000000003</v>
          </cell>
          <cell r="K9">
            <v>0</v>
          </cell>
        </row>
        <row r="10">
          <cell r="B10">
            <v>24.137500000000003</v>
          </cell>
          <cell r="C10">
            <v>32.4</v>
          </cell>
          <cell r="D10">
            <v>17.3</v>
          </cell>
          <cell r="E10">
            <v>58.583333333333336</v>
          </cell>
          <cell r="F10">
            <v>83</v>
          </cell>
          <cell r="G10">
            <v>33</v>
          </cell>
          <cell r="H10">
            <v>10.8</v>
          </cell>
          <cell r="J10">
            <v>26.28</v>
          </cell>
          <cell r="K10">
            <v>0</v>
          </cell>
        </row>
        <row r="11">
          <cell r="B11">
            <v>25.524999999999995</v>
          </cell>
          <cell r="C11">
            <v>38.1</v>
          </cell>
          <cell r="D11">
            <v>15.1</v>
          </cell>
          <cell r="E11">
            <v>59.041666666666664</v>
          </cell>
          <cell r="F11">
            <v>93</v>
          </cell>
          <cell r="G11">
            <v>22</v>
          </cell>
          <cell r="H11">
            <v>22.68</v>
          </cell>
          <cell r="J11">
            <v>41.04</v>
          </cell>
          <cell r="K11">
            <v>0</v>
          </cell>
        </row>
        <row r="12">
          <cell r="B12">
            <v>29.608333333333331</v>
          </cell>
          <cell r="C12">
            <v>37.700000000000003</v>
          </cell>
          <cell r="D12">
            <v>22.9</v>
          </cell>
          <cell r="E12">
            <v>45.958333333333336</v>
          </cell>
          <cell r="F12">
            <v>68</v>
          </cell>
          <cell r="G12">
            <v>26</v>
          </cell>
          <cell r="H12">
            <v>33.119999999999997</v>
          </cell>
          <cell r="J12">
            <v>51.12</v>
          </cell>
          <cell r="K12">
            <v>0</v>
          </cell>
        </row>
        <row r="13">
          <cell r="B13">
            <v>30.458333333333332</v>
          </cell>
          <cell r="C13">
            <v>38.200000000000003</v>
          </cell>
          <cell r="D13">
            <v>22.6</v>
          </cell>
          <cell r="E13">
            <v>50.666666666666664</v>
          </cell>
          <cell r="F13">
            <v>81</v>
          </cell>
          <cell r="G13">
            <v>28</v>
          </cell>
          <cell r="H13">
            <v>27.36</v>
          </cell>
          <cell r="J13">
            <v>41.76</v>
          </cell>
          <cell r="K13">
            <v>0</v>
          </cell>
        </row>
        <row r="14">
          <cell r="B14">
            <v>24.862499999999997</v>
          </cell>
          <cell r="C14">
            <v>31.3</v>
          </cell>
          <cell r="D14">
            <v>20.3</v>
          </cell>
          <cell r="E14">
            <v>45.291666666666664</v>
          </cell>
          <cell r="F14">
            <v>57</v>
          </cell>
          <cell r="G14">
            <v>34</v>
          </cell>
          <cell r="H14">
            <v>21.6</v>
          </cell>
          <cell r="J14">
            <v>36.72</v>
          </cell>
          <cell r="K14">
            <v>0</v>
          </cell>
        </row>
        <row r="15">
          <cell r="B15">
            <v>23.912500000000005</v>
          </cell>
          <cell r="C15">
            <v>34</v>
          </cell>
          <cell r="D15">
            <v>16.100000000000001</v>
          </cell>
          <cell r="E15">
            <v>56.583333333333336</v>
          </cell>
          <cell r="F15">
            <v>81</v>
          </cell>
          <cell r="G15">
            <v>32</v>
          </cell>
          <cell r="H15">
            <v>15.120000000000001</v>
          </cell>
          <cell r="J15">
            <v>32.76</v>
          </cell>
          <cell r="K15">
            <v>0</v>
          </cell>
        </row>
        <row r="16">
          <cell r="B16">
            <v>26.566666666666666</v>
          </cell>
          <cell r="C16">
            <v>36.700000000000003</v>
          </cell>
          <cell r="D16">
            <v>18</v>
          </cell>
          <cell r="E16">
            <v>60.125</v>
          </cell>
          <cell r="F16">
            <v>90</v>
          </cell>
          <cell r="G16">
            <v>29</v>
          </cell>
          <cell r="H16">
            <v>16.2</v>
          </cell>
          <cell r="J16">
            <v>32.4</v>
          </cell>
          <cell r="K16">
            <v>0</v>
          </cell>
        </row>
        <row r="17">
          <cell r="B17">
            <v>27.358333333333334</v>
          </cell>
          <cell r="C17">
            <v>34.700000000000003</v>
          </cell>
          <cell r="D17">
            <v>20.8</v>
          </cell>
          <cell r="E17">
            <v>52.458333333333336</v>
          </cell>
          <cell r="F17">
            <v>67</v>
          </cell>
          <cell r="G17">
            <v>33</v>
          </cell>
          <cell r="H17">
            <v>15.48</v>
          </cell>
          <cell r="J17">
            <v>25.2</v>
          </cell>
          <cell r="K17">
            <v>0</v>
          </cell>
        </row>
        <row r="18">
          <cell r="B18">
            <v>21.208333333333339</v>
          </cell>
          <cell r="C18">
            <v>29.4</v>
          </cell>
          <cell r="D18">
            <v>17.7</v>
          </cell>
          <cell r="E18">
            <v>62</v>
          </cell>
          <cell r="F18">
            <v>90</v>
          </cell>
          <cell r="G18">
            <v>30</v>
          </cell>
          <cell r="H18">
            <v>21.240000000000002</v>
          </cell>
          <cell r="J18">
            <v>41.4</v>
          </cell>
          <cell r="K18">
            <v>7</v>
          </cell>
        </row>
        <row r="19">
          <cell r="B19">
            <v>19.424999999999997</v>
          </cell>
          <cell r="C19">
            <v>25.3</v>
          </cell>
          <cell r="D19">
            <v>16</v>
          </cell>
          <cell r="E19">
            <v>77.958333333333329</v>
          </cell>
          <cell r="F19">
            <v>95</v>
          </cell>
          <cell r="G19">
            <v>46</v>
          </cell>
          <cell r="H19">
            <v>17.64</v>
          </cell>
          <cell r="J19">
            <v>28.8</v>
          </cell>
          <cell r="K19">
            <v>0.2</v>
          </cell>
        </row>
        <row r="20">
          <cell r="B20">
            <v>22.645833333333332</v>
          </cell>
          <cell r="C20">
            <v>31.9</v>
          </cell>
          <cell r="D20">
            <v>15.9</v>
          </cell>
          <cell r="E20">
            <v>63.5</v>
          </cell>
          <cell r="F20">
            <v>91</v>
          </cell>
          <cell r="G20">
            <v>27</v>
          </cell>
          <cell r="H20">
            <v>15.120000000000001</v>
          </cell>
          <cell r="J20">
            <v>28.08</v>
          </cell>
          <cell r="K20">
            <v>0</v>
          </cell>
        </row>
        <row r="21">
          <cell r="B21">
            <v>25.520833333333332</v>
          </cell>
          <cell r="C21">
            <v>35.4</v>
          </cell>
          <cell r="D21">
            <v>17</v>
          </cell>
          <cell r="E21">
            <v>54.291666666666664</v>
          </cell>
          <cell r="F21">
            <v>85</v>
          </cell>
          <cell r="G21">
            <v>25</v>
          </cell>
          <cell r="H21">
            <v>14.04</v>
          </cell>
          <cell r="J21">
            <v>27.36</v>
          </cell>
          <cell r="K21">
            <v>0</v>
          </cell>
        </row>
        <row r="22">
          <cell r="B22">
            <v>27.658333333333331</v>
          </cell>
          <cell r="C22">
            <v>38.700000000000003</v>
          </cell>
          <cell r="D22">
            <v>18.100000000000001</v>
          </cell>
          <cell r="E22">
            <v>47.125</v>
          </cell>
          <cell r="F22">
            <v>77</v>
          </cell>
          <cell r="G22">
            <v>22</v>
          </cell>
          <cell r="H22">
            <v>17.28</v>
          </cell>
          <cell r="J22">
            <v>34.56</v>
          </cell>
          <cell r="K22">
            <v>0</v>
          </cell>
        </row>
        <row r="23">
          <cell r="B23">
            <v>29.958333333333329</v>
          </cell>
          <cell r="C23">
            <v>38.1</v>
          </cell>
          <cell r="D23">
            <v>23</v>
          </cell>
          <cell r="E23">
            <v>48.875</v>
          </cell>
          <cell r="F23">
            <v>77</v>
          </cell>
          <cell r="G23">
            <v>29</v>
          </cell>
          <cell r="H23">
            <v>24.12</v>
          </cell>
          <cell r="J23">
            <v>48.24</v>
          </cell>
          <cell r="K23">
            <v>0</v>
          </cell>
        </row>
        <row r="24">
          <cell r="B24">
            <v>29.995833333333334</v>
          </cell>
          <cell r="C24">
            <v>36.1</v>
          </cell>
          <cell r="D24">
            <v>24.4</v>
          </cell>
          <cell r="E24">
            <v>61.375</v>
          </cell>
          <cell r="F24">
            <v>87</v>
          </cell>
          <cell r="G24">
            <v>37</v>
          </cell>
          <cell r="H24">
            <v>21.240000000000002</v>
          </cell>
          <cell r="J24">
            <v>45.36</v>
          </cell>
          <cell r="K24">
            <v>0</v>
          </cell>
        </row>
        <row r="25">
          <cell r="B25">
            <v>29.537499999999991</v>
          </cell>
          <cell r="C25">
            <v>36.4</v>
          </cell>
          <cell r="D25">
            <v>23.7</v>
          </cell>
          <cell r="E25">
            <v>67.958333333333329</v>
          </cell>
          <cell r="F25">
            <v>94</v>
          </cell>
          <cell r="G25">
            <v>40</v>
          </cell>
          <cell r="H25">
            <v>20.52</v>
          </cell>
          <cell r="J25">
            <v>39.24</v>
          </cell>
          <cell r="K25">
            <v>7</v>
          </cell>
        </row>
        <row r="26">
          <cell r="B26">
            <v>24.649999999999995</v>
          </cell>
          <cell r="C26">
            <v>31.8</v>
          </cell>
          <cell r="D26">
            <v>21.9</v>
          </cell>
          <cell r="E26">
            <v>72.291666666666671</v>
          </cell>
          <cell r="F26">
            <v>90</v>
          </cell>
          <cell r="G26">
            <v>42</v>
          </cell>
          <cell r="H26">
            <v>28.44</v>
          </cell>
          <cell r="J26">
            <v>43.56</v>
          </cell>
          <cell r="K26">
            <v>3</v>
          </cell>
        </row>
        <row r="27">
          <cell r="B27">
            <v>21.425000000000001</v>
          </cell>
          <cell r="C27">
            <v>27</v>
          </cell>
          <cell r="D27">
            <v>16.399999999999999</v>
          </cell>
          <cell r="E27">
            <v>48.916666666666664</v>
          </cell>
          <cell r="F27">
            <v>68</v>
          </cell>
          <cell r="G27">
            <v>20</v>
          </cell>
          <cell r="H27">
            <v>19.440000000000001</v>
          </cell>
          <cell r="J27">
            <v>36</v>
          </cell>
          <cell r="K27">
            <v>0</v>
          </cell>
        </row>
        <row r="28">
          <cell r="B28">
            <v>23.383333333333329</v>
          </cell>
          <cell r="C28">
            <v>33.6</v>
          </cell>
          <cell r="D28">
            <v>16.8</v>
          </cell>
          <cell r="E28">
            <v>45.208333333333336</v>
          </cell>
          <cell r="F28">
            <v>74</v>
          </cell>
          <cell r="G28">
            <v>25</v>
          </cell>
          <cell r="H28">
            <v>9.7200000000000006</v>
          </cell>
          <cell r="J28">
            <v>24.48</v>
          </cell>
          <cell r="K28">
            <v>0</v>
          </cell>
        </row>
        <row r="29">
          <cell r="B29">
            <v>26.779166666666672</v>
          </cell>
          <cell r="C29">
            <v>37.299999999999997</v>
          </cell>
          <cell r="D29">
            <v>19</v>
          </cell>
          <cell r="E29">
            <v>57.25</v>
          </cell>
          <cell r="F29">
            <v>86</v>
          </cell>
          <cell r="G29">
            <v>28</v>
          </cell>
          <cell r="H29">
            <v>18</v>
          </cell>
          <cell r="J29">
            <v>48.24</v>
          </cell>
          <cell r="K29">
            <v>0</v>
          </cell>
        </row>
        <row r="30">
          <cell r="B30">
            <v>29.029166666666665</v>
          </cell>
          <cell r="C30">
            <v>36.700000000000003</v>
          </cell>
          <cell r="D30">
            <v>23.6</v>
          </cell>
          <cell r="E30">
            <v>56.833333333333336</v>
          </cell>
          <cell r="F30">
            <v>75</v>
          </cell>
          <cell r="G30">
            <v>34</v>
          </cell>
          <cell r="H30">
            <v>17.64</v>
          </cell>
          <cell r="J30">
            <v>42.84</v>
          </cell>
          <cell r="K30">
            <v>0</v>
          </cell>
        </row>
        <row r="31">
          <cell r="B31">
            <v>26.5</v>
          </cell>
          <cell r="C31">
            <v>33.1</v>
          </cell>
          <cell r="D31">
            <v>21.5</v>
          </cell>
          <cell r="E31">
            <v>74.541666666666671</v>
          </cell>
          <cell r="F31">
            <v>95</v>
          </cell>
          <cell r="G31">
            <v>48</v>
          </cell>
          <cell r="H31">
            <v>23.040000000000003</v>
          </cell>
          <cell r="J31">
            <v>37.440000000000005</v>
          </cell>
          <cell r="K31">
            <v>37</v>
          </cell>
        </row>
        <row r="32">
          <cell r="B32">
            <v>22.337500000000002</v>
          </cell>
          <cell r="C32">
            <v>29.6</v>
          </cell>
          <cell r="D32">
            <v>20.2</v>
          </cell>
          <cell r="E32">
            <v>87.75</v>
          </cell>
          <cell r="F32">
            <v>95</v>
          </cell>
          <cell r="G32">
            <v>62</v>
          </cell>
          <cell r="H32">
            <v>26.28</v>
          </cell>
          <cell r="J32">
            <v>52.56</v>
          </cell>
          <cell r="K32">
            <v>89.999999999999986</v>
          </cell>
        </row>
        <row r="33">
          <cell r="B33">
            <v>21.254166666666666</v>
          </cell>
          <cell r="C33">
            <v>23.4</v>
          </cell>
          <cell r="D33">
            <v>18.600000000000001</v>
          </cell>
          <cell r="E33">
            <v>88.958333333333329</v>
          </cell>
          <cell r="F33">
            <v>94</v>
          </cell>
          <cell r="G33">
            <v>79</v>
          </cell>
          <cell r="H33">
            <v>15.48</v>
          </cell>
          <cell r="J33">
            <v>28.08</v>
          </cell>
          <cell r="K33">
            <v>0</v>
          </cell>
        </row>
        <row r="34">
          <cell r="B34">
            <v>21.324999999999999</v>
          </cell>
          <cell r="C34">
            <v>28.1</v>
          </cell>
          <cell r="D34">
            <v>17.8</v>
          </cell>
          <cell r="E34">
            <v>82.083333333333329</v>
          </cell>
          <cell r="F34">
            <v>92</v>
          </cell>
          <cell r="G34">
            <v>61</v>
          </cell>
          <cell r="H34">
            <v>15.120000000000001</v>
          </cell>
          <cell r="J34">
            <v>25.2</v>
          </cell>
          <cell r="K34">
            <v>0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25.049999999999997</v>
          </cell>
          <cell r="C5">
            <v>34.6</v>
          </cell>
          <cell r="D5">
            <v>17.600000000000001</v>
          </cell>
          <cell r="E5">
            <v>52.708333333333336</v>
          </cell>
          <cell r="F5">
            <v>68</v>
          </cell>
          <cell r="G5">
            <v>31</v>
          </cell>
          <cell r="H5" t="str">
            <v>*</v>
          </cell>
          <cell r="J5" t="str">
            <v>*</v>
          </cell>
          <cell r="K5">
            <v>0</v>
          </cell>
        </row>
        <row r="6">
          <cell r="B6">
            <v>27.404166666666669</v>
          </cell>
          <cell r="C6">
            <v>34.9</v>
          </cell>
          <cell r="D6">
            <v>21.8</v>
          </cell>
          <cell r="E6">
            <v>43.208333333333336</v>
          </cell>
          <cell r="F6">
            <v>54</v>
          </cell>
          <cell r="G6">
            <v>31</v>
          </cell>
          <cell r="H6" t="str">
            <v>*</v>
          </cell>
          <cell r="J6" t="str">
            <v>*</v>
          </cell>
          <cell r="K6">
            <v>0</v>
          </cell>
        </row>
        <row r="7">
          <cell r="B7">
            <v>20.991666666666664</v>
          </cell>
          <cell r="C7">
            <v>27</v>
          </cell>
          <cell r="D7">
            <v>18.2</v>
          </cell>
          <cell r="E7">
            <v>67.833333333333329</v>
          </cell>
          <cell r="F7">
            <v>76</v>
          </cell>
          <cell r="G7">
            <v>47</v>
          </cell>
          <cell r="H7" t="str">
            <v>*</v>
          </cell>
          <cell r="J7" t="str">
            <v>*</v>
          </cell>
          <cell r="K7">
            <v>0</v>
          </cell>
        </row>
        <row r="8">
          <cell r="B8">
            <v>19.1875</v>
          </cell>
          <cell r="C8">
            <v>26.7</v>
          </cell>
          <cell r="D8">
            <v>13.7</v>
          </cell>
          <cell r="E8">
            <v>70.208333333333329</v>
          </cell>
          <cell r="F8">
            <v>79</v>
          </cell>
          <cell r="G8">
            <v>59</v>
          </cell>
          <cell r="H8" t="str">
            <v>*</v>
          </cell>
          <cell r="J8" t="str">
            <v>*</v>
          </cell>
          <cell r="K8">
            <v>0</v>
          </cell>
        </row>
        <row r="9">
          <cell r="B9">
            <v>19.158333333333335</v>
          </cell>
          <cell r="C9">
            <v>25.7</v>
          </cell>
          <cell r="D9">
            <v>13.6</v>
          </cell>
          <cell r="E9">
            <v>67.875</v>
          </cell>
          <cell r="F9">
            <v>82</v>
          </cell>
          <cell r="G9">
            <v>55</v>
          </cell>
          <cell r="H9" t="str">
            <v>*</v>
          </cell>
          <cell r="J9" t="str">
            <v>*</v>
          </cell>
          <cell r="K9">
            <v>0</v>
          </cell>
        </row>
        <row r="10">
          <cell r="B10">
            <v>20.270833333333336</v>
          </cell>
          <cell r="C10">
            <v>28.1</v>
          </cell>
          <cell r="D10">
            <v>13.4</v>
          </cell>
          <cell r="E10">
            <v>68</v>
          </cell>
          <cell r="F10">
            <v>81</v>
          </cell>
          <cell r="G10">
            <v>55</v>
          </cell>
          <cell r="H10" t="str">
            <v>*</v>
          </cell>
          <cell r="J10" t="str">
            <v>*</v>
          </cell>
          <cell r="K10">
            <v>0</v>
          </cell>
        </row>
        <row r="11">
          <cell r="B11">
            <v>22.733333333333334</v>
          </cell>
          <cell r="C11">
            <v>32</v>
          </cell>
          <cell r="D11">
            <v>16</v>
          </cell>
          <cell r="E11">
            <v>67.708333333333329</v>
          </cell>
          <cell r="F11">
            <v>82</v>
          </cell>
          <cell r="G11">
            <v>46</v>
          </cell>
          <cell r="H11" t="str">
            <v>*</v>
          </cell>
          <cell r="J11" t="str">
            <v>*</v>
          </cell>
          <cell r="K11">
            <v>0</v>
          </cell>
        </row>
        <row r="12">
          <cell r="B12">
            <v>26.95</v>
          </cell>
          <cell r="C12">
            <v>35.5</v>
          </cell>
          <cell r="D12">
            <v>20.8</v>
          </cell>
          <cell r="E12">
            <v>54</v>
          </cell>
          <cell r="F12">
            <v>68</v>
          </cell>
          <cell r="G12">
            <v>34</v>
          </cell>
          <cell r="H12" t="str">
            <v>*</v>
          </cell>
          <cell r="J12" t="str">
            <v>*</v>
          </cell>
          <cell r="K12">
            <v>0</v>
          </cell>
        </row>
        <row r="13">
          <cell r="B13">
            <v>28.266666666666669</v>
          </cell>
          <cell r="C13">
            <v>34.799999999999997</v>
          </cell>
          <cell r="D13">
            <v>23</v>
          </cell>
          <cell r="E13">
            <v>53.25</v>
          </cell>
          <cell r="F13">
            <v>68</v>
          </cell>
          <cell r="G13">
            <v>40</v>
          </cell>
          <cell r="H13" t="str">
            <v>*</v>
          </cell>
          <cell r="J13" t="str">
            <v>*</v>
          </cell>
          <cell r="K13">
            <v>0</v>
          </cell>
        </row>
        <row r="14">
          <cell r="B14">
            <v>21.916666666666668</v>
          </cell>
          <cell r="C14">
            <v>27.1</v>
          </cell>
          <cell r="D14">
            <v>17.100000000000001</v>
          </cell>
          <cell r="E14">
            <v>65.166666666666671</v>
          </cell>
          <cell r="F14">
            <v>76</v>
          </cell>
          <cell r="G14">
            <v>55</v>
          </cell>
          <cell r="H14" t="str">
            <v>*</v>
          </cell>
          <cell r="J14" t="str">
            <v>*</v>
          </cell>
          <cell r="K14">
            <v>0</v>
          </cell>
        </row>
        <row r="15">
          <cell r="B15">
            <v>21.012500000000003</v>
          </cell>
          <cell r="C15">
            <v>32.299999999999997</v>
          </cell>
          <cell r="D15">
            <v>12.8</v>
          </cell>
          <cell r="E15">
            <v>66.291666666666671</v>
          </cell>
          <cell r="F15">
            <v>81</v>
          </cell>
          <cell r="G15">
            <v>47</v>
          </cell>
          <cell r="H15" t="str">
            <v>*</v>
          </cell>
          <cell r="J15" t="str">
            <v>*</v>
          </cell>
          <cell r="K15">
            <v>0</v>
          </cell>
        </row>
        <row r="16">
          <cell r="B16">
            <v>26.395833333333332</v>
          </cell>
          <cell r="C16">
            <v>35.799999999999997</v>
          </cell>
          <cell r="D16">
            <v>19.899999999999999</v>
          </cell>
          <cell r="E16">
            <v>61.083333333333336</v>
          </cell>
          <cell r="F16">
            <v>77</v>
          </cell>
          <cell r="G16">
            <v>39</v>
          </cell>
          <cell r="H16" t="str">
            <v>*</v>
          </cell>
          <cell r="J16" t="str">
            <v>*</v>
          </cell>
          <cell r="K16">
            <v>0</v>
          </cell>
        </row>
        <row r="17">
          <cell r="B17">
            <v>24.191666666666666</v>
          </cell>
          <cell r="C17">
            <v>31.5</v>
          </cell>
          <cell r="D17">
            <v>19</v>
          </cell>
          <cell r="E17">
            <v>67.083333333333329</v>
          </cell>
          <cell r="F17">
            <v>80</v>
          </cell>
          <cell r="G17">
            <v>49</v>
          </cell>
          <cell r="H17" t="str">
            <v>*</v>
          </cell>
          <cell r="J17" t="str">
            <v>*</v>
          </cell>
          <cell r="K17">
            <v>0.8</v>
          </cell>
        </row>
        <row r="18">
          <cell r="B18">
            <v>19.037499999999998</v>
          </cell>
          <cell r="C18">
            <v>23.3</v>
          </cell>
          <cell r="D18">
            <v>17</v>
          </cell>
          <cell r="E18">
            <v>82.875</v>
          </cell>
          <cell r="F18">
            <v>88</v>
          </cell>
          <cell r="G18">
            <v>70</v>
          </cell>
          <cell r="H18" t="str">
            <v>*</v>
          </cell>
          <cell r="J18" t="str">
            <v>*</v>
          </cell>
          <cell r="K18">
            <v>22.799999999999997</v>
          </cell>
        </row>
        <row r="19">
          <cell r="B19">
            <v>18.020833333333332</v>
          </cell>
          <cell r="C19">
            <v>22.1</v>
          </cell>
          <cell r="D19">
            <v>15.2</v>
          </cell>
          <cell r="E19">
            <v>84.958333333333329</v>
          </cell>
          <cell r="F19">
            <v>91</v>
          </cell>
          <cell r="G19">
            <v>73</v>
          </cell>
          <cell r="H19" t="str">
            <v>*</v>
          </cell>
          <cell r="J19" t="str">
            <v>*</v>
          </cell>
          <cell r="K19">
            <v>0.4</v>
          </cell>
        </row>
        <row r="20">
          <cell r="B20">
            <v>19.00416666666667</v>
          </cell>
          <cell r="C20">
            <v>26.8</v>
          </cell>
          <cell r="D20">
            <v>11.8</v>
          </cell>
          <cell r="E20">
            <v>75.875</v>
          </cell>
          <cell r="F20">
            <v>90</v>
          </cell>
          <cell r="G20">
            <v>53</v>
          </cell>
          <cell r="H20" t="str">
            <v>*</v>
          </cell>
          <cell r="J20" t="str">
            <v>*</v>
          </cell>
          <cell r="K20">
            <v>0</v>
          </cell>
        </row>
        <row r="21">
          <cell r="B21">
            <v>19.954166666666662</v>
          </cell>
          <cell r="C21">
            <v>27.6</v>
          </cell>
          <cell r="D21">
            <v>14.6</v>
          </cell>
          <cell r="E21">
            <v>60.958333333333336</v>
          </cell>
          <cell r="F21">
            <v>78</v>
          </cell>
          <cell r="G21">
            <v>39</v>
          </cell>
          <cell r="H21" t="str">
            <v>*</v>
          </cell>
          <cell r="J21" t="str">
            <v>*</v>
          </cell>
          <cell r="K21">
            <v>0</v>
          </cell>
        </row>
        <row r="22">
          <cell r="B22">
            <v>21.749999999999996</v>
          </cell>
          <cell r="C22">
            <v>31</v>
          </cell>
          <cell r="D22">
            <v>14.3</v>
          </cell>
          <cell r="E22">
            <v>51.916666666666664</v>
          </cell>
          <cell r="F22">
            <v>65</v>
          </cell>
          <cell r="G22">
            <v>39</v>
          </cell>
          <cell r="H22" t="str">
            <v>*</v>
          </cell>
          <cell r="J22" t="str">
            <v>*</v>
          </cell>
          <cell r="K22">
            <v>0</v>
          </cell>
        </row>
        <row r="23">
          <cell r="B23">
            <v>25.791666666666657</v>
          </cell>
          <cell r="C23">
            <v>35.1</v>
          </cell>
          <cell r="D23">
            <v>20.7</v>
          </cell>
          <cell r="E23">
            <v>54.083333333333336</v>
          </cell>
          <cell r="F23">
            <v>65</v>
          </cell>
          <cell r="G23">
            <v>42</v>
          </cell>
          <cell r="H23" t="str">
            <v>*</v>
          </cell>
          <cell r="J23" t="str">
            <v>*</v>
          </cell>
          <cell r="K23">
            <v>0</v>
          </cell>
        </row>
        <row r="24">
          <cell r="B24">
            <v>21.083333333333336</v>
          </cell>
          <cell r="C24">
            <v>25.3</v>
          </cell>
          <cell r="D24">
            <v>18</v>
          </cell>
          <cell r="E24">
            <v>80.166666666666671</v>
          </cell>
          <cell r="F24">
            <v>86</v>
          </cell>
          <cell r="G24">
            <v>58</v>
          </cell>
          <cell r="H24" t="str">
            <v>*</v>
          </cell>
          <cell r="J24" t="str">
            <v>*</v>
          </cell>
          <cell r="K24">
            <v>16.999999999999996</v>
          </cell>
        </row>
        <row r="25">
          <cell r="B25">
            <v>23.683333333333326</v>
          </cell>
          <cell r="C25">
            <v>34.200000000000003</v>
          </cell>
          <cell r="D25">
            <v>18.8</v>
          </cell>
          <cell r="E25">
            <v>82.875</v>
          </cell>
          <cell r="F25">
            <v>90</v>
          </cell>
          <cell r="G25">
            <v>50</v>
          </cell>
          <cell r="H25" t="str">
            <v>*</v>
          </cell>
          <cell r="J25" t="str">
            <v>*</v>
          </cell>
          <cell r="K25">
            <v>7.0000000000000009</v>
          </cell>
        </row>
        <row r="26">
          <cell r="B26">
            <v>20.720833333333335</v>
          </cell>
          <cell r="C26">
            <v>25.2</v>
          </cell>
          <cell r="D26">
            <v>16.5</v>
          </cell>
          <cell r="E26">
            <v>82.75</v>
          </cell>
          <cell r="F26">
            <v>97</v>
          </cell>
          <cell r="G26">
            <v>50</v>
          </cell>
          <cell r="H26" t="str">
            <v>*</v>
          </cell>
          <cell r="J26">
            <v>35.28</v>
          </cell>
          <cell r="K26">
            <v>4.2</v>
          </cell>
        </row>
        <row r="27">
          <cell r="B27">
            <v>15.549999999999997</v>
          </cell>
          <cell r="C27">
            <v>23</v>
          </cell>
          <cell r="D27">
            <v>8.6999999999999993</v>
          </cell>
          <cell r="E27">
            <v>64.75</v>
          </cell>
          <cell r="F27">
            <v>97</v>
          </cell>
          <cell r="G27">
            <v>30</v>
          </cell>
          <cell r="H27" t="str">
            <v>*</v>
          </cell>
          <cell r="J27">
            <v>36</v>
          </cell>
          <cell r="K27">
            <v>0</v>
          </cell>
        </row>
        <row r="28">
          <cell r="B28">
            <v>19.274999999999999</v>
          </cell>
          <cell r="C28">
            <v>28.9</v>
          </cell>
          <cell r="D28">
            <v>11</v>
          </cell>
          <cell r="E28">
            <v>54.75</v>
          </cell>
          <cell r="F28">
            <v>94</v>
          </cell>
          <cell r="G28">
            <v>23</v>
          </cell>
          <cell r="H28" t="str">
            <v>*</v>
          </cell>
          <cell r="J28">
            <v>25.92</v>
          </cell>
          <cell r="K28">
            <v>0</v>
          </cell>
        </row>
        <row r="29">
          <cell r="B29">
            <v>22.316666666666666</v>
          </cell>
          <cell r="C29">
            <v>30.1</v>
          </cell>
          <cell r="D29">
            <v>15.5</v>
          </cell>
          <cell r="E29">
            <v>53.791666666666664</v>
          </cell>
          <cell r="F29">
            <v>84</v>
          </cell>
          <cell r="G29">
            <v>35</v>
          </cell>
          <cell r="H29" t="str">
            <v>*</v>
          </cell>
          <cell r="J29">
            <v>33.840000000000003</v>
          </cell>
          <cell r="K29">
            <v>0</v>
          </cell>
        </row>
        <row r="30">
          <cell r="B30">
            <v>18.795833333333331</v>
          </cell>
          <cell r="C30">
            <v>24.8</v>
          </cell>
          <cell r="D30">
            <v>15.6</v>
          </cell>
          <cell r="E30">
            <v>86.875</v>
          </cell>
          <cell r="F30">
            <v>98</v>
          </cell>
          <cell r="G30">
            <v>54</v>
          </cell>
          <cell r="H30" t="str">
            <v>*</v>
          </cell>
          <cell r="J30">
            <v>64.44</v>
          </cell>
          <cell r="K30">
            <v>44.4</v>
          </cell>
        </row>
        <row r="31">
          <cell r="B31">
            <v>21.379166666666666</v>
          </cell>
          <cell r="C31">
            <v>30.5</v>
          </cell>
          <cell r="D31">
            <v>18.3</v>
          </cell>
          <cell r="E31">
            <v>85.875</v>
          </cell>
          <cell r="F31">
            <v>97</v>
          </cell>
          <cell r="G31">
            <v>47</v>
          </cell>
          <cell r="H31" t="str">
            <v>*</v>
          </cell>
          <cell r="J31">
            <v>48.96</v>
          </cell>
          <cell r="K31">
            <v>31</v>
          </cell>
        </row>
        <row r="32">
          <cell r="B32">
            <v>19.525000000000002</v>
          </cell>
          <cell r="C32">
            <v>21.3</v>
          </cell>
          <cell r="D32">
            <v>18.3</v>
          </cell>
          <cell r="E32">
            <v>94.25</v>
          </cell>
          <cell r="F32">
            <v>97</v>
          </cell>
          <cell r="G32">
            <v>87</v>
          </cell>
          <cell r="H32" t="str">
            <v>*</v>
          </cell>
          <cell r="J32">
            <v>44.64</v>
          </cell>
          <cell r="K32">
            <v>39.200000000000003</v>
          </cell>
        </row>
        <row r="33">
          <cell r="B33">
            <v>20.349999999999998</v>
          </cell>
          <cell r="C33">
            <v>23.8</v>
          </cell>
          <cell r="D33">
            <v>17.600000000000001</v>
          </cell>
          <cell r="E33">
            <v>84.416666666666671</v>
          </cell>
          <cell r="F33">
            <v>96</v>
          </cell>
          <cell r="G33">
            <v>65</v>
          </cell>
          <cell r="H33" t="str">
            <v>*</v>
          </cell>
          <cell r="J33">
            <v>31.680000000000003</v>
          </cell>
          <cell r="K33">
            <v>0.8</v>
          </cell>
        </row>
        <row r="34">
          <cell r="B34">
            <v>21.291666666666668</v>
          </cell>
          <cell r="C34">
            <v>26.6</v>
          </cell>
          <cell r="D34">
            <v>18</v>
          </cell>
          <cell r="E34">
            <v>77.291666666666671</v>
          </cell>
          <cell r="F34">
            <v>90</v>
          </cell>
          <cell r="G34">
            <v>56</v>
          </cell>
          <cell r="H34" t="str">
            <v>*</v>
          </cell>
          <cell r="J34">
            <v>28.44</v>
          </cell>
          <cell r="K34">
            <v>0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Planilha1"/>
      <sheetName val="Dezembro"/>
      <sheetName val="JANEIRO 1 CONV"/>
      <sheetName val="FEVEREIRO 1 CONV"/>
      <sheetName val="MARÇO 1 CONV"/>
      <sheetName val="ABBRIL 1 CONV"/>
      <sheetName val="MAIO 1 CONV"/>
      <sheetName val="JUNHO 1 CONV"/>
      <sheetName val="JULHO 1 CONV"/>
      <sheetName val="AGOSTO 1 CONV"/>
      <sheetName val="SETEMBRO 1 CONV"/>
      <sheetName val="OUTUBRO 1 CONV"/>
      <sheetName val="NOVEMBRO 1 CONV"/>
      <sheetName val="DEZEMBRO 1 CON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25.917391304347827</v>
          </cell>
          <cell r="C5">
            <v>33.4</v>
          </cell>
          <cell r="D5">
            <v>17.7</v>
          </cell>
          <cell r="E5">
            <v>42.130434782608695</v>
          </cell>
          <cell r="F5">
            <v>71</v>
          </cell>
          <cell r="G5">
            <v>21</v>
          </cell>
          <cell r="H5">
            <v>11.520000000000001</v>
          </cell>
          <cell r="J5">
            <v>40.32</v>
          </cell>
          <cell r="K5">
            <v>0</v>
          </cell>
        </row>
        <row r="6">
          <cell r="B6">
            <v>26.969565217391303</v>
          </cell>
          <cell r="C6">
            <v>35.9</v>
          </cell>
          <cell r="D6">
            <v>20.5</v>
          </cell>
          <cell r="E6">
            <v>31.826086956521738</v>
          </cell>
          <cell r="F6">
            <v>46</v>
          </cell>
          <cell r="G6">
            <v>15</v>
          </cell>
          <cell r="H6">
            <v>10.8</v>
          </cell>
          <cell r="J6">
            <v>35.64</v>
          </cell>
          <cell r="K6">
            <v>0</v>
          </cell>
        </row>
        <row r="7">
          <cell r="B7">
            <v>27.687499999999989</v>
          </cell>
          <cell r="C7">
            <v>35</v>
          </cell>
          <cell r="D7">
            <v>18.7</v>
          </cell>
          <cell r="E7">
            <v>35.041666666666664</v>
          </cell>
          <cell r="F7">
            <v>59</v>
          </cell>
          <cell r="G7">
            <v>23</v>
          </cell>
          <cell r="H7">
            <v>7.2</v>
          </cell>
          <cell r="J7">
            <v>29.16</v>
          </cell>
          <cell r="K7">
            <v>0</v>
          </cell>
        </row>
        <row r="8">
          <cell r="B8">
            <v>23.900000000000002</v>
          </cell>
          <cell r="C8">
            <v>30.9</v>
          </cell>
          <cell r="D8">
            <v>18.399999999999999</v>
          </cell>
          <cell r="E8">
            <v>57.166666666666664</v>
          </cell>
          <cell r="F8">
            <v>83</v>
          </cell>
          <cell r="G8">
            <v>32</v>
          </cell>
          <cell r="H8">
            <v>15.120000000000001</v>
          </cell>
          <cell r="J8">
            <v>36</v>
          </cell>
          <cell r="K8">
            <v>0</v>
          </cell>
        </row>
        <row r="9">
          <cell r="B9">
            <v>23.100000000000005</v>
          </cell>
          <cell r="C9">
            <v>32.1</v>
          </cell>
          <cell r="D9">
            <v>15.8</v>
          </cell>
          <cell r="E9">
            <v>50.916666666666664</v>
          </cell>
          <cell r="F9">
            <v>74</v>
          </cell>
          <cell r="G9">
            <v>28</v>
          </cell>
          <cell r="H9">
            <v>5.04</v>
          </cell>
          <cell r="J9">
            <v>30.240000000000002</v>
          </cell>
          <cell r="K9">
            <v>0</v>
          </cell>
        </row>
        <row r="10">
          <cell r="B10">
            <v>23.712500000000002</v>
          </cell>
          <cell r="C10">
            <v>33.700000000000003</v>
          </cell>
          <cell r="D10">
            <v>16.3</v>
          </cell>
          <cell r="E10">
            <v>53.958333333333336</v>
          </cell>
          <cell r="F10">
            <v>81</v>
          </cell>
          <cell r="G10">
            <v>25</v>
          </cell>
          <cell r="H10">
            <v>0</v>
          </cell>
          <cell r="J10">
            <v>15.48</v>
          </cell>
          <cell r="K10">
            <v>0</v>
          </cell>
        </row>
        <row r="11">
          <cell r="B11">
            <v>26.049999999999997</v>
          </cell>
          <cell r="C11">
            <v>35.700000000000003</v>
          </cell>
          <cell r="D11">
            <v>20</v>
          </cell>
          <cell r="E11">
            <v>53.166666666666664</v>
          </cell>
          <cell r="F11">
            <v>82</v>
          </cell>
          <cell r="G11">
            <v>19</v>
          </cell>
          <cell r="H11">
            <v>11.520000000000001</v>
          </cell>
          <cell r="J11">
            <v>40.680000000000007</v>
          </cell>
          <cell r="K11">
            <v>2.8000000000000003</v>
          </cell>
        </row>
        <row r="12">
          <cell r="B12">
            <v>29.116666666666671</v>
          </cell>
          <cell r="C12">
            <v>37.9</v>
          </cell>
          <cell r="D12">
            <v>22.6</v>
          </cell>
          <cell r="E12">
            <v>33.541666666666664</v>
          </cell>
          <cell r="F12">
            <v>51</v>
          </cell>
          <cell r="G12">
            <v>15</v>
          </cell>
          <cell r="H12">
            <v>13.32</v>
          </cell>
          <cell r="J12">
            <v>43.92</v>
          </cell>
          <cell r="K12">
            <v>0</v>
          </cell>
        </row>
        <row r="13">
          <cell r="B13">
            <v>31.020833333333329</v>
          </cell>
          <cell r="C13">
            <v>38.9</v>
          </cell>
          <cell r="D13">
            <v>22.7</v>
          </cell>
          <cell r="E13">
            <v>24.958333333333332</v>
          </cell>
          <cell r="F13">
            <v>47</v>
          </cell>
          <cell r="G13">
            <v>11</v>
          </cell>
          <cell r="H13">
            <v>16.920000000000002</v>
          </cell>
          <cell r="J13">
            <v>39.6</v>
          </cell>
          <cell r="K13">
            <v>0</v>
          </cell>
        </row>
        <row r="14">
          <cell r="B14">
            <v>29.645833333333329</v>
          </cell>
          <cell r="C14">
            <v>36</v>
          </cell>
          <cell r="D14">
            <v>23.2</v>
          </cell>
          <cell r="E14">
            <v>33.25</v>
          </cell>
          <cell r="F14">
            <v>48</v>
          </cell>
          <cell r="G14">
            <v>22</v>
          </cell>
          <cell r="H14">
            <v>0</v>
          </cell>
          <cell r="J14">
            <v>24.48</v>
          </cell>
          <cell r="K14">
            <v>0</v>
          </cell>
        </row>
        <row r="15">
          <cell r="B15">
            <v>26.879166666666666</v>
          </cell>
          <cell r="C15">
            <v>35.6</v>
          </cell>
          <cell r="D15">
            <v>19.100000000000001</v>
          </cell>
          <cell r="E15">
            <v>54.458333333333336</v>
          </cell>
          <cell r="F15">
            <v>85</v>
          </cell>
          <cell r="G15">
            <v>25</v>
          </cell>
          <cell r="H15">
            <v>1.4400000000000002</v>
          </cell>
          <cell r="J15">
            <v>30.96</v>
          </cell>
          <cell r="K15">
            <v>0</v>
          </cell>
        </row>
        <row r="16">
          <cell r="B16">
            <v>28.470833333333342</v>
          </cell>
          <cell r="C16">
            <v>38.700000000000003</v>
          </cell>
          <cell r="D16">
            <v>19.600000000000001</v>
          </cell>
          <cell r="E16">
            <v>45.708333333333336</v>
          </cell>
          <cell r="F16">
            <v>78</v>
          </cell>
          <cell r="G16">
            <v>14</v>
          </cell>
          <cell r="H16">
            <v>0</v>
          </cell>
          <cell r="J16">
            <v>12.96</v>
          </cell>
          <cell r="K16">
            <v>0</v>
          </cell>
        </row>
        <row r="17">
          <cell r="B17">
            <v>27.769565217391296</v>
          </cell>
          <cell r="C17">
            <v>37.5</v>
          </cell>
          <cell r="D17">
            <v>20.3</v>
          </cell>
          <cell r="E17">
            <v>49.478260869565219</v>
          </cell>
          <cell r="F17">
            <v>75</v>
          </cell>
          <cell r="G17">
            <v>23</v>
          </cell>
          <cell r="H17">
            <v>0</v>
          </cell>
          <cell r="J17">
            <v>82.08</v>
          </cell>
          <cell r="K17">
            <v>4.4000000000000004</v>
          </cell>
        </row>
        <row r="18">
          <cell r="B18">
            <v>24.791666666666668</v>
          </cell>
          <cell r="C18">
            <v>29.1</v>
          </cell>
          <cell r="D18">
            <v>21.7</v>
          </cell>
          <cell r="E18">
            <v>61.041666666666664</v>
          </cell>
          <cell r="F18">
            <v>75</v>
          </cell>
          <cell r="G18">
            <v>47</v>
          </cell>
          <cell r="H18">
            <v>24.840000000000003</v>
          </cell>
          <cell r="J18">
            <v>47.16</v>
          </cell>
          <cell r="K18">
            <v>0</v>
          </cell>
        </row>
        <row r="19">
          <cell r="B19">
            <v>22.162499999999998</v>
          </cell>
          <cell r="C19">
            <v>27.5</v>
          </cell>
          <cell r="D19">
            <v>19</v>
          </cell>
          <cell r="E19">
            <v>62.916666666666664</v>
          </cell>
          <cell r="F19">
            <v>80</v>
          </cell>
          <cell r="G19">
            <v>44</v>
          </cell>
          <cell r="H19">
            <v>9.3600000000000012</v>
          </cell>
          <cell r="J19">
            <v>41.4</v>
          </cell>
          <cell r="K19">
            <v>0</v>
          </cell>
        </row>
        <row r="20">
          <cell r="B20">
            <v>22.387500000000003</v>
          </cell>
          <cell r="C20">
            <v>29.2</v>
          </cell>
          <cell r="D20">
            <v>18.399999999999999</v>
          </cell>
          <cell r="E20">
            <v>65.708333333333329</v>
          </cell>
          <cell r="F20">
            <v>91</v>
          </cell>
          <cell r="G20">
            <v>32</v>
          </cell>
          <cell r="H20">
            <v>7.2</v>
          </cell>
          <cell r="J20">
            <v>32.4</v>
          </cell>
          <cell r="K20">
            <v>0</v>
          </cell>
        </row>
        <row r="21">
          <cell r="B21">
            <v>22.733333333333334</v>
          </cell>
          <cell r="C21">
            <v>30.2</v>
          </cell>
          <cell r="D21">
            <v>16.2</v>
          </cell>
          <cell r="E21">
            <v>50.125</v>
          </cell>
          <cell r="F21">
            <v>73</v>
          </cell>
          <cell r="G21">
            <v>24</v>
          </cell>
          <cell r="H21">
            <v>9.3600000000000012</v>
          </cell>
          <cell r="J21">
            <v>36.72</v>
          </cell>
          <cell r="K21">
            <v>0</v>
          </cell>
        </row>
        <row r="22">
          <cell r="B22">
            <v>24.645833333333332</v>
          </cell>
          <cell r="C22">
            <v>35.299999999999997</v>
          </cell>
          <cell r="D22">
            <v>15.1</v>
          </cell>
          <cell r="E22">
            <v>40</v>
          </cell>
          <cell r="F22">
            <v>63</v>
          </cell>
          <cell r="G22">
            <v>22</v>
          </cell>
          <cell r="H22">
            <v>0.72000000000000008</v>
          </cell>
          <cell r="J22">
            <v>26.64</v>
          </cell>
          <cell r="K22">
            <v>0</v>
          </cell>
        </row>
        <row r="23">
          <cell r="B23">
            <v>28.037500000000005</v>
          </cell>
          <cell r="C23">
            <v>38.1</v>
          </cell>
          <cell r="D23">
            <v>19.7</v>
          </cell>
          <cell r="E23">
            <v>42.5</v>
          </cell>
          <cell r="F23">
            <v>64</v>
          </cell>
          <cell r="G23">
            <v>20</v>
          </cell>
          <cell r="H23">
            <v>24.12</v>
          </cell>
          <cell r="J23">
            <v>56.88</v>
          </cell>
          <cell r="K23">
            <v>0</v>
          </cell>
        </row>
        <row r="24">
          <cell r="B24">
            <v>23.425000000000001</v>
          </cell>
          <cell r="C24">
            <v>29.1</v>
          </cell>
          <cell r="D24">
            <v>20.100000000000001</v>
          </cell>
          <cell r="E24">
            <v>78</v>
          </cell>
          <cell r="F24">
            <v>92</v>
          </cell>
          <cell r="G24">
            <v>47</v>
          </cell>
          <cell r="H24">
            <v>13.32</v>
          </cell>
          <cell r="J24">
            <v>39.96</v>
          </cell>
          <cell r="K24">
            <v>2</v>
          </cell>
        </row>
        <row r="25">
          <cell r="B25">
            <v>25.583333333333332</v>
          </cell>
          <cell r="C25">
            <v>33.200000000000003</v>
          </cell>
          <cell r="D25">
            <v>20.5</v>
          </cell>
          <cell r="E25">
            <v>70.291666666666671</v>
          </cell>
          <cell r="F25">
            <v>88</v>
          </cell>
          <cell r="G25">
            <v>39</v>
          </cell>
          <cell r="H25">
            <v>0.72000000000000008</v>
          </cell>
          <cell r="J25">
            <v>42.84</v>
          </cell>
          <cell r="K25">
            <v>0.2</v>
          </cell>
        </row>
        <row r="26">
          <cell r="B26">
            <v>22.495833333333334</v>
          </cell>
          <cell r="C26">
            <v>24.6</v>
          </cell>
          <cell r="D26">
            <v>20.5</v>
          </cell>
          <cell r="E26">
            <v>85.708333333333329</v>
          </cell>
          <cell r="F26">
            <v>92</v>
          </cell>
          <cell r="G26">
            <v>77</v>
          </cell>
          <cell r="H26">
            <v>6.84</v>
          </cell>
          <cell r="J26">
            <v>36.72</v>
          </cell>
          <cell r="K26">
            <v>5.4</v>
          </cell>
        </row>
        <row r="27">
          <cell r="B27">
            <v>19.641666666666666</v>
          </cell>
          <cell r="C27">
            <v>25.5</v>
          </cell>
          <cell r="D27">
            <v>14.6</v>
          </cell>
          <cell r="E27">
            <v>63.625</v>
          </cell>
          <cell r="F27">
            <v>91</v>
          </cell>
          <cell r="G27">
            <v>22</v>
          </cell>
          <cell r="H27">
            <v>7.2</v>
          </cell>
          <cell r="J27">
            <v>31.319999999999997</v>
          </cell>
          <cell r="K27">
            <v>0</v>
          </cell>
        </row>
        <row r="28">
          <cell r="B28">
            <v>21.160869565217389</v>
          </cell>
          <cell r="C28">
            <v>31.6</v>
          </cell>
          <cell r="D28">
            <v>12.3</v>
          </cell>
          <cell r="E28">
            <v>46</v>
          </cell>
          <cell r="F28">
            <v>84</v>
          </cell>
          <cell r="G28">
            <v>16</v>
          </cell>
          <cell r="H28">
            <v>0</v>
          </cell>
          <cell r="J28">
            <v>11.879999999999999</v>
          </cell>
          <cell r="K28">
            <v>0</v>
          </cell>
        </row>
        <row r="29">
          <cell r="B29">
            <v>25.041666666666668</v>
          </cell>
          <cell r="C29">
            <v>36.799999999999997</v>
          </cell>
          <cell r="D29">
            <v>15.2</v>
          </cell>
          <cell r="E29">
            <v>44.875</v>
          </cell>
          <cell r="F29">
            <v>83</v>
          </cell>
          <cell r="G29">
            <v>19</v>
          </cell>
          <cell r="H29">
            <v>12.6</v>
          </cell>
          <cell r="J29">
            <v>30.6</v>
          </cell>
          <cell r="K29">
            <v>0</v>
          </cell>
        </row>
        <row r="30">
          <cell r="B30">
            <v>26.958333333333332</v>
          </cell>
          <cell r="C30">
            <v>34.4</v>
          </cell>
          <cell r="D30">
            <v>20.6</v>
          </cell>
          <cell r="E30">
            <v>57.083333333333336</v>
          </cell>
          <cell r="F30">
            <v>91</v>
          </cell>
          <cell r="G30">
            <v>30</v>
          </cell>
          <cell r="H30">
            <v>16.2</v>
          </cell>
          <cell r="J30">
            <v>55.080000000000005</v>
          </cell>
          <cell r="K30">
            <v>19.199999999999996</v>
          </cell>
        </row>
        <row r="31">
          <cell r="B31">
            <v>21.366666666666664</v>
          </cell>
          <cell r="C31">
            <v>24.6</v>
          </cell>
          <cell r="D31">
            <v>20</v>
          </cell>
          <cell r="E31">
            <v>84.583333333333329</v>
          </cell>
          <cell r="F31">
            <v>92</v>
          </cell>
          <cell r="G31">
            <v>71</v>
          </cell>
          <cell r="H31">
            <v>13.32</v>
          </cell>
          <cell r="J31">
            <v>34.200000000000003</v>
          </cell>
          <cell r="K31">
            <v>16.8</v>
          </cell>
        </row>
        <row r="32">
          <cell r="B32">
            <v>20.995833333333326</v>
          </cell>
          <cell r="C32">
            <v>23.2</v>
          </cell>
          <cell r="D32">
            <v>19.7</v>
          </cell>
          <cell r="E32">
            <v>89.333333333333329</v>
          </cell>
          <cell r="F32">
            <v>92</v>
          </cell>
          <cell r="G32">
            <v>76</v>
          </cell>
          <cell r="H32">
            <v>0</v>
          </cell>
          <cell r="J32">
            <v>24.48</v>
          </cell>
          <cell r="K32">
            <v>12</v>
          </cell>
        </row>
        <row r="33">
          <cell r="B33">
            <v>20.895833333333329</v>
          </cell>
          <cell r="C33">
            <v>26.3</v>
          </cell>
          <cell r="D33">
            <v>18.100000000000001</v>
          </cell>
          <cell r="E33">
            <v>79.375</v>
          </cell>
          <cell r="F33">
            <v>92</v>
          </cell>
          <cell r="G33">
            <v>55</v>
          </cell>
          <cell r="H33">
            <v>6.48</v>
          </cell>
          <cell r="J33">
            <v>35.28</v>
          </cell>
          <cell r="K33">
            <v>0</v>
          </cell>
        </row>
        <row r="34">
          <cell r="B34">
            <v>21.808333333333334</v>
          </cell>
          <cell r="C34">
            <v>26.9</v>
          </cell>
          <cell r="D34">
            <v>18.8</v>
          </cell>
          <cell r="E34">
            <v>74.125</v>
          </cell>
          <cell r="F34">
            <v>87</v>
          </cell>
          <cell r="G34">
            <v>55</v>
          </cell>
          <cell r="H34">
            <v>13.68</v>
          </cell>
          <cell r="J34">
            <v>32.04</v>
          </cell>
          <cell r="K34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22.412500000000005</v>
          </cell>
          <cell r="C5">
            <v>31.7</v>
          </cell>
          <cell r="D5">
            <v>14.9</v>
          </cell>
          <cell r="E5">
            <v>55.833333333333336</v>
          </cell>
          <cell r="F5">
            <v>83</v>
          </cell>
          <cell r="G5">
            <v>22</v>
          </cell>
          <cell r="H5" t="str">
            <v>*</v>
          </cell>
          <cell r="J5" t="str">
            <v>*</v>
          </cell>
          <cell r="K5">
            <v>0</v>
          </cell>
        </row>
        <row r="6">
          <cell r="B6">
            <v>24.079166666666666</v>
          </cell>
          <cell r="C6">
            <v>28.4</v>
          </cell>
          <cell r="D6">
            <v>17.3</v>
          </cell>
          <cell r="E6">
            <v>51.416666666666664</v>
          </cell>
          <cell r="F6">
            <v>91</v>
          </cell>
          <cell r="G6">
            <v>32</v>
          </cell>
          <cell r="H6" t="str">
            <v>*</v>
          </cell>
          <cell r="J6" t="str">
            <v>*</v>
          </cell>
          <cell r="K6">
            <v>0</v>
          </cell>
        </row>
        <row r="7">
          <cell r="B7">
            <v>15.399999999999999</v>
          </cell>
          <cell r="C7">
            <v>19.600000000000001</v>
          </cell>
          <cell r="D7">
            <v>13.4</v>
          </cell>
          <cell r="E7">
            <v>83.583333333333329</v>
          </cell>
          <cell r="F7">
            <v>97</v>
          </cell>
          <cell r="G7">
            <v>57</v>
          </cell>
          <cell r="H7" t="str">
            <v>*</v>
          </cell>
          <cell r="J7" t="str">
            <v>*</v>
          </cell>
          <cell r="K7">
            <v>0</v>
          </cell>
        </row>
        <row r="8">
          <cell r="B8">
            <v>14.800000000000002</v>
          </cell>
          <cell r="C8">
            <v>20.5</v>
          </cell>
          <cell r="D8">
            <v>12.1</v>
          </cell>
          <cell r="E8">
            <v>61.291666666666664</v>
          </cell>
          <cell r="F8">
            <v>83</v>
          </cell>
          <cell r="G8">
            <v>50</v>
          </cell>
          <cell r="H8" t="str">
            <v>*</v>
          </cell>
          <cell r="J8" t="str">
            <v>*</v>
          </cell>
          <cell r="K8">
            <v>0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J9" t="str">
            <v>*</v>
          </cell>
          <cell r="K9">
            <v>0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J10" t="str">
            <v>*</v>
          </cell>
          <cell r="K10">
            <v>0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J11" t="str">
            <v>*</v>
          </cell>
          <cell r="K11">
            <v>0</v>
          </cell>
        </row>
        <row r="12">
          <cell r="B12">
            <v>24.291666666666668</v>
          </cell>
          <cell r="C12">
            <v>33.299999999999997</v>
          </cell>
          <cell r="D12">
            <v>16.899999999999999</v>
          </cell>
          <cell r="E12">
            <v>57.875</v>
          </cell>
          <cell r="F12">
            <v>87</v>
          </cell>
          <cell r="G12">
            <v>21</v>
          </cell>
          <cell r="H12" t="str">
            <v>*</v>
          </cell>
          <cell r="J12" t="str">
            <v>*</v>
          </cell>
          <cell r="K12">
            <v>0</v>
          </cell>
        </row>
        <row r="13">
          <cell r="B13">
            <v>26.591666666666669</v>
          </cell>
          <cell r="C13">
            <v>33.6</v>
          </cell>
          <cell r="D13">
            <v>20.7</v>
          </cell>
          <cell r="E13">
            <v>53.083333333333336</v>
          </cell>
          <cell r="F13">
            <v>70</v>
          </cell>
          <cell r="G13">
            <v>31</v>
          </cell>
          <cell r="H13" t="str">
            <v>*</v>
          </cell>
          <cell r="J13" t="str">
            <v>*</v>
          </cell>
          <cell r="K13">
            <v>0</v>
          </cell>
        </row>
        <row r="14">
          <cell r="B14">
            <v>13.8375</v>
          </cell>
          <cell r="C14">
            <v>20.7</v>
          </cell>
          <cell r="D14">
            <v>11.3</v>
          </cell>
          <cell r="E14">
            <v>86.875</v>
          </cell>
          <cell r="F14">
            <v>97</v>
          </cell>
          <cell r="G14">
            <v>70</v>
          </cell>
          <cell r="H14" t="str">
            <v>*</v>
          </cell>
          <cell r="J14" t="str">
            <v>*</v>
          </cell>
          <cell r="K14">
            <v>0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J15" t="str">
            <v>*</v>
          </cell>
          <cell r="K15">
            <v>0</v>
          </cell>
        </row>
        <row r="16">
          <cell r="B16">
            <v>20.745833333333334</v>
          </cell>
          <cell r="C16">
            <v>23.9</v>
          </cell>
          <cell r="D16">
            <v>17.600000000000001</v>
          </cell>
          <cell r="E16">
            <v>66.5</v>
          </cell>
          <cell r="F16">
            <v>84</v>
          </cell>
          <cell r="G16">
            <v>49</v>
          </cell>
          <cell r="H16" t="str">
            <v>*</v>
          </cell>
          <cell r="J16" t="str">
            <v>*</v>
          </cell>
          <cell r="K16">
            <v>0</v>
          </cell>
        </row>
        <row r="17">
          <cell r="B17">
            <v>17.25</v>
          </cell>
          <cell r="C17">
            <v>24.4</v>
          </cell>
          <cell r="D17">
            <v>13</v>
          </cell>
          <cell r="E17">
            <v>80.5</v>
          </cell>
          <cell r="F17">
            <v>94</v>
          </cell>
          <cell r="G17">
            <v>57</v>
          </cell>
          <cell r="H17" t="str">
            <v>*</v>
          </cell>
          <cell r="J17" t="str">
            <v>*</v>
          </cell>
          <cell r="K17">
            <v>0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J18" t="str">
            <v>*</v>
          </cell>
          <cell r="K18">
            <v>0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J19" t="str">
            <v>*</v>
          </cell>
          <cell r="K19">
            <v>0</v>
          </cell>
        </row>
        <row r="20">
          <cell r="B20">
            <v>19.441666666666666</v>
          </cell>
          <cell r="C20">
            <v>26.2</v>
          </cell>
          <cell r="D20">
            <v>13.2</v>
          </cell>
          <cell r="E20">
            <v>45.166666666666664</v>
          </cell>
          <cell r="F20">
            <v>64</v>
          </cell>
          <cell r="G20">
            <v>25</v>
          </cell>
          <cell r="H20" t="str">
            <v>*</v>
          </cell>
          <cell r="J20" t="str">
            <v>*</v>
          </cell>
          <cell r="K20">
            <v>0</v>
          </cell>
        </row>
        <row r="21">
          <cell r="B21">
            <v>18.512499999999999</v>
          </cell>
          <cell r="C21">
            <v>25.6</v>
          </cell>
          <cell r="D21">
            <v>12.2</v>
          </cell>
          <cell r="E21">
            <v>57.708333333333336</v>
          </cell>
          <cell r="F21">
            <v>91</v>
          </cell>
          <cell r="G21">
            <v>33</v>
          </cell>
          <cell r="H21" t="str">
            <v>*</v>
          </cell>
          <cell r="J21" t="str">
            <v>*</v>
          </cell>
          <cell r="K21">
            <v>0</v>
          </cell>
        </row>
        <row r="22">
          <cell r="B22">
            <v>19.545833333333334</v>
          </cell>
          <cell r="C22">
            <v>29.1</v>
          </cell>
          <cell r="D22">
            <v>11.8</v>
          </cell>
          <cell r="E22">
            <v>53.708333333333336</v>
          </cell>
          <cell r="F22">
            <v>80</v>
          </cell>
          <cell r="G22">
            <v>34</v>
          </cell>
          <cell r="H22" t="str">
            <v>*</v>
          </cell>
          <cell r="J22" t="str">
            <v>*</v>
          </cell>
          <cell r="K22">
            <v>0</v>
          </cell>
        </row>
        <row r="23">
          <cell r="B23">
            <v>22.391666666666662</v>
          </cell>
          <cell r="C23">
            <v>32.1</v>
          </cell>
          <cell r="D23">
            <v>18.100000000000001</v>
          </cell>
          <cell r="E23">
            <v>62.333333333333336</v>
          </cell>
          <cell r="F23">
            <v>93</v>
          </cell>
          <cell r="G23">
            <v>34</v>
          </cell>
          <cell r="H23" t="str">
            <v>*</v>
          </cell>
          <cell r="J23" t="str">
            <v>*</v>
          </cell>
          <cell r="K23">
            <v>7.2000000000000011</v>
          </cell>
        </row>
        <row r="24">
          <cell r="B24">
            <v>18.095833333333331</v>
          </cell>
          <cell r="C24">
            <v>23.6</v>
          </cell>
          <cell r="D24">
            <v>14.5</v>
          </cell>
          <cell r="E24">
            <v>85.458333333333329</v>
          </cell>
          <cell r="F24">
            <v>96</v>
          </cell>
          <cell r="G24">
            <v>68</v>
          </cell>
          <cell r="H24" t="str">
            <v>*</v>
          </cell>
          <cell r="J24" t="str">
            <v>*</v>
          </cell>
          <cell r="K24">
            <v>0</v>
          </cell>
        </row>
        <row r="25">
          <cell r="B25">
            <v>19.675000000000001</v>
          </cell>
          <cell r="C25">
            <v>24.6</v>
          </cell>
          <cell r="D25">
            <v>17.899999999999999</v>
          </cell>
          <cell r="E25">
            <v>92.541666666666671</v>
          </cell>
          <cell r="F25">
            <v>96</v>
          </cell>
          <cell r="G25">
            <v>76</v>
          </cell>
          <cell r="H25" t="str">
            <v>*</v>
          </cell>
          <cell r="J25" t="str">
            <v>*</v>
          </cell>
          <cell r="K25">
            <v>23.2</v>
          </cell>
        </row>
        <row r="26">
          <cell r="B26">
            <v>16.870833333333334</v>
          </cell>
          <cell r="C26">
            <v>19.5</v>
          </cell>
          <cell r="D26">
            <v>14.5</v>
          </cell>
          <cell r="E26">
            <v>84.041666666666671</v>
          </cell>
          <cell r="F26">
            <v>97</v>
          </cell>
          <cell r="G26">
            <v>51</v>
          </cell>
          <cell r="H26" t="str">
            <v>*</v>
          </cell>
          <cell r="J26" t="str">
            <v>*</v>
          </cell>
          <cell r="K26">
            <v>0</v>
          </cell>
        </row>
        <row r="27">
          <cell r="B27">
            <v>13.670833333333333</v>
          </cell>
          <cell r="C27">
            <v>20.7</v>
          </cell>
          <cell r="D27">
            <v>7.7</v>
          </cell>
          <cell r="E27">
            <v>57.333333333333336</v>
          </cell>
          <cell r="F27">
            <v>82</v>
          </cell>
          <cell r="G27">
            <v>29</v>
          </cell>
          <cell r="H27" t="str">
            <v>*</v>
          </cell>
          <cell r="J27" t="str">
            <v>*</v>
          </cell>
          <cell r="K27">
            <v>0</v>
          </cell>
        </row>
        <row r="28">
          <cell r="B28">
            <v>16.858333333333334</v>
          </cell>
          <cell r="C28">
            <v>24.5</v>
          </cell>
          <cell r="D28">
            <v>9.3000000000000007</v>
          </cell>
          <cell r="E28">
            <v>47.5</v>
          </cell>
          <cell r="F28">
            <v>75</v>
          </cell>
          <cell r="G28">
            <v>25</v>
          </cell>
          <cell r="H28" t="str">
            <v>*</v>
          </cell>
          <cell r="J28" t="str">
            <v>*</v>
          </cell>
          <cell r="K28">
            <v>0</v>
          </cell>
        </row>
        <row r="29">
          <cell r="B29">
            <v>21.183333333333334</v>
          </cell>
          <cell r="C29">
            <v>31.3</v>
          </cell>
          <cell r="D29">
            <v>15.8</v>
          </cell>
          <cell r="E29">
            <v>54.541666666666664</v>
          </cell>
          <cell r="F29">
            <v>93</v>
          </cell>
          <cell r="G29">
            <v>35</v>
          </cell>
          <cell r="H29" t="str">
            <v>*</v>
          </cell>
          <cell r="J29" t="str">
            <v>*</v>
          </cell>
          <cell r="K29">
            <v>4.8</v>
          </cell>
        </row>
        <row r="30">
          <cell r="B30">
            <v>16.020833333333332</v>
          </cell>
          <cell r="C30">
            <v>18.2</v>
          </cell>
          <cell r="D30">
            <v>14.8</v>
          </cell>
          <cell r="E30">
            <v>94.5</v>
          </cell>
          <cell r="F30">
            <v>97</v>
          </cell>
          <cell r="G30">
            <v>89</v>
          </cell>
          <cell r="H30" t="str">
            <v>*</v>
          </cell>
          <cell r="J30" t="str">
            <v>*</v>
          </cell>
          <cell r="K30">
            <v>18.799999999999997</v>
          </cell>
        </row>
        <row r="31">
          <cell r="B31">
            <v>17.845833333333339</v>
          </cell>
          <cell r="C31">
            <v>23</v>
          </cell>
          <cell r="D31">
            <v>16.2</v>
          </cell>
          <cell r="E31">
            <v>94.791666666666671</v>
          </cell>
          <cell r="F31">
            <v>97</v>
          </cell>
          <cell r="G31">
            <v>78</v>
          </cell>
          <cell r="H31" t="str">
            <v>*</v>
          </cell>
          <cell r="J31" t="str">
            <v>*</v>
          </cell>
          <cell r="K31">
            <v>42.4</v>
          </cell>
        </row>
        <row r="32">
          <cell r="B32">
            <v>18.054166666666671</v>
          </cell>
          <cell r="C32">
            <v>22.3</v>
          </cell>
          <cell r="D32">
            <v>15.6</v>
          </cell>
          <cell r="E32">
            <v>91.583333333333329</v>
          </cell>
          <cell r="F32">
            <v>97</v>
          </cell>
          <cell r="G32">
            <v>73</v>
          </cell>
          <cell r="H32" t="str">
            <v>*</v>
          </cell>
          <cell r="J32" t="str">
            <v>*</v>
          </cell>
          <cell r="K32">
            <v>22.4</v>
          </cell>
        </row>
        <row r="33">
          <cell r="B33">
            <v>18.487500000000001</v>
          </cell>
          <cell r="C33">
            <v>21.9</v>
          </cell>
          <cell r="D33">
            <v>16.100000000000001</v>
          </cell>
          <cell r="E33">
            <v>88.791666666666671</v>
          </cell>
          <cell r="F33">
            <v>96</v>
          </cell>
          <cell r="G33">
            <v>69</v>
          </cell>
          <cell r="H33" t="str">
            <v>*</v>
          </cell>
          <cell r="J33" t="str">
            <v>*</v>
          </cell>
          <cell r="K33">
            <v>0.2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J34" t="str">
            <v>*</v>
          </cell>
          <cell r="K34">
            <v>11.399999999999999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Planilha1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28.2</v>
          </cell>
          <cell r="C5">
            <v>36.299999999999997</v>
          </cell>
          <cell r="D5">
            <v>21.3</v>
          </cell>
          <cell r="E5">
            <v>42.333333333333336</v>
          </cell>
          <cell r="F5">
            <v>72</v>
          </cell>
          <cell r="G5">
            <v>20</v>
          </cell>
          <cell r="H5">
            <v>18.720000000000002</v>
          </cell>
          <cell r="J5">
            <v>42.12</v>
          </cell>
          <cell r="K5">
            <v>0</v>
          </cell>
        </row>
        <row r="6">
          <cell r="B6">
            <v>26.358333333333334</v>
          </cell>
          <cell r="C6">
            <v>35</v>
          </cell>
          <cell r="D6">
            <v>19.7</v>
          </cell>
          <cell r="E6">
            <v>51.875</v>
          </cell>
          <cell r="F6">
            <v>77</v>
          </cell>
          <cell r="G6">
            <v>26</v>
          </cell>
          <cell r="H6">
            <v>15.840000000000002</v>
          </cell>
          <cell r="J6">
            <v>40.32</v>
          </cell>
          <cell r="K6">
            <v>0</v>
          </cell>
        </row>
        <row r="7">
          <cell r="B7">
            <v>21.466666666666658</v>
          </cell>
          <cell r="C7">
            <v>24.9</v>
          </cell>
          <cell r="D7">
            <v>19.3</v>
          </cell>
          <cell r="E7">
            <v>70.875</v>
          </cell>
          <cell r="F7">
            <v>81</v>
          </cell>
          <cell r="G7">
            <v>56</v>
          </cell>
          <cell r="H7">
            <v>10.44</v>
          </cell>
          <cell r="J7">
            <v>28.44</v>
          </cell>
          <cell r="K7">
            <v>0</v>
          </cell>
        </row>
        <row r="8">
          <cell r="B8">
            <v>21.520833333333332</v>
          </cell>
          <cell r="C8">
            <v>28</v>
          </cell>
          <cell r="D8">
            <v>17</v>
          </cell>
          <cell r="E8">
            <v>58.291666666666664</v>
          </cell>
          <cell r="F8">
            <v>70</v>
          </cell>
          <cell r="G8">
            <v>43</v>
          </cell>
          <cell r="H8">
            <v>9</v>
          </cell>
          <cell r="J8">
            <v>21.240000000000002</v>
          </cell>
          <cell r="K8">
            <v>0</v>
          </cell>
        </row>
        <row r="9">
          <cell r="B9">
            <v>22.383333333333329</v>
          </cell>
          <cell r="C9">
            <v>29.2</v>
          </cell>
          <cell r="D9">
            <v>16.600000000000001</v>
          </cell>
          <cell r="E9">
            <v>62.166666666666664</v>
          </cell>
          <cell r="F9">
            <v>81</v>
          </cell>
          <cell r="G9">
            <v>42</v>
          </cell>
          <cell r="H9">
            <v>12.24</v>
          </cell>
          <cell r="J9">
            <v>25.92</v>
          </cell>
          <cell r="K9">
            <v>0</v>
          </cell>
        </row>
        <row r="10">
          <cell r="B10">
            <v>23.004166666666666</v>
          </cell>
          <cell r="C10">
            <v>28.1</v>
          </cell>
          <cell r="D10">
            <v>19.3</v>
          </cell>
          <cell r="E10">
            <v>57.416666666666664</v>
          </cell>
          <cell r="F10">
            <v>75</v>
          </cell>
          <cell r="G10">
            <v>45</v>
          </cell>
          <cell r="H10">
            <v>13.68</v>
          </cell>
          <cell r="J10">
            <v>29.52</v>
          </cell>
          <cell r="K10">
            <v>0</v>
          </cell>
        </row>
        <row r="11">
          <cell r="B11">
            <v>24.733333333333331</v>
          </cell>
          <cell r="C11">
            <v>34.200000000000003</v>
          </cell>
          <cell r="D11">
            <v>17.3</v>
          </cell>
          <cell r="E11">
            <v>66.875</v>
          </cell>
          <cell r="F11">
            <v>91</v>
          </cell>
          <cell r="G11">
            <v>32</v>
          </cell>
          <cell r="H11">
            <v>7.5600000000000005</v>
          </cell>
          <cell r="J11">
            <v>22.68</v>
          </cell>
          <cell r="K11">
            <v>0</v>
          </cell>
        </row>
        <row r="12">
          <cell r="B12">
            <v>27.791666666666661</v>
          </cell>
          <cell r="C12">
            <v>36.200000000000003</v>
          </cell>
          <cell r="D12">
            <v>19.899999999999999</v>
          </cell>
          <cell r="E12">
            <v>57.333333333333336</v>
          </cell>
          <cell r="F12">
            <v>89</v>
          </cell>
          <cell r="G12">
            <v>27</v>
          </cell>
          <cell r="H12">
            <v>15.120000000000001</v>
          </cell>
          <cell r="J12">
            <v>38.519999999999996</v>
          </cell>
          <cell r="K12">
            <v>0</v>
          </cell>
        </row>
        <row r="13">
          <cell r="B13">
            <v>29.495833333333334</v>
          </cell>
          <cell r="C13">
            <v>35.799999999999997</v>
          </cell>
          <cell r="D13">
            <v>23</v>
          </cell>
          <cell r="E13">
            <v>53.166666666666664</v>
          </cell>
          <cell r="F13">
            <v>78</v>
          </cell>
          <cell r="G13">
            <v>34</v>
          </cell>
          <cell r="H13">
            <v>15.48</v>
          </cell>
          <cell r="J13">
            <v>38.880000000000003</v>
          </cell>
          <cell r="K13">
            <v>0</v>
          </cell>
        </row>
        <row r="14">
          <cell r="B14">
            <v>22.112500000000001</v>
          </cell>
          <cell r="C14">
            <v>28.8</v>
          </cell>
          <cell r="D14">
            <v>17.3</v>
          </cell>
          <cell r="E14">
            <v>65.041666666666671</v>
          </cell>
          <cell r="F14">
            <v>79</v>
          </cell>
          <cell r="G14">
            <v>53</v>
          </cell>
          <cell r="H14">
            <v>8.64</v>
          </cell>
          <cell r="J14">
            <v>31.680000000000003</v>
          </cell>
          <cell r="K14">
            <v>0</v>
          </cell>
        </row>
        <row r="15">
          <cell r="B15">
            <v>21.808333333333337</v>
          </cell>
          <cell r="C15">
            <v>31.5</v>
          </cell>
          <cell r="D15">
            <v>15.2</v>
          </cell>
          <cell r="E15">
            <v>64.75</v>
          </cell>
          <cell r="F15">
            <v>86</v>
          </cell>
          <cell r="G15">
            <v>36</v>
          </cell>
          <cell r="H15">
            <v>6.84</v>
          </cell>
          <cell r="J15">
            <v>18.36</v>
          </cell>
          <cell r="K15">
            <v>0</v>
          </cell>
        </row>
        <row r="16">
          <cell r="B16">
            <v>25.900000000000002</v>
          </cell>
          <cell r="C16">
            <v>34.6</v>
          </cell>
          <cell r="D16">
            <v>19.399999999999999</v>
          </cell>
          <cell r="E16">
            <v>65.5</v>
          </cell>
          <cell r="F16">
            <v>90</v>
          </cell>
          <cell r="G16">
            <v>34</v>
          </cell>
          <cell r="H16">
            <v>10.08</v>
          </cell>
          <cell r="J16">
            <v>24.48</v>
          </cell>
          <cell r="K16">
            <v>0</v>
          </cell>
        </row>
        <row r="17">
          <cell r="B17">
            <v>25.170833333333334</v>
          </cell>
          <cell r="C17">
            <v>32.799999999999997</v>
          </cell>
          <cell r="D17">
            <v>19.2</v>
          </cell>
          <cell r="E17">
            <v>60.291666666666664</v>
          </cell>
          <cell r="F17">
            <v>77</v>
          </cell>
          <cell r="G17">
            <v>41</v>
          </cell>
          <cell r="H17">
            <v>10.44</v>
          </cell>
          <cell r="J17">
            <v>22.32</v>
          </cell>
          <cell r="K17">
            <v>0</v>
          </cell>
        </row>
        <row r="18">
          <cell r="B18">
            <v>20.670833333333334</v>
          </cell>
          <cell r="C18">
            <v>27.6</v>
          </cell>
          <cell r="D18">
            <v>17.8</v>
          </cell>
          <cell r="E18">
            <v>80.541666666666671</v>
          </cell>
          <cell r="F18">
            <v>94</v>
          </cell>
          <cell r="G18">
            <v>55</v>
          </cell>
          <cell r="H18">
            <v>14.76</v>
          </cell>
          <cell r="J18">
            <v>29.16</v>
          </cell>
          <cell r="K18">
            <v>9.6</v>
          </cell>
        </row>
        <row r="19">
          <cell r="B19">
            <v>19.212500000000002</v>
          </cell>
          <cell r="C19">
            <v>23.4</v>
          </cell>
          <cell r="D19">
            <v>16.899999999999999</v>
          </cell>
          <cell r="E19">
            <v>80.833333333333329</v>
          </cell>
          <cell r="F19">
            <v>94</v>
          </cell>
          <cell r="G19">
            <v>55</v>
          </cell>
          <cell r="H19">
            <v>7.5600000000000005</v>
          </cell>
          <cell r="J19">
            <v>16.2</v>
          </cell>
          <cell r="K19">
            <v>1.6</v>
          </cell>
        </row>
        <row r="20">
          <cell r="B20">
            <v>21.274999999999999</v>
          </cell>
          <cell r="C20">
            <v>29.6</v>
          </cell>
          <cell r="D20">
            <v>14.3</v>
          </cell>
          <cell r="E20">
            <v>68.958333333333329</v>
          </cell>
          <cell r="F20">
            <v>95</v>
          </cell>
          <cell r="G20">
            <v>26</v>
          </cell>
          <cell r="H20">
            <v>15.48</v>
          </cell>
          <cell r="J20">
            <v>30.240000000000002</v>
          </cell>
          <cell r="K20">
            <v>0</v>
          </cell>
        </row>
        <row r="21">
          <cell r="B21">
            <v>24.474999999999994</v>
          </cell>
          <cell r="C21">
            <v>30.9</v>
          </cell>
          <cell r="D21">
            <v>19.600000000000001</v>
          </cell>
          <cell r="E21">
            <v>49.541666666666664</v>
          </cell>
          <cell r="F21">
            <v>66</v>
          </cell>
          <cell r="G21">
            <v>31</v>
          </cell>
          <cell r="H21">
            <v>22.32</v>
          </cell>
          <cell r="J21">
            <v>45</v>
          </cell>
          <cell r="K21">
            <v>0</v>
          </cell>
        </row>
        <row r="22">
          <cell r="B22">
            <v>26.279166666666665</v>
          </cell>
          <cell r="C22">
            <v>34.4</v>
          </cell>
          <cell r="D22">
            <v>20.399999999999999</v>
          </cell>
          <cell r="E22">
            <v>40.5</v>
          </cell>
          <cell r="F22">
            <v>50</v>
          </cell>
          <cell r="G22">
            <v>27</v>
          </cell>
          <cell r="H22">
            <v>16.559999999999999</v>
          </cell>
          <cell r="J22">
            <v>33.840000000000003</v>
          </cell>
          <cell r="K22">
            <v>0</v>
          </cell>
        </row>
        <row r="23">
          <cell r="B23">
            <v>29.708333333333339</v>
          </cell>
          <cell r="C23">
            <v>35.6</v>
          </cell>
          <cell r="D23">
            <v>24.5</v>
          </cell>
          <cell r="E23">
            <v>44.541666666666664</v>
          </cell>
          <cell r="F23">
            <v>65</v>
          </cell>
          <cell r="G23">
            <v>32</v>
          </cell>
          <cell r="H23">
            <v>15.48</v>
          </cell>
          <cell r="J23">
            <v>37.440000000000005</v>
          </cell>
          <cell r="K23">
            <v>0</v>
          </cell>
        </row>
        <row r="24">
          <cell r="B24">
            <v>25.604166666666661</v>
          </cell>
          <cell r="C24">
            <v>31.3</v>
          </cell>
          <cell r="D24">
            <v>20.6</v>
          </cell>
          <cell r="E24">
            <v>77.625</v>
          </cell>
          <cell r="F24">
            <v>93</v>
          </cell>
          <cell r="G24">
            <v>47</v>
          </cell>
          <cell r="H24">
            <v>12.96</v>
          </cell>
          <cell r="J24">
            <v>47.88</v>
          </cell>
          <cell r="K24">
            <v>19.200000000000003</v>
          </cell>
        </row>
        <row r="25">
          <cell r="B25">
            <v>26.204166666666669</v>
          </cell>
          <cell r="C25">
            <v>33.299999999999997</v>
          </cell>
          <cell r="D25">
            <v>21.7</v>
          </cell>
          <cell r="E25">
            <v>79.541666666666671</v>
          </cell>
          <cell r="F25">
            <v>93</v>
          </cell>
          <cell r="G25">
            <v>54</v>
          </cell>
          <cell r="H25">
            <v>13.32</v>
          </cell>
          <cell r="J25">
            <v>38.519999999999996</v>
          </cell>
          <cell r="K25">
            <v>5.2000000000000011</v>
          </cell>
        </row>
        <row r="26">
          <cell r="B26">
            <v>22.924999999999997</v>
          </cell>
          <cell r="C26">
            <v>26.7</v>
          </cell>
          <cell r="D26">
            <v>20.3</v>
          </cell>
          <cell r="E26">
            <v>76.875</v>
          </cell>
          <cell r="F26">
            <v>93</v>
          </cell>
          <cell r="G26">
            <v>52</v>
          </cell>
          <cell r="H26">
            <v>10.8</v>
          </cell>
          <cell r="J26">
            <v>32.76</v>
          </cell>
          <cell r="K26">
            <v>5</v>
          </cell>
        </row>
        <row r="27">
          <cell r="B27">
            <v>19.379166666666666</v>
          </cell>
          <cell r="C27">
            <v>25.5</v>
          </cell>
          <cell r="D27">
            <v>13.4</v>
          </cell>
          <cell r="E27">
            <v>56.041666666666664</v>
          </cell>
          <cell r="F27">
            <v>85</v>
          </cell>
          <cell r="G27">
            <v>24</v>
          </cell>
          <cell r="H27">
            <v>13.68</v>
          </cell>
          <cell r="J27">
            <v>29.52</v>
          </cell>
          <cell r="K27">
            <v>0</v>
          </cell>
        </row>
        <row r="28">
          <cell r="B28">
            <v>22.095833333333335</v>
          </cell>
          <cell r="C28">
            <v>29.3</v>
          </cell>
          <cell r="D28">
            <v>17.3</v>
          </cell>
          <cell r="E28">
            <v>44.083333333333336</v>
          </cell>
          <cell r="F28">
            <v>65</v>
          </cell>
          <cell r="G28">
            <v>26</v>
          </cell>
          <cell r="H28">
            <v>14.76</v>
          </cell>
          <cell r="J28">
            <v>28.08</v>
          </cell>
          <cell r="K28">
            <v>0</v>
          </cell>
        </row>
        <row r="29">
          <cell r="B29">
            <v>25.341666666666672</v>
          </cell>
          <cell r="C29">
            <v>33.4</v>
          </cell>
          <cell r="D29">
            <v>19.3</v>
          </cell>
          <cell r="E29">
            <v>60.583333333333336</v>
          </cell>
          <cell r="F29">
            <v>82</v>
          </cell>
          <cell r="G29">
            <v>34</v>
          </cell>
          <cell r="H29">
            <v>13.68</v>
          </cell>
          <cell r="J29">
            <v>28.44</v>
          </cell>
          <cell r="K29">
            <v>0</v>
          </cell>
        </row>
        <row r="30">
          <cell r="B30">
            <v>24.316666666666674</v>
          </cell>
          <cell r="C30">
            <v>28.5</v>
          </cell>
          <cell r="D30">
            <v>19.899999999999999</v>
          </cell>
          <cell r="E30">
            <v>70.833333333333329</v>
          </cell>
          <cell r="F30">
            <v>92</v>
          </cell>
          <cell r="G30">
            <v>55</v>
          </cell>
          <cell r="H30">
            <v>23.400000000000002</v>
          </cell>
          <cell r="J30">
            <v>41.04</v>
          </cell>
          <cell r="K30">
            <v>4.3999999999999995</v>
          </cell>
        </row>
        <row r="31">
          <cell r="B31">
            <v>24.833333333333339</v>
          </cell>
          <cell r="C31">
            <v>30.6</v>
          </cell>
          <cell r="D31">
            <v>20.8</v>
          </cell>
          <cell r="E31">
            <v>76.875</v>
          </cell>
          <cell r="F31">
            <v>93</v>
          </cell>
          <cell r="G31">
            <v>53</v>
          </cell>
          <cell r="H31">
            <v>20.16</v>
          </cell>
          <cell r="J31">
            <v>34.56</v>
          </cell>
          <cell r="K31">
            <v>4</v>
          </cell>
        </row>
        <row r="32">
          <cell r="B32">
            <v>21.0625</v>
          </cell>
          <cell r="C32">
            <v>27.3</v>
          </cell>
          <cell r="D32">
            <v>20.2</v>
          </cell>
          <cell r="E32">
            <v>90.625</v>
          </cell>
          <cell r="F32">
            <v>95</v>
          </cell>
          <cell r="G32">
            <v>69</v>
          </cell>
          <cell r="H32">
            <v>21.240000000000002</v>
          </cell>
          <cell r="J32">
            <v>54</v>
          </cell>
          <cell r="K32">
            <v>122.2</v>
          </cell>
        </row>
        <row r="33">
          <cell r="B33">
            <v>22.124999999999996</v>
          </cell>
          <cell r="C33">
            <v>26.8</v>
          </cell>
          <cell r="D33">
            <v>19.100000000000001</v>
          </cell>
          <cell r="E33">
            <v>83.25</v>
          </cell>
          <cell r="F33">
            <v>95</v>
          </cell>
          <cell r="G33">
            <v>61</v>
          </cell>
          <cell r="H33">
            <v>9</v>
          </cell>
          <cell r="J33">
            <v>21.240000000000002</v>
          </cell>
          <cell r="K33">
            <v>0.2</v>
          </cell>
        </row>
        <row r="34">
          <cell r="B34">
            <v>23.879166666666674</v>
          </cell>
          <cell r="C34">
            <v>28.3</v>
          </cell>
          <cell r="D34">
            <v>21.2</v>
          </cell>
          <cell r="E34">
            <v>77.958333333333329</v>
          </cell>
          <cell r="F34">
            <v>92</v>
          </cell>
          <cell r="G34">
            <v>53</v>
          </cell>
          <cell r="H34">
            <v>9.7200000000000006</v>
          </cell>
          <cell r="J34">
            <v>23.759999999999998</v>
          </cell>
          <cell r="K34">
            <v>0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25.116666666666664</v>
          </cell>
          <cell r="C5">
            <v>35.6</v>
          </cell>
          <cell r="D5">
            <v>17</v>
          </cell>
          <cell r="E5">
            <v>52.625</v>
          </cell>
          <cell r="F5">
            <v>78</v>
          </cell>
          <cell r="G5">
            <v>21</v>
          </cell>
          <cell r="H5">
            <v>16.2</v>
          </cell>
          <cell r="J5">
            <v>32.4</v>
          </cell>
          <cell r="K5">
            <v>0</v>
          </cell>
        </row>
        <row r="6">
          <cell r="B6">
            <v>26.962500000000002</v>
          </cell>
          <cell r="C6">
            <v>35.799999999999997</v>
          </cell>
          <cell r="D6">
            <v>19.3</v>
          </cell>
          <cell r="E6">
            <v>44.208333333333336</v>
          </cell>
          <cell r="F6">
            <v>71</v>
          </cell>
          <cell r="G6">
            <v>21</v>
          </cell>
          <cell r="H6">
            <v>23.759999999999998</v>
          </cell>
          <cell r="J6">
            <v>43.92</v>
          </cell>
          <cell r="K6">
            <v>0</v>
          </cell>
        </row>
        <row r="7">
          <cell r="B7">
            <v>23.099999999999998</v>
          </cell>
          <cell r="C7">
            <v>28.6</v>
          </cell>
          <cell r="D7">
            <v>18.7</v>
          </cell>
          <cell r="E7">
            <v>66.916666666666671</v>
          </cell>
          <cell r="F7">
            <v>87</v>
          </cell>
          <cell r="G7">
            <v>38</v>
          </cell>
          <cell r="H7">
            <v>18.720000000000002</v>
          </cell>
          <cell r="J7">
            <v>32.4</v>
          </cell>
          <cell r="K7">
            <v>0</v>
          </cell>
        </row>
        <row r="8">
          <cell r="B8">
            <v>21.387500000000003</v>
          </cell>
          <cell r="C8">
            <v>29.4</v>
          </cell>
          <cell r="D8">
            <v>15.7</v>
          </cell>
          <cell r="E8">
            <v>67.041666666666671</v>
          </cell>
          <cell r="F8">
            <v>82</v>
          </cell>
          <cell r="G8">
            <v>46</v>
          </cell>
          <cell r="H8">
            <v>22.32</v>
          </cell>
          <cell r="J8">
            <v>39.24</v>
          </cell>
          <cell r="K8">
            <v>0</v>
          </cell>
        </row>
        <row r="9">
          <cell r="B9">
            <v>19.758333333333336</v>
          </cell>
          <cell r="C9">
            <v>24.1</v>
          </cell>
          <cell r="D9">
            <v>16.7</v>
          </cell>
          <cell r="E9">
            <v>66.416666666666671</v>
          </cell>
          <cell r="F9">
            <v>79</v>
          </cell>
          <cell r="G9">
            <v>50</v>
          </cell>
          <cell r="H9">
            <v>16.559999999999999</v>
          </cell>
          <cell r="J9">
            <v>39.24</v>
          </cell>
          <cell r="K9">
            <v>0</v>
          </cell>
        </row>
        <row r="10">
          <cell r="B10">
            <v>20.837500000000002</v>
          </cell>
          <cell r="C10">
            <v>27.8</v>
          </cell>
          <cell r="D10">
            <v>16.100000000000001</v>
          </cell>
          <cell r="E10">
            <v>73.541666666666671</v>
          </cell>
          <cell r="F10">
            <v>96</v>
          </cell>
          <cell r="G10">
            <v>50</v>
          </cell>
          <cell r="H10">
            <v>18.36</v>
          </cell>
          <cell r="J10">
            <v>35.64</v>
          </cell>
          <cell r="K10">
            <v>2</v>
          </cell>
        </row>
        <row r="11">
          <cell r="B11">
            <v>23.683333333333334</v>
          </cell>
          <cell r="C11">
            <v>34</v>
          </cell>
          <cell r="D11">
            <v>15.9</v>
          </cell>
          <cell r="E11">
            <v>67.25</v>
          </cell>
          <cell r="F11">
            <v>98</v>
          </cell>
          <cell r="G11">
            <v>26</v>
          </cell>
          <cell r="H11">
            <v>10.44</v>
          </cell>
          <cell r="J11">
            <v>24.12</v>
          </cell>
          <cell r="K11">
            <v>0</v>
          </cell>
        </row>
        <row r="12">
          <cell r="B12">
            <v>26.287499999999998</v>
          </cell>
          <cell r="C12">
            <v>36.4</v>
          </cell>
          <cell r="D12">
            <v>17.399999999999999</v>
          </cell>
          <cell r="E12">
            <v>58.791666666666664</v>
          </cell>
          <cell r="F12">
            <v>93</v>
          </cell>
          <cell r="G12">
            <v>28</v>
          </cell>
          <cell r="H12">
            <v>25.2</v>
          </cell>
          <cell r="J12">
            <v>43.56</v>
          </cell>
          <cell r="K12">
            <v>0</v>
          </cell>
        </row>
        <row r="13">
          <cell r="B13">
            <v>27.883333333333336</v>
          </cell>
          <cell r="C13">
            <v>37.299999999999997</v>
          </cell>
          <cell r="D13">
            <v>19.100000000000001</v>
          </cell>
          <cell r="E13">
            <v>55.333333333333336</v>
          </cell>
          <cell r="F13">
            <v>90</v>
          </cell>
          <cell r="G13">
            <v>19</v>
          </cell>
          <cell r="H13">
            <v>25.2</v>
          </cell>
          <cell r="J13">
            <v>46.440000000000005</v>
          </cell>
          <cell r="K13">
            <v>0</v>
          </cell>
        </row>
        <row r="14">
          <cell r="B14">
            <v>25.020833333333332</v>
          </cell>
          <cell r="C14">
            <v>31.1</v>
          </cell>
          <cell r="D14">
            <v>20.3</v>
          </cell>
          <cell r="E14">
            <v>63.958333333333336</v>
          </cell>
          <cell r="F14">
            <v>86</v>
          </cell>
          <cell r="G14">
            <v>44</v>
          </cell>
          <cell r="H14">
            <v>19.079999999999998</v>
          </cell>
          <cell r="J14">
            <v>27.36</v>
          </cell>
          <cell r="K14">
            <v>0</v>
          </cell>
        </row>
        <row r="15">
          <cell r="B15">
            <v>23.091666666666669</v>
          </cell>
          <cell r="C15">
            <v>33</v>
          </cell>
          <cell r="D15">
            <v>14.7</v>
          </cell>
          <cell r="E15">
            <v>64.666666666666671</v>
          </cell>
          <cell r="F15">
            <v>92</v>
          </cell>
          <cell r="G15">
            <v>40</v>
          </cell>
          <cell r="H15">
            <v>17.28</v>
          </cell>
          <cell r="J15">
            <v>30.96</v>
          </cell>
          <cell r="K15">
            <v>0</v>
          </cell>
        </row>
        <row r="16">
          <cell r="B16">
            <v>27.012499999999992</v>
          </cell>
          <cell r="C16">
            <v>36.5</v>
          </cell>
          <cell r="D16">
            <v>18.7</v>
          </cell>
          <cell r="E16">
            <v>60.041666666666664</v>
          </cell>
          <cell r="F16">
            <v>95</v>
          </cell>
          <cell r="G16">
            <v>27</v>
          </cell>
          <cell r="H16">
            <v>10.8</v>
          </cell>
          <cell r="J16">
            <v>37.800000000000004</v>
          </cell>
          <cell r="K16">
            <v>0</v>
          </cell>
        </row>
        <row r="17">
          <cell r="B17">
            <v>26.583333333333329</v>
          </cell>
          <cell r="C17">
            <v>34.1</v>
          </cell>
          <cell r="D17">
            <v>20.2</v>
          </cell>
          <cell r="E17">
            <v>61</v>
          </cell>
          <cell r="F17">
            <v>84</v>
          </cell>
          <cell r="G17">
            <v>38</v>
          </cell>
          <cell r="H17">
            <v>14.04</v>
          </cell>
          <cell r="J17">
            <v>21.96</v>
          </cell>
          <cell r="K17">
            <v>0</v>
          </cell>
        </row>
        <row r="18">
          <cell r="B18">
            <v>20.675000000000001</v>
          </cell>
          <cell r="C18">
            <v>28.4</v>
          </cell>
          <cell r="D18">
            <v>16.7</v>
          </cell>
          <cell r="E18">
            <v>86.083333333333329</v>
          </cell>
          <cell r="F18">
            <v>100</v>
          </cell>
          <cell r="G18">
            <v>55</v>
          </cell>
          <cell r="H18">
            <v>22.68</v>
          </cell>
          <cell r="J18">
            <v>43.56</v>
          </cell>
          <cell r="K18">
            <v>20</v>
          </cell>
        </row>
        <row r="19">
          <cell r="B19">
            <v>18.716666666666665</v>
          </cell>
          <cell r="C19">
            <v>21.8</v>
          </cell>
          <cell r="D19">
            <v>16.7</v>
          </cell>
          <cell r="E19">
            <v>86.833333333333329</v>
          </cell>
          <cell r="F19">
            <v>100</v>
          </cell>
          <cell r="H19">
            <v>10.08</v>
          </cell>
          <cell r="J19">
            <v>19.440000000000001</v>
          </cell>
          <cell r="K19">
            <v>0.8</v>
          </cell>
        </row>
        <row r="20">
          <cell r="B20">
            <v>20.637499999999999</v>
          </cell>
          <cell r="C20">
            <v>27.7</v>
          </cell>
          <cell r="D20">
            <v>15.5</v>
          </cell>
          <cell r="E20">
            <v>74.958333333333329</v>
          </cell>
          <cell r="F20">
            <v>99</v>
          </cell>
          <cell r="G20">
            <v>42</v>
          </cell>
          <cell r="H20">
            <v>16.2</v>
          </cell>
          <cell r="J20">
            <v>28.8</v>
          </cell>
          <cell r="K20">
            <v>0</v>
          </cell>
        </row>
        <row r="21">
          <cell r="B21">
            <v>21.037500000000005</v>
          </cell>
          <cell r="C21">
            <v>28.2</v>
          </cell>
          <cell r="D21">
            <v>15.3</v>
          </cell>
          <cell r="E21">
            <v>59.166666666666664</v>
          </cell>
          <cell r="F21">
            <v>84</v>
          </cell>
          <cell r="G21">
            <v>33</v>
          </cell>
          <cell r="H21">
            <v>18.720000000000002</v>
          </cell>
          <cell r="J21">
            <v>34.56</v>
          </cell>
          <cell r="K21">
            <v>0</v>
          </cell>
        </row>
        <row r="22">
          <cell r="B22">
            <v>21.933333333333337</v>
          </cell>
          <cell r="C22">
            <v>30.9</v>
          </cell>
          <cell r="D22">
            <v>14.4</v>
          </cell>
          <cell r="E22">
            <v>53.583333333333336</v>
          </cell>
          <cell r="F22">
            <v>73</v>
          </cell>
          <cell r="G22">
            <v>34</v>
          </cell>
          <cell r="H22">
            <v>16.559999999999999</v>
          </cell>
          <cell r="J22">
            <v>28.8</v>
          </cell>
          <cell r="K22">
            <v>0</v>
          </cell>
        </row>
        <row r="23">
          <cell r="B23">
            <v>26.304166666666664</v>
          </cell>
          <cell r="C23">
            <v>35.799999999999997</v>
          </cell>
          <cell r="D23">
            <v>19</v>
          </cell>
          <cell r="E23">
            <v>55.875</v>
          </cell>
          <cell r="F23">
            <v>77</v>
          </cell>
          <cell r="G23">
            <v>37</v>
          </cell>
          <cell r="H23">
            <v>23.040000000000003</v>
          </cell>
          <cell r="J23">
            <v>43.92</v>
          </cell>
          <cell r="K23">
            <v>0</v>
          </cell>
        </row>
        <row r="24">
          <cell r="B24">
            <v>23.958333333333332</v>
          </cell>
          <cell r="C24">
            <v>31.1</v>
          </cell>
          <cell r="D24">
            <v>18.5</v>
          </cell>
          <cell r="E24">
            <v>82.833333333333329</v>
          </cell>
          <cell r="F24">
            <v>100</v>
          </cell>
          <cell r="G24">
            <v>57</v>
          </cell>
          <cell r="H24">
            <v>22.68</v>
          </cell>
          <cell r="J24">
            <v>45.72</v>
          </cell>
          <cell r="K24">
            <v>32.200000000000003</v>
          </cell>
        </row>
        <row r="25">
          <cell r="B25">
            <v>24.725000000000005</v>
          </cell>
          <cell r="C25">
            <v>32.5</v>
          </cell>
          <cell r="D25">
            <v>20.9</v>
          </cell>
          <cell r="E25">
            <v>87</v>
          </cell>
          <cell r="F25">
            <v>100</v>
          </cell>
          <cell r="G25">
            <v>51</v>
          </cell>
          <cell r="H25">
            <v>21.6</v>
          </cell>
          <cell r="J25">
            <v>43.2</v>
          </cell>
          <cell r="K25">
            <v>6.4000000000000012</v>
          </cell>
        </row>
        <row r="26">
          <cell r="B26">
            <v>22.295833333333331</v>
          </cell>
          <cell r="C26">
            <v>27.7</v>
          </cell>
          <cell r="D26">
            <v>18.8</v>
          </cell>
          <cell r="E26">
            <v>84.208333333333329</v>
          </cell>
          <cell r="F26">
            <v>100</v>
          </cell>
          <cell r="G26">
            <v>50</v>
          </cell>
          <cell r="H26">
            <v>22.68</v>
          </cell>
          <cell r="J26">
            <v>41.04</v>
          </cell>
          <cell r="K26">
            <v>11.6</v>
          </cell>
        </row>
        <row r="27">
          <cell r="B27">
            <v>17.820833333333336</v>
          </cell>
          <cell r="C27">
            <v>24.2</v>
          </cell>
          <cell r="D27">
            <v>11.6</v>
          </cell>
          <cell r="E27">
            <v>59.208333333333336</v>
          </cell>
          <cell r="F27">
            <v>88</v>
          </cell>
          <cell r="G27">
            <v>28</v>
          </cell>
          <cell r="H27">
            <v>21.6</v>
          </cell>
          <cell r="J27">
            <v>36</v>
          </cell>
          <cell r="K27">
            <v>0</v>
          </cell>
        </row>
        <row r="28">
          <cell r="B28">
            <v>19.679166666666667</v>
          </cell>
          <cell r="C28">
            <v>29.2</v>
          </cell>
          <cell r="D28">
            <v>11.5</v>
          </cell>
          <cell r="E28">
            <v>56.75</v>
          </cell>
          <cell r="F28">
            <v>90</v>
          </cell>
          <cell r="G28">
            <v>32</v>
          </cell>
          <cell r="H28">
            <v>12.6</v>
          </cell>
          <cell r="J28">
            <v>25.56</v>
          </cell>
          <cell r="K28">
            <v>0</v>
          </cell>
        </row>
        <row r="29">
          <cell r="B29">
            <v>23.770833333333332</v>
          </cell>
          <cell r="C29">
            <v>33.1</v>
          </cell>
          <cell r="D29">
            <v>17.2</v>
          </cell>
          <cell r="E29">
            <v>50.291666666666664</v>
          </cell>
          <cell r="F29">
            <v>75</v>
          </cell>
          <cell r="G29">
            <v>28</v>
          </cell>
          <cell r="H29">
            <v>18.36</v>
          </cell>
          <cell r="J29">
            <v>35.64</v>
          </cell>
          <cell r="K29">
            <v>0</v>
          </cell>
        </row>
        <row r="30">
          <cell r="B30">
            <v>21.349999999999998</v>
          </cell>
          <cell r="C30">
            <v>25.2</v>
          </cell>
          <cell r="D30">
            <v>18.899999999999999</v>
          </cell>
          <cell r="E30">
            <v>75.125</v>
          </cell>
          <cell r="F30">
            <v>94</v>
          </cell>
          <cell r="G30">
            <v>58</v>
          </cell>
          <cell r="H30">
            <v>22.32</v>
          </cell>
          <cell r="J30">
            <v>44.64</v>
          </cell>
          <cell r="K30">
            <v>4.2</v>
          </cell>
        </row>
        <row r="31">
          <cell r="B31">
            <v>21.875</v>
          </cell>
          <cell r="C31">
            <v>27.2</v>
          </cell>
          <cell r="D31">
            <v>19.100000000000001</v>
          </cell>
          <cell r="E31">
            <v>85.166666666666671</v>
          </cell>
          <cell r="F31">
            <v>98</v>
          </cell>
          <cell r="G31">
            <v>58</v>
          </cell>
          <cell r="H31">
            <v>23.040000000000003</v>
          </cell>
          <cell r="J31">
            <v>37.800000000000004</v>
          </cell>
          <cell r="K31">
            <v>4</v>
          </cell>
        </row>
        <row r="32">
          <cell r="B32">
            <v>19.670833333333331</v>
          </cell>
          <cell r="C32">
            <v>21.6</v>
          </cell>
          <cell r="D32">
            <v>18.899999999999999</v>
          </cell>
          <cell r="E32">
            <v>99.166666666666671</v>
          </cell>
          <cell r="F32">
            <v>100</v>
          </cell>
          <cell r="G32">
            <v>93</v>
          </cell>
          <cell r="H32">
            <v>18</v>
          </cell>
          <cell r="J32">
            <v>38.159999999999997</v>
          </cell>
          <cell r="K32">
            <v>55.599999999999987</v>
          </cell>
        </row>
        <row r="33">
          <cell r="B33">
            <v>20.212500000000002</v>
          </cell>
          <cell r="C33">
            <v>25</v>
          </cell>
          <cell r="D33">
            <v>18</v>
          </cell>
          <cell r="E33">
            <v>87.75</v>
          </cell>
          <cell r="F33">
            <v>99</v>
          </cell>
          <cell r="G33">
            <v>64</v>
          </cell>
          <cell r="H33">
            <v>16.559999999999999</v>
          </cell>
          <cell r="J33">
            <v>27.36</v>
          </cell>
          <cell r="K33">
            <v>0.2</v>
          </cell>
        </row>
        <row r="34">
          <cell r="B34">
            <v>20.016666666666666</v>
          </cell>
          <cell r="C34">
            <v>23.6</v>
          </cell>
          <cell r="D34">
            <v>17.5</v>
          </cell>
          <cell r="E34">
            <v>87.208333333333329</v>
          </cell>
          <cell r="F34">
            <v>99</v>
          </cell>
          <cell r="G34">
            <v>69</v>
          </cell>
          <cell r="H34">
            <v>13.68</v>
          </cell>
          <cell r="J34">
            <v>23.400000000000002</v>
          </cell>
          <cell r="K34">
            <v>0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25.016666666666666</v>
          </cell>
          <cell r="C5">
            <v>35.4</v>
          </cell>
          <cell r="D5">
            <v>18.2</v>
          </cell>
          <cell r="E5">
            <v>53.416666666666664</v>
          </cell>
          <cell r="F5">
            <v>75</v>
          </cell>
          <cell r="G5">
            <v>24</v>
          </cell>
          <cell r="H5">
            <v>17.28</v>
          </cell>
          <cell r="J5">
            <v>36.36</v>
          </cell>
          <cell r="K5">
            <v>0</v>
          </cell>
        </row>
        <row r="6">
          <cell r="B6">
            <v>26.887499999999999</v>
          </cell>
          <cell r="C6">
            <v>35.200000000000003</v>
          </cell>
          <cell r="D6">
            <v>19.600000000000001</v>
          </cell>
          <cell r="E6">
            <v>48.458333333333336</v>
          </cell>
          <cell r="F6">
            <v>71</v>
          </cell>
          <cell r="G6">
            <v>23</v>
          </cell>
          <cell r="H6">
            <v>21.240000000000002</v>
          </cell>
          <cell r="J6">
            <v>40.32</v>
          </cell>
          <cell r="K6">
            <v>0</v>
          </cell>
        </row>
        <row r="7">
          <cell r="B7">
            <v>20.9375</v>
          </cell>
          <cell r="C7">
            <v>25.3</v>
          </cell>
          <cell r="D7">
            <v>18.3</v>
          </cell>
          <cell r="E7">
            <v>73.041666666666671</v>
          </cell>
          <cell r="F7">
            <v>85</v>
          </cell>
          <cell r="G7">
            <v>57</v>
          </cell>
          <cell r="H7">
            <v>12.96</v>
          </cell>
          <cell r="J7">
            <v>30.6</v>
          </cell>
          <cell r="K7">
            <v>0</v>
          </cell>
        </row>
        <row r="8">
          <cell r="B8">
            <v>19.229166666666664</v>
          </cell>
          <cell r="C8">
            <v>26.2</v>
          </cell>
          <cell r="D8">
            <v>14.6</v>
          </cell>
          <cell r="E8">
            <v>68.083333333333329</v>
          </cell>
          <cell r="F8">
            <v>78</v>
          </cell>
          <cell r="G8">
            <v>51</v>
          </cell>
          <cell r="H8">
            <v>11.520000000000001</v>
          </cell>
          <cell r="J8">
            <v>28.08</v>
          </cell>
          <cell r="K8">
            <v>0</v>
          </cell>
        </row>
        <row r="9">
          <cell r="B9">
            <v>19.091666666666665</v>
          </cell>
          <cell r="C9">
            <v>24.9</v>
          </cell>
          <cell r="D9">
            <v>14.8</v>
          </cell>
          <cell r="E9">
            <v>74.75</v>
          </cell>
          <cell r="F9">
            <v>97</v>
          </cell>
          <cell r="G9">
            <v>46</v>
          </cell>
          <cell r="H9">
            <v>9.7200000000000006</v>
          </cell>
          <cell r="J9">
            <v>24.12</v>
          </cell>
          <cell r="K9">
            <v>0</v>
          </cell>
        </row>
        <row r="10">
          <cell r="B10">
            <v>19.645833333333336</v>
          </cell>
          <cell r="C10">
            <v>26.8</v>
          </cell>
          <cell r="D10">
            <v>14.7</v>
          </cell>
          <cell r="E10">
            <v>75.416666666666671</v>
          </cell>
          <cell r="F10">
            <v>93</v>
          </cell>
          <cell r="G10">
            <v>52</v>
          </cell>
          <cell r="H10">
            <v>11.16</v>
          </cell>
          <cell r="J10">
            <v>26.64</v>
          </cell>
          <cell r="K10">
            <v>0</v>
          </cell>
        </row>
        <row r="11">
          <cell r="B11">
            <v>22.129166666666674</v>
          </cell>
          <cell r="C11">
            <v>31.4</v>
          </cell>
          <cell r="D11">
            <v>15.3</v>
          </cell>
          <cell r="E11">
            <v>72.208333333333329</v>
          </cell>
          <cell r="F11">
            <v>98</v>
          </cell>
          <cell r="G11">
            <v>39</v>
          </cell>
          <cell r="H11">
            <v>11.520000000000001</v>
          </cell>
          <cell r="J11">
            <v>27.36</v>
          </cell>
          <cell r="K11">
            <v>0</v>
          </cell>
        </row>
        <row r="12">
          <cell r="B12">
            <v>27.291666666666668</v>
          </cell>
          <cell r="C12">
            <v>36.299999999999997</v>
          </cell>
          <cell r="D12">
            <v>18.3</v>
          </cell>
          <cell r="E12">
            <v>54</v>
          </cell>
          <cell r="F12">
            <v>84</v>
          </cell>
          <cell r="G12">
            <v>24</v>
          </cell>
          <cell r="H12">
            <v>24.48</v>
          </cell>
          <cell r="J12">
            <v>49.32</v>
          </cell>
          <cell r="K12">
            <v>0</v>
          </cell>
        </row>
        <row r="13">
          <cell r="B13">
            <v>27.749999999999996</v>
          </cell>
          <cell r="C13">
            <v>35.9</v>
          </cell>
          <cell r="D13">
            <v>20</v>
          </cell>
          <cell r="E13">
            <v>58.583333333333336</v>
          </cell>
          <cell r="F13">
            <v>86</v>
          </cell>
          <cell r="G13">
            <v>33</v>
          </cell>
          <cell r="H13">
            <v>27.720000000000002</v>
          </cell>
          <cell r="J13">
            <v>49.32</v>
          </cell>
          <cell r="K13">
            <v>0</v>
          </cell>
        </row>
        <row r="14">
          <cell r="B14">
            <v>21.029166666666665</v>
          </cell>
          <cell r="C14">
            <v>28.2</v>
          </cell>
          <cell r="D14">
            <v>16.2</v>
          </cell>
          <cell r="E14">
            <v>71.958333333333329</v>
          </cell>
          <cell r="F14">
            <v>88</v>
          </cell>
          <cell r="G14">
            <v>56</v>
          </cell>
          <cell r="H14">
            <v>16.559999999999999</v>
          </cell>
          <cell r="J14">
            <v>38.880000000000003</v>
          </cell>
          <cell r="K14">
            <v>0</v>
          </cell>
        </row>
        <row r="15">
          <cell r="B15">
            <v>20.975000000000001</v>
          </cell>
          <cell r="C15">
            <v>32.299999999999997</v>
          </cell>
          <cell r="D15">
            <v>12.4</v>
          </cell>
          <cell r="E15">
            <v>64.75</v>
          </cell>
          <cell r="F15">
            <v>92</v>
          </cell>
          <cell r="G15">
            <v>37</v>
          </cell>
          <cell r="H15">
            <v>6.84</v>
          </cell>
          <cell r="J15">
            <v>20.52</v>
          </cell>
          <cell r="K15">
            <v>0</v>
          </cell>
        </row>
        <row r="16">
          <cell r="B16">
            <v>25.404166666666669</v>
          </cell>
          <cell r="C16">
            <v>35.9</v>
          </cell>
          <cell r="D16">
            <v>18.600000000000001</v>
          </cell>
          <cell r="E16">
            <v>65.833333333333329</v>
          </cell>
          <cell r="F16">
            <v>91</v>
          </cell>
          <cell r="G16">
            <v>30</v>
          </cell>
          <cell r="H16">
            <v>15.840000000000002</v>
          </cell>
          <cell r="J16">
            <v>39.96</v>
          </cell>
          <cell r="K16">
            <v>0</v>
          </cell>
        </row>
        <row r="17">
          <cell r="B17">
            <v>23.650000000000006</v>
          </cell>
          <cell r="C17">
            <v>30.7</v>
          </cell>
          <cell r="D17">
            <v>19.100000000000001</v>
          </cell>
          <cell r="E17">
            <v>75.666666666666671</v>
          </cell>
          <cell r="F17">
            <v>93</v>
          </cell>
          <cell r="G17">
            <v>47</v>
          </cell>
          <cell r="H17">
            <v>10.08</v>
          </cell>
          <cell r="J17">
            <v>32.04</v>
          </cell>
          <cell r="K17">
            <v>0</v>
          </cell>
        </row>
        <row r="18">
          <cell r="B18">
            <v>18.662500000000005</v>
          </cell>
          <cell r="C18">
            <v>23.2</v>
          </cell>
          <cell r="D18">
            <v>16.7</v>
          </cell>
          <cell r="E18">
            <v>93.583333333333329</v>
          </cell>
          <cell r="F18">
            <v>98</v>
          </cell>
          <cell r="G18">
            <v>86</v>
          </cell>
          <cell r="H18">
            <v>11.520000000000001</v>
          </cell>
          <cell r="J18">
            <v>27.36</v>
          </cell>
          <cell r="K18">
            <v>0</v>
          </cell>
        </row>
        <row r="19">
          <cell r="B19">
            <v>18.037500000000005</v>
          </cell>
          <cell r="C19">
            <v>24.2</v>
          </cell>
          <cell r="D19">
            <v>14.3</v>
          </cell>
          <cell r="E19">
            <v>80.208333333333329</v>
          </cell>
          <cell r="F19">
            <v>99</v>
          </cell>
          <cell r="G19">
            <v>45</v>
          </cell>
          <cell r="H19">
            <v>5.4</v>
          </cell>
          <cell r="J19">
            <v>20.16</v>
          </cell>
          <cell r="K19">
            <v>0</v>
          </cell>
        </row>
        <row r="20">
          <cell r="B20">
            <v>18.637499999999999</v>
          </cell>
          <cell r="C20">
            <v>27.7</v>
          </cell>
          <cell r="D20">
            <v>10.199999999999999</v>
          </cell>
          <cell r="E20">
            <v>73.666666666666671</v>
          </cell>
          <cell r="F20">
            <v>99</v>
          </cell>
          <cell r="G20">
            <v>34</v>
          </cell>
          <cell r="H20">
            <v>10.8</v>
          </cell>
          <cell r="J20">
            <v>27.720000000000002</v>
          </cell>
          <cell r="K20">
            <v>0</v>
          </cell>
        </row>
        <row r="21">
          <cell r="B21">
            <v>20.320833333333333</v>
          </cell>
          <cell r="C21">
            <v>27.5</v>
          </cell>
          <cell r="D21">
            <v>14.8</v>
          </cell>
          <cell r="E21">
            <v>57.75</v>
          </cell>
          <cell r="F21">
            <v>85</v>
          </cell>
          <cell r="G21">
            <v>31</v>
          </cell>
          <cell r="H21">
            <v>13.68</v>
          </cell>
          <cell r="J21">
            <v>34.56</v>
          </cell>
          <cell r="K21">
            <v>0</v>
          </cell>
        </row>
        <row r="22">
          <cell r="B22">
            <v>21.420833333333334</v>
          </cell>
          <cell r="C22">
            <v>30.5</v>
          </cell>
          <cell r="D22">
            <v>13.8</v>
          </cell>
          <cell r="E22">
            <v>54.833333333333336</v>
          </cell>
          <cell r="F22">
            <v>78</v>
          </cell>
          <cell r="G22">
            <v>33</v>
          </cell>
          <cell r="H22">
            <v>11.520000000000001</v>
          </cell>
          <cell r="J22">
            <v>34.56</v>
          </cell>
          <cell r="K22">
            <v>0</v>
          </cell>
        </row>
        <row r="23">
          <cell r="B23">
            <v>24.5</v>
          </cell>
          <cell r="C23">
            <v>35.700000000000003</v>
          </cell>
          <cell r="D23">
            <v>18.2</v>
          </cell>
          <cell r="E23">
            <v>60.333333333333336</v>
          </cell>
          <cell r="F23">
            <v>91</v>
          </cell>
          <cell r="G23">
            <v>33</v>
          </cell>
          <cell r="H23">
            <v>27</v>
          </cell>
          <cell r="J23">
            <v>48.96</v>
          </cell>
          <cell r="K23">
            <v>0</v>
          </cell>
        </row>
        <row r="24">
          <cell r="B24">
            <v>19.566666666666666</v>
          </cell>
          <cell r="C24">
            <v>23.2</v>
          </cell>
          <cell r="D24">
            <v>17.399999999999999</v>
          </cell>
          <cell r="E24">
            <v>92.583333333333329</v>
          </cell>
          <cell r="F24">
            <v>99</v>
          </cell>
          <cell r="G24">
            <v>79</v>
          </cell>
          <cell r="H24">
            <v>15.48</v>
          </cell>
          <cell r="J24">
            <v>40.32</v>
          </cell>
          <cell r="K24">
            <v>0</v>
          </cell>
        </row>
        <row r="25">
          <cell r="B25">
            <v>23.069565217391304</v>
          </cell>
          <cell r="C25">
            <v>29.5</v>
          </cell>
          <cell r="D25">
            <v>19.8</v>
          </cell>
          <cell r="E25">
            <v>90.913043478260875</v>
          </cell>
          <cell r="F25">
            <v>99</v>
          </cell>
          <cell r="G25">
            <v>72</v>
          </cell>
          <cell r="H25">
            <v>11.16</v>
          </cell>
          <cell r="J25">
            <v>60.480000000000004</v>
          </cell>
          <cell r="K25">
            <v>0</v>
          </cell>
        </row>
        <row r="26">
          <cell r="B26">
            <v>20.970833333333335</v>
          </cell>
          <cell r="C26">
            <v>24.6</v>
          </cell>
          <cell r="D26">
            <v>17.5</v>
          </cell>
          <cell r="E26">
            <v>80.666666666666671</v>
          </cell>
          <cell r="F26">
            <v>97</v>
          </cell>
          <cell r="G26">
            <v>54</v>
          </cell>
          <cell r="H26">
            <v>17.64</v>
          </cell>
          <cell r="J26">
            <v>36.72</v>
          </cell>
          <cell r="K26">
            <v>1.4</v>
          </cell>
        </row>
        <row r="27">
          <cell r="B27">
            <v>15.754166666666665</v>
          </cell>
          <cell r="C27">
            <v>22.4</v>
          </cell>
          <cell r="D27">
            <v>9.5</v>
          </cell>
          <cell r="E27">
            <v>61.875</v>
          </cell>
          <cell r="F27">
            <v>86</v>
          </cell>
          <cell r="G27">
            <v>31</v>
          </cell>
          <cell r="H27">
            <v>12.6</v>
          </cell>
          <cell r="J27">
            <v>30.6</v>
          </cell>
          <cell r="K27">
            <v>0</v>
          </cell>
        </row>
        <row r="28">
          <cell r="B28">
            <v>18.133333333333329</v>
          </cell>
          <cell r="C28">
            <v>28.7</v>
          </cell>
          <cell r="D28">
            <v>8.5</v>
          </cell>
          <cell r="E28">
            <v>60.416666666666664</v>
          </cell>
          <cell r="F28">
            <v>97</v>
          </cell>
          <cell r="G28">
            <v>23</v>
          </cell>
          <cell r="H28">
            <v>10.8</v>
          </cell>
          <cell r="J28">
            <v>25.92</v>
          </cell>
          <cell r="K28">
            <v>0</v>
          </cell>
        </row>
        <row r="29">
          <cell r="B29">
            <v>22.304166666666671</v>
          </cell>
          <cell r="C29">
            <v>31.3</v>
          </cell>
          <cell r="D29">
            <v>15.5</v>
          </cell>
          <cell r="E29">
            <v>56.666666666666664</v>
          </cell>
          <cell r="F29">
            <v>85</v>
          </cell>
          <cell r="G29">
            <v>34</v>
          </cell>
          <cell r="H29">
            <v>20.88</v>
          </cell>
          <cell r="J29">
            <v>34.56</v>
          </cell>
          <cell r="K29">
            <v>0</v>
          </cell>
        </row>
        <row r="30">
          <cell r="B30">
            <v>18.579166666666666</v>
          </cell>
          <cell r="C30">
            <v>24.6</v>
          </cell>
          <cell r="D30">
            <v>15.9</v>
          </cell>
          <cell r="E30">
            <v>89.5</v>
          </cell>
          <cell r="F30">
            <v>99</v>
          </cell>
          <cell r="G30">
            <v>61</v>
          </cell>
          <cell r="H30">
            <v>15.840000000000002</v>
          </cell>
          <cell r="J30">
            <v>31.319999999999997</v>
          </cell>
          <cell r="K30">
            <v>39.799999999999997</v>
          </cell>
        </row>
        <row r="31">
          <cell r="B31">
            <v>20.812499999999996</v>
          </cell>
          <cell r="C31">
            <v>26.6</v>
          </cell>
          <cell r="D31">
            <v>18.100000000000001</v>
          </cell>
          <cell r="E31">
            <v>88.208333333333329</v>
          </cell>
          <cell r="F31">
            <v>98</v>
          </cell>
          <cell r="G31">
            <v>66</v>
          </cell>
          <cell r="H31">
            <v>25.2</v>
          </cell>
          <cell r="J31">
            <v>46.080000000000005</v>
          </cell>
          <cell r="K31">
            <v>16</v>
          </cell>
        </row>
        <row r="32">
          <cell r="B32">
            <v>19.637500000000003</v>
          </cell>
          <cell r="C32">
            <v>22.2</v>
          </cell>
          <cell r="D32">
            <v>18.2</v>
          </cell>
          <cell r="E32">
            <v>94.958333333333329</v>
          </cell>
          <cell r="F32">
            <v>99</v>
          </cell>
          <cell r="G32">
            <v>85</v>
          </cell>
          <cell r="H32">
            <v>27.36</v>
          </cell>
          <cell r="J32">
            <v>43.92</v>
          </cell>
          <cell r="K32">
            <v>25.799999999999997</v>
          </cell>
        </row>
        <row r="33">
          <cell r="B33">
            <v>20.0625</v>
          </cell>
          <cell r="C33">
            <v>23.7</v>
          </cell>
          <cell r="D33">
            <v>17.2</v>
          </cell>
          <cell r="E33">
            <v>85.333333333333329</v>
          </cell>
          <cell r="F33">
            <v>98</v>
          </cell>
          <cell r="G33">
            <v>67</v>
          </cell>
          <cell r="H33">
            <v>11.879999999999999</v>
          </cell>
          <cell r="J33">
            <v>27.36</v>
          </cell>
          <cell r="K33">
            <v>0.2</v>
          </cell>
        </row>
        <row r="34">
          <cell r="B34">
            <v>20.008333333333333</v>
          </cell>
          <cell r="C34">
            <v>24.6</v>
          </cell>
          <cell r="D34">
            <v>17.2</v>
          </cell>
          <cell r="E34">
            <v>84.208333333333329</v>
          </cell>
          <cell r="F34">
            <v>96</v>
          </cell>
          <cell r="G34">
            <v>65</v>
          </cell>
          <cell r="H34">
            <v>7.9200000000000008</v>
          </cell>
          <cell r="J34">
            <v>20.88</v>
          </cell>
          <cell r="K34">
            <v>0.4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25.237500000000001</v>
          </cell>
          <cell r="C5">
            <v>33.5</v>
          </cell>
          <cell r="D5">
            <v>18.8</v>
          </cell>
          <cell r="E5">
            <v>44.291666666666664</v>
          </cell>
          <cell r="F5">
            <v>67</v>
          </cell>
          <cell r="G5">
            <v>18</v>
          </cell>
          <cell r="H5">
            <v>21.96</v>
          </cell>
          <cell r="J5">
            <v>38.519999999999996</v>
          </cell>
          <cell r="K5">
            <v>0</v>
          </cell>
        </row>
        <row r="6">
          <cell r="B6">
            <v>25.595833333333328</v>
          </cell>
          <cell r="C6">
            <v>33.1</v>
          </cell>
          <cell r="D6">
            <v>18</v>
          </cell>
          <cell r="E6">
            <v>37.666666666666664</v>
          </cell>
          <cell r="F6">
            <v>59</v>
          </cell>
          <cell r="G6">
            <v>21</v>
          </cell>
          <cell r="H6">
            <v>25.92</v>
          </cell>
          <cell r="J6">
            <v>47.519999999999996</v>
          </cell>
          <cell r="K6">
            <v>0</v>
          </cell>
        </row>
        <row r="7">
          <cell r="B7">
            <v>20.929166666666667</v>
          </cell>
          <cell r="C7">
            <v>26.4</v>
          </cell>
          <cell r="D7">
            <v>17.600000000000001</v>
          </cell>
          <cell r="E7">
            <v>74.625</v>
          </cell>
          <cell r="F7">
            <v>94</v>
          </cell>
          <cell r="G7">
            <v>45</v>
          </cell>
          <cell r="H7">
            <v>26.28</v>
          </cell>
          <cell r="J7">
            <v>39.24</v>
          </cell>
          <cell r="K7">
            <v>0</v>
          </cell>
        </row>
        <row r="8">
          <cell r="B8">
            <v>21.283333333333331</v>
          </cell>
          <cell r="C8">
            <v>30.1</v>
          </cell>
          <cell r="D8">
            <v>14.4</v>
          </cell>
          <cell r="E8">
            <v>67.75</v>
          </cell>
          <cell r="F8">
            <v>87</v>
          </cell>
          <cell r="G8">
            <v>39</v>
          </cell>
          <cell r="H8">
            <v>21.240000000000002</v>
          </cell>
          <cell r="J8">
            <v>32.4</v>
          </cell>
          <cell r="K8">
            <v>0</v>
          </cell>
        </row>
        <row r="9">
          <cell r="B9">
            <v>22.475000000000005</v>
          </cell>
          <cell r="C9">
            <v>30.5</v>
          </cell>
          <cell r="D9">
            <v>16.899999999999999</v>
          </cell>
          <cell r="E9">
            <v>60.5</v>
          </cell>
          <cell r="F9">
            <v>77</v>
          </cell>
          <cell r="G9">
            <v>33</v>
          </cell>
          <cell r="H9">
            <v>15.48</v>
          </cell>
          <cell r="J9">
            <v>30.96</v>
          </cell>
          <cell r="K9">
            <v>0</v>
          </cell>
        </row>
        <row r="10">
          <cell r="B10">
            <v>22.024999999999995</v>
          </cell>
          <cell r="C10">
            <v>31.6</v>
          </cell>
          <cell r="D10">
            <v>15.1</v>
          </cell>
          <cell r="E10">
            <v>62.166666666666664</v>
          </cell>
          <cell r="F10">
            <v>89</v>
          </cell>
          <cell r="G10">
            <v>25</v>
          </cell>
          <cell r="H10">
            <v>16.920000000000002</v>
          </cell>
          <cell r="J10">
            <v>35.64</v>
          </cell>
          <cell r="K10">
            <v>0.4</v>
          </cell>
        </row>
        <row r="11">
          <cell r="B11">
            <v>24.216666666666669</v>
          </cell>
          <cell r="C11">
            <v>33.700000000000003</v>
          </cell>
          <cell r="D11">
            <v>15.9</v>
          </cell>
          <cell r="E11">
            <v>55.875</v>
          </cell>
          <cell r="F11">
            <v>86</v>
          </cell>
          <cell r="G11">
            <v>18</v>
          </cell>
          <cell r="H11">
            <v>17.28</v>
          </cell>
          <cell r="J11">
            <v>39.24</v>
          </cell>
          <cell r="K11">
            <v>0</v>
          </cell>
        </row>
        <row r="12">
          <cell r="B12">
            <v>25.995833333333334</v>
          </cell>
          <cell r="C12">
            <v>33</v>
          </cell>
          <cell r="D12">
            <v>17.7</v>
          </cell>
          <cell r="E12">
            <v>46.208333333333336</v>
          </cell>
          <cell r="F12">
            <v>70</v>
          </cell>
          <cell r="G12">
            <v>31</v>
          </cell>
          <cell r="H12">
            <v>29.52</v>
          </cell>
          <cell r="J12">
            <v>57.24</v>
          </cell>
          <cell r="K12">
            <v>0</v>
          </cell>
        </row>
        <row r="13">
          <cell r="B13">
            <v>26.433333333333334</v>
          </cell>
          <cell r="C13">
            <v>33.9</v>
          </cell>
          <cell r="D13">
            <v>19.7</v>
          </cell>
          <cell r="E13">
            <v>53.541666666666664</v>
          </cell>
          <cell r="F13">
            <v>79</v>
          </cell>
          <cell r="G13">
            <v>24</v>
          </cell>
          <cell r="H13">
            <v>26.64</v>
          </cell>
          <cell r="J13">
            <v>47.88</v>
          </cell>
          <cell r="K13">
            <v>0</v>
          </cell>
        </row>
        <row r="14">
          <cell r="B14">
            <v>23.591666666666658</v>
          </cell>
          <cell r="C14">
            <v>30.8</v>
          </cell>
          <cell r="D14">
            <v>18.3</v>
          </cell>
          <cell r="E14">
            <v>67.375</v>
          </cell>
          <cell r="F14">
            <v>87</v>
          </cell>
          <cell r="G14">
            <v>42</v>
          </cell>
          <cell r="H14">
            <v>18.36</v>
          </cell>
          <cell r="J14">
            <v>28.44</v>
          </cell>
          <cell r="K14">
            <v>0</v>
          </cell>
        </row>
        <row r="15">
          <cell r="B15">
            <v>22.795833333333334</v>
          </cell>
          <cell r="C15">
            <v>33.1</v>
          </cell>
          <cell r="D15">
            <v>15.5</v>
          </cell>
          <cell r="E15">
            <v>64.916666666666671</v>
          </cell>
          <cell r="F15">
            <v>91</v>
          </cell>
          <cell r="G15">
            <v>32</v>
          </cell>
          <cell r="H15">
            <v>16.920000000000002</v>
          </cell>
          <cell r="J15">
            <v>27</v>
          </cell>
          <cell r="K15">
            <v>0</v>
          </cell>
        </row>
        <row r="16">
          <cell r="B16">
            <v>25.683333333333334</v>
          </cell>
          <cell r="C16">
            <v>33.4</v>
          </cell>
          <cell r="D16">
            <v>18.899999999999999</v>
          </cell>
          <cell r="E16">
            <v>55.25</v>
          </cell>
          <cell r="F16">
            <v>80</v>
          </cell>
          <cell r="G16">
            <v>27</v>
          </cell>
          <cell r="H16">
            <v>19.440000000000001</v>
          </cell>
          <cell r="J16">
            <v>34.56</v>
          </cell>
          <cell r="K16">
            <v>0</v>
          </cell>
        </row>
        <row r="17">
          <cell r="B17">
            <v>25.770833333333332</v>
          </cell>
          <cell r="C17">
            <v>33.799999999999997</v>
          </cell>
          <cell r="D17">
            <v>18.3</v>
          </cell>
          <cell r="E17">
            <v>58.375</v>
          </cell>
          <cell r="F17">
            <v>87</v>
          </cell>
          <cell r="G17">
            <v>30</v>
          </cell>
          <cell r="H17">
            <v>18.720000000000002</v>
          </cell>
          <cell r="J17">
            <v>30.96</v>
          </cell>
          <cell r="K17">
            <v>0</v>
          </cell>
        </row>
        <row r="18">
          <cell r="B18">
            <v>21.12916666666667</v>
          </cell>
          <cell r="C18">
            <v>27</v>
          </cell>
          <cell r="D18">
            <v>16.5</v>
          </cell>
          <cell r="E18">
            <v>78.333333333333329</v>
          </cell>
          <cell r="F18">
            <v>95</v>
          </cell>
          <cell r="G18">
            <v>57</v>
          </cell>
          <cell r="H18">
            <v>19.440000000000001</v>
          </cell>
          <cell r="J18">
            <v>35.28</v>
          </cell>
          <cell r="K18">
            <v>8.7999999999999972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J20" t="str">
            <v>*</v>
          </cell>
          <cell r="K20" t="str">
            <v>*</v>
          </cell>
        </row>
        <row r="21">
          <cell r="B21">
            <v>21.679166666666671</v>
          </cell>
          <cell r="C21">
            <v>30</v>
          </cell>
          <cell r="D21">
            <v>15.6</v>
          </cell>
          <cell r="E21">
            <v>56.458333333333336</v>
          </cell>
          <cell r="F21">
            <v>80</v>
          </cell>
          <cell r="G21">
            <v>31</v>
          </cell>
          <cell r="H21">
            <v>19.079999999999998</v>
          </cell>
          <cell r="J21">
            <v>43.2</v>
          </cell>
          <cell r="K21">
            <v>0</v>
          </cell>
        </row>
        <row r="22">
          <cell r="B22">
            <v>23.762499999999999</v>
          </cell>
          <cell r="C22">
            <v>34.299999999999997</v>
          </cell>
          <cell r="D22">
            <v>16.600000000000001</v>
          </cell>
          <cell r="E22">
            <v>45.291666666666664</v>
          </cell>
          <cell r="F22">
            <v>64</v>
          </cell>
          <cell r="G22">
            <v>23</v>
          </cell>
          <cell r="H22">
            <v>14.04</v>
          </cell>
          <cell r="J22">
            <v>33.119999999999997</v>
          </cell>
          <cell r="K22">
            <v>0</v>
          </cell>
        </row>
        <row r="23">
          <cell r="B23">
            <v>26.195833333333329</v>
          </cell>
          <cell r="C23">
            <v>33.5</v>
          </cell>
          <cell r="D23">
            <v>19.899999999999999</v>
          </cell>
          <cell r="E23">
            <v>51.041666666666664</v>
          </cell>
          <cell r="F23">
            <v>64</v>
          </cell>
          <cell r="G23">
            <v>38</v>
          </cell>
          <cell r="H23">
            <v>29.16</v>
          </cell>
          <cell r="J23">
            <v>51.480000000000004</v>
          </cell>
          <cell r="K23">
            <v>0</v>
          </cell>
        </row>
        <row r="24">
          <cell r="B24">
            <v>24.404166666666669</v>
          </cell>
          <cell r="C24">
            <v>30.2</v>
          </cell>
          <cell r="D24">
            <v>19</v>
          </cell>
          <cell r="E24">
            <v>76.333333333333329</v>
          </cell>
          <cell r="F24">
            <v>99</v>
          </cell>
          <cell r="G24">
            <v>53</v>
          </cell>
          <cell r="H24">
            <v>24.12</v>
          </cell>
          <cell r="J24">
            <v>89.64</v>
          </cell>
          <cell r="K24">
            <v>46</v>
          </cell>
        </row>
        <row r="25">
          <cell r="B25">
            <v>25.633333333333336</v>
          </cell>
          <cell r="C25">
            <v>31.4</v>
          </cell>
          <cell r="D25">
            <v>21.7</v>
          </cell>
          <cell r="E25">
            <v>72.708333333333329</v>
          </cell>
          <cell r="F25">
            <v>92</v>
          </cell>
          <cell r="G25">
            <v>45</v>
          </cell>
          <cell r="H25">
            <v>30.96</v>
          </cell>
          <cell r="J25">
            <v>47.88</v>
          </cell>
          <cell r="K25">
            <v>0.6</v>
          </cell>
        </row>
        <row r="26">
          <cell r="B26">
            <v>21.612499999999994</v>
          </cell>
          <cell r="C26">
            <v>25.5</v>
          </cell>
          <cell r="D26">
            <v>18.8</v>
          </cell>
          <cell r="E26">
            <v>83.875</v>
          </cell>
          <cell r="F26">
            <v>97</v>
          </cell>
          <cell r="G26">
            <v>58</v>
          </cell>
          <cell r="H26">
            <v>23.040000000000003</v>
          </cell>
          <cell r="J26">
            <v>49.680000000000007</v>
          </cell>
          <cell r="K26">
            <v>7.2</v>
          </cell>
        </row>
        <row r="27">
          <cell r="B27">
            <v>18.237500000000001</v>
          </cell>
          <cell r="C27">
            <v>24.5</v>
          </cell>
          <cell r="D27">
            <v>12.5</v>
          </cell>
          <cell r="E27">
            <v>60.5</v>
          </cell>
          <cell r="F27">
            <v>87</v>
          </cell>
          <cell r="G27">
            <v>25</v>
          </cell>
          <cell r="H27">
            <v>17.28</v>
          </cell>
          <cell r="J27">
            <v>28.8</v>
          </cell>
          <cell r="K27">
            <v>0</v>
          </cell>
        </row>
        <row r="28">
          <cell r="B28">
            <v>20.395833333333332</v>
          </cell>
          <cell r="C28">
            <v>30.1</v>
          </cell>
          <cell r="D28">
            <v>14.2</v>
          </cell>
          <cell r="E28">
            <v>48.125</v>
          </cell>
          <cell r="F28">
            <v>62</v>
          </cell>
          <cell r="G28">
            <v>31</v>
          </cell>
          <cell r="H28">
            <v>14.76</v>
          </cell>
          <cell r="J28">
            <v>31.319999999999997</v>
          </cell>
          <cell r="K28">
            <v>0</v>
          </cell>
        </row>
        <row r="29">
          <cell r="B29">
            <v>24.191666666666674</v>
          </cell>
          <cell r="C29">
            <v>31.6</v>
          </cell>
          <cell r="D29">
            <v>18.7</v>
          </cell>
          <cell r="E29">
            <v>53.083333333333336</v>
          </cell>
          <cell r="F29">
            <v>69</v>
          </cell>
          <cell r="G29">
            <v>34</v>
          </cell>
          <cell r="H29">
            <v>17.28</v>
          </cell>
          <cell r="J29">
            <v>31.680000000000003</v>
          </cell>
          <cell r="K29">
            <v>0</v>
          </cell>
        </row>
        <row r="30">
          <cell r="B30">
            <v>23.191666666666663</v>
          </cell>
          <cell r="C30">
            <v>29.7</v>
          </cell>
          <cell r="D30">
            <v>18.600000000000001</v>
          </cell>
          <cell r="E30">
            <v>71.416666666666671</v>
          </cell>
          <cell r="F30">
            <v>93</v>
          </cell>
          <cell r="G30">
            <v>49</v>
          </cell>
          <cell r="H30">
            <v>14.4</v>
          </cell>
          <cell r="J30">
            <v>38.880000000000003</v>
          </cell>
          <cell r="K30">
            <v>9.4</v>
          </cell>
        </row>
        <row r="31">
          <cell r="B31">
            <v>21.004166666666666</v>
          </cell>
          <cell r="C31">
            <v>26.8</v>
          </cell>
          <cell r="D31">
            <v>17.8</v>
          </cell>
          <cell r="E31">
            <v>85.583333333333329</v>
          </cell>
          <cell r="F31">
            <v>98</v>
          </cell>
          <cell r="G31">
            <v>62</v>
          </cell>
          <cell r="H31">
            <v>19.079999999999998</v>
          </cell>
          <cell r="J31">
            <v>43.2</v>
          </cell>
          <cell r="K31">
            <v>51.6</v>
          </cell>
        </row>
        <row r="32">
          <cell r="B32">
            <v>19.187500000000004</v>
          </cell>
          <cell r="C32">
            <v>22</v>
          </cell>
          <cell r="D32">
            <v>17.899999999999999</v>
          </cell>
          <cell r="E32">
            <v>93.208333333333329</v>
          </cell>
          <cell r="F32">
            <v>97</v>
          </cell>
          <cell r="G32">
            <v>77</v>
          </cell>
          <cell r="H32">
            <v>21.6</v>
          </cell>
          <cell r="J32">
            <v>42.12</v>
          </cell>
          <cell r="K32">
            <v>47</v>
          </cell>
        </row>
        <row r="33">
          <cell r="B33">
            <v>19.724999999999998</v>
          </cell>
          <cell r="C33">
            <v>25.7</v>
          </cell>
          <cell r="D33">
            <v>16.600000000000001</v>
          </cell>
          <cell r="E33">
            <v>87</v>
          </cell>
          <cell r="F33">
            <v>98</v>
          </cell>
          <cell r="G33">
            <v>57</v>
          </cell>
          <cell r="H33">
            <v>10.8</v>
          </cell>
          <cell r="J33">
            <v>26.64</v>
          </cell>
          <cell r="K33">
            <v>0.2</v>
          </cell>
        </row>
        <row r="34">
          <cell r="B34">
            <v>20.900000000000002</v>
          </cell>
          <cell r="C34">
            <v>26.9</v>
          </cell>
          <cell r="D34">
            <v>17.5</v>
          </cell>
          <cell r="E34">
            <v>81.208333333333329</v>
          </cell>
          <cell r="F34">
            <v>92</v>
          </cell>
          <cell r="G34">
            <v>60</v>
          </cell>
          <cell r="H34">
            <v>10.08</v>
          </cell>
          <cell r="J34">
            <v>22.32</v>
          </cell>
          <cell r="K34">
            <v>0.8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27.662499999999998</v>
          </cell>
          <cell r="C5">
            <v>35.299999999999997</v>
          </cell>
          <cell r="D5">
            <v>19.7</v>
          </cell>
          <cell r="E5">
            <v>35.5</v>
          </cell>
          <cell r="F5">
            <v>65</v>
          </cell>
          <cell r="G5">
            <v>14</v>
          </cell>
          <cell r="H5">
            <v>27</v>
          </cell>
          <cell r="J5">
            <v>43.56</v>
          </cell>
          <cell r="K5">
            <v>0</v>
          </cell>
        </row>
        <row r="6">
          <cell r="B6">
            <v>27.012499999999999</v>
          </cell>
          <cell r="C6">
            <v>34.700000000000003</v>
          </cell>
          <cell r="D6">
            <v>21.4</v>
          </cell>
          <cell r="E6">
            <v>34.125</v>
          </cell>
          <cell r="F6">
            <v>49</v>
          </cell>
          <cell r="G6">
            <v>18</v>
          </cell>
          <cell r="H6">
            <v>24.48</v>
          </cell>
          <cell r="J6">
            <v>39.6</v>
          </cell>
          <cell r="K6">
            <v>0</v>
          </cell>
        </row>
        <row r="7">
          <cell r="B7">
            <v>23.087500000000002</v>
          </cell>
          <cell r="C7">
            <v>28.9</v>
          </cell>
          <cell r="D7">
            <v>15.7</v>
          </cell>
          <cell r="E7">
            <v>64.458333333333329</v>
          </cell>
          <cell r="F7">
            <v>99</v>
          </cell>
          <cell r="G7">
            <v>35</v>
          </cell>
          <cell r="H7">
            <v>22.68</v>
          </cell>
          <cell r="J7">
            <v>36.72</v>
          </cell>
          <cell r="K7">
            <v>0</v>
          </cell>
        </row>
        <row r="8">
          <cell r="B8">
            <v>22.049999999999997</v>
          </cell>
          <cell r="C8">
            <v>31</v>
          </cell>
          <cell r="D8">
            <v>15.3</v>
          </cell>
          <cell r="E8">
            <v>70.416666666666671</v>
          </cell>
          <cell r="F8">
            <v>98</v>
          </cell>
          <cell r="G8">
            <v>38</v>
          </cell>
          <cell r="H8">
            <v>20.16</v>
          </cell>
          <cell r="J8">
            <v>31.680000000000003</v>
          </cell>
          <cell r="K8">
            <v>0</v>
          </cell>
        </row>
        <row r="9">
          <cell r="B9">
            <v>25.104166666666671</v>
          </cell>
          <cell r="C9">
            <v>33</v>
          </cell>
          <cell r="D9">
            <v>19.8</v>
          </cell>
          <cell r="E9">
            <v>53.25</v>
          </cell>
          <cell r="F9">
            <v>74</v>
          </cell>
          <cell r="G9">
            <v>28</v>
          </cell>
          <cell r="H9">
            <v>28.08</v>
          </cell>
          <cell r="J9">
            <v>39.96</v>
          </cell>
          <cell r="K9">
            <v>0</v>
          </cell>
        </row>
        <row r="10">
          <cell r="B10">
            <v>25.437500000000004</v>
          </cell>
          <cell r="C10">
            <v>34.5</v>
          </cell>
          <cell r="D10">
            <v>18.2</v>
          </cell>
          <cell r="E10">
            <v>50.416666666666664</v>
          </cell>
          <cell r="F10">
            <v>77</v>
          </cell>
          <cell r="G10">
            <v>20</v>
          </cell>
          <cell r="H10">
            <v>33.480000000000004</v>
          </cell>
          <cell r="J10">
            <v>47.519999999999996</v>
          </cell>
          <cell r="K10">
            <v>0</v>
          </cell>
        </row>
        <row r="11">
          <cell r="B11">
            <v>27.029166666666665</v>
          </cell>
          <cell r="C11">
            <v>36.1</v>
          </cell>
          <cell r="D11">
            <v>19.399999999999999</v>
          </cell>
          <cell r="E11">
            <v>43.416666666666664</v>
          </cell>
          <cell r="F11">
            <v>72</v>
          </cell>
          <cell r="G11">
            <v>17</v>
          </cell>
          <cell r="H11">
            <v>27.36</v>
          </cell>
          <cell r="J11">
            <v>41.76</v>
          </cell>
          <cell r="K11">
            <v>0</v>
          </cell>
        </row>
        <row r="12">
          <cell r="B12">
            <v>27.854166666666671</v>
          </cell>
          <cell r="C12">
            <v>34.4</v>
          </cell>
          <cell r="D12">
            <v>22.8</v>
          </cell>
          <cell r="E12">
            <v>40.958333333333336</v>
          </cell>
          <cell r="F12">
            <v>55</v>
          </cell>
          <cell r="G12">
            <v>28</v>
          </cell>
          <cell r="H12">
            <v>28.08</v>
          </cell>
          <cell r="J12">
            <v>42.480000000000004</v>
          </cell>
          <cell r="K12">
            <v>0</v>
          </cell>
        </row>
        <row r="13">
          <cell r="B13">
            <v>28.329166666666666</v>
          </cell>
          <cell r="C13">
            <v>36.299999999999997</v>
          </cell>
          <cell r="D13">
            <v>22.2</v>
          </cell>
          <cell r="E13">
            <v>39.208333333333336</v>
          </cell>
          <cell r="F13">
            <v>68</v>
          </cell>
          <cell r="G13">
            <v>14</v>
          </cell>
          <cell r="H13">
            <v>26.64</v>
          </cell>
          <cell r="J13">
            <v>42.84</v>
          </cell>
          <cell r="K13">
            <v>0</v>
          </cell>
        </row>
        <row r="14">
          <cell r="B14">
            <v>25.125</v>
          </cell>
          <cell r="C14">
            <v>31.9</v>
          </cell>
          <cell r="D14">
            <v>18.8</v>
          </cell>
          <cell r="E14">
            <v>57.916666666666664</v>
          </cell>
          <cell r="F14">
            <v>83</v>
          </cell>
          <cell r="G14">
            <v>40</v>
          </cell>
          <cell r="H14">
            <v>18.720000000000002</v>
          </cell>
          <cell r="J14">
            <v>33.840000000000003</v>
          </cell>
          <cell r="K14">
            <v>0</v>
          </cell>
        </row>
        <row r="15">
          <cell r="B15">
            <v>24.324999999999999</v>
          </cell>
          <cell r="C15">
            <v>33.299999999999997</v>
          </cell>
          <cell r="D15">
            <v>17.5</v>
          </cell>
          <cell r="E15">
            <v>62.208333333333336</v>
          </cell>
          <cell r="F15">
            <v>86</v>
          </cell>
          <cell r="G15">
            <v>36</v>
          </cell>
          <cell r="H15">
            <v>18</v>
          </cell>
          <cell r="J15">
            <v>29.880000000000003</v>
          </cell>
          <cell r="K15">
            <v>0</v>
          </cell>
        </row>
        <row r="16">
          <cell r="B16">
            <v>27.662500000000009</v>
          </cell>
          <cell r="C16">
            <v>34.9</v>
          </cell>
          <cell r="D16">
            <v>21.3</v>
          </cell>
          <cell r="E16">
            <v>49.291666666666664</v>
          </cell>
          <cell r="F16">
            <v>75</v>
          </cell>
          <cell r="G16">
            <v>23</v>
          </cell>
          <cell r="H16">
            <v>18.720000000000002</v>
          </cell>
          <cell r="J16">
            <v>32.76</v>
          </cell>
          <cell r="K16">
            <v>0</v>
          </cell>
        </row>
        <row r="17">
          <cell r="B17">
            <v>28.545833333333334</v>
          </cell>
          <cell r="C17">
            <v>35.6</v>
          </cell>
          <cell r="D17">
            <v>22.4</v>
          </cell>
          <cell r="E17">
            <v>45.916666666666664</v>
          </cell>
          <cell r="F17">
            <v>68</v>
          </cell>
          <cell r="G17">
            <v>26</v>
          </cell>
          <cell r="H17">
            <v>18.36</v>
          </cell>
          <cell r="J17">
            <v>37.800000000000004</v>
          </cell>
          <cell r="K17">
            <v>0</v>
          </cell>
        </row>
        <row r="18">
          <cell r="B18">
            <v>24.412499999999994</v>
          </cell>
          <cell r="C18">
            <v>28.7</v>
          </cell>
          <cell r="D18">
            <v>20.2</v>
          </cell>
          <cell r="E18">
            <v>69.208333333333329</v>
          </cell>
          <cell r="F18">
            <v>92</v>
          </cell>
          <cell r="G18">
            <v>46</v>
          </cell>
          <cell r="H18">
            <v>29.880000000000003</v>
          </cell>
          <cell r="J18">
            <v>44.28</v>
          </cell>
          <cell r="K18">
            <v>0</v>
          </cell>
        </row>
        <row r="19">
          <cell r="B19">
            <v>19.895833333333332</v>
          </cell>
          <cell r="C19">
            <v>25.3</v>
          </cell>
          <cell r="D19">
            <v>16.5</v>
          </cell>
          <cell r="E19">
            <v>75.125</v>
          </cell>
          <cell r="F19">
            <v>95</v>
          </cell>
          <cell r="G19">
            <v>52</v>
          </cell>
          <cell r="H19">
            <v>26.64</v>
          </cell>
          <cell r="J19">
            <v>36.72</v>
          </cell>
          <cell r="K19">
            <v>0</v>
          </cell>
        </row>
        <row r="20">
          <cell r="B20">
            <v>22.462500000000002</v>
          </cell>
          <cell r="C20">
            <v>30.2</v>
          </cell>
          <cell r="D20">
            <v>17.7</v>
          </cell>
          <cell r="E20">
            <v>66.166666666666671</v>
          </cell>
          <cell r="F20">
            <v>92</v>
          </cell>
          <cell r="G20">
            <v>33</v>
          </cell>
          <cell r="H20">
            <v>18</v>
          </cell>
          <cell r="J20">
            <v>28.08</v>
          </cell>
          <cell r="K20">
            <v>0</v>
          </cell>
        </row>
        <row r="21">
          <cell r="B21">
            <v>25.424999999999994</v>
          </cell>
          <cell r="C21">
            <v>33.299999999999997</v>
          </cell>
          <cell r="D21">
            <v>19</v>
          </cell>
          <cell r="E21">
            <v>47.166666666666664</v>
          </cell>
          <cell r="F21">
            <v>68</v>
          </cell>
          <cell r="G21">
            <v>26</v>
          </cell>
          <cell r="H21">
            <v>21.6</v>
          </cell>
          <cell r="J21">
            <v>33.119999999999997</v>
          </cell>
          <cell r="K21">
            <v>0</v>
          </cell>
        </row>
        <row r="22">
          <cell r="B22">
            <v>27.925000000000008</v>
          </cell>
          <cell r="C22">
            <v>36.799999999999997</v>
          </cell>
          <cell r="D22">
            <v>20.8</v>
          </cell>
          <cell r="E22">
            <v>39.875</v>
          </cell>
          <cell r="F22">
            <v>58</v>
          </cell>
          <cell r="G22">
            <v>21</v>
          </cell>
          <cell r="H22">
            <v>25.56</v>
          </cell>
          <cell r="J22">
            <v>43.2</v>
          </cell>
          <cell r="K22">
            <v>0</v>
          </cell>
        </row>
        <row r="23">
          <cell r="B23">
            <v>27.441666666666666</v>
          </cell>
          <cell r="C23">
            <v>32.799999999999997</v>
          </cell>
          <cell r="D23">
            <v>23.4</v>
          </cell>
          <cell r="E23">
            <v>52.5</v>
          </cell>
          <cell r="F23">
            <v>75</v>
          </cell>
          <cell r="G23">
            <v>35</v>
          </cell>
          <cell r="H23">
            <v>34.200000000000003</v>
          </cell>
          <cell r="J23">
            <v>48.96</v>
          </cell>
          <cell r="K23">
            <v>0</v>
          </cell>
        </row>
        <row r="24">
          <cell r="B24">
            <v>26.716666666666669</v>
          </cell>
          <cell r="C24">
            <v>33.299999999999997</v>
          </cell>
          <cell r="D24">
            <v>22.7</v>
          </cell>
          <cell r="E24">
            <v>62.333333333333336</v>
          </cell>
          <cell r="F24">
            <v>78</v>
          </cell>
          <cell r="G24">
            <v>40</v>
          </cell>
          <cell r="H24">
            <v>20.16</v>
          </cell>
          <cell r="J24">
            <v>41.04</v>
          </cell>
          <cell r="K24">
            <v>0</v>
          </cell>
        </row>
        <row r="25">
          <cell r="B25">
            <v>28.770833333333332</v>
          </cell>
          <cell r="C25">
            <v>35.700000000000003</v>
          </cell>
          <cell r="D25">
            <v>23.8</v>
          </cell>
          <cell r="E25">
            <v>52</v>
          </cell>
          <cell r="F25">
            <v>70</v>
          </cell>
          <cell r="G25">
            <v>30</v>
          </cell>
          <cell r="H25">
            <v>27.36</v>
          </cell>
          <cell r="J25">
            <v>44.64</v>
          </cell>
          <cell r="K25">
            <v>0</v>
          </cell>
        </row>
        <row r="26">
          <cell r="B26">
            <v>26.05</v>
          </cell>
          <cell r="C26">
            <v>29.4</v>
          </cell>
          <cell r="D26">
            <v>22.7</v>
          </cell>
          <cell r="E26">
            <v>64.625</v>
          </cell>
          <cell r="F26">
            <v>80</v>
          </cell>
          <cell r="G26">
            <v>49</v>
          </cell>
          <cell r="H26">
            <v>29.52</v>
          </cell>
          <cell r="J26">
            <v>41.4</v>
          </cell>
          <cell r="K26">
            <v>0</v>
          </cell>
        </row>
        <row r="27">
          <cell r="B27">
            <v>21.587500000000002</v>
          </cell>
          <cell r="C27">
            <v>28.3</v>
          </cell>
          <cell r="D27">
            <v>17.100000000000001</v>
          </cell>
          <cell r="E27">
            <v>61.75</v>
          </cell>
          <cell r="F27">
            <v>92</v>
          </cell>
          <cell r="G27">
            <v>34</v>
          </cell>
          <cell r="H27">
            <v>36.36</v>
          </cell>
          <cell r="J27">
            <v>53.28</v>
          </cell>
          <cell r="K27">
            <v>0</v>
          </cell>
        </row>
        <row r="28">
          <cell r="B28">
            <v>24.470833333333335</v>
          </cell>
          <cell r="C28">
            <v>33.9</v>
          </cell>
          <cell r="D28">
            <v>17.100000000000001</v>
          </cell>
          <cell r="E28">
            <v>38.833333333333336</v>
          </cell>
          <cell r="F28">
            <v>54</v>
          </cell>
          <cell r="G28">
            <v>27</v>
          </cell>
          <cell r="H28">
            <v>27</v>
          </cell>
          <cell r="J28">
            <v>39.6</v>
          </cell>
          <cell r="K28">
            <v>0</v>
          </cell>
        </row>
        <row r="29">
          <cell r="B29">
            <v>26.816666666666666</v>
          </cell>
          <cell r="C29">
            <v>34.1</v>
          </cell>
          <cell r="D29">
            <v>21.5</v>
          </cell>
          <cell r="E29">
            <v>52.166666666666664</v>
          </cell>
          <cell r="F29">
            <v>69</v>
          </cell>
          <cell r="G29">
            <v>30</v>
          </cell>
          <cell r="H29">
            <v>25.2</v>
          </cell>
          <cell r="J29">
            <v>42.480000000000004</v>
          </cell>
          <cell r="K29">
            <v>0</v>
          </cell>
        </row>
        <row r="30">
          <cell r="B30">
            <v>25.849999999999998</v>
          </cell>
          <cell r="C30">
            <v>33</v>
          </cell>
          <cell r="D30">
            <v>21.6</v>
          </cell>
          <cell r="E30">
            <v>62.375</v>
          </cell>
          <cell r="F30">
            <v>90</v>
          </cell>
          <cell r="G30">
            <v>39</v>
          </cell>
          <cell r="H30">
            <v>25.2</v>
          </cell>
          <cell r="J30">
            <v>66.960000000000008</v>
          </cell>
          <cell r="K30">
            <v>0</v>
          </cell>
        </row>
        <row r="31">
          <cell r="B31">
            <v>23.204166666666669</v>
          </cell>
          <cell r="C31">
            <v>31.5</v>
          </cell>
          <cell r="D31">
            <v>19.8</v>
          </cell>
          <cell r="E31">
            <v>83.333333333333329</v>
          </cell>
          <cell r="F31">
            <v>100</v>
          </cell>
          <cell r="G31">
            <v>45</v>
          </cell>
          <cell r="H31">
            <v>36.36</v>
          </cell>
          <cell r="J31">
            <v>51.84</v>
          </cell>
          <cell r="K31">
            <v>0.2</v>
          </cell>
        </row>
        <row r="32">
          <cell r="B32">
            <v>21.608333333333334</v>
          </cell>
          <cell r="C32">
            <v>24.1</v>
          </cell>
          <cell r="D32">
            <v>19.399999999999999</v>
          </cell>
          <cell r="E32">
            <v>92.208333333333329</v>
          </cell>
          <cell r="F32">
            <v>100</v>
          </cell>
          <cell r="G32">
            <v>80</v>
          </cell>
          <cell r="H32">
            <v>42.12</v>
          </cell>
          <cell r="J32">
            <v>58.680000000000007</v>
          </cell>
          <cell r="K32">
            <v>0.2</v>
          </cell>
        </row>
        <row r="33">
          <cell r="B33">
            <v>21.254166666666659</v>
          </cell>
          <cell r="C33">
            <v>26.1</v>
          </cell>
          <cell r="D33">
            <v>18.600000000000001</v>
          </cell>
          <cell r="E33">
            <v>88.125</v>
          </cell>
          <cell r="F33">
            <v>100</v>
          </cell>
          <cell r="G33">
            <v>64</v>
          </cell>
          <cell r="H33">
            <v>25.56</v>
          </cell>
          <cell r="J33">
            <v>39.96</v>
          </cell>
          <cell r="K33">
            <v>0.2</v>
          </cell>
        </row>
        <row r="34">
          <cell r="B34">
            <v>23.012500000000003</v>
          </cell>
          <cell r="C34">
            <v>29.4</v>
          </cell>
          <cell r="D34">
            <v>19.399999999999999</v>
          </cell>
          <cell r="E34">
            <v>80.150000000000006</v>
          </cell>
          <cell r="F34">
            <v>100</v>
          </cell>
          <cell r="G34">
            <v>49</v>
          </cell>
          <cell r="H34">
            <v>14.4</v>
          </cell>
          <cell r="J34">
            <v>26.64</v>
          </cell>
          <cell r="K34">
            <v>0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25.129166666666674</v>
          </cell>
          <cell r="C5">
            <v>34.1</v>
          </cell>
          <cell r="D5">
            <v>17.2</v>
          </cell>
          <cell r="E5">
            <v>43.791666666666664</v>
          </cell>
          <cell r="F5">
            <v>68</v>
          </cell>
          <cell r="G5">
            <v>22</v>
          </cell>
          <cell r="K5">
            <v>0</v>
          </cell>
        </row>
        <row r="6">
          <cell r="B6">
            <v>26.887499999999999</v>
          </cell>
          <cell r="C6">
            <v>36.6</v>
          </cell>
          <cell r="D6">
            <v>18.8</v>
          </cell>
          <cell r="E6">
            <v>39.458333333333336</v>
          </cell>
          <cell r="F6">
            <v>72</v>
          </cell>
          <cell r="G6">
            <v>16</v>
          </cell>
          <cell r="K6">
            <v>0</v>
          </cell>
        </row>
        <row r="7">
          <cell r="B7">
            <v>25.662499999999998</v>
          </cell>
          <cell r="C7">
            <v>32.6</v>
          </cell>
          <cell r="D7">
            <v>20.2</v>
          </cell>
          <cell r="E7">
            <v>51.791666666666664</v>
          </cell>
          <cell r="F7">
            <v>78</v>
          </cell>
          <cell r="G7">
            <v>33</v>
          </cell>
          <cell r="K7">
            <v>0</v>
          </cell>
        </row>
        <row r="8">
          <cell r="B8">
            <v>22.341666666666665</v>
          </cell>
          <cell r="C8">
            <v>28.5</v>
          </cell>
          <cell r="D8">
            <v>18.100000000000001</v>
          </cell>
          <cell r="E8">
            <v>62.833333333333336</v>
          </cell>
          <cell r="F8">
            <v>86</v>
          </cell>
          <cell r="G8">
            <v>40</v>
          </cell>
          <cell r="K8">
            <v>0</v>
          </cell>
        </row>
        <row r="9">
          <cell r="B9">
            <v>19.904166666666665</v>
          </cell>
          <cell r="C9">
            <v>25.4</v>
          </cell>
          <cell r="D9">
            <v>15.6</v>
          </cell>
          <cell r="E9">
            <v>58.666666666666664</v>
          </cell>
          <cell r="F9">
            <v>72</v>
          </cell>
          <cell r="G9">
            <v>43</v>
          </cell>
          <cell r="K9">
            <v>0</v>
          </cell>
        </row>
        <row r="10">
          <cell r="B10">
            <v>21.766666666666666</v>
          </cell>
          <cell r="C10">
            <v>30</v>
          </cell>
          <cell r="D10">
            <v>17</v>
          </cell>
          <cell r="E10">
            <v>59.416666666666664</v>
          </cell>
          <cell r="F10">
            <v>79</v>
          </cell>
          <cell r="G10">
            <v>38</v>
          </cell>
          <cell r="K10">
            <v>0</v>
          </cell>
        </row>
        <row r="11">
          <cell r="B11">
            <v>24.158333333333335</v>
          </cell>
          <cell r="C11">
            <v>34.1</v>
          </cell>
          <cell r="D11">
            <v>16.100000000000001</v>
          </cell>
          <cell r="E11">
            <v>57.041666666666664</v>
          </cell>
          <cell r="F11">
            <v>87</v>
          </cell>
          <cell r="G11">
            <v>26</v>
          </cell>
          <cell r="K11">
            <v>0</v>
          </cell>
        </row>
        <row r="12">
          <cell r="B12">
            <v>28.029166666666669</v>
          </cell>
          <cell r="C12">
            <v>37.9</v>
          </cell>
          <cell r="D12">
            <v>20.9</v>
          </cell>
          <cell r="E12">
            <v>43.333333333333336</v>
          </cell>
          <cell r="F12">
            <v>70</v>
          </cell>
          <cell r="G12">
            <v>16</v>
          </cell>
          <cell r="K12">
            <v>0</v>
          </cell>
        </row>
        <row r="13">
          <cell r="B13">
            <v>30.570833333333329</v>
          </cell>
          <cell r="C13">
            <v>40.1</v>
          </cell>
          <cell r="D13">
            <v>23.2</v>
          </cell>
          <cell r="E13">
            <v>32.291666666666664</v>
          </cell>
          <cell r="F13">
            <v>57</v>
          </cell>
          <cell r="G13">
            <v>10</v>
          </cell>
          <cell r="K13">
            <v>0</v>
          </cell>
        </row>
        <row r="14">
          <cell r="B14">
            <v>28.316666666666666</v>
          </cell>
          <cell r="C14">
            <v>34.299999999999997</v>
          </cell>
          <cell r="D14">
            <v>23.7</v>
          </cell>
          <cell r="E14">
            <v>46.416666666666664</v>
          </cell>
          <cell r="F14">
            <v>62</v>
          </cell>
          <cell r="G14">
            <v>26</v>
          </cell>
          <cell r="K14">
            <v>0</v>
          </cell>
        </row>
        <row r="15">
          <cell r="B15">
            <v>24.704166666666666</v>
          </cell>
          <cell r="C15">
            <v>34.200000000000003</v>
          </cell>
          <cell r="D15">
            <v>17.899999999999999</v>
          </cell>
          <cell r="E15">
            <v>61.291666666666664</v>
          </cell>
          <cell r="F15">
            <v>85</v>
          </cell>
          <cell r="G15">
            <v>31</v>
          </cell>
          <cell r="K15">
            <v>0</v>
          </cell>
        </row>
        <row r="16">
          <cell r="B16">
            <v>26.350000000000005</v>
          </cell>
          <cell r="C16">
            <v>36.299999999999997</v>
          </cell>
          <cell r="D16">
            <v>19.100000000000001</v>
          </cell>
          <cell r="E16">
            <v>53.333333333333336</v>
          </cell>
          <cell r="F16">
            <v>73</v>
          </cell>
          <cell r="G16">
            <v>25</v>
          </cell>
          <cell r="K16">
            <v>0</v>
          </cell>
        </row>
        <row r="17">
          <cell r="B17">
            <v>26.849999999999998</v>
          </cell>
          <cell r="C17">
            <v>35.700000000000003</v>
          </cell>
          <cell r="D17">
            <v>19.399999999999999</v>
          </cell>
          <cell r="E17">
            <v>54.541666666666664</v>
          </cell>
          <cell r="F17">
            <v>80</v>
          </cell>
          <cell r="G17">
            <v>28</v>
          </cell>
          <cell r="K17">
            <v>0</v>
          </cell>
        </row>
        <row r="18">
          <cell r="B18">
            <v>21.6875</v>
          </cell>
          <cell r="C18">
            <v>27.9</v>
          </cell>
          <cell r="D18">
            <v>17</v>
          </cell>
          <cell r="E18">
            <v>77.208333333333329</v>
          </cell>
          <cell r="F18">
            <v>92</v>
          </cell>
          <cell r="G18">
            <v>52</v>
          </cell>
          <cell r="K18">
            <v>5.6</v>
          </cell>
        </row>
        <row r="19">
          <cell r="B19">
            <v>18.908333333333339</v>
          </cell>
          <cell r="C19">
            <v>21.7</v>
          </cell>
          <cell r="D19">
            <v>17.100000000000001</v>
          </cell>
          <cell r="E19">
            <v>86.166666666666671</v>
          </cell>
          <cell r="F19">
            <v>94</v>
          </cell>
          <cell r="G19">
            <v>71</v>
          </cell>
          <cell r="K19">
            <v>2.4000000000000004</v>
          </cell>
        </row>
        <row r="20">
          <cell r="B20">
            <v>22.241666666666671</v>
          </cell>
          <cell r="C20">
            <v>29.7</v>
          </cell>
          <cell r="D20">
            <v>17.399999999999999</v>
          </cell>
          <cell r="E20">
            <v>66.458333333333329</v>
          </cell>
          <cell r="F20">
            <v>92</v>
          </cell>
          <cell r="G20">
            <v>33</v>
          </cell>
          <cell r="K20">
            <v>0</v>
          </cell>
        </row>
        <row r="21">
          <cell r="B21">
            <v>22.245833333333337</v>
          </cell>
          <cell r="C21">
            <v>30.8</v>
          </cell>
          <cell r="D21">
            <v>14.8</v>
          </cell>
          <cell r="E21">
            <v>49.75</v>
          </cell>
          <cell r="F21">
            <v>76</v>
          </cell>
          <cell r="G21">
            <v>21</v>
          </cell>
          <cell r="K21">
            <v>0</v>
          </cell>
        </row>
        <row r="22">
          <cell r="B22">
            <v>22.779166666666669</v>
          </cell>
          <cell r="C22">
            <v>34.1</v>
          </cell>
          <cell r="D22">
            <v>13.4</v>
          </cell>
          <cell r="E22">
            <v>45.708333333333336</v>
          </cell>
          <cell r="F22">
            <v>70</v>
          </cell>
          <cell r="G22">
            <v>23</v>
          </cell>
          <cell r="K22">
            <v>0</v>
          </cell>
        </row>
        <row r="23">
          <cell r="B23">
            <v>25.841666666666669</v>
          </cell>
          <cell r="C23">
            <v>38.9</v>
          </cell>
          <cell r="D23">
            <v>19.100000000000001</v>
          </cell>
          <cell r="E23">
            <v>49.833333333333336</v>
          </cell>
          <cell r="F23">
            <v>93</v>
          </cell>
          <cell r="G23">
            <v>20</v>
          </cell>
          <cell r="K23">
            <v>14</v>
          </cell>
        </row>
        <row r="24">
          <cell r="B24">
            <v>22.354166666666668</v>
          </cell>
          <cell r="C24">
            <v>30</v>
          </cell>
          <cell r="D24">
            <v>18.100000000000001</v>
          </cell>
          <cell r="E24">
            <v>83.916666666666671</v>
          </cell>
          <cell r="F24">
            <v>95</v>
          </cell>
          <cell r="G24">
            <v>50</v>
          </cell>
          <cell r="K24">
            <v>28.8</v>
          </cell>
        </row>
        <row r="25">
          <cell r="B25">
            <v>23.016666666666666</v>
          </cell>
          <cell r="C25">
            <v>29</v>
          </cell>
          <cell r="D25">
            <v>20.399999999999999</v>
          </cell>
          <cell r="E25">
            <v>83.791666666666671</v>
          </cell>
          <cell r="F25">
            <v>94</v>
          </cell>
          <cell r="G25">
            <v>58</v>
          </cell>
          <cell r="K25">
            <v>16.2</v>
          </cell>
        </row>
        <row r="26">
          <cell r="B26">
            <v>21.987500000000001</v>
          </cell>
          <cell r="C26">
            <v>24.4</v>
          </cell>
          <cell r="D26">
            <v>20.8</v>
          </cell>
          <cell r="E26">
            <v>87.458333333333329</v>
          </cell>
          <cell r="F26">
            <v>95</v>
          </cell>
          <cell r="G26">
            <v>66</v>
          </cell>
          <cell r="K26">
            <v>33.999999999999993</v>
          </cell>
        </row>
        <row r="27">
          <cell r="B27">
            <v>18.870833333333341</v>
          </cell>
          <cell r="C27">
            <v>25.1</v>
          </cell>
          <cell r="D27">
            <v>12.8</v>
          </cell>
          <cell r="E27">
            <v>57.125</v>
          </cell>
          <cell r="F27">
            <v>80</v>
          </cell>
          <cell r="G27">
            <v>29</v>
          </cell>
          <cell r="K27">
            <v>0</v>
          </cell>
        </row>
        <row r="28">
          <cell r="B28">
            <v>20.150000000000002</v>
          </cell>
          <cell r="C28">
            <v>30.9</v>
          </cell>
          <cell r="D28">
            <v>12.4</v>
          </cell>
          <cell r="E28">
            <v>51.166666666666664</v>
          </cell>
          <cell r="F28">
            <v>79</v>
          </cell>
          <cell r="G28">
            <v>14</v>
          </cell>
          <cell r="K28">
            <v>0</v>
          </cell>
        </row>
        <row r="29">
          <cell r="B29">
            <v>24.258333333333336</v>
          </cell>
          <cell r="C29">
            <v>34.799999999999997</v>
          </cell>
          <cell r="D29">
            <v>16.600000000000001</v>
          </cell>
          <cell r="E29">
            <v>49.541666666666664</v>
          </cell>
          <cell r="F29">
            <v>75</v>
          </cell>
          <cell r="G29">
            <v>20</v>
          </cell>
          <cell r="K29">
            <v>0</v>
          </cell>
        </row>
        <row r="30">
          <cell r="B30">
            <v>22.974999999999998</v>
          </cell>
          <cell r="C30">
            <v>30.2</v>
          </cell>
          <cell r="D30">
            <v>18.8</v>
          </cell>
          <cell r="E30">
            <v>67.666666666666671</v>
          </cell>
          <cell r="F30">
            <v>93</v>
          </cell>
          <cell r="G30">
            <v>45</v>
          </cell>
          <cell r="K30">
            <v>13.6</v>
          </cell>
        </row>
        <row r="31">
          <cell r="B31">
            <v>21.925000000000001</v>
          </cell>
          <cell r="C31">
            <v>27.1</v>
          </cell>
          <cell r="D31">
            <v>19</v>
          </cell>
          <cell r="E31">
            <v>78.791666666666671</v>
          </cell>
          <cell r="F31">
            <v>92</v>
          </cell>
          <cell r="G31">
            <v>61</v>
          </cell>
          <cell r="K31">
            <v>1</v>
          </cell>
        </row>
        <row r="32">
          <cell r="B32">
            <v>20.727272727272727</v>
          </cell>
          <cell r="C32">
            <v>23.2</v>
          </cell>
          <cell r="D32">
            <v>19.2</v>
          </cell>
          <cell r="E32">
            <v>90.045454545454547</v>
          </cell>
          <cell r="F32">
            <v>95</v>
          </cell>
          <cell r="G32">
            <v>77</v>
          </cell>
          <cell r="H32">
            <v>7.9200000000000008</v>
          </cell>
          <cell r="J32">
            <v>32.04</v>
          </cell>
          <cell r="K32">
            <v>37.799999999999997</v>
          </cell>
        </row>
        <row r="33">
          <cell r="B33">
            <v>20.470833333333328</v>
          </cell>
          <cell r="C33">
            <v>24.4</v>
          </cell>
          <cell r="D33">
            <v>17</v>
          </cell>
          <cell r="E33">
            <v>76.875</v>
          </cell>
          <cell r="F33">
            <v>94</v>
          </cell>
          <cell r="G33">
            <v>58</v>
          </cell>
          <cell r="H33">
            <v>8.2799999999999994</v>
          </cell>
          <cell r="J33">
            <v>28.44</v>
          </cell>
          <cell r="K33">
            <v>0.2</v>
          </cell>
        </row>
        <row r="34">
          <cell r="B34">
            <v>20.362500000000001</v>
          </cell>
          <cell r="C34">
            <v>24.9</v>
          </cell>
          <cell r="D34">
            <v>17.7</v>
          </cell>
          <cell r="E34">
            <v>77.958333333333329</v>
          </cell>
          <cell r="F34">
            <v>94</v>
          </cell>
          <cell r="G34">
            <v>56</v>
          </cell>
          <cell r="H34">
            <v>6.84</v>
          </cell>
          <cell r="J34">
            <v>21.96</v>
          </cell>
          <cell r="K34">
            <v>3.2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Planilha1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23.912499999999998</v>
          </cell>
          <cell r="C5">
            <v>34.4</v>
          </cell>
          <cell r="D5">
            <v>16</v>
          </cell>
          <cell r="E5">
            <v>55.541666666666664</v>
          </cell>
          <cell r="F5">
            <v>87</v>
          </cell>
          <cell r="G5">
            <v>21</v>
          </cell>
          <cell r="H5">
            <v>24.840000000000003</v>
          </cell>
          <cell r="J5">
            <v>39.96</v>
          </cell>
          <cell r="K5">
            <v>0</v>
          </cell>
        </row>
        <row r="6">
          <cell r="B6">
            <v>26.004166666666666</v>
          </cell>
          <cell r="C6">
            <v>34.6</v>
          </cell>
          <cell r="D6">
            <v>18</v>
          </cell>
          <cell r="E6">
            <v>39.833333333333336</v>
          </cell>
          <cell r="F6">
            <v>63</v>
          </cell>
          <cell r="G6">
            <v>23</v>
          </cell>
          <cell r="H6">
            <v>26.64</v>
          </cell>
          <cell r="J6">
            <v>44.28</v>
          </cell>
          <cell r="K6">
            <v>0</v>
          </cell>
        </row>
        <row r="7">
          <cell r="B7">
            <v>21.591666666666669</v>
          </cell>
          <cell r="C7">
            <v>27.6</v>
          </cell>
          <cell r="D7">
            <v>17.899999999999999</v>
          </cell>
          <cell r="E7">
            <v>72.833333333333329</v>
          </cell>
          <cell r="F7">
            <v>94</v>
          </cell>
          <cell r="G7">
            <v>47</v>
          </cell>
          <cell r="H7">
            <v>16.559999999999999</v>
          </cell>
          <cell r="J7">
            <v>29.16</v>
          </cell>
          <cell r="K7">
            <v>0</v>
          </cell>
        </row>
        <row r="8">
          <cell r="B8">
            <v>20.858333333333331</v>
          </cell>
          <cell r="C8">
            <v>29.9</v>
          </cell>
          <cell r="D8">
            <v>14.4</v>
          </cell>
          <cell r="E8">
            <v>70.166666666666671</v>
          </cell>
          <cell r="F8">
            <v>90</v>
          </cell>
          <cell r="G8">
            <v>42</v>
          </cell>
          <cell r="H8">
            <v>24.48</v>
          </cell>
          <cell r="J8">
            <v>36.72</v>
          </cell>
          <cell r="K8">
            <v>0</v>
          </cell>
        </row>
        <row r="9">
          <cell r="B9">
            <v>21.116666666666664</v>
          </cell>
          <cell r="C9">
            <v>28.9</v>
          </cell>
          <cell r="D9">
            <v>15.6</v>
          </cell>
          <cell r="E9">
            <v>66.875</v>
          </cell>
          <cell r="F9">
            <v>87</v>
          </cell>
          <cell r="G9">
            <v>42</v>
          </cell>
          <cell r="H9">
            <v>25.92</v>
          </cell>
          <cell r="J9">
            <v>39.6</v>
          </cell>
          <cell r="K9">
            <v>0</v>
          </cell>
        </row>
        <row r="10">
          <cell r="B10">
            <v>21.175000000000001</v>
          </cell>
          <cell r="C10">
            <v>31.1</v>
          </cell>
          <cell r="D10">
            <v>14.6</v>
          </cell>
          <cell r="E10">
            <v>69.166666666666671</v>
          </cell>
          <cell r="F10">
            <v>97</v>
          </cell>
          <cell r="G10">
            <v>30</v>
          </cell>
          <cell r="H10">
            <v>27</v>
          </cell>
          <cell r="J10">
            <v>42.480000000000004</v>
          </cell>
          <cell r="K10">
            <v>0</v>
          </cell>
        </row>
        <row r="11">
          <cell r="B11">
            <v>23.112500000000001</v>
          </cell>
          <cell r="C11">
            <v>34.1</v>
          </cell>
          <cell r="D11">
            <v>14.8</v>
          </cell>
          <cell r="E11">
            <v>65.958333333333329</v>
          </cell>
          <cell r="F11">
            <v>99</v>
          </cell>
          <cell r="G11">
            <v>25</v>
          </cell>
          <cell r="H11">
            <v>19.440000000000001</v>
          </cell>
          <cell r="J11">
            <v>32.4</v>
          </cell>
          <cell r="K11">
            <v>0</v>
          </cell>
        </row>
        <row r="12">
          <cell r="B12">
            <v>26.50833333333334</v>
          </cell>
          <cell r="C12">
            <v>33.700000000000003</v>
          </cell>
          <cell r="D12">
            <v>17.7</v>
          </cell>
          <cell r="E12">
            <v>49.5</v>
          </cell>
          <cell r="F12">
            <v>90</v>
          </cell>
          <cell r="G12">
            <v>34</v>
          </cell>
          <cell r="H12">
            <v>30.240000000000002</v>
          </cell>
          <cell r="J12">
            <v>50.4</v>
          </cell>
          <cell r="K12">
            <v>0.8</v>
          </cell>
        </row>
        <row r="13">
          <cell r="B13">
            <v>26.900000000000002</v>
          </cell>
          <cell r="C13">
            <v>33.4</v>
          </cell>
          <cell r="D13">
            <v>21.6</v>
          </cell>
          <cell r="E13">
            <v>57.666666666666664</v>
          </cell>
          <cell r="F13">
            <v>77</v>
          </cell>
          <cell r="G13">
            <v>35</v>
          </cell>
          <cell r="H13">
            <v>27.720000000000002</v>
          </cell>
          <cell r="J13">
            <v>46.800000000000004</v>
          </cell>
          <cell r="K13">
            <v>0.60000000000000009</v>
          </cell>
        </row>
        <row r="14">
          <cell r="B14">
            <v>24.025000000000002</v>
          </cell>
          <cell r="C14">
            <v>31.5</v>
          </cell>
          <cell r="D14">
            <v>18.5</v>
          </cell>
          <cell r="E14">
            <v>68.666666666666671</v>
          </cell>
          <cell r="F14">
            <v>95</v>
          </cell>
          <cell r="G14">
            <v>42</v>
          </cell>
          <cell r="H14">
            <v>23.759999999999998</v>
          </cell>
          <cell r="J14">
            <v>31.319999999999997</v>
          </cell>
          <cell r="K14">
            <v>0</v>
          </cell>
        </row>
        <row r="15">
          <cell r="B15">
            <v>22.354166666666668</v>
          </cell>
          <cell r="C15">
            <v>33.1</v>
          </cell>
          <cell r="D15">
            <v>14.3</v>
          </cell>
          <cell r="E15">
            <v>68.041666666666671</v>
          </cell>
          <cell r="F15">
            <v>95</v>
          </cell>
          <cell r="G15">
            <v>34</v>
          </cell>
          <cell r="H15">
            <v>22.32</v>
          </cell>
          <cell r="J15">
            <v>31.680000000000003</v>
          </cell>
          <cell r="K15">
            <v>0</v>
          </cell>
        </row>
        <row r="16">
          <cell r="B16">
            <v>25.179166666666664</v>
          </cell>
          <cell r="C16">
            <v>34.1</v>
          </cell>
          <cell r="D16">
            <v>17.399999999999999</v>
          </cell>
          <cell r="E16">
            <v>63.583333333333336</v>
          </cell>
          <cell r="F16">
            <v>95</v>
          </cell>
          <cell r="G16">
            <v>28</v>
          </cell>
          <cell r="H16">
            <v>14.4</v>
          </cell>
          <cell r="J16">
            <v>29.16</v>
          </cell>
          <cell r="K16">
            <v>0</v>
          </cell>
        </row>
        <row r="17">
          <cell r="B17">
            <v>25.458333333333329</v>
          </cell>
          <cell r="C17">
            <v>33.700000000000003</v>
          </cell>
          <cell r="D17">
            <v>18.899999999999999</v>
          </cell>
          <cell r="E17">
            <v>64.333333333333329</v>
          </cell>
          <cell r="F17">
            <v>92</v>
          </cell>
          <cell r="G17">
            <v>35</v>
          </cell>
          <cell r="H17">
            <v>22.32</v>
          </cell>
          <cell r="J17">
            <v>34.200000000000003</v>
          </cell>
          <cell r="K17">
            <v>0</v>
          </cell>
        </row>
        <row r="18">
          <cell r="B18">
            <v>19.93333333333333</v>
          </cell>
          <cell r="C18">
            <v>26.8</v>
          </cell>
          <cell r="D18">
            <v>15.9</v>
          </cell>
          <cell r="E18">
            <v>87.708333333333329</v>
          </cell>
          <cell r="F18">
            <v>100</v>
          </cell>
          <cell r="G18">
            <v>61</v>
          </cell>
          <cell r="H18">
            <v>35.64</v>
          </cell>
          <cell r="J18">
            <v>54</v>
          </cell>
          <cell r="K18">
            <v>0.8</v>
          </cell>
        </row>
        <row r="19">
          <cell r="B19">
            <v>17.608333333333338</v>
          </cell>
          <cell r="C19">
            <v>20.5</v>
          </cell>
          <cell r="D19">
            <v>15.7</v>
          </cell>
          <cell r="E19">
            <v>89.458333333333329</v>
          </cell>
          <cell r="F19">
            <v>100</v>
          </cell>
          <cell r="G19">
            <v>68</v>
          </cell>
          <cell r="H19">
            <v>16.920000000000002</v>
          </cell>
          <cell r="J19">
            <v>29.880000000000003</v>
          </cell>
          <cell r="K19">
            <v>1.9999999999999998</v>
          </cell>
        </row>
        <row r="20">
          <cell r="B20">
            <v>19.295833333333334</v>
          </cell>
          <cell r="C20">
            <v>27.1</v>
          </cell>
          <cell r="D20">
            <v>14.9</v>
          </cell>
          <cell r="E20">
            <v>79.583333333333329</v>
          </cell>
          <cell r="F20">
            <v>100</v>
          </cell>
          <cell r="G20">
            <v>43</v>
          </cell>
          <cell r="H20">
            <v>29.16</v>
          </cell>
          <cell r="J20">
            <v>41.76</v>
          </cell>
          <cell r="K20">
            <v>0.2</v>
          </cell>
        </row>
        <row r="21">
          <cell r="B21">
            <v>19.941666666666666</v>
          </cell>
          <cell r="C21">
            <v>28</v>
          </cell>
          <cell r="D21">
            <v>14.3</v>
          </cell>
          <cell r="E21">
            <v>67.083333333333329</v>
          </cell>
          <cell r="F21">
            <v>91</v>
          </cell>
          <cell r="G21">
            <v>39</v>
          </cell>
          <cell r="H21">
            <v>34.200000000000003</v>
          </cell>
          <cell r="J21">
            <v>50.76</v>
          </cell>
          <cell r="K21">
            <v>0.2</v>
          </cell>
        </row>
        <row r="22">
          <cell r="B22">
            <v>21.675000000000001</v>
          </cell>
          <cell r="C22">
            <v>33.1</v>
          </cell>
          <cell r="D22">
            <v>13.9</v>
          </cell>
          <cell r="E22">
            <v>56.166666666666664</v>
          </cell>
          <cell r="F22">
            <v>77</v>
          </cell>
          <cell r="G22">
            <v>29</v>
          </cell>
          <cell r="H22">
            <v>25.92</v>
          </cell>
          <cell r="J22">
            <v>41.04</v>
          </cell>
          <cell r="K22">
            <v>0</v>
          </cell>
        </row>
        <row r="23">
          <cell r="B23">
            <v>25.091666666666658</v>
          </cell>
          <cell r="C23">
            <v>33.200000000000003</v>
          </cell>
          <cell r="D23">
            <v>18.399999999999999</v>
          </cell>
          <cell r="E23">
            <v>59.875</v>
          </cell>
          <cell r="F23">
            <v>84</v>
          </cell>
          <cell r="G23">
            <v>43</v>
          </cell>
          <cell r="H23">
            <v>29.16</v>
          </cell>
          <cell r="J23">
            <v>50.4</v>
          </cell>
          <cell r="K23">
            <v>0</v>
          </cell>
        </row>
        <row r="24">
          <cell r="B24">
            <v>23.991666666666664</v>
          </cell>
          <cell r="C24">
            <v>29.8</v>
          </cell>
          <cell r="D24">
            <v>19</v>
          </cell>
          <cell r="E24">
            <v>82.166666666666671</v>
          </cell>
          <cell r="F24">
            <v>100</v>
          </cell>
          <cell r="G24">
            <v>61</v>
          </cell>
          <cell r="H24">
            <v>27.36</v>
          </cell>
          <cell r="J24">
            <v>56.16</v>
          </cell>
          <cell r="K24">
            <v>0.2</v>
          </cell>
        </row>
        <row r="25">
          <cell r="B25">
            <v>24.316666666666666</v>
          </cell>
          <cell r="C25">
            <v>30.5</v>
          </cell>
          <cell r="D25">
            <v>19.899999999999999</v>
          </cell>
          <cell r="E25">
            <v>85.041666666666671</v>
          </cell>
          <cell r="F25">
            <v>100</v>
          </cell>
          <cell r="G25">
            <v>59</v>
          </cell>
          <cell r="H25">
            <v>22.68</v>
          </cell>
          <cell r="J25">
            <v>65.88000000000001</v>
          </cell>
          <cell r="K25">
            <v>0.2</v>
          </cell>
        </row>
        <row r="26">
          <cell r="B26">
            <v>21.12083333333333</v>
          </cell>
          <cell r="C26">
            <v>26.1</v>
          </cell>
          <cell r="D26">
            <v>18.7</v>
          </cell>
          <cell r="E26">
            <v>87.541666666666671</v>
          </cell>
          <cell r="F26">
            <v>100</v>
          </cell>
          <cell r="G26">
            <v>59</v>
          </cell>
          <cell r="H26">
            <v>28.8</v>
          </cell>
          <cell r="J26">
            <v>49.32</v>
          </cell>
          <cell r="K26">
            <v>0.2</v>
          </cell>
        </row>
        <row r="27">
          <cell r="B27">
            <v>16.904166666666672</v>
          </cell>
          <cell r="C27">
            <v>24.1</v>
          </cell>
          <cell r="D27">
            <v>11</v>
          </cell>
          <cell r="E27">
            <v>64.916666666666671</v>
          </cell>
          <cell r="F27">
            <v>94</v>
          </cell>
          <cell r="G27">
            <v>27</v>
          </cell>
          <cell r="H27">
            <v>32.04</v>
          </cell>
          <cell r="J27">
            <v>44.64</v>
          </cell>
          <cell r="K27">
            <v>0</v>
          </cell>
        </row>
        <row r="28">
          <cell r="B28">
            <v>18.675000000000001</v>
          </cell>
          <cell r="C28">
            <v>30</v>
          </cell>
          <cell r="D28">
            <v>11.2</v>
          </cell>
          <cell r="E28">
            <v>62.083333333333336</v>
          </cell>
          <cell r="F28">
            <v>86</v>
          </cell>
          <cell r="G28">
            <v>32</v>
          </cell>
          <cell r="H28">
            <v>22.32</v>
          </cell>
          <cell r="J28">
            <v>39.24</v>
          </cell>
          <cell r="K28">
            <v>0.2</v>
          </cell>
        </row>
        <row r="29">
          <cell r="B29">
            <v>22.525000000000002</v>
          </cell>
          <cell r="C29">
            <v>31.5</v>
          </cell>
          <cell r="D29">
            <v>15.5</v>
          </cell>
          <cell r="E29">
            <v>62</v>
          </cell>
          <cell r="F29">
            <v>89</v>
          </cell>
          <cell r="G29">
            <v>35</v>
          </cell>
          <cell r="H29">
            <v>23.759999999999998</v>
          </cell>
          <cell r="J29">
            <v>39.6</v>
          </cell>
          <cell r="K29">
            <v>0</v>
          </cell>
        </row>
        <row r="30">
          <cell r="B30">
            <v>22.037499999999998</v>
          </cell>
          <cell r="C30">
            <v>27.7</v>
          </cell>
          <cell r="D30">
            <v>19</v>
          </cell>
          <cell r="E30">
            <v>74.666666666666671</v>
          </cell>
          <cell r="F30">
            <v>92</v>
          </cell>
          <cell r="G30">
            <v>54</v>
          </cell>
          <cell r="H30">
            <v>28.08</v>
          </cell>
          <cell r="J30">
            <v>43.56</v>
          </cell>
          <cell r="K30">
            <v>0</v>
          </cell>
        </row>
        <row r="31">
          <cell r="B31">
            <v>21.029166666666665</v>
          </cell>
          <cell r="C31">
            <v>26.9</v>
          </cell>
          <cell r="D31">
            <v>18.2</v>
          </cell>
          <cell r="E31">
            <v>88.25</v>
          </cell>
          <cell r="F31">
            <v>100</v>
          </cell>
          <cell r="G31">
            <v>58</v>
          </cell>
          <cell r="H31">
            <v>25.92</v>
          </cell>
          <cell r="J31">
            <v>39.24</v>
          </cell>
          <cell r="K31">
            <v>0</v>
          </cell>
        </row>
        <row r="32">
          <cell r="B32">
            <v>19.066666666666666</v>
          </cell>
          <cell r="C32">
            <v>22</v>
          </cell>
          <cell r="D32">
            <v>17.899999999999999</v>
          </cell>
          <cell r="E32">
            <v>96.875</v>
          </cell>
          <cell r="F32">
            <v>100</v>
          </cell>
          <cell r="G32">
            <v>79</v>
          </cell>
          <cell r="H32">
            <v>24.48</v>
          </cell>
          <cell r="J32">
            <v>38.880000000000003</v>
          </cell>
          <cell r="K32">
            <v>0.2</v>
          </cell>
        </row>
        <row r="33">
          <cell r="B33">
            <v>19.645833333333332</v>
          </cell>
          <cell r="C33">
            <v>23.8</v>
          </cell>
          <cell r="D33">
            <v>17</v>
          </cell>
          <cell r="E33">
            <v>90.625</v>
          </cell>
          <cell r="F33">
            <v>100</v>
          </cell>
          <cell r="G33">
            <v>71</v>
          </cell>
          <cell r="H33">
            <v>22.32</v>
          </cell>
          <cell r="J33">
            <v>33.119999999999997</v>
          </cell>
          <cell r="K33">
            <v>0</v>
          </cell>
        </row>
        <row r="34">
          <cell r="B34">
            <v>19.770833333333332</v>
          </cell>
          <cell r="C34">
            <v>25.8</v>
          </cell>
          <cell r="D34">
            <v>16.100000000000001</v>
          </cell>
          <cell r="E34">
            <v>89.833333333333329</v>
          </cell>
          <cell r="F34">
            <v>100</v>
          </cell>
          <cell r="G34">
            <v>66</v>
          </cell>
          <cell r="H34">
            <v>20.16</v>
          </cell>
          <cell r="J34">
            <v>30.96</v>
          </cell>
          <cell r="K34">
            <v>0.2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Planilha1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23.229166666666661</v>
          </cell>
          <cell r="C5">
            <v>31.5</v>
          </cell>
          <cell r="D5">
            <v>16</v>
          </cell>
          <cell r="E5">
            <v>51.416666666666664</v>
          </cell>
          <cell r="F5">
            <v>78</v>
          </cell>
          <cell r="G5">
            <v>30</v>
          </cell>
          <cell r="H5">
            <v>25.92</v>
          </cell>
          <cell r="J5">
            <v>40.680000000000007</v>
          </cell>
          <cell r="K5">
            <v>0</v>
          </cell>
        </row>
        <row r="6">
          <cell r="B6">
            <v>26.3125</v>
          </cell>
          <cell r="C6">
            <v>34.799999999999997</v>
          </cell>
          <cell r="D6">
            <v>21.5</v>
          </cell>
          <cell r="E6">
            <v>39.5</v>
          </cell>
          <cell r="F6">
            <v>52</v>
          </cell>
          <cell r="G6">
            <v>23</v>
          </cell>
          <cell r="H6">
            <v>17.64</v>
          </cell>
          <cell r="J6">
            <v>33.480000000000004</v>
          </cell>
          <cell r="K6">
            <v>0</v>
          </cell>
        </row>
        <row r="7">
          <cell r="B7">
            <v>22.333333333333332</v>
          </cell>
          <cell r="C7">
            <v>27.9</v>
          </cell>
          <cell r="D7">
            <v>18.100000000000001</v>
          </cell>
          <cell r="E7">
            <v>62.428571428571431</v>
          </cell>
          <cell r="F7">
            <v>100</v>
          </cell>
          <cell r="G7">
            <v>34</v>
          </cell>
          <cell r="H7">
            <v>18.720000000000002</v>
          </cell>
          <cell r="J7">
            <v>36.36</v>
          </cell>
          <cell r="K7">
            <v>0</v>
          </cell>
        </row>
        <row r="8">
          <cell r="B8">
            <v>19.262499999999999</v>
          </cell>
          <cell r="C8">
            <v>23.4</v>
          </cell>
          <cell r="D8">
            <v>15.9</v>
          </cell>
          <cell r="E8">
            <v>72.791666666666671</v>
          </cell>
          <cell r="F8">
            <v>100</v>
          </cell>
          <cell r="G8">
            <v>49</v>
          </cell>
          <cell r="H8">
            <v>19.440000000000001</v>
          </cell>
          <cell r="J8">
            <v>32.04</v>
          </cell>
          <cell r="K8">
            <v>0</v>
          </cell>
        </row>
        <row r="9">
          <cell r="B9">
            <v>17.908333333333335</v>
          </cell>
          <cell r="C9">
            <v>20.7</v>
          </cell>
          <cell r="D9">
            <v>14.5</v>
          </cell>
          <cell r="E9">
            <v>64.625</v>
          </cell>
          <cell r="F9">
            <v>77</v>
          </cell>
          <cell r="G9">
            <v>53</v>
          </cell>
          <cell r="H9">
            <v>25.92</v>
          </cell>
          <cell r="J9">
            <v>41.04</v>
          </cell>
          <cell r="K9">
            <v>0.8</v>
          </cell>
        </row>
        <row r="10">
          <cell r="B10">
            <v>18.95</v>
          </cell>
          <cell r="C10">
            <v>24.8</v>
          </cell>
          <cell r="D10">
            <v>15.9</v>
          </cell>
          <cell r="E10">
            <v>78.05</v>
          </cell>
          <cell r="F10">
            <v>100</v>
          </cell>
          <cell r="G10">
            <v>57</v>
          </cell>
          <cell r="H10">
            <v>32.76</v>
          </cell>
          <cell r="J10">
            <v>47.16</v>
          </cell>
          <cell r="K10">
            <v>3.8000000000000003</v>
          </cell>
        </row>
        <row r="11">
          <cell r="B11">
            <v>21.845833333333331</v>
          </cell>
          <cell r="C11">
            <v>30.1</v>
          </cell>
          <cell r="D11">
            <v>16.5</v>
          </cell>
          <cell r="E11">
            <v>71.666666666666671</v>
          </cell>
          <cell r="F11">
            <v>100</v>
          </cell>
          <cell r="G11">
            <v>38</v>
          </cell>
          <cell r="H11">
            <v>32.76</v>
          </cell>
          <cell r="J11">
            <v>52.2</v>
          </cell>
          <cell r="K11">
            <v>7.2000000000000011</v>
          </cell>
        </row>
        <row r="12">
          <cell r="B12">
            <v>25.804166666666664</v>
          </cell>
          <cell r="C12">
            <v>34.299999999999997</v>
          </cell>
          <cell r="D12">
            <v>19</v>
          </cell>
          <cell r="E12">
            <v>52.625</v>
          </cell>
          <cell r="F12">
            <v>80</v>
          </cell>
          <cell r="G12">
            <v>26</v>
          </cell>
          <cell r="H12">
            <v>20.52</v>
          </cell>
          <cell r="J12">
            <v>33.840000000000003</v>
          </cell>
          <cell r="K12">
            <v>0</v>
          </cell>
        </row>
        <row r="13">
          <cell r="B13">
            <v>29.066666666666666</v>
          </cell>
          <cell r="C13">
            <v>36.4</v>
          </cell>
          <cell r="D13">
            <v>20.9</v>
          </cell>
          <cell r="E13">
            <v>40.75</v>
          </cell>
          <cell r="F13">
            <v>68</v>
          </cell>
          <cell r="G13">
            <v>20</v>
          </cell>
          <cell r="H13">
            <v>19.440000000000001</v>
          </cell>
          <cell r="J13">
            <v>32.4</v>
          </cell>
          <cell r="K13">
            <v>0</v>
          </cell>
        </row>
        <row r="14">
          <cell r="B14">
            <v>24.212500000000006</v>
          </cell>
          <cell r="C14">
            <v>30.6</v>
          </cell>
          <cell r="D14">
            <v>18.8</v>
          </cell>
          <cell r="E14">
            <v>61.291666666666664</v>
          </cell>
          <cell r="F14">
            <v>100</v>
          </cell>
          <cell r="G14">
            <v>31</v>
          </cell>
          <cell r="H14">
            <v>16.920000000000002</v>
          </cell>
          <cell r="J14">
            <v>39.6</v>
          </cell>
          <cell r="K14">
            <v>0</v>
          </cell>
        </row>
        <row r="15">
          <cell r="B15">
            <v>21.804166666666664</v>
          </cell>
          <cell r="C15">
            <v>29.7</v>
          </cell>
          <cell r="D15">
            <v>15.6</v>
          </cell>
          <cell r="E15">
            <v>65.5</v>
          </cell>
          <cell r="F15">
            <v>87</v>
          </cell>
          <cell r="G15">
            <v>43</v>
          </cell>
          <cell r="H15">
            <v>15.840000000000002</v>
          </cell>
          <cell r="J15">
            <v>32.4</v>
          </cell>
          <cell r="K15">
            <v>0</v>
          </cell>
        </row>
        <row r="16">
          <cell r="B16">
            <v>22.954166666666669</v>
          </cell>
          <cell r="C16">
            <v>29.6</v>
          </cell>
          <cell r="D16">
            <v>17.2</v>
          </cell>
          <cell r="E16">
            <v>61.166666666666664</v>
          </cell>
          <cell r="F16">
            <v>78</v>
          </cell>
          <cell r="G16">
            <v>42</v>
          </cell>
          <cell r="H16">
            <v>23.040000000000003</v>
          </cell>
          <cell r="J16">
            <v>34.92</v>
          </cell>
          <cell r="K16">
            <v>0</v>
          </cell>
        </row>
        <row r="17">
          <cell r="B17">
            <v>23.691666666666663</v>
          </cell>
          <cell r="C17">
            <v>29</v>
          </cell>
          <cell r="D17">
            <v>18.7</v>
          </cell>
          <cell r="E17">
            <v>62.041666666666664</v>
          </cell>
          <cell r="F17">
            <v>79</v>
          </cell>
          <cell r="G17">
            <v>44</v>
          </cell>
          <cell r="H17">
            <v>16.559999999999999</v>
          </cell>
          <cell r="J17">
            <v>28.08</v>
          </cell>
          <cell r="K17">
            <v>0</v>
          </cell>
        </row>
        <row r="18">
          <cell r="B18">
            <v>19.662500000000001</v>
          </cell>
          <cell r="C18">
            <v>24</v>
          </cell>
          <cell r="D18">
            <v>17.3</v>
          </cell>
          <cell r="E18" t="str">
            <v>*</v>
          </cell>
          <cell r="F18" t="str">
            <v>*</v>
          </cell>
          <cell r="G18" t="str">
            <v>*</v>
          </cell>
          <cell r="H18">
            <v>18.36</v>
          </cell>
          <cell r="J18">
            <v>32.04</v>
          </cell>
          <cell r="K18">
            <v>12.200000000000001</v>
          </cell>
        </row>
        <row r="19">
          <cell r="B19">
            <v>18.962500000000002</v>
          </cell>
          <cell r="C19">
            <v>23.3</v>
          </cell>
          <cell r="D19">
            <v>16.7</v>
          </cell>
          <cell r="E19" t="str">
            <v>*</v>
          </cell>
          <cell r="F19" t="str">
            <v>*</v>
          </cell>
          <cell r="G19" t="str">
            <v>*</v>
          </cell>
          <cell r="H19">
            <v>9.3600000000000012</v>
          </cell>
          <cell r="J19">
            <v>21.6</v>
          </cell>
          <cell r="K19">
            <v>1</v>
          </cell>
        </row>
        <row r="20">
          <cell r="B20">
            <v>20.729166666666668</v>
          </cell>
          <cell r="C20">
            <v>26.2</v>
          </cell>
          <cell r="D20">
            <v>16.399999999999999</v>
          </cell>
          <cell r="E20">
            <v>69.260869565217391</v>
          </cell>
          <cell r="F20">
            <v>100</v>
          </cell>
          <cell r="G20">
            <v>34</v>
          </cell>
          <cell r="H20">
            <v>21.6</v>
          </cell>
          <cell r="J20">
            <v>32.4</v>
          </cell>
          <cell r="K20">
            <v>0</v>
          </cell>
        </row>
        <row r="21">
          <cell r="B21">
            <v>19.75416666666667</v>
          </cell>
          <cell r="C21">
            <v>26.4</v>
          </cell>
          <cell r="D21">
            <v>14.2</v>
          </cell>
          <cell r="E21">
            <v>57</v>
          </cell>
          <cell r="F21">
            <v>80</v>
          </cell>
          <cell r="G21">
            <v>29</v>
          </cell>
          <cell r="H21">
            <v>26.28</v>
          </cell>
          <cell r="J21">
            <v>44.64</v>
          </cell>
          <cell r="K21">
            <v>0</v>
          </cell>
        </row>
        <row r="22">
          <cell r="B22">
            <v>19.891666666666666</v>
          </cell>
          <cell r="C22">
            <v>28.2</v>
          </cell>
          <cell r="D22">
            <v>12.8</v>
          </cell>
          <cell r="E22">
            <v>54.583333333333336</v>
          </cell>
          <cell r="F22">
            <v>76</v>
          </cell>
          <cell r="G22">
            <v>34</v>
          </cell>
          <cell r="H22">
            <v>27.36</v>
          </cell>
          <cell r="J22">
            <v>54.72</v>
          </cell>
          <cell r="K22">
            <v>0</v>
          </cell>
        </row>
        <row r="23">
          <cell r="B23">
            <v>22.120833333333334</v>
          </cell>
          <cell r="C23">
            <v>29.9</v>
          </cell>
          <cell r="D23">
            <v>17.600000000000001</v>
          </cell>
          <cell r="E23">
            <v>59.833333333333336</v>
          </cell>
          <cell r="F23">
            <v>80</v>
          </cell>
          <cell r="G23">
            <v>36</v>
          </cell>
          <cell r="H23">
            <v>30.96</v>
          </cell>
          <cell r="J23">
            <v>51.12</v>
          </cell>
          <cell r="K23">
            <v>0</v>
          </cell>
        </row>
        <row r="24">
          <cell r="B24">
            <v>20.595833333333331</v>
          </cell>
          <cell r="C24">
            <v>26.3</v>
          </cell>
          <cell r="D24">
            <v>17.2</v>
          </cell>
          <cell r="E24" t="str">
            <v>*</v>
          </cell>
          <cell r="F24" t="str">
            <v>*</v>
          </cell>
          <cell r="G24" t="str">
            <v>*</v>
          </cell>
          <cell r="H24">
            <v>24.12</v>
          </cell>
          <cell r="J24">
            <v>58.680000000000007</v>
          </cell>
          <cell r="K24">
            <v>14.6</v>
          </cell>
        </row>
        <row r="25">
          <cell r="B25">
            <v>22.720833333333331</v>
          </cell>
          <cell r="C25">
            <v>26.8</v>
          </cell>
          <cell r="D25">
            <v>20.399999999999999</v>
          </cell>
          <cell r="E25" t="str">
            <v>*</v>
          </cell>
          <cell r="F25" t="str">
            <v>*</v>
          </cell>
          <cell r="G25" t="str">
            <v>*</v>
          </cell>
          <cell r="H25">
            <v>25.92</v>
          </cell>
          <cell r="J25">
            <v>52.56</v>
          </cell>
          <cell r="K25">
            <v>19</v>
          </cell>
        </row>
        <row r="26">
          <cell r="B26">
            <v>20.666666666666661</v>
          </cell>
          <cell r="C26">
            <v>24</v>
          </cell>
          <cell r="D26">
            <v>17.399999999999999</v>
          </cell>
          <cell r="E26" t="str">
            <v>*</v>
          </cell>
          <cell r="F26" t="str">
            <v>*</v>
          </cell>
          <cell r="G26" t="str">
            <v>*</v>
          </cell>
          <cell r="H26">
            <v>22.32</v>
          </cell>
          <cell r="J26">
            <v>38.880000000000003</v>
          </cell>
          <cell r="K26">
            <v>1.7999999999999998</v>
          </cell>
        </row>
        <row r="27">
          <cell r="B27">
            <v>15.96666666666667</v>
          </cell>
          <cell r="C27">
            <v>22.2</v>
          </cell>
          <cell r="D27">
            <v>10.4</v>
          </cell>
          <cell r="E27">
            <v>58.75</v>
          </cell>
          <cell r="F27">
            <v>81</v>
          </cell>
          <cell r="G27">
            <v>28</v>
          </cell>
          <cell r="H27">
            <v>20.88</v>
          </cell>
          <cell r="J27">
            <v>36</v>
          </cell>
          <cell r="K27">
            <v>0</v>
          </cell>
        </row>
        <row r="28">
          <cell r="B28">
            <v>18.412500000000001</v>
          </cell>
          <cell r="C28">
            <v>26.2</v>
          </cell>
          <cell r="D28">
            <v>11</v>
          </cell>
          <cell r="E28">
            <v>50.75</v>
          </cell>
          <cell r="F28">
            <v>79</v>
          </cell>
          <cell r="G28">
            <v>21</v>
          </cell>
          <cell r="H28">
            <v>17.64</v>
          </cell>
          <cell r="J28">
            <v>31.680000000000003</v>
          </cell>
          <cell r="K28">
            <v>0</v>
          </cell>
        </row>
        <row r="29">
          <cell r="B29">
            <v>21.195833333333329</v>
          </cell>
          <cell r="C29">
            <v>26.1</v>
          </cell>
          <cell r="D29">
            <v>16.5</v>
          </cell>
          <cell r="E29">
            <v>55.166666666666664</v>
          </cell>
          <cell r="F29">
            <v>77</v>
          </cell>
          <cell r="G29">
            <v>38</v>
          </cell>
          <cell r="H29">
            <v>20.52</v>
          </cell>
          <cell r="J29">
            <v>32.76</v>
          </cell>
          <cell r="K29">
            <v>0</v>
          </cell>
        </row>
        <row r="30">
          <cell r="B30">
            <v>19.3</v>
          </cell>
          <cell r="C30">
            <v>23.8</v>
          </cell>
          <cell r="D30">
            <v>16.899999999999999</v>
          </cell>
          <cell r="E30" t="str">
            <v>*</v>
          </cell>
          <cell r="F30" t="str">
            <v>*</v>
          </cell>
          <cell r="G30" t="str">
            <v>*</v>
          </cell>
          <cell r="H30">
            <v>27</v>
          </cell>
          <cell r="J30">
            <v>52.2</v>
          </cell>
          <cell r="K30">
            <v>19.8</v>
          </cell>
        </row>
        <row r="31">
          <cell r="B31">
            <v>20.104166666666668</v>
          </cell>
          <cell r="C31">
            <v>25.7</v>
          </cell>
          <cell r="D31">
            <v>17.7</v>
          </cell>
          <cell r="E31" t="str">
            <v>*</v>
          </cell>
          <cell r="F31" t="str">
            <v>*</v>
          </cell>
          <cell r="G31" t="str">
            <v>*</v>
          </cell>
          <cell r="H31">
            <v>23.400000000000002</v>
          </cell>
          <cell r="J31">
            <v>34.200000000000003</v>
          </cell>
          <cell r="K31">
            <v>1.7999999999999998</v>
          </cell>
        </row>
        <row r="32">
          <cell r="B32">
            <v>19.404166666666669</v>
          </cell>
          <cell r="C32">
            <v>20.7</v>
          </cell>
          <cell r="D32">
            <v>18.600000000000001</v>
          </cell>
          <cell r="E32" t="str">
            <v>*</v>
          </cell>
          <cell r="F32" t="str">
            <v>*</v>
          </cell>
          <cell r="G32" t="str">
            <v>*</v>
          </cell>
          <cell r="H32">
            <v>23.400000000000002</v>
          </cell>
          <cell r="J32">
            <v>39.24</v>
          </cell>
          <cell r="K32">
            <v>46.800000000000018</v>
          </cell>
        </row>
        <row r="33">
          <cell r="B33">
            <v>19.462499999999999</v>
          </cell>
          <cell r="C33">
            <v>23.5</v>
          </cell>
          <cell r="D33">
            <v>16.399999999999999</v>
          </cell>
          <cell r="E33" t="str">
            <v>*</v>
          </cell>
          <cell r="F33" t="str">
            <v>*</v>
          </cell>
          <cell r="G33" t="str">
            <v>*</v>
          </cell>
          <cell r="H33">
            <v>28.44</v>
          </cell>
          <cell r="J33">
            <v>44.28</v>
          </cell>
          <cell r="K33">
            <v>0</v>
          </cell>
        </row>
        <row r="34">
          <cell r="B34">
            <v>18.783333333333335</v>
          </cell>
          <cell r="C34">
            <v>21.8</v>
          </cell>
          <cell r="D34">
            <v>16.399999999999999</v>
          </cell>
          <cell r="E34">
            <v>77.782608695652172</v>
          </cell>
          <cell r="F34">
            <v>100</v>
          </cell>
          <cell r="G34">
            <v>69</v>
          </cell>
          <cell r="H34">
            <v>21.96</v>
          </cell>
          <cell r="J34">
            <v>34.92</v>
          </cell>
          <cell r="K34">
            <v>0.4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Planilha1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J24" t="str">
            <v>*</v>
          </cell>
          <cell r="K24" t="str">
            <v>*</v>
          </cell>
        </row>
        <row r="25">
          <cell r="B25">
            <v>21.279166666666665</v>
          </cell>
          <cell r="C25">
            <v>25.2</v>
          </cell>
          <cell r="D25">
            <v>19.600000000000001</v>
          </cell>
          <cell r="E25">
            <v>96.166666666666671</v>
          </cell>
          <cell r="F25">
            <v>100</v>
          </cell>
          <cell r="G25">
            <v>83</v>
          </cell>
          <cell r="H25">
            <v>17.28</v>
          </cell>
          <cell r="J25">
            <v>38.519999999999996</v>
          </cell>
          <cell r="K25">
            <v>17</v>
          </cell>
        </row>
        <row r="26">
          <cell r="B26">
            <v>18.895833333333332</v>
          </cell>
          <cell r="C26">
            <v>21.2</v>
          </cell>
          <cell r="D26">
            <v>15</v>
          </cell>
          <cell r="E26">
            <v>85.125</v>
          </cell>
          <cell r="F26">
            <v>100</v>
          </cell>
          <cell r="G26">
            <v>51</v>
          </cell>
          <cell r="H26">
            <v>24.12</v>
          </cell>
          <cell r="J26">
            <v>46.440000000000005</v>
          </cell>
          <cell r="K26">
            <v>0.8</v>
          </cell>
        </row>
        <row r="27">
          <cell r="B27">
            <v>15.363157894736844</v>
          </cell>
          <cell r="C27">
            <v>22.2</v>
          </cell>
          <cell r="D27">
            <v>8.9</v>
          </cell>
          <cell r="E27">
            <v>57.473684210526315</v>
          </cell>
          <cell r="F27">
            <v>90</v>
          </cell>
          <cell r="G27">
            <v>27</v>
          </cell>
          <cell r="H27">
            <v>28.44</v>
          </cell>
          <cell r="J27">
            <v>39.6</v>
          </cell>
          <cell r="K27">
            <v>0</v>
          </cell>
        </row>
        <row r="28">
          <cell r="B28">
            <v>18.062500000000004</v>
          </cell>
          <cell r="C28">
            <v>27</v>
          </cell>
          <cell r="D28">
            <v>10.8</v>
          </cell>
          <cell r="E28">
            <v>50.583333333333336</v>
          </cell>
          <cell r="F28">
            <v>83</v>
          </cell>
          <cell r="G28">
            <v>25</v>
          </cell>
          <cell r="H28">
            <v>18</v>
          </cell>
          <cell r="J28">
            <v>33.840000000000003</v>
          </cell>
          <cell r="K28">
            <v>0</v>
          </cell>
        </row>
        <row r="29">
          <cell r="B29">
            <v>22.608333333333331</v>
          </cell>
          <cell r="C29">
            <v>30.7</v>
          </cell>
          <cell r="D29">
            <v>18.5</v>
          </cell>
          <cell r="E29">
            <v>48.791666666666664</v>
          </cell>
          <cell r="F29">
            <v>87</v>
          </cell>
          <cell r="G29">
            <v>35</v>
          </cell>
          <cell r="H29">
            <v>21.240000000000002</v>
          </cell>
          <cell r="J29">
            <v>72.72</v>
          </cell>
          <cell r="K29">
            <v>0</v>
          </cell>
        </row>
        <row r="30">
          <cell r="B30">
            <v>17.387500000000003</v>
          </cell>
          <cell r="C30">
            <v>20</v>
          </cell>
          <cell r="D30">
            <v>15.4</v>
          </cell>
          <cell r="E30">
            <v>93.333333333333329</v>
          </cell>
          <cell r="F30">
            <v>100</v>
          </cell>
          <cell r="G30">
            <v>75</v>
          </cell>
          <cell r="H30">
            <v>21.96</v>
          </cell>
          <cell r="J30">
            <v>46.440000000000005</v>
          </cell>
          <cell r="K30">
            <v>10.4</v>
          </cell>
        </row>
        <row r="31">
          <cell r="B31">
            <v>18.675000000000001</v>
          </cell>
          <cell r="C31">
            <v>24.3</v>
          </cell>
          <cell r="D31">
            <v>16.7</v>
          </cell>
          <cell r="E31">
            <v>96.25</v>
          </cell>
          <cell r="F31">
            <v>100</v>
          </cell>
          <cell r="G31">
            <v>74</v>
          </cell>
          <cell r="H31">
            <v>32.04</v>
          </cell>
          <cell r="J31">
            <v>48.24</v>
          </cell>
          <cell r="K31">
            <v>27.6</v>
          </cell>
        </row>
        <row r="32">
          <cell r="B32">
            <v>19.100000000000001</v>
          </cell>
          <cell r="C32">
            <v>21.9</v>
          </cell>
          <cell r="D32">
            <v>16.8</v>
          </cell>
          <cell r="E32">
            <v>97.166666666666671</v>
          </cell>
          <cell r="F32">
            <v>100</v>
          </cell>
          <cell r="G32">
            <v>85</v>
          </cell>
          <cell r="H32">
            <v>27.36</v>
          </cell>
          <cell r="J32">
            <v>52.92</v>
          </cell>
          <cell r="K32">
            <v>11</v>
          </cell>
        </row>
        <row r="33">
          <cell r="B33">
            <v>20.124999999999996</v>
          </cell>
          <cell r="C33">
            <v>25.1</v>
          </cell>
          <cell r="D33">
            <v>16.399999999999999</v>
          </cell>
          <cell r="E33">
            <v>84.625</v>
          </cell>
          <cell r="F33">
            <v>100</v>
          </cell>
          <cell r="G33">
            <v>59</v>
          </cell>
          <cell r="H33">
            <v>22.32</v>
          </cell>
          <cell r="J33">
            <v>40.680000000000007</v>
          </cell>
          <cell r="K33">
            <v>0</v>
          </cell>
        </row>
        <row r="34">
          <cell r="B34">
            <v>19.266666666666669</v>
          </cell>
          <cell r="C34">
            <v>23.1</v>
          </cell>
          <cell r="D34">
            <v>16.3</v>
          </cell>
          <cell r="E34">
            <v>88.791666666666671</v>
          </cell>
          <cell r="F34">
            <v>100</v>
          </cell>
          <cell r="G34">
            <v>72</v>
          </cell>
          <cell r="H34">
            <v>17.28</v>
          </cell>
          <cell r="J34">
            <v>32.4</v>
          </cell>
          <cell r="K34">
            <v>14.399999999999999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Planilha2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26.016666666666676</v>
          </cell>
          <cell r="C5">
            <v>34.9</v>
          </cell>
          <cell r="D5">
            <v>19.399999999999999</v>
          </cell>
          <cell r="E5" t="str">
            <v>*</v>
          </cell>
          <cell r="F5" t="str">
            <v>*</v>
          </cell>
          <cell r="G5" t="str">
            <v>*</v>
          </cell>
          <cell r="H5">
            <v>19.079999999999998</v>
          </cell>
          <cell r="J5">
            <v>36.36</v>
          </cell>
          <cell r="K5">
            <v>0</v>
          </cell>
        </row>
        <row r="6">
          <cell r="B6">
            <v>24.475000000000005</v>
          </cell>
          <cell r="C6">
            <v>34.4</v>
          </cell>
          <cell r="D6">
            <v>15.3</v>
          </cell>
          <cell r="E6" t="str">
            <v>*</v>
          </cell>
          <cell r="F6" t="str">
            <v>*</v>
          </cell>
          <cell r="G6" t="str">
            <v>*</v>
          </cell>
          <cell r="H6">
            <v>20.16</v>
          </cell>
          <cell r="J6">
            <v>39.6</v>
          </cell>
          <cell r="K6">
            <v>0</v>
          </cell>
        </row>
        <row r="7">
          <cell r="B7">
            <v>22.770833333333332</v>
          </cell>
          <cell r="C7">
            <v>30.6</v>
          </cell>
          <cell r="D7">
            <v>17.8</v>
          </cell>
          <cell r="E7" t="str">
            <v>*</v>
          </cell>
          <cell r="F7" t="str">
            <v>*</v>
          </cell>
          <cell r="G7" t="str">
            <v>*</v>
          </cell>
          <cell r="H7">
            <v>23.400000000000002</v>
          </cell>
          <cell r="J7">
            <v>43.92</v>
          </cell>
          <cell r="K7">
            <v>0</v>
          </cell>
        </row>
        <row r="8">
          <cell r="B8">
            <v>22.033333333333331</v>
          </cell>
          <cell r="C8">
            <v>31.7</v>
          </cell>
          <cell r="D8">
            <v>14.4</v>
          </cell>
          <cell r="E8" t="str">
            <v>*</v>
          </cell>
          <cell r="F8" t="str">
            <v>*</v>
          </cell>
          <cell r="G8" t="str">
            <v>*</v>
          </cell>
          <cell r="H8">
            <v>18.720000000000002</v>
          </cell>
          <cell r="J8">
            <v>36</v>
          </cell>
          <cell r="K8">
            <v>0</v>
          </cell>
        </row>
        <row r="9">
          <cell r="B9">
            <v>22.581818181818186</v>
          </cell>
          <cell r="C9">
            <v>30.5</v>
          </cell>
          <cell r="D9">
            <v>17.2</v>
          </cell>
          <cell r="E9" t="str">
            <v>*</v>
          </cell>
          <cell r="F9" t="str">
            <v>*</v>
          </cell>
          <cell r="G9" t="str">
            <v>*</v>
          </cell>
          <cell r="H9">
            <v>22.32</v>
          </cell>
          <cell r="J9">
            <v>40.680000000000007</v>
          </cell>
          <cell r="K9">
            <v>0.6</v>
          </cell>
        </row>
        <row r="10">
          <cell r="B10">
            <v>22.108333333333334</v>
          </cell>
          <cell r="C10">
            <v>32.299999999999997</v>
          </cell>
          <cell r="D10">
            <v>16.5</v>
          </cell>
          <cell r="E10" t="str">
            <v>*</v>
          </cell>
          <cell r="F10" t="str">
            <v>*</v>
          </cell>
          <cell r="G10" t="str">
            <v>*</v>
          </cell>
          <cell r="H10">
            <v>27.36</v>
          </cell>
          <cell r="J10">
            <v>48.24</v>
          </cell>
          <cell r="K10">
            <v>1</v>
          </cell>
        </row>
        <row r="11">
          <cell r="B11">
            <v>24.370833333333337</v>
          </cell>
          <cell r="C11">
            <v>34.5</v>
          </cell>
          <cell r="D11">
            <v>15.3</v>
          </cell>
          <cell r="E11" t="str">
            <v>*</v>
          </cell>
          <cell r="F11" t="str">
            <v>*</v>
          </cell>
          <cell r="G11" t="str">
            <v>*</v>
          </cell>
          <cell r="H11">
            <v>18.36</v>
          </cell>
          <cell r="J11">
            <v>32.4</v>
          </cell>
          <cell r="K11">
            <v>0</v>
          </cell>
        </row>
        <row r="12">
          <cell r="B12">
            <v>24.949999999999992</v>
          </cell>
          <cell r="C12">
            <v>33.6</v>
          </cell>
          <cell r="D12">
            <v>16</v>
          </cell>
          <cell r="E12" t="str">
            <v>*</v>
          </cell>
          <cell r="F12" t="str">
            <v>*</v>
          </cell>
          <cell r="G12" t="str">
            <v>*</v>
          </cell>
          <cell r="H12">
            <v>28.44</v>
          </cell>
          <cell r="J12">
            <v>47.88</v>
          </cell>
          <cell r="K12">
            <v>0</v>
          </cell>
        </row>
        <row r="13">
          <cell r="B13">
            <v>27.066666666666674</v>
          </cell>
          <cell r="C13">
            <v>36.700000000000003</v>
          </cell>
          <cell r="D13">
            <v>19.3</v>
          </cell>
          <cell r="E13" t="str">
            <v>*</v>
          </cell>
          <cell r="F13" t="str">
            <v>*</v>
          </cell>
          <cell r="G13" t="str">
            <v>*</v>
          </cell>
          <cell r="H13">
            <v>20.52</v>
          </cell>
          <cell r="J13">
            <v>39.96</v>
          </cell>
          <cell r="K13">
            <v>0</v>
          </cell>
        </row>
        <row r="14">
          <cell r="B14">
            <v>24.683333333333326</v>
          </cell>
          <cell r="C14">
            <v>32.4</v>
          </cell>
          <cell r="D14">
            <v>17.5</v>
          </cell>
          <cell r="E14" t="str">
            <v>*</v>
          </cell>
          <cell r="F14" t="str">
            <v>*</v>
          </cell>
          <cell r="G14" t="str">
            <v>*</v>
          </cell>
          <cell r="H14">
            <v>22.68</v>
          </cell>
          <cell r="J14">
            <v>40.32</v>
          </cell>
          <cell r="K14">
            <v>0</v>
          </cell>
        </row>
        <row r="15">
          <cell r="B15">
            <v>24.120833333333334</v>
          </cell>
          <cell r="C15">
            <v>34.299999999999997</v>
          </cell>
          <cell r="D15">
            <v>15.3</v>
          </cell>
          <cell r="E15" t="str">
            <v>*</v>
          </cell>
          <cell r="F15" t="str">
            <v>*</v>
          </cell>
          <cell r="G15" t="str">
            <v>*</v>
          </cell>
          <cell r="H15">
            <v>23.040000000000003</v>
          </cell>
          <cell r="J15">
            <v>39.6</v>
          </cell>
          <cell r="K15">
            <v>0</v>
          </cell>
        </row>
        <row r="16">
          <cell r="B16">
            <v>26.374999999999996</v>
          </cell>
          <cell r="C16">
            <v>36.4</v>
          </cell>
          <cell r="D16">
            <v>17.600000000000001</v>
          </cell>
          <cell r="E16" t="str">
            <v>*</v>
          </cell>
          <cell r="F16" t="str">
            <v>*</v>
          </cell>
          <cell r="G16" t="str">
            <v>*</v>
          </cell>
          <cell r="H16">
            <v>15.48</v>
          </cell>
          <cell r="J16">
            <v>30.240000000000002</v>
          </cell>
          <cell r="K16">
            <v>0</v>
          </cell>
        </row>
        <row r="17">
          <cell r="B17">
            <v>26.321739130434782</v>
          </cell>
          <cell r="C17">
            <v>35.1</v>
          </cell>
          <cell r="D17">
            <v>19.2</v>
          </cell>
          <cell r="E17" t="str">
            <v>*</v>
          </cell>
          <cell r="F17" t="str">
            <v>*</v>
          </cell>
          <cell r="G17" t="str">
            <v>*</v>
          </cell>
          <cell r="H17">
            <v>17.28</v>
          </cell>
          <cell r="J17">
            <v>27.36</v>
          </cell>
          <cell r="K17">
            <v>0</v>
          </cell>
        </row>
        <row r="18">
          <cell r="B18">
            <v>21.666666666666668</v>
          </cell>
          <cell r="C18">
            <v>27.6</v>
          </cell>
          <cell r="D18">
            <v>16.7</v>
          </cell>
          <cell r="E18" t="str">
            <v>*</v>
          </cell>
          <cell r="F18" t="str">
            <v>*</v>
          </cell>
          <cell r="G18" t="str">
            <v>*</v>
          </cell>
          <cell r="H18">
            <v>30.6</v>
          </cell>
          <cell r="J18">
            <v>55.080000000000005</v>
          </cell>
          <cell r="K18">
            <v>1.7999999999999998</v>
          </cell>
        </row>
        <row r="19">
          <cell r="B19">
            <v>18.037499999999998</v>
          </cell>
          <cell r="C19">
            <v>21.6</v>
          </cell>
          <cell r="D19">
            <v>16.100000000000001</v>
          </cell>
          <cell r="E19" t="str">
            <v>*</v>
          </cell>
          <cell r="F19" t="str">
            <v>*</v>
          </cell>
          <cell r="G19" t="str">
            <v>*</v>
          </cell>
          <cell r="H19">
            <v>17.28</v>
          </cell>
          <cell r="J19">
            <v>35.28</v>
          </cell>
          <cell r="K19">
            <v>0.4</v>
          </cell>
        </row>
        <row r="20">
          <cell r="B20">
            <v>20.445833333333329</v>
          </cell>
          <cell r="C20">
            <v>28.5</v>
          </cell>
          <cell r="D20">
            <v>16</v>
          </cell>
          <cell r="E20" t="str">
            <v>*</v>
          </cell>
          <cell r="F20" t="str">
            <v>*</v>
          </cell>
          <cell r="G20" t="str">
            <v>*</v>
          </cell>
          <cell r="H20">
            <v>23.400000000000002</v>
          </cell>
          <cell r="J20">
            <v>40.32</v>
          </cell>
          <cell r="K20">
            <v>0</v>
          </cell>
        </row>
        <row r="21">
          <cell r="B21">
            <v>22.500000000000004</v>
          </cell>
          <cell r="C21">
            <v>30.6</v>
          </cell>
          <cell r="D21">
            <v>16.5</v>
          </cell>
          <cell r="E21" t="str">
            <v>*</v>
          </cell>
          <cell r="F21" t="str">
            <v>*</v>
          </cell>
          <cell r="G21" t="str">
            <v>*</v>
          </cell>
          <cell r="H21">
            <v>24.12</v>
          </cell>
          <cell r="J21">
            <v>42.480000000000004</v>
          </cell>
          <cell r="K21">
            <v>0</v>
          </cell>
        </row>
        <row r="22">
          <cell r="B22">
            <v>24.641666666666669</v>
          </cell>
          <cell r="C22">
            <v>36</v>
          </cell>
          <cell r="D22">
            <v>17</v>
          </cell>
          <cell r="E22" t="str">
            <v>*</v>
          </cell>
          <cell r="F22" t="str">
            <v>*</v>
          </cell>
          <cell r="G22" t="str">
            <v>*</v>
          </cell>
          <cell r="H22">
            <v>20.52</v>
          </cell>
          <cell r="J22">
            <v>41.4</v>
          </cell>
          <cell r="K22">
            <v>0</v>
          </cell>
        </row>
        <row r="23">
          <cell r="B23">
            <v>25.783333333333335</v>
          </cell>
          <cell r="C23">
            <v>34.700000000000003</v>
          </cell>
          <cell r="D23">
            <v>20.100000000000001</v>
          </cell>
          <cell r="E23" t="str">
            <v>*</v>
          </cell>
          <cell r="F23" t="str">
            <v>*</v>
          </cell>
          <cell r="G23" t="str">
            <v>*</v>
          </cell>
          <cell r="H23">
            <v>26.64</v>
          </cell>
          <cell r="J23">
            <v>62.639999999999993</v>
          </cell>
          <cell r="K23">
            <v>6.8</v>
          </cell>
        </row>
        <row r="24">
          <cell r="B24">
            <v>24.212500000000002</v>
          </cell>
          <cell r="C24">
            <v>30.6</v>
          </cell>
          <cell r="D24">
            <v>19.2</v>
          </cell>
          <cell r="E24" t="str">
            <v>*</v>
          </cell>
          <cell r="F24" t="str">
            <v>*</v>
          </cell>
          <cell r="G24" t="str">
            <v>*</v>
          </cell>
          <cell r="H24">
            <v>24.840000000000003</v>
          </cell>
          <cell r="J24">
            <v>45</v>
          </cell>
          <cell r="K24">
            <v>21.799999999999997</v>
          </cell>
        </row>
        <row r="25">
          <cell r="B25">
            <v>25.329166666666666</v>
          </cell>
          <cell r="C25">
            <v>33.799999999999997</v>
          </cell>
          <cell r="D25">
            <v>19.7</v>
          </cell>
          <cell r="E25" t="str">
            <v>*</v>
          </cell>
          <cell r="F25" t="str">
            <v>*</v>
          </cell>
          <cell r="G25" t="str">
            <v>*</v>
          </cell>
          <cell r="H25">
            <v>21.96</v>
          </cell>
          <cell r="J25">
            <v>40.32</v>
          </cell>
          <cell r="K25">
            <v>0</v>
          </cell>
        </row>
        <row r="26">
          <cell r="B26">
            <v>21.847619047619052</v>
          </cell>
          <cell r="C26">
            <v>25.9</v>
          </cell>
          <cell r="D26">
            <v>19.3</v>
          </cell>
          <cell r="E26" t="str">
            <v>*</v>
          </cell>
          <cell r="F26" t="str">
            <v>*</v>
          </cell>
          <cell r="G26" t="str">
            <v>*</v>
          </cell>
          <cell r="H26">
            <v>25.2</v>
          </cell>
          <cell r="J26">
            <v>49.32</v>
          </cell>
          <cell r="K26">
            <v>8.4</v>
          </cell>
        </row>
        <row r="27">
          <cell r="B27">
            <v>18.134782608695652</v>
          </cell>
          <cell r="C27">
            <v>24.9</v>
          </cell>
          <cell r="D27">
            <v>12.4</v>
          </cell>
          <cell r="E27" t="str">
            <v>*</v>
          </cell>
          <cell r="F27" t="str">
            <v>*</v>
          </cell>
          <cell r="G27" t="str">
            <v>*</v>
          </cell>
          <cell r="H27">
            <v>25.56</v>
          </cell>
          <cell r="J27">
            <v>46.800000000000004</v>
          </cell>
          <cell r="K27">
            <v>0</v>
          </cell>
        </row>
        <row r="28">
          <cell r="B28">
            <v>20.187499999999996</v>
          </cell>
          <cell r="C28">
            <v>31</v>
          </cell>
          <cell r="D28">
            <v>12.1</v>
          </cell>
          <cell r="E28" t="str">
            <v>*</v>
          </cell>
          <cell r="F28" t="str">
            <v>*</v>
          </cell>
          <cell r="G28" t="str">
            <v>*</v>
          </cell>
          <cell r="H28">
            <v>16.920000000000002</v>
          </cell>
          <cell r="J28">
            <v>29.880000000000003</v>
          </cell>
          <cell r="K28">
            <v>0</v>
          </cell>
        </row>
        <row r="29">
          <cell r="B29">
            <v>24.569565217391304</v>
          </cell>
          <cell r="C29">
            <v>32.4</v>
          </cell>
          <cell r="D29">
            <v>17.8</v>
          </cell>
          <cell r="E29" t="str">
            <v>*</v>
          </cell>
          <cell r="F29" t="str">
            <v>*</v>
          </cell>
          <cell r="G29" t="str">
            <v>*</v>
          </cell>
          <cell r="H29">
            <v>12.96</v>
          </cell>
          <cell r="J29">
            <v>27.36</v>
          </cell>
          <cell r="K29">
            <v>0</v>
          </cell>
        </row>
        <row r="30">
          <cell r="B30">
            <v>22.822727272727274</v>
          </cell>
          <cell r="C30">
            <v>30.7</v>
          </cell>
          <cell r="D30">
            <v>19.5</v>
          </cell>
          <cell r="E30" t="str">
            <v>*</v>
          </cell>
          <cell r="F30" t="str">
            <v>*</v>
          </cell>
          <cell r="G30" t="str">
            <v>*</v>
          </cell>
          <cell r="H30">
            <v>24.12</v>
          </cell>
          <cell r="J30">
            <v>41.4</v>
          </cell>
          <cell r="K30">
            <v>0.4</v>
          </cell>
        </row>
        <row r="31">
          <cell r="B31">
            <v>21.604347826086954</v>
          </cell>
          <cell r="C31">
            <v>27.2</v>
          </cell>
          <cell r="D31">
            <v>18.399999999999999</v>
          </cell>
          <cell r="E31" t="str">
            <v>*</v>
          </cell>
          <cell r="F31" t="str">
            <v>*</v>
          </cell>
          <cell r="G31" t="str">
            <v>*</v>
          </cell>
          <cell r="H31">
            <v>22.32</v>
          </cell>
          <cell r="J31">
            <v>50.4</v>
          </cell>
          <cell r="K31">
            <v>46.000000000000007</v>
          </cell>
        </row>
        <row r="32">
          <cell r="B32">
            <v>19.285714285714285</v>
          </cell>
          <cell r="C32">
            <v>21.3</v>
          </cell>
          <cell r="D32">
            <v>18.399999999999999</v>
          </cell>
          <cell r="E32" t="str">
            <v>*</v>
          </cell>
          <cell r="F32" t="str">
            <v>*</v>
          </cell>
          <cell r="G32" t="str">
            <v>*</v>
          </cell>
          <cell r="H32">
            <v>20.88</v>
          </cell>
          <cell r="J32">
            <v>34.56</v>
          </cell>
          <cell r="K32">
            <v>49.599999999999994</v>
          </cell>
        </row>
        <row r="33">
          <cell r="B33">
            <v>20.182608695652174</v>
          </cell>
          <cell r="C33">
            <v>24.8</v>
          </cell>
          <cell r="D33">
            <v>17.2</v>
          </cell>
          <cell r="E33" t="str">
            <v>*</v>
          </cell>
          <cell r="F33" t="str">
            <v>*</v>
          </cell>
          <cell r="G33" t="str">
            <v>*</v>
          </cell>
          <cell r="H33">
            <v>16.2</v>
          </cell>
          <cell r="J33">
            <v>29.52</v>
          </cell>
          <cell r="K33">
            <v>0.2</v>
          </cell>
        </row>
        <row r="34">
          <cell r="B34">
            <v>20.643478260869564</v>
          </cell>
          <cell r="C34">
            <v>25.2</v>
          </cell>
          <cell r="D34">
            <v>16.8</v>
          </cell>
          <cell r="E34" t="str">
            <v>*</v>
          </cell>
          <cell r="F34" t="str">
            <v>*</v>
          </cell>
          <cell r="G34" t="str">
            <v>*</v>
          </cell>
          <cell r="H34">
            <v>17.28</v>
          </cell>
          <cell r="J34">
            <v>26.64</v>
          </cell>
          <cell r="K34">
            <v>0</v>
          </cell>
        </row>
      </sheetData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Planilha1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26.658333333333331</v>
          </cell>
          <cell r="C5">
            <v>34.1</v>
          </cell>
          <cell r="D5">
            <v>21.4</v>
          </cell>
          <cell r="E5">
            <v>40.291666666666664</v>
          </cell>
          <cell r="F5">
            <v>56</v>
          </cell>
          <cell r="G5">
            <v>20</v>
          </cell>
          <cell r="H5">
            <v>23.759999999999998</v>
          </cell>
          <cell r="J5">
            <v>39.6</v>
          </cell>
          <cell r="K5">
            <v>0</v>
          </cell>
        </row>
        <row r="6">
          <cell r="B6">
            <v>26.179166666666664</v>
          </cell>
          <cell r="C6">
            <v>32.6</v>
          </cell>
          <cell r="D6">
            <v>19.399999999999999</v>
          </cell>
          <cell r="E6">
            <v>37.791666666666664</v>
          </cell>
          <cell r="F6">
            <v>60</v>
          </cell>
          <cell r="G6">
            <v>26</v>
          </cell>
          <cell r="H6">
            <v>20.52</v>
          </cell>
          <cell r="J6">
            <v>44.64</v>
          </cell>
          <cell r="K6">
            <v>0</v>
          </cell>
        </row>
        <row r="7">
          <cell r="B7">
            <v>20.387500000000003</v>
          </cell>
          <cell r="C7">
            <v>25.4</v>
          </cell>
          <cell r="D7">
            <v>17.5</v>
          </cell>
          <cell r="E7">
            <v>73.875</v>
          </cell>
          <cell r="F7">
            <v>89</v>
          </cell>
          <cell r="G7">
            <v>47</v>
          </cell>
          <cell r="H7">
            <v>19.079999999999998</v>
          </cell>
          <cell r="J7">
            <v>36</v>
          </cell>
          <cell r="K7">
            <v>0</v>
          </cell>
        </row>
        <row r="8">
          <cell r="B8">
            <v>20.495833333333334</v>
          </cell>
          <cell r="C8">
            <v>28.3</v>
          </cell>
          <cell r="D8">
            <v>15.5</v>
          </cell>
          <cell r="E8">
            <v>64.333333333333329</v>
          </cell>
          <cell r="F8">
            <v>78</v>
          </cell>
          <cell r="G8">
            <v>43</v>
          </cell>
          <cell r="H8">
            <v>20.52</v>
          </cell>
          <cell r="J8">
            <v>37.080000000000005</v>
          </cell>
          <cell r="K8">
            <v>0</v>
          </cell>
        </row>
        <row r="9">
          <cell r="B9">
            <v>21.445833333333336</v>
          </cell>
          <cell r="C9">
            <v>26.9</v>
          </cell>
          <cell r="D9">
            <v>17.600000000000001</v>
          </cell>
          <cell r="E9">
            <v>59.458333333333336</v>
          </cell>
          <cell r="F9">
            <v>71</v>
          </cell>
          <cell r="G9">
            <v>44</v>
          </cell>
          <cell r="H9">
            <v>24.12</v>
          </cell>
          <cell r="J9">
            <v>44.64</v>
          </cell>
          <cell r="K9">
            <v>0</v>
          </cell>
        </row>
        <row r="10">
          <cell r="B10">
            <v>22.158333333333335</v>
          </cell>
          <cell r="C10">
            <v>30.3</v>
          </cell>
          <cell r="D10">
            <v>16.7</v>
          </cell>
          <cell r="E10">
            <v>59.25</v>
          </cell>
          <cell r="F10">
            <v>80</v>
          </cell>
          <cell r="G10">
            <v>33</v>
          </cell>
          <cell r="H10">
            <v>28.44</v>
          </cell>
          <cell r="J10">
            <v>49.680000000000007</v>
          </cell>
          <cell r="K10">
            <v>0</v>
          </cell>
        </row>
        <row r="11">
          <cell r="B11">
            <v>24.245833333333337</v>
          </cell>
          <cell r="C11">
            <v>32.4</v>
          </cell>
          <cell r="D11">
            <v>18</v>
          </cell>
          <cell r="E11">
            <v>58.291666666666664</v>
          </cell>
          <cell r="F11">
            <v>86</v>
          </cell>
          <cell r="G11">
            <v>28</v>
          </cell>
          <cell r="H11">
            <v>16.920000000000002</v>
          </cell>
          <cell r="J11">
            <v>29.16</v>
          </cell>
          <cell r="K11">
            <v>1</v>
          </cell>
        </row>
        <row r="12">
          <cell r="B12">
            <v>27.591666666666669</v>
          </cell>
          <cell r="C12">
            <v>33.700000000000003</v>
          </cell>
          <cell r="D12">
            <v>22.8</v>
          </cell>
          <cell r="E12">
            <v>42.166666666666664</v>
          </cell>
          <cell r="F12">
            <v>53</v>
          </cell>
          <cell r="G12">
            <v>30</v>
          </cell>
          <cell r="H12">
            <v>24.840000000000003</v>
          </cell>
          <cell r="J12">
            <v>51.12</v>
          </cell>
          <cell r="K12">
            <v>0</v>
          </cell>
        </row>
        <row r="13">
          <cell r="B13">
            <v>27.929166666666664</v>
          </cell>
          <cell r="C13">
            <v>32.9</v>
          </cell>
          <cell r="D13">
            <v>23.8</v>
          </cell>
          <cell r="E13">
            <v>50.458333333333336</v>
          </cell>
          <cell r="F13">
            <v>65</v>
          </cell>
          <cell r="G13">
            <v>33</v>
          </cell>
          <cell r="H13">
            <v>16.559999999999999</v>
          </cell>
          <cell r="J13">
            <v>38.159999999999997</v>
          </cell>
          <cell r="K13">
            <v>0</v>
          </cell>
        </row>
        <row r="14">
          <cell r="B14">
            <v>23.822727272727274</v>
          </cell>
          <cell r="C14">
            <v>28.8</v>
          </cell>
          <cell r="D14">
            <v>16.899999999999999</v>
          </cell>
          <cell r="E14">
            <v>60.954545454545453</v>
          </cell>
          <cell r="F14">
            <v>84</v>
          </cell>
          <cell r="G14">
            <v>37</v>
          </cell>
          <cell r="H14">
            <v>20.88</v>
          </cell>
          <cell r="J14">
            <v>39.96</v>
          </cell>
          <cell r="K14">
            <v>0</v>
          </cell>
        </row>
        <row r="15">
          <cell r="B15">
            <v>22.287500000000005</v>
          </cell>
          <cell r="C15">
            <v>31.6</v>
          </cell>
          <cell r="D15">
            <v>15.3</v>
          </cell>
          <cell r="E15">
            <v>60.041666666666664</v>
          </cell>
          <cell r="F15">
            <v>79</v>
          </cell>
          <cell r="G15">
            <v>37</v>
          </cell>
          <cell r="H15">
            <v>17.28</v>
          </cell>
          <cell r="J15">
            <v>30.96</v>
          </cell>
          <cell r="K15">
            <v>0</v>
          </cell>
        </row>
        <row r="16">
          <cell r="B16">
            <v>26.313043478260866</v>
          </cell>
          <cell r="C16">
            <v>33.6</v>
          </cell>
          <cell r="D16">
            <v>19.399999999999999</v>
          </cell>
          <cell r="E16">
            <v>55.478260869565219</v>
          </cell>
          <cell r="F16">
            <v>82</v>
          </cell>
          <cell r="G16">
            <v>29</v>
          </cell>
          <cell r="H16">
            <v>16.559999999999999</v>
          </cell>
          <cell r="J16">
            <v>30.96</v>
          </cell>
          <cell r="K16">
            <v>0</v>
          </cell>
        </row>
        <row r="17">
          <cell r="B17">
            <v>25.799999999999994</v>
          </cell>
          <cell r="C17">
            <v>32.4</v>
          </cell>
          <cell r="D17">
            <v>20</v>
          </cell>
          <cell r="E17">
            <v>59.826086956521742</v>
          </cell>
          <cell r="F17">
            <v>80</v>
          </cell>
          <cell r="G17">
            <v>36</v>
          </cell>
          <cell r="H17">
            <v>16.559999999999999</v>
          </cell>
          <cell r="J17">
            <v>28.44</v>
          </cell>
          <cell r="K17">
            <v>0</v>
          </cell>
        </row>
        <row r="18">
          <cell r="B18">
            <v>19.758333333333333</v>
          </cell>
          <cell r="C18">
            <v>26.3</v>
          </cell>
          <cell r="D18">
            <v>16.399999999999999</v>
          </cell>
          <cell r="E18">
            <v>83.291666666666671</v>
          </cell>
          <cell r="F18">
            <v>94</v>
          </cell>
          <cell r="G18">
            <v>59</v>
          </cell>
          <cell r="H18">
            <v>26.28</v>
          </cell>
          <cell r="J18">
            <v>45.72</v>
          </cell>
          <cell r="K18">
            <v>12.199999999999998</v>
          </cell>
        </row>
        <row r="19">
          <cell r="B19">
            <v>18.004166666666666</v>
          </cell>
          <cell r="C19">
            <v>22.6</v>
          </cell>
          <cell r="D19">
            <v>15.7</v>
          </cell>
          <cell r="E19">
            <v>79.125</v>
          </cell>
          <cell r="F19">
            <v>95</v>
          </cell>
          <cell r="G19">
            <v>47</v>
          </cell>
          <cell r="H19">
            <v>13.32</v>
          </cell>
          <cell r="J19">
            <v>21.240000000000002</v>
          </cell>
          <cell r="K19">
            <v>4.6000000000000005</v>
          </cell>
        </row>
        <row r="20">
          <cell r="B20">
            <v>20.495833333333334</v>
          </cell>
          <cell r="C20">
            <v>27.4</v>
          </cell>
          <cell r="D20">
            <v>13.7</v>
          </cell>
          <cell r="E20">
            <v>62.708333333333336</v>
          </cell>
          <cell r="F20">
            <v>91</v>
          </cell>
          <cell r="G20">
            <v>35</v>
          </cell>
          <cell r="H20">
            <v>21.240000000000002</v>
          </cell>
          <cell r="J20">
            <v>38.880000000000003</v>
          </cell>
          <cell r="K20">
            <v>0</v>
          </cell>
        </row>
        <row r="21">
          <cell r="B21">
            <v>21.783333333333331</v>
          </cell>
          <cell r="C21">
            <v>27.9</v>
          </cell>
          <cell r="D21">
            <v>16.100000000000001</v>
          </cell>
          <cell r="E21">
            <v>50.833333333333336</v>
          </cell>
          <cell r="F21">
            <v>75</v>
          </cell>
          <cell r="G21">
            <v>33</v>
          </cell>
          <cell r="H21">
            <v>33.480000000000004</v>
          </cell>
          <cell r="J21">
            <v>53.28</v>
          </cell>
          <cell r="K21">
            <v>0</v>
          </cell>
        </row>
        <row r="22">
          <cell r="B22">
            <v>24.283333333333335</v>
          </cell>
          <cell r="C22">
            <v>33.299999999999997</v>
          </cell>
          <cell r="D22">
            <v>16.899999999999999</v>
          </cell>
          <cell r="E22">
            <v>39.958333333333336</v>
          </cell>
          <cell r="F22">
            <v>55</v>
          </cell>
          <cell r="G22">
            <v>24</v>
          </cell>
          <cell r="H22">
            <v>29.52</v>
          </cell>
          <cell r="J22">
            <v>54.36</v>
          </cell>
          <cell r="K22">
            <v>0</v>
          </cell>
        </row>
        <row r="23">
          <cell r="B23">
            <v>27.245833333333334</v>
          </cell>
          <cell r="C23">
            <v>32.799999999999997</v>
          </cell>
          <cell r="D23">
            <v>23</v>
          </cell>
          <cell r="E23">
            <v>46</v>
          </cell>
          <cell r="F23">
            <v>58</v>
          </cell>
          <cell r="G23">
            <v>38</v>
          </cell>
          <cell r="H23">
            <v>24.840000000000003</v>
          </cell>
          <cell r="J23">
            <v>43.92</v>
          </cell>
          <cell r="K23">
            <v>0</v>
          </cell>
        </row>
        <row r="24">
          <cell r="B24">
            <v>23.900000000000002</v>
          </cell>
          <cell r="C24">
            <v>29.4</v>
          </cell>
          <cell r="D24">
            <v>19.100000000000001</v>
          </cell>
          <cell r="E24">
            <v>78.833333333333329</v>
          </cell>
          <cell r="F24">
            <v>95</v>
          </cell>
          <cell r="G24">
            <v>56</v>
          </cell>
          <cell r="H24">
            <v>18</v>
          </cell>
          <cell r="J24">
            <v>65.160000000000011</v>
          </cell>
          <cell r="K24">
            <v>34.4</v>
          </cell>
        </row>
        <row r="25">
          <cell r="B25">
            <v>24.450000000000003</v>
          </cell>
          <cell r="C25">
            <v>31</v>
          </cell>
          <cell r="D25">
            <v>19.7</v>
          </cell>
          <cell r="E25">
            <v>81.375</v>
          </cell>
          <cell r="F25">
            <v>95</v>
          </cell>
          <cell r="G25">
            <v>52</v>
          </cell>
          <cell r="H25">
            <v>18.720000000000002</v>
          </cell>
          <cell r="J25">
            <v>42.12</v>
          </cell>
          <cell r="K25">
            <v>17</v>
          </cell>
        </row>
        <row r="26">
          <cell r="B26">
            <v>21.191666666666663</v>
          </cell>
          <cell r="C26">
            <v>25</v>
          </cell>
          <cell r="D26">
            <v>17.5</v>
          </cell>
          <cell r="E26">
            <v>80.291666666666671</v>
          </cell>
          <cell r="F26">
            <v>94</v>
          </cell>
          <cell r="G26">
            <v>46</v>
          </cell>
          <cell r="H26">
            <v>26.28</v>
          </cell>
          <cell r="J26">
            <v>47.519999999999996</v>
          </cell>
          <cell r="K26">
            <v>12.999999999999998</v>
          </cell>
        </row>
        <row r="27">
          <cell r="B27">
            <v>17.137499999999999</v>
          </cell>
          <cell r="C27">
            <v>23.9</v>
          </cell>
          <cell r="D27">
            <v>10.8</v>
          </cell>
          <cell r="E27">
            <v>55.375</v>
          </cell>
          <cell r="F27">
            <v>84</v>
          </cell>
          <cell r="G27">
            <v>24</v>
          </cell>
          <cell r="H27">
            <v>23.759999999999998</v>
          </cell>
          <cell r="J27">
            <v>45</v>
          </cell>
          <cell r="K27">
            <v>0</v>
          </cell>
        </row>
        <row r="28">
          <cell r="B28">
            <v>20.804166666666664</v>
          </cell>
          <cell r="C28">
            <v>29.7</v>
          </cell>
          <cell r="D28">
            <v>15.2</v>
          </cell>
          <cell r="E28">
            <v>42.625</v>
          </cell>
          <cell r="F28">
            <v>57</v>
          </cell>
          <cell r="G28">
            <v>25</v>
          </cell>
          <cell r="H28">
            <v>18.720000000000002</v>
          </cell>
          <cell r="J28">
            <v>33.480000000000004</v>
          </cell>
          <cell r="K28">
            <v>0</v>
          </cell>
        </row>
        <row r="29">
          <cell r="B29">
            <v>25.462499999999995</v>
          </cell>
          <cell r="C29">
            <v>31.3</v>
          </cell>
          <cell r="D29">
            <v>20.2</v>
          </cell>
          <cell r="E29">
            <v>41.791666666666664</v>
          </cell>
          <cell r="F29">
            <v>70</v>
          </cell>
          <cell r="G29">
            <v>33</v>
          </cell>
          <cell r="H29">
            <v>21.96</v>
          </cell>
          <cell r="J29">
            <v>39.6</v>
          </cell>
          <cell r="K29">
            <v>0</v>
          </cell>
        </row>
        <row r="30">
          <cell r="B30">
            <v>22.870833333333337</v>
          </cell>
          <cell r="C30">
            <v>26.4</v>
          </cell>
          <cell r="D30">
            <v>17.3</v>
          </cell>
          <cell r="E30">
            <v>65.833333333333329</v>
          </cell>
          <cell r="F30">
            <v>83</v>
          </cell>
          <cell r="G30">
            <v>53</v>
          </cell>
          <cell r="H30">
            <v>25.92</v>
          </cell>
          <cell r="J30">
            <v>46.080000000000005</v>
          </cell>
          <cell r="K30">
            <v>0</v>
          </cell>
        </row>
        <row r="31">
          <cell r="B31">
            <v>22.654166666666665</v>
          </cell>
          <cell r="C31">
            <v>28.8</v>
          </cell>
          <cell r="D31">
            <v>18.600000000000001</v>
          </cell>
          <cell r="E31">
            <v>75.291666666666671</v>
          </cell>
          <cell r="F31">
            <v>91</v>
          </cell>
          <cell r="G31">
            <v>46</v>
          </cell>
          <cell r="H31">
            <v>28.44</v>
          </cell>
          <cell r="J31">
            <v>46.800000000000004</v>
          </cell>
          <cell r="K31">
            <v>12.999999999999998</v>
          </cell>
        </row>
        <row r="32">
          <cell r="B32">
            <v>19.166666666666668</v>
          </cell>
          <cell r="C32">
            <v>24.5</v>
          </cell>
          <cell r="D32">
            <v>18.100000000000001</v>
          </cell>
          <cell r="E32">
            <v>91.125</v>
          </cell>
          <cell r="F32">
            <v>95</v>
          </cell>
          <cell r="G32">
            <v>72</v>
          </cell>
          <cell r="H32">
            <v>21.6</v>
          </cell>
          <cell r="J32">
            <v>43.2</v>
          </cell>
          <cell r="K32">
            <v>79</v>
          </cell>
        </row>
        <row r="33">
          <cell r="B33">
            <v>20.179166666666664</v>
          </cell>
          <cell r="C33">
            <v>24.2</v>
          </cell>
          <cell r="D33">
            <v>17.899999999999999</v>
          </cell>
          <cell r="E33">
            <v>81.375</v>
          </cell>
          <cell r="F33">
            <v>92</v>
          </cell>
          <cell r="G33">
            <v>63</v>
          </cell>
          <cell r="H33">
            <v>18.36</v>
          </cell>
          <cell r="J33">
            <v>28.8</v>
          </cell>
          <cell r="K33">
            <v>0</v>
          </cell>
        </row>
        <row r="34">
          <cell r="B34">
            <v>21.195833333333336</v>
          </cell>
          <cell r="C34">
            <v>25.3</v>
          </cell>
          <cell r="D34">
            <v>18.7</v>
          </cell>
          <cell r="E34">
            <v>75.833333333333329</v>
          </cell>
          <cell r="F34">
            <v>83</v>
          </cell>
          <cell r="G34">
            <v>61</v>
          </cell>
          <cell r="H34">
            <v>16.559999999999999</v>
          </cell>
          <cell r="J34">
            <v>28.8</v>
          </cell>
          <cell r="K34">
            <v>0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Planilha2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25.491666666666664</v>
          </cell>
          <cell r="C5">
            <v>35</v>
          </cell>
          <cell r="D5">
            <v>16.899999999999999</v>
          </cell>
          <cell r="E5">
            <v>44.25</v>
          </cell>
          <cell r="F5">
            <v>76</v>
          </cell>
          <cell r="G5">
            <v>20</v>
          </cell>
          <cell r="H5">
            <v>12.24</v>
          </cell>
          <cell r="J5">
            <v>28.44</v>
          </cell>
          <cell r="K5">
            <v>0</v>
          </cell>
        </row>
        <row r="6">
          <cell r="B6">
            <v>26.045833333333331</v>
          </cell>
          <cell r="C6">
            <v>35.700000000000003</v>
          </cell>
          <cell r="D6">
            <v>15.5</v>
          </cell>
          <cell r="E6">
            <v>37</v>
          </cell>
          <cell r="F6">
            <v>70</v>
          </cell>
          <cell r="G6">
            <v>16</v>
          </cell>
          <cell r="H6">
            <v>14.4</v>
          </cell>
          <cell r="J6">
            <v>28.44</v>
          </cell>
          <cell r="K6">
            <v>0</v>
          </cell>
        </row>
        <row r="7">
          <cell r="B7">
            <v>26.718181818181822</v>
          </cell>
          <cell r="C7">
            <v>34.799999999999997</v>
          </cell>
          <cell r="D7">
            <v>17.2</v>
          </cell>
          <cell r="E7">
            <v>41.772727272727273</v>
          </cell>
          <cell r="F7">
            <v>69</v>
          </cell>
          <cell r="G7">
            <v>23</v>
          </cell>
          <cell r="H7">
            <v>13.32</v>
          </cell>
          <cell r="J7">
            <v>29.16</v>
          </cell>
          <cell r="K7">
            <v>0</v>
          </cell>
        </row>
        <row r="8">
          <cell r="B8">
            <v>25.129166666666666</v>
          </cell>
          <cell r="C8">
            <v>33.1</v>
          </cell>
          <cell r="D8">
            <v>18.8</v>
          </cell>
          <cell r="E8">
            <v>54.125</v>
          </cell>
          <cell r="F8">
            <v>77</v>
          </cell>
          <cell r="G8">
            <v>29</v>
          </cell>
          <cell r="H8">
            <v>14.04</v>
          </cell>
          <cell r="J8">
            <v>35.28</v>
          </cell>
          <cell r="K8">
            <v>0</v>
          </cell>
        </row>
        <row r="9">
          <cell r="B9">
            <v>24.036363636363635</v>
          </cell>
          <cell r="C9">
            <v>32.700000000000003</v>
          </cell>
          <cell r="D9">
            <v>16.100000000000001</v>
          </cell>
          <cell r="E9">
            <v>48.31818181818182</v>
          </cell>
          <cell r="F9">
            <v>74</v>
          </cell>
          <cell r="G9">
            <v>26</v>
          </cell>
          <cell r="H9">
            <v>12.6</v>
          </cell>
          <cell r="J9">
            <v>28.8</v>
          </cell>
          <cell r="K9">
            <v>0</v>
          </cell>
        </row>
        <row r="10">
          <cell r="B10">
            <v>23.925000000000001</v>
          </cell>
          <cell r="C10">
            <v>33.9</v>
          </cell>
          <cell r="D10">
            <v>17.100000000000001</v>
          </cell>
          <cell r="E10">
            <v>50.708333333333336</v>
          </cell>
          <cell r="F10">
            <v>77</v>
          </cell>
          <cell r="G10">
            <v>19</v>
          </cell>
          <cell r="H10">
            <v>13.32</v>
          </cell>
          <cell r="J10">
            <v>45.36</v>
          </cell>
          <cell r="K10">
            <v>0</v>
          </cell>
        </row>
        <row r="11">
          <cell r="B11">
            <v>26.066666666666666</v>
          </cell>
          <cell r="C11">
            <v>36</v>
          </cell>
          <cell r="D11">
            <v>18.7</v>
          </cell>
          <cell r="E11">
            <v>48.541666666666664</v>
          </cell>
          <cell r="F11">
            <v>81</v>
          </cell>
          <cell r="G11">
            <v>16</v>
          </cell>
          <cell r="H11">
            <v>15.840000000000002</v>
          </cell>
          <cell r="J11">
            <v>39.24</v>
          </cell>
          <cell r="K11">
            <v>0</v>
          </cell>
        </row>
        <row r="12">
          <cell r="B12">
            <v>27.612499999999997</v>
          </cell>
          <cell r="C12">
            <v>37.6</v>
          </cell>
          <cell r="D12">
            <v>17.8</v>
          </cell>
          <cell r="E12">
            <v>36.333333333333336</v>
          </cell>
          <cell r="F12">
            <v>67</v>
          </cell>
          <cell r="G12">
            <v>13</v>
          </cell>
          <cell r="H12">
            <v>14.4</v>
          </cell>
          <cell r="J12">
            <v>56.16</v>
          </cell>
          <cell r="K12">
            <v>0</v>
          </cell>
        </row>
        <row r="13">
          <cell r="B13">
            <v>29.429166666666671</v>
          </cell>
          <cell r="C13">
            <v>38.5</v>
          </cell>
          <cell r="D13">
            <v>20.2</v>
          </cell>
          <cell r="E13">
            <v>30.125</v>
          </cell>
          <cell r="F13">
            <v>56</v>
          </cell>
          <cell r="G13">
            <v>12</v>
          </cell>
          <cell r="H13">
            <v>14.76</v>
          </cell>
          <cell r="J13">
            <v>30.240000000000002</v>
          </cell>
          <cell r="K13">
            <v>0</v>
          </cell>
        </row>
        <row r="14">
          <cell r="B14">
            <v>28.475000000000005</v>
          </cell>
          <cell r="C14">
            <v>36.799999999999997</v>
          </cell>
          <cell r="D14">
            <v>23.1</v>
          </cell>
          <cell r="E14">
            <v>35.958333333333336</v>
          </cell>
          <cell r="F14">
            <v>48</v>
          </cell>
          <cell r="G14">
            <v>25</v>
          </cell>
          <cell r="H14">
            <v>9.3600000000000012</v>
          </cell>
          <cell r="J14">
            <v>21.240000000000002</v>
          </cell>
          <cell r="K14">
            <v>0</v>
          </cell>
        </row>
        <row r="15">
          <cell r="B15">
            <v>27.495833333333326</v>
          </cell>
          <cell r="C15">
            <v>36</v>
          </cell>
          <cell r="D15">
            <v>20.8</v>
          </cell>
          <cell r="E15">
            <v>49.875</v>
          </cell>
          <cell r="F15">
            <v>79</v>
          </cell>
          <cell r="G15">
            <v>22</v>
          </cell>
          <cell r="H15">
            <v>11.879999999999999</v>
          </cell>
          <cell r="J15">
            <v>24.48</v>
          </cell>
          <cell r="K15">
            <v>0</v>
          </cell>
        </row>
        <row r="16">
          <cell r="B16">
            <v>28.491666666666671</v>
          </cell>
          <cell r="C16">
            <v>38.700000000000003</v>
          </cell>
          <cell r="D16">
            <v>19.5</v>
          </cell>
          <cell r="E16">
            <v>42.625</v>
          </cell>
          <cell r="F16">
            <v>78</v>
          </cell>
          <cell r="G16">
            <v>13</v>
          </cell>
          <cell r="H16">
            <v>10.44</v>
          </cell>
          <cell r="J16">
            <v>27</v>
          </cell>
          <cell r="K16">
            <v>0</v>
          </cell>
        </row>
        <row r="17">
          <cell r="B17">
            <v>28.320833333333329</v>
          </cell>
          <cell r="C17">
            <v>38.1</v>
          </cell>
          <cell r="D17">
            <v>19.5</v>
          </cell>
          <cell r="E17">
            <v>41.958333333333336</v>
          </cell>
          <cell r="F17">
            <v>71</v>
          </cell>
          <cell r="G17">
            <v>19</v>
          </cell>
          <cell r="H17">
            <v>16.559999999999999</v>
          </cell>
          <cell r="J17">
            <v>30.96</v>
          </cell>
          <cell r="K17">
            <v>0</v>
          </cell>
        </row>
        <row r="18">
          <cell r="B18">
            <v>26.008333333333329</v>
          </cell>
          <cell r="C18">
            <v>32.1</v>
          </cell>
          <cell r="D18">
            <v>21.8</v>
          </cell>
          <cell r="E18">
            <v>52.458333333333336</v>
          </cell>
          <cell r="F18">
            <v>69</v>
          </cell>
          <cell r="G18">
            <v>36</v>
          </cell>
          <cell r="H18">
            <v>14.04</v>
          </cell>
          <cell r="J18">
            <v>36.72</v>
          </cell>
          <cell r="K18">
            <v>0</v>
          </cell>
        </row>
        <row r="19">
          <cell r="B19">
            <v>21.95</v>
          </cell>
          <cell r="C19">
            <v>29.9</v>
          </cell>
          <cell r="D19">
            <v>16.8</v>
          </cell>
          <cell r="E19">
            <v>62.166666666666664</v>
          </cell>
          <cell r="F19">
            <v>85</v>
          </cell>
          <cell r="G19">
            <v>37</v>
          </cell>
          <cell r="H19">
            <v>14.04</v>
          </cell>
          <cell r="J19">
            <v>29.16</v>
          </cell>
          <cell r="K19">
            <v>0</v>
          </cell>
        </row>
        <row r="20">
          <cell r="B20">
            <v>22.374999999999996</v>
          </cell>
          <cell r="C20">
            <v>30.4</v>
          </cell>
          <cell r="D20">
            <v>17.600000000000001</v>
          </cell>
          <cell r="E20">
            <v>63.458333333333336</v>
          </cell>
          <cell r="F20">
            <v>89</v>
          </cell>
          <cell r="G20">
            <v>32</v>
          </cell>
          <cell r="H20">
            <v>14.76</v>
          </cell>
          <cell r="J20">
            <v>27</v>
          </cell>
          <cell r="K20">
            <v>0.2</v>
          </cell>
        </row>
        <row r="21">
          <cell r="B21">
            <v>23.35217391304348</v>
          </cell>
          <cell r="C21">
            <v>31</v>
          </cell>
          <cell r="D21">
            <v>16.8</v>
          </cell>
          <cell r="E21">
            <v>47.695652173913047</v>
          </cell>
          <cell r="F21">
            <v>70</v>
          </cell>
          <cell r="G21">
            <v>27</v>
          </cell>
          <cell r="H21">
            <v>18.36</v>
          </cell>
          <cell r="J21">
            <v>34.56</v>
          </cell>
          <cell r="K21">
            <v>0</v>
          </cell>
        </row>
        <row r="22">
          <cell r="B22">
            <v>24.658333333333331</v>
          </cell>
          <cell r="C22">
            <v>35.9</v>
          </cell>
          <cell r="D22">
            <v>15.9</v>
          </cell>
          <cell r="E22">
            <v>38.166666666666664</v>
          </cell>
          <cell r="F22">
            <v>57</v>
          </cell>
          <cell r="G22">
            <v>19</v>
          </cell>
          <cell r="H22">
            <v>13.32</v>
          </cell>
          <cell r="J22">
            <v>25.56</v>
          </cell>
          <cell r="K22">
            <v>0</v>
          </cell>
        </row>
        <row r="23">
          <cell r="B23">
            <v>25.239130434782609</v>
          </cell>
          <cell r="C23">
            <v>37.700000000000003</v>
          </cell>
          <cell r="D23">
            <v>20.2</v>
          </cell>
          <cell r="E23">
            <v>53.782608695652172</v>
          </cell>
          <cell r="F23">
            <v>87</v>
          </cell>
          <cell r="G23">
            <v>24</v>
          </cell>
          <cell r="H23">
            <v>18.36</v>
          </cell>
          <cell r="J23">
            <v>54.72</v>
          </cell>
          <cell r="K23">
            <v>31.799999999999997</v>
          </cell>
        </row>
        <row r="24">
          <cell r="B24">
            <v>22.741666666666664</v>
          </cell>
          <cell r="C24">
            <v>27.8</v>
          </cell>
          <cell r="D24">
            <v>20</v>
          </cell>
          <cell r="E24">
            <v>79.958333333333329</v>
          </cell>
          <cell r="F24">
            <v>93</v>
          </cell>
          <cell r="G24">
            <v>59</v>
          </cell>
          <cell r="H24">
            <v>12.6</v>
          </cell>
          <cell r="J24">
            <v>23.400000000000002</v>
          </cell>
          <cell r="K24">
            <v>8.4</v>
          </cell>
        </row>
        <row r="25">
          <cell r="B25">
            <v>24.987500000000001</v>
          </cell>
          <cell r="C25">
            <v>34.9</v>
          </cell>
          <cell r="D25">
            <v>20.100000000000001</v>
          </cell>
          <cell r="E25">
            <v>75.916666666666671</v>
          </cell>
          <cell r="F25">
            <v>94</v>
          </cell>
          <cell r="G25">
            <v>32</v>
          </cell>
          <cell r="H25">
            <v>18.36</v>
          </cell>
          <cell r="J25">
            <v>57.960000000000008</v>
          </cell>
          <cell r="K25">
            <v>3.4</v>
          </cell>
        </row>
        <row r="26">
          <cell r="B26">
            <v>21.491304347826084</v>
          </cell>
          <cell r="C26">
            <v>24.9</v>
          </cell>
          <cell r="D26">
            <v>19.100000000000001</v>
          </cell>
          <cell r="E26">
            <v>87.869565217391298</v>
          </cell>
          <cell r="F26">
            <v>94</v>
          </cell>
          <cell r="G26">
            <v>74</v>
          </cell>
          <cell r="H26">
            <v>12.6</v>
          </cell>
          <cell r="J26">
            <v>57.24</v>
          </cell>
          <cell r="K26">
            <v>22.4</v>
          </cell>
        </row>
        <row r="27">
          <cell r="B27">
            <v>20.404545454545456</v>
          </cell>
          <cell r="C27">
            <v>26.8</v>
          </cell>
          <cell r="D27">
            <v>15.6</v>
          </cell>
          <cell r="E27">
            <v>55.954545454545453</v>
          </cell>
          <cell r="F27">
            <v>88</v>
          </cell>
          <cell r="G27">
            <v>22</v>
          </cell>
          <cell r="H27">
            <v>9</v>
          </cell>
          <cell r="J27">
            <v>24.48</v>
          </cell>
          <cell r="K27">
            <v>0</v>
          </cell>
        </row>
        <row r="28">
          <cell r="B28">
            <v>21.504166666666663</v>
          </cell>
          <cell r="C28">
            <v>30.2</v>
          </cell>
          <cell r="D28">
            <v>13.4</v>
          </cell>
          <cell r="E28">
            <v>45.75</v>
          </cell>
          <cell r="F28">
            <v>81</v>
          </cell>
          <cell r="G28">
            <v>18</v>
          </cell>
          <cell r="H28">
            <v>12.24</v>
          </cell>
          <cell r="J28">
            <v>24.48</v>
          </cell>
          <cell r="K28">
            <v>0</v>
          </cell>
        </row>
        <row r="29">
          <cell r="B29">
            <v>25.373913043478257</v>
          </cell>
          <cell r="C29">
            <v>35.799999999999997</v>
          </cell>
          <cell r="D29">
            <v>15.5</v>
          </cell>
          <cell r="E29">
            <v>47.652173913043477</v>
          </cell>
          <cell r="F29">
            <v>81</v>
          </cell>
          <cell r="G29">
            <v>19</v>
          </cell>
          <cell r="H29">
            <v>12.6</v>
          </cell>
          <cell r="J29">
            <v>29.16</v>
          </cell>
          <cell r="K29">
            <v>0</v>
          </cell>
        </row>
        <row r="30">
          <cell r="B30">
            <v>25.545454545454547</v>
          </cell>
          <cell r="C30">
            <v>34.6</v>
          </cell>
          <cell r="D30">
            <v>20.7</v>
          </cell>
          <cell r="E30">
            <v>64.909090909090907</v>
          </cell>
          <cell r="F30">
            <v>91</v>
          </cell>
          <cell r="G30">
            <v>31</v>
          </cell>
          <cell r="H30">
            <v>11.520000000000001</v>
          </cell>
          <cell r="J30">
            <v>38.880000000000003</v>
          </cell>
          <cell r="K30">
            <v>19</v>
          </cell>
        </row>
        <row r="31">
          <cell r="B31">
            <v>20.513636363636365</v>
          </cell>
          <cell r="C31">
            <v>22.6</v>
          </cell>
          <cell r="D31">
            <v>18.7</v>
          </cell>
          <cell r="E31">
            <v>86.818181818181813</v>
          </cell>
          <cell r="F31">
            <v>94</v>
          </cell>
          <cell r="G31">
            <v>77</v>
          </cell>
          <cell r="H31">
            <v>19.440000000000001</v>
          </cell>
          <cell r="J31">
            <v>42.84</v>
          </cell>
          <cell r="K31">
            <v>29.6</v>
          </cell>
        </row>
        <row r="32">
          <cell r="B32">
            <v>19.928571428571431</v>
          </cell>
          <cell r="C32">
            <v>20.9</v>
          </cell>
          <cell r="D32">
            <v>18.2</v>
          </cell>
          <cell r="E32">
            <v>91.19047619047619</v>
          </cell>
          <cell r="F32">
            <v>94</v>
          </cell>
          <cell r="G32">
            <v>88</v>
          </cell>
          <cell r="H32">
            <v>14.4</v>
          </cell>
          <cell r="J32">
            <v>27</v>
          </cell>
          <cell r="K32">
            <v>24.2</v>
          </cell>
        </row>
        <row r="33">
          <cell r="B33">
            <v>19.520833333333332</v>
          </cell>
          <cell r="C33">
            <v>21.7</v>
          </cell>
          <cell r="D33">
            <v>18.2</v>
          </cell>
          <cell r="E33">
            <v>86.5</v>
          </cell>
          <cell r="F33">
            <v>94</v>
          </cell>
          <cell r="G33">
            <v>74</v>
          </cell>
          <cell r="H33">
            <v>14.04</v>
          </cell>
          <cell r="J33">
            <v>26.28</v>
          </cell>
          <cell r="K33">
            <v>3.4</v>
          </cell>
        </row>
        <row r="34">
          <cell r="B34">
            <v>21.930434782608696</v>
          </cell>
          <cell r="C34">
            <v>30.4</v>
          </cell>
          <cell r="D34">
            <v>17.399999999999999</v>
          </cell>
          <cell r="E34">
            <v>76.347826086956516</v>
          </cell>
          <cell r="F34">
            <v>94</v>
          </cell>
          <cell r="G34">
            <v>44</v>
          </cell>
          <cell r="H34">
            <v>9.3600000000000012</v>
          </cell>
          <cell r="J34">
            <v>23.400000000000002</v>
          </cell>
          <cell r="K34">
            <v>0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Planilha1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24.620833333333334</v>
          </cell>
          <cell r="C5">
            <v>32.4</v>
          </cell>
          <cell r="D5">
            <v>17.3</v>
          </cell>
          <cell r="E5">
            <v>41.708333333333336</v>
          </cell>
          <cell r="F5">
            <v>66</v>
          </cell>
          <cell r="G5">
            <v>19</v>
          </cell>
          <cell r="H5">
            <v>18.36</v>
          </cell>
          <cell r="J5">
            <v>39.24</v>
          </cell>
          <cell r="K5">
            <v>0</v>
          </cell>
        </row>
        <row r="6">
          <cell r="B6">
            <v>25.483333333333324</v>
          </cell>
          <cell r="C6">
            <v>33.9</v>
          </cell>
          <cell r="D6">
            <v>18.8</v>
          </cell>
          <cell r="E6">
            <v>36.083333333333336</v>
          </cell>
          <cell r="F6">
            <v>54</v>
          </cell>
          <cell r="G6">
            <v>17</v>
          </cell>
          <cell r="H6">
            <v>20.88</v>
          </cell>
          <cell r="J6">
            <v>37.440000000000005</v>
          </cell>
          <cell r="K6">
            <v>0</v>
          </cell>
        </row>
        <row r="7">
          <cell r="B7">
            <v>24.945454545454542</v>
          </cell>
          <cell r="C7">
            <v>32.700000000000003</v>
          </cell>
          <cell r="D7">
            <v>17.399999999999999</v>
          </cell>
          <cell r="E7">
            <v>46.954545454545453</v>
          </cell>
          <cell r="F7">
            <v>74</v>
          </cell>
          <cell r="G7">
            <v>27</v>
          </cell>
          <cell r="H7">
            <v>12.96</v>
          </cell>
          <cell r="J7">
            <v>32.4</v>
          </cell>
          <cell r="K7">
            <v>0</v>
          </cell>
        </row>
        <row r="8">
          <cell r="B8">
            <v>21.737499999999997</v>
          </cell>
          <cell r="C8">
            <v>30.2</v>
          </cell>
          <cell r="D8">
            <v>15.1</v>
          </cell>
          <cell r="E8">
            <v>67</v>
          </cell>
          <cell r="F8">
            <v>91</v>
          </cell>
          <cell r="G8">
            <v>32</v>
          </cell>
          <cell r="H8">
            <v>15.840000000000002</v>
          </cell>
          <cell r="J8">
            <v>32.04</v>
          </cell>
          <cell r="K8">
            <v>0</v>
          </cell>
        </row>
        <row r="9">
          <cell r="B9">
            <v>22.262499999999999</v>
          </cell>
          <cell r="C9">
            <v>31.3</v>
          </cell>
          <cell r="D9">
            <v>15</v>
          </cell>
          <cell r="E9">
            <v>55.875</v>
          </cell>
          <cell r="F9">
            <v>83</v>
          </cell>
          <cell r="G9">
            <v>24</v>
          </cell>
          <cell r="H9">
            <v>18.720000000000002</v>
          </cell>
          <cell r="J9">
            <v>34.92</v>
          </cell>
          <cell r="K9">
            <v>0</v>
          </cell>
        </row>
        <row r="10">
          <cell r="B10">
            <v>20.908333333333331</v>
          </cell>
          <cell r="C10">
            <v>31.2</v>
          </cell>
          <cell r="D10">
            <v>12.7</v>
          </cell>
          <cell r="E10">
            <v>59.333333333333336</v>
          </cell>
          <cell r="F10">
            <v>92</v>
          </cell>
          <cell r="G10">
            <v>22</v>
          </cell>
          <cell r="H10">
            <v>30.240000000000002</v>
          </cell>
          <cell r="J10">
            <v>49.32</v>
          </cell>
          <cell r="K10">
            <v>0.6</v>
          </cell>
        </row>
        <row r="11">
          <cell r="B11">
            <v>25.245833333333334</v>
          </cell>
          <cell r="C11">
            <v>33.6</v>
          </cell>
          <cell r="D11">
            <v>17</v>
          </cell>
          <cell r="E11">
            <v>40.333333333333336</v>
          </cell>
          <cell r="F11">
            <v>74</v>
          </cell>
          <cell r="G11">
            <v>15</v>
          </cell>
          <cell r="H11">
            <v>25.2</v>
          </cell>
          <cell r="J11">
            <v>50.4</v>
          </cell>
          <cell r="K11">
            <v>0</v>
          </cell>
        </row>
        <row r="12">
          <cell r="B12">
            <v>27.020833333333332</v>
          </cell>
          <cell r="C12">
            <v>34.9</v>
          </cell>
          <cell r="D12">
            <v>21</v>
          </cell>
          <cell r="E12">
            <v>30.25</v>
          </cell>
          <cell r="F12">
            <v>44</v>
          </cell>
          <cell r="G12">
            <v>15</v>
          </cell>
          <cell r="H12">
            <v>24.12</v>
          </cell>
          <cell r="J12">
            <v>45.36</v>
          </cell>
          <cell r="K12">
            <v>0</v>
          </cell>
        </row>
        <row r="13">
          <cell r="B13">
            <v>27.812499999999996</v>
          </cell>
          <cell r="C13">
            <v>34.1</v>
          </cell>
          <cell r="D13">
            <v>21.4</v>
          </cell>
          <cell r="E13">
            <v>26.458333333333332</v>
          </cell>
          <cell r="F13">
            <v>42</v>
          </cell>
          <cell r="G13">
            <v>14</v>
          </cell>
          <cell r="H13">
            <v>15.840000000000002</v>
          </cell>
          <cell r="J13">
            <v>35.28</v>
          </cell>
          <cell r="K13">
            <v>0</v>
          </cell>
        </row>
        <row r="14">
          <cell r="B14">
            <v>26.725000000000005</v>
          </cell>
          <cell r="C14">
            <v>32.799999999999997</v>
          </cell>
          <cell r="D14">
            <v>18.899999999999999</v>
          </cell>
          <cell r="E14">
            <v>36.916666666666664</v>
          </cell>
          <cell r="F14">
            <v>56</v>
          </cell>
          <cell r="G14">
            <v>24</v>
          </cell>
          <cell r="H14">
            <v>11.879999999999999</v>
          </cell>
          <cell r="J14">
            <v>27.36</v>
          </cell>
          <cell r="K14">
            <v>0</v>
          </cell>
        </row>
        <row r="15">
          <cell r="B15">
            <v>25.037499999999994</v>
          </cell>
          <cell r="C15">
            <v>33.6</v>
          </cell>
          <cell r="D15">
            <v>17.7</v>
          </cell>
          <cell r="E15">
            <v>56.625</v>
          </cell>
          <cell r="F15">
            <v>84</v>
          </cell>
          <cell r="G15">
            <v>19</v>
          </cell>
          <cell r="H15">
            <v>15.48</v>
          </cell>
          <cell r="J15">
            <v>32.76</v>
          </cell>
          <cell r="K15">
            <v>0</v>
          </cell>
        </row>
        <row r="16">
          <cell r="B16">
            <v>26.570833333333336</v>
          </cell>
          <cell r="C16">
            <v>34.799999999999997</v>
          </cell>
          <cell r="D16">
            <v>19.899999999999999</v>
          </cell>
          <cell r="E16">
            <v>46.833333333333336</v>
          </cell>
          <cell r="F16">
            <v>70</v>
          </cell>
          <cell r="G16">
            <v>15</v>
          </cell>
          <cell r="H16">
            <v>15.48</v>
          </cell>
          <cell r="J16">
            <v>30.6</v>
          </cell>
          <cell r="K16">
            <v>0</v>
          </cell>
        </row>
        <row r="17">
          <cell r="B17">
            <v>26.917391304347824</v>
          </cell>
          <cell r="C17">
            <v>36</v>
          </cell>
          <cell r="D17">
            <v>19.899999999999999</v>
          </cell>
          <cell r="E17">
            <v>44.434782608695649</v>
          </cell>
          <cell r="F17">
            <v>72</v>
          </cell>
          <cell r="G17">
            <v>16</v>
          </cell>
          <cell r="H17">
            <v>11.879999999999999</v>
          </cell>
          <cell r="J17">
            <v>30.240000000000002</v>
          </cell>
          <cell r="K17">
            <v>0</v>
          </cell>
        </row>
        <row r="18">
          <cell r="B18">
            <v>22.158333333333331</v>
          </cell>
          <cell r="C18">
            <v>27.2</v>
          </cell>
          <cell r="D18">
            <v>17</v>
          </cell>
          <cell r="E18">
            <v>66.5</v>
          </cell>
          <cell r="F18">
            <v>86</v>
          </cell>
          <cell r="G18">
            <v>42</v>
          </cell>
          <cell r="H18">
            <v>23.400000000000002</v>
          </cell>
          <cell r="J18">
            <v>46.440000000000005</v>
          </cell>
          <cell r="K18">
            <v>1</v>
          </cell>
        </row>
        <row r="19">
          <cell r="B19">
            <v>17.783333333333335</v>
          </cell>
          <cell r="C19">
            <v>23.3</v>
          </cell>
          <cell r="D19">
            <v>14.1</v>
          </cell>
          <cell r="E19">
            <v>79.458333333333329</v>
          </cell>
          <cell r="F19">
            <v>93</v>
          </cell>
          <cell r="G19">
            <v>59</v>
          </cell>
          <cell r="H19">
            <v>15.48</v>
          </cell>
          <cell r="J19">
            <v>31.319999999999997</v>
          </cell>
          <cell r="K19">
            <v>0</v>
          </cell>
        </row>
        <row r="20">
          <cell r="B20">
            <v>19.495833333333334</v>
          </cell>
          <cell r="C20">
            <v>27.4</v>
          </cell>
          <cell r="D20">
            <v>15.3</v>
          </cell>
          <cell r="E20">
            <v>74.458333333333329</v>
          </cell>
          <cell r="F20">
            <v>94</v>
          </cell>
          <cell r="G20">
            <v>40</v>
          </cell>
          <cell r="H20">
            <v>15.48</v>
          </cell>
          <cell r="J20">
            <v>26.28</v>
          </cell>
          <cell r="K20">
            <v>0.2</v>
          </cell>
        </row>
        <row r="21">
          <cell r="B21">
            <v>21.537500000000005</v>
          </cell>
          <cell r="C21">
            <v>29.5</v>
          </cell>
          <cell r="D21">
            <v>15.1</v>
          </cell>
          <cell r="E21">
            <v>52.708333333333336</v>
          </cell>
          <cell r="F21">
            <v>80</v>
          </cell>
          <cell r="G21">
            <v>30</v>
          </cell>
          <cell r="H21">
            <v>22.32</v>
          </cell>
          <cell r="J21">
            <v>37.080000000000005</v>
          </cell>
          <cell r="K21">
            <v>0</v>
          </cell>
        </row>
        <row r="22">
          <cell r="B22">
            <v>24.008333333333336</v>
          </cell>
          <cell r="C22">
            <v>34.799999999999997</v>
          </cell>
          <cell r="D22">
            <v>14.2</v>
          </cell>
          <cell r="E22">
            <v>39.583333333333336</v>
          </cell>
          <cell r="F22">
            <v>63</v>
          </cell>
          <cell r="G22">
            <v>20</v>
          </cell>
          <cell r="H22">
            <v>16.559999999999999</v>
          </cell>
          <cell r="J22">
            <v>32.4</v>
          </cell>
          <cell r="K22">
            <v>0</v>
          </cell>
        </row>
        <row r="23">
          <cell r="B23">
            <v>26.679166666666671</v>
          </cell>
          <cell r="C23">
            <v>33.299999999999997</v>
          </cell>
          <cell r="D23">
            <v>20.9</v>
          </cell>
          <cell r="E23">
            <v>46</v>
          </cell>
          <cell r="F23">
            <v>65</v>
          </cell>
          <cell r="G23">
            <v>32</v>
          </cell>
          <cell r="H23">
            <v>22.68</v>
          </cell>
          <cell r="J23">
            <v>47.519999999999996</v>
          </cell>
          <cell r="K23">
            <v>0</v>
          </cell>
        </row>
        <row r="24">
          <cell r="B24">
            <v>22.604166666666671</v>
          </cell>
          <cell r="C24">
            <v>28.6</v>
          </cell>
          <cell r="D24">
            <v>18.100000000000001</v>
          </cell>
          <cell r="E24">
            <v>73.75</v>
          </cell>
          <cell r="F24">
            <v>94</v>
          </cell>
          <cell r="G24">
            <v>54</v>
          </cell>
          <cell r="H24">
            <v>18.720000000000002</v>
          </cell>
          <cell r="J24">
            <v>36.72</v>
          </cell>
          <cell r="K24">
            <v>11.999999999999998</v>
          </cell>
        </row>
        <row r="25">
          <cell r="B25">
            <v>25.975000000000005</v>
          </cell>
          <cell r="C25">
            <v>32.9</v>
          </cell>
          <cell r="D25">
            <v>21.5</v>
          </cell>
          <cell r="E25">
            <v>63.458333333333336</v>
          </cell>
          <cell r="F25">
            <v>83</v>
          </cell>
          <cell r="G25">
            <v>35</v>
          </cell>
          <cell r="H25">
            <v>23.040000000000003</v>
          </cell>
          <cell r="J25">
            <v>49.32</v>
          </cell>
          <cell r="K25">
            <v>0</v>
          </cell>
        </row>
        <row r="26">
          <cell r="B26">
            <v>21.204347826086963</v>
          </cell>
          <cell r="C26">
            <v>25.7</v>
          </cell>
          <cell r="D26">
            <v>17.8</v>
          </cell>
          <cell r="E26">
            <v>84.521739130434781</v>
          </cell>
          <cell r="F26">
            <v>95</v>
          </cell>
          <cell r="G26">
            <v>63</v>
          </cell>
          <cell r="H26">
            <v>17.28</v>
          </cell>
          <cell r="J26">
            <v>38.159999999999997</v>
          </cell>
          <cell r="K26">
            <v>14.6</v>
          </cell>
        </row>
        <row r="27">
          <cell r="B27">
            <v>17.490000000000002</v>
          </cell>
          <cell r="C27">
            <v>23.6</v>
          </cell>
          <cell r="D27">
            <v>12.9</v>
          </cell>
          <cell r="E27">
            <v>64.400000000000006</v>
          </cell>
          <cell r="F27">
            <v>95</v>
          </cell>
          <cell r="G27">
            <v>29</v>
          </cell>
          <cell r="H27">
            <v>17.28</v>
          </cell>
          <cell r="J27">
            <v>31.680000000000003</v>
          </cell>
          <cell r="K27">
            <v>0</v>
          </cell>
        </row>
        <row r="28">
          <cell r="B28">
            <v>20.279166666666665</v>
          </cell>
          <cell r="C28">
            <v>29.9</v>
          </cell>
          <cell r="D28">
            <v>12.3</v>
          </cell>
          <cell r="E28">
            <v>48.5</v>
          </cell>
          <cell r="F28">
            <v>72</v>
          </cell>
          <cell r="G28">
            <v>32</v>
          </cell>
          <cell r="H28">
            <v>12.24</v>
          </cell>
          <cell r="J28">
            <v>25.56</v>
          </cell>
          <cell r="K28">
            <v>0</v>
          </cell>
        </row>
        <row r="29">
          <cell r="B29">
            <v>25.708695652173912</v>
          </cell>
          <cell r="C29">
            <v>33.799999999999997</v>
          </cell>
          <cell r="D29">
            <v>18.3</v>
          </cell>
          <cell r="E29">
            <v>35.869565217391305</v>
          </cell>
          <cell r="F29">
            <v>55</v>
          </cell>
          <cell r="G29">
            <v>16</v>
          </cell>
          <cell r="H29">
            <v>15.48</v>
          </cell>
          <cell r="J29">
            <v>37.440000000000005</v>
          </cell>
          <cell r="K29">
            <v>0</v>
          </cell>
        </row>
        <row r="30">
          <cell r="B30">
            <v>24.722727272727273</v>
          </cell>
          <cell r="C30">
            <v>31.4</v>
          </cell>
          <cell r="D30">
            <v>19.100000000000001</v>
          </cell>
          <cell r="E30">
            <v>59.909090909090907</v>
          </cell>
          <cell r="F30">
            <v>93</v>
          </cell>
          <cell r="G30">
            <v>35</v>
          </cell>
          <cell r="H30">
            <v>22.68</v>
          </cell>
          <cell r="J30">
            <v>41.4</v>
          </cell>
          <cell r="K30">
            <v>4</v>
          </cell>
        </row>
        <row r="31">
          <cell r="B31">
            <v>19.540909090909086</v>
          </cell>
          <cell r="C31">
            <v>22.9</v>
          </cell>
          <cell r="D31">
            <v>16.600000000000001</v>
          </cell>
          <cell r="E31">
            <v>85.454545454545453</v>
          </cell>
          <cell r="F31">
            <v>96</v>
          </cell>
          <cell r="G31">
            <v>67</v>
          </cell>
          <cell r="H31">
            <v>26.64</v>
          </cell>
          <cell r="J31">
            <v>57.960000000000008</v>
          </cell>
          <cell r="K31">
            <v>20.2</v>
          </cell>
        </row>
        <row r="32">
          <cell r="B32">
            <v>18.340909090909093</v>
          </cell>
          <cell r="C32">
            <v>19.7</v>
          </cell>
          <cell r="D32">
            <v>16.600000000000001</v>
          </cell>
          <cell r="E32">
            <v>92.272727272727266</v>
          </cell>
          <cell r="F32">
            <v>95</v>
          </cell>
          <cell r="G32">
            <v>86</v>
          </cell>
          <cell r="H32">
            <v>16.2</v>
          </cell>
          <cell r="J32">
            <v>37.080000000000005</v>
          </cell>
          <cell r="K32">
            <v>38.599999999999994</v>
          </cell>
        </row>
        <row r="33">
          <cell r="B33">
            <v>17.979166666666671</v>
          </cell>
          <cell r="C33">
            <v>22.7</v>
          </cell>
          <cell r="D33">
            <v>15</v>
          </cell>
          <cell r="E33">
            <v>89.333333333333329</v>
          </cell>
          <cell r="F33">
            <v>96</v>
          </cell>
          <cell r="G33">
            <v>71</v>
          </cell>
          <cell r="H33">
            <v>20.52</v>
          </cell>
          <cell r="J33">
            <v>36</v>
          </cell>
          <cell r="K33">
            <v>4.4000000000000004</v>
          </cell>
        </row>
        <row r="34">
          <cell r="B34">
            <v>20.904166666666665</v>
          </cell>
          <cell r="C34">
            <v>28.5</v>
          </cell>
          <cell r="D34">
            <v>16.8</v>
          </cell>
          <cell r="E34">
            <v>77.291666666666671</v>
          </cell>
          <cell r="F34">
            <v>92</v>
          </cell>
          <cell r="G34">
            <v>48</v>
          </cell>
          <cell r="H34">
            <v>10.8</v>
          </cell>
          <cell r="J34">
            <v>28.8</v>
          </cell>
          <cell r="K34">
            <v>0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1"/>
  <sheetViews>
    <sheetView zoomScale="90" zoomScaleNormal="90" workbookViewId="0">
      <selection activeCell="AF7" sqref="AF7:AF8"/>
    </sheetView>
  </sheetViews>
  <sheetFormatPr defaultRowHeight="12.75" x14ac:dyDescent="0.2"/>
  <cols>
    <col min="1" max="1" width="19.140625" style="2" bestFit="1" customWidth="1"/>
    <col min="2" max="31" width="5.42578125" style="2" customWidth="1"/>
    <col min="32" max="32" width="6.5703125" style="7" bestFit="1" customWidth="1"/>
  </cols>
  <sheetData>
    <row r="1" spans="1:37" ht="20.100000000000001" customHeight="1" x14ac:dyDescent="0.2">
      <c r="A1" s="119" t="s">
        <v>215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1"/>
    </row>
    <row r="2" spans="1:37" s="4" customFormat="1" ht="20.100000000000001" customHeight="1" x14ac:dyDescent="0.2">
      <c r="A2" s="122" t="s">
        <v>13</v>
      </c>
      <c r="B2" s="116" t="s">
        <v>191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8"/>
    </row>
    <row r="3" spans="1:37" s="5" customFormat="1" ht="20.100000000000001" customHeight="1" x14ac:dyDescent="0.2">
      <c r="A3" s="122"/>
      <c r="B3" s="123">
        <v>1</v>
      </c>
      <c r="C3" s="123">
        <f>SUM(B3+1)</f>
        <v>2</v>
      </c>
      <c r="D3" s="123">
        <f t="shared" ref="D3:AB3" si="0">SUM(C3+1)</f>
        <v>3</v>
      </c>
      <c r="E3" s="123">
        <f t="shared" si="0"/>
        <v>4</v>
      </c>
      <c r="F3" s="123">
        <f t="shared" si="0"/>
        <v>5</v>
      </c>
      <c r="G3" s="123">
        <v>6</v>
      </c>
      <c r="H3" s="123">
        <v>7</v>
      </c>
      <c r="I3" s="123">
        <f t="shared" si="0"/>
        <v>8</v>
      </c>
      <c r="J3" s="123">
        <f t="shared" si="0"/>
        <v>9</v>
      </c>
      <c r="K3" s="123">
        <f t="shared" si="0"/>
        <v>10</v>
      </c>
      <c r="L3" s="123">
        <f t="shared" si="0"/>
        <v>11</v>
      </c>
      <c r="M3" s="123">
        <f t="shared" si="0"/>
        <v>12</v>
      </c>
      <c r="N3" s="123">
        <f t="shared" si="0"/>
        <v>13</v>
      </c>
      <c r="O3" s="123">
        <f t="shared" si="0"/>
        <v>14</v>
      </c>
      <c r="P3" s="123">
        <f t="shared" si="0"/>
        <v>15</v>
      </c>
      <c r="Q3" s="123">
        <f t="shared" si="0"/>
        <v>16</v>
      </c>
      <c r="R3" s="123">
        <f t="shared" si="0"/>
        <v>17</v>
      </c>
      <c r="S3" s="123">
        <f t="shared" si="0"/>
        <v>18</v>
      </c>
      <c r="T3" s="123">
        <f t="shared" si="0"/>
        <v>19</v>
      </c>
      <c r="U3" s="123">
        <f t="shared" si="0"/>
        <v>20</v>
      </c>
      <c r="V3" s="123">
        <f t="shared" si="0"/>
        <v>21</v>
      </c>
      <c r="W3" s="123">
        <f t="shared" si="0"/>
        <v>22</v>
      </c>
      <c r="X3" s="123">
        <f t="shared" si="0"/>
        <v>23</v>
      </c>
      <c r="Y3" s="123">
        <f t="shared" si="0"/>
        <v>24</v>
      </c>
      <c r="Z3" s="123">
        <f t="shared" si="0"/>
        <v>25</v>
      </c>
      <c r="AA3" s="123">
        <f t="shared" si="0"/>
        <v>26</v>
      </c>
      <c r="AB3" s="123">
        <f t="shared" si="0"/>
        <v>27</v>
      </c>
      <c r="AC3" s="123">
        <f>SUM(AB3+1)</f>
        <v>28</v>
      </c>
      <c r="AD3" s="123">
        <f>SUM(AC3+1)</f>
        <v>29</v>
      </c>
      <c r="AE3" s="123">
        <v>30</v>
      </c>
      <c r="AF3" s="124" t="s">
        <v>16</v>
      </c>
    </row>
    <row r="4" spans="1:37" s="5" customFormat="1" x14ac:dyDescent="0.2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5"/>
    </row>
    <row r="5" spans="1:37" s="5" customFormat="1" x14ac:dyDescent="0.2">
      <c r="A5" s="56" t="s">
        <v>20</v>
      </c>
      <c r="B5" s="105">
        <f>[1]Setembro!$B$5</f>
        <v>24.766666666666669</v>
      </c>
      <c r="C5" s="105">
        <f>[1]Setembro!$B$6</f>
        <v>26.862499999999997</v>
      </c>
      <c r="D5" s="105">
        <f>[1]Setembro!$B$7</f>
        <v>24.295833333333334</v>
      </c>
      <c r="E5" s="105">
        <f>[1]Setembro!$B$8</f>
        <v>22.341666666666672</v>
      </c>
      <c r="F5" s="105">
        <f>[1]Setembro!$B$9</f>
        <v>20.108333333333334</v>
      </c>
      <c r="G5" s="105">
        <f>[1]Setembro!$B$10</f>
        <v>21.337500000000002</v>
      </c>
      <c r="H5" s="105">
        <f>[1]Setembro!$B$11</f>
        <v>24.012500000000003</v>
      </c>
      <c r="I5" s="105">
        <f>[1]Setembro!$B$12</f>
        <v>26.554166666666664</v>
      </c>
      <c r="J5" s="105">
        <f>[1]Setembro!$B$13</f>
        <v>27.641666666666669</v>
      </c>
      <c r="K5" s="105">
        <f>[1]Setembro!$B$14</f>
        <v>25.525000000000002</v>
      </c>
      <c r="L5" s="105">
        <f>[1]Setembro!$B$15</f>
        <v>24.316666666666666</v>
      </c>
      <c r="M5" s="105">
        <f>[1]Setembro!$B$16</f>
        <v>27.625</v>
      </c>
      <c r="N5" s="105">
        <f>[1]Setembro!$B$17</f>
        <v>26.970833333333335</v>
      </c>
      <c r="O5" s="105">
        <f>[1]Setembro!$B$18</f>
        <v>21.858333333333334</v>
      </c>
      <c r="P5" s="105">
        <f>[1]Setembro!$B$19</f>
        <v>19.262499999999999</v>
      </c>
      <c r="Q5" s="105">
        <f>[1]Setembro!$B$20</f>
        <v>21.470833333333331</v>
      </c>
      <c r="R5" s="105">
        <f>[1]Setembro!$B$21</f>
        <v>21.012499999999999</v>
      </c>
      <c r="S5" s="105">
        <f>[1]Setembro!$B$22</f>
        <v>21.691666666666666</v>
      </c>
      <c r="T5" s="105">
        <f>[1]Setembro!$B$23</f>
        <v>25.237500000000008</v>
      </c>
      <c r="U5" s="105">
        <f>[1]Setembro!$B$24</f>
        <v>23.945833333333329</v>
      </c>
      <c r="V5" s="105">
        <f>[1]Setembro!$B$25</f>
        <v>24.037500000000005</v>
      </c>
      <c r="W5" s="105">
        <f>[1]Setembro!$B$26</f>
        <v>23.166666666666668</v>
      </c>
      <c r="X5" s="105">
        <f>[1]Setembro!$B$27</f>
        <v>18.958333333333332</v>
      </c>
      <c r="Y5" s="105">
        <f>[1]Setembro!$B$28</f>
        <v>19.487500000000001</v>
      </c>
      <c r="Z5" s="105">
        <f>[1]Setembro!$B$29</f>
        <v>23.333333333333332</v>
      </c>
      <c r="AA5" s="105">
        <f>[1]Setembro!$B$30</f>
        <v>22.283333333333328</v>
      </c>
      <c r="AB5" s="105">
        <f>[1]Setembro!$B$31</f>
        <v>22.133333333333336</v>
      </c>
      <c r="AC5" s="105">
        <f>[1]Setembro!$B$32</f>
        <v>20.208333333333339</v>
      </c>
      <c r="AD5" s="105">
        <f>[1]Setembro!$B$33</f>
        <v>20.658333333333335</v>
      </c>
      <c r="AE5" s="105">
        <f>[1]Setembro!$B$34</f>
        <v>19.387499999999999</v>
      </c>
      <c r="AF5" s="92">
        <f>AVERAGE(B5:AE5)</f>
        <v>23.016388888888894</v>
      </c>
    </row>
    <row r="6" spans="1:37" s="5" customFormat="1" x14ac:dyDescent="0.2">
      <c r="A6" s="56" t="s">
        <v>219</v>
      </c>
      <c r="B6" s="10">
        <v>23.891666669999999</v>
      </c>
      <c r="C6" s="10">
        <v>26.3125</v>
      </c>
      <c r="D6" s="10">
        <v>21.270833329999999</v>
      </c>
      <c r="E6" s="10">
        <v>19.475000000000001</v>
      </c>
      <c r="F6" s="10">
        <v>18.766666669999999</v>
      </c>
      <c r="G6" s="10">
        <v>19.649999999999999</v>
      </c>
      <c r="H6" s="10">
        <v>21.854166670000001</v>
      </c>
      <c r="I6" s="10">
        <v>26.758333329999999</v>
      </c>
      <c r="J6" s="10">
        <v>28.341666669999999</v>
      </c>
      <c r="K6" s="10">
        <v>21.766666669999999</v>
      </c>
      <c r="L6" s="10">
        <v>21.6</v>
      </c>
      <c r="M6" s="10">
        <v>24.637499999999999</v>
      </c>
      <c r="N6" s="10">
        <v>23.05</v>
      </c>
      <c r="O6" s="10">
        <v>18.595833330000001</v>
      </c>
      <c r="P6" s="10">
        <v>18.962499999999999</v>
      </c>
      <c r="Q6" s="10">
        <v>20.333333329999999</v>
      </c>
      <c r="R6" s="10">
        <v>20.295833330000001</v>
      </c>
      <c r="S6" s="10">
        <v>20.74583333</v>
      </c>
      <c r="T6" s="10">
        <v>22.05</v>
      </c>
      <c r="U6" s="10">
        <v>19.212499999999999</v>
      </c>
      <c r="V6" s="10">
        <v>22.06666667</v>
      </c>
      <c r="W6" s="10">
        <v>20.645833329999999</v>
      </c>
      <c r="X6" s="10">
        <v>15.775</v>
      </c>
      <c r="Y6" s="10">
        <v>18.866666670000001</v>
      </c>
      <c r="Z6" s="10">
        <v>20.94166667</v>
      </c>
      <c r="AA6" s="10">
        <v>17.5625</v>
      </c>
      <c r="AB6" s="10">
        <v>19.612500000000001</v>
      </c>
      <c r="AC6" s="10">
        <v>19.962499999999999</v>
      </c>
      <c r="AD6" s="10">
        <v>20.25</v>
      </c>
      <c r="AE6" s="10">
        <v>19.020833329999999</v>
      </c>
      <c r="AF6" s="92">
        <f>AVERAGE(B6:AE6)</f>
        <v>21.075833333333328</v>
      </c>
    </row>
    <row r="7" spans="1:37" x14ac:dyDescent="0.2">
      <c r="A7" s="56" t="s">
        <v>0</v>
      </c>
      <c r="B7" s="10">
        <f>[2]Setembro!$B$5</f>
        <v>28.2</v>
      </c>
      <c r="C7" s="10">
        <f>[2]Setembro!$B$6</f>
        <v>26.358333333333334</v>
      </c>
      <c r="D7" s="10">
        <f>[2]Setembro!$B$7</f>
        <v>21.466666666666658</v>
      </c>
      <c r="E7" s="10">
        <f>[2]Setembro!$B$8</f>
        <v>21.520833333333332</v>
      </c>
      <c r="F7" s="10">
        <f>[2]Setembro!$B$9</f>
        <v>22.383333333333329</v>
      </c>
      <c r="G7" s="10">
        <f>[2]Setembro!$B$10</f>
        <v>23.004166666666666</v>
      </c>
      <c r="H7" s="10">
        <f>[2]Setembro!$B$11</f>
        <v>24.733333333333331</v>
      </c>
      <c r="I7" s="10">
        <f>[2]Setembro!$B$12</f>
        <v>27.791666666666661</v>
      </c>
      <c r="J7" s="10">
        <f>[2]Setembro!$B$13</f>
        <v>29.495833333333334</v>
      </c>
      <c r="K7" s="10">
        <f>[2]Setembro!$B$14</f>
        <v>22.112500000000001</v>
      </c>
      <c r="L7" s="10">
        <f>[2]Setembro!$B$15</f>
        <v>21.808333333333337</v>
      </c>
      <c r="M7" s="10">
        <f>[2]Setembro!$B$16</f>
        <v>25.900000000000002</v>
      </c>
      <c r="N7" s="10">
        <f>[2]Setembro!$B$17</f>
        <v>25.170833333333334</v>
      </c>
      <c r="O7" s="10">
        <f>[2]Setembro!$B$18</f>
        <v>20.670833333333334</v>
      </c>
      <c r="P7" s="10">
        <f>[2]Setembro!$B$19</f>
        <v>19.212500000000002</v>
      </c>
      <c r="Q7" s="10">
        <f>[2]Setembro!$B$20</f>
        <v>21.274999999999999</v>
      </c>
      <c r="R7" s="10">
        <f>[2]Setembro!$B$21</f>
        <v>24.474999999999994</v>
      </c>
      <c r="S7" s="10">
        <f>[2]Setembro!$B$22</f>
        <v>26.279166666666665</v>
      </c>
      <c r="T7" s="10">
        <f>[2]Setembro!$B$23</f>
        <v>29.708333333333339</v>
      </c>
      <c r="U7" s="10">
        <f>[2]Setembro!$B$24</f>
        <v>25.604166666666661</v>
      </c>
      <c r="V7" s="10">
        <f>[2]Setembro!$B$25</f>
        <v>26.204166666666669</v>
      </c>
      <c r="W7" s="10">
        <f>[2]Setembro!$B$26</f>
        <v>22.924999999999997</v>
      </c>
      <c r="X7" s="10">
        <f>[2]Setembro!$B$27</f>
        <v>19.379166666666666</v>
      </c>
      <c r="Y7" s="10">
        <f>[2]Setembro!$B$28</f>
        <v>22.095833333333335</v>
      </c>
      <c r="Z7" s="10">
        <f>[2]Setembro!$B$29</f>
        <v>25.341666666666672</v>
      </c>
      <c r="AA7" s="10">
        <f>[2]Setembro!$B$30</f>
        <v>24.316666666666674</v>
      </c>
      <c r="AB7" s="10">
        <f>[2]Setembro!$B$31</f>
        <v>24.833333333333339</v>
      </c>
      <c r="AC7" s="10">
        <f>[2]Setembro!$B$32</f>
        <v>21.0625</v>
      </c>
      <c r="AD7" s="10">
        <f>[2]Setembro!$B$33</f>
        <v>22.124999999999996</v>
      </c>
      <c r="AE7" s="10">
        <f>[2]Setembro!$B$34</f>
        <v>23.879166666666674</v>
      </c>
      <c r="AF7" s="92">
        <f t="shared" ref="AF7:AF30" si="1">AVERAGE(B7:AE7)</f>
        <v>23.977777777777781</v>
      </c>
    </row>
    <row r="8" spans="1:37" x14ac:dyDescent="0.2">
      <c r="A8" s="56" t="s">
        <v>220</v>
      </c>
      <c r="B8" s="10">
        <v>22.7</v>
      </c>
      <c r="C8" s="10">
        <v>23.295833333333331</v>
      </c>
      <c r="D8" s="10">
        <v>16.083333333333332</v>
      </c>
      <c r="E8" s="10">
        <v>13.700000000000003</v>
      </c>
      <c r="F8" s="10">
        <v>15.716666666666669</v>
      </c>
      <c r="G8" s="10">
        <v>15.287500000000001</v>
      </c>
      <c r="H8" s="10">
        <v>19.770833333333332</v>
      </c>
      <c r="I8" s="10">
        <v>25.470833333333331</v>
      </c>
      <c r="J8" s="10">
        <v>27.745833333333337</v>
      </c>
      <c r="K8" s="10">
        <v>13.929166666666665</v>
      </c>
      <c r="L8" s="10">
        <v>18.391666666666666</v>
      </c>
      <c r="M8" s="10">
        <v>19.574999999999996</v>
      </c>
      <c r="N8" s="10">
        <v>16.745833333333334</v>
      </c>
      <c r="O8" s="10">
        <v>15.091666666666663</v>
      </c>
      <c r="P8" s="10">
        <v>16.737500000000001</v>
      </c>
      <c r="Q8" s="10">
        <v>18.758333333333333</v>
      </c>
      <c r="R8" s="10">
        <v>18.541666666666668</v>
      </c>
      <c r="S8" s="10">
        <v>19.95</v>
      </c>
      <c r="T8" s="10">
        <v>21.458333333333332</v>
      </c>
      <c r="U8" s="10">
        <v>18.2</v>
      </c>
      <c r="V8" s="10">
        <v>19.1875</v>
      </c>
      <c r="W8" s="10">
        <v>16.829166666666666</v>
      </c>
      <c r="X8" s="10">
        <v>13.608333333333333</v>
      </c>
      <c r="Y8" s="10">
        <v>17.091666666666665</v>
      </c>
      <c r="Z8" s="10">
        <v>21.154166666666665</v>
      </c>
      <c r="AA8" s="10">
        <v>15.858333333333329</v>
      </c>
      <c r="AB8" s="10">
        <v>17.43333333333333</v>
      </c>
      <c r="AC8" s="10">
        <v>18.120833333333334</v>
      </c>
      <c r="AD8" s="10">
        <v>18.816666666666666</v>
      </c>
      <c r="AE8" s="10">
        <v>18.491666666666671</v>
      </c>
      <c r="AF8" s="92">
        <f t="shared" si="1"/>
        <v>18.458055555555553</v>
      </c>
    </row>
    <row r="9" spans="1:37" x14ac:dyDescent="0.2">
      <c r="A9" s="56" t="s">
        <v>85</v>
      </c>
      <c r="B9" s="10">
        <f>[3]Setembro!$B$5</f>
        <v>23.912499999999998</v>
      </c>
      <c r="C9" s="10">
        <f>[3]Setembro!$B$6</f>
        <v>26.004166666666666</v>
      </c>
      <c r="D9" s="10">
        <f>[3]Setembro!$B$7</f>
        <v>21.591666666666669</v>
      </c>
      <c r="E9" s="10">
        <f>[3]Setembro!$B$8</f>
        <v>20.858333333333331</v>
      </c>
      <c r="F9" s="10">
        <f>[3]Setembro!$B$9</f>
        <v>21.116666666666664</v>
      </c>
      <c r="G9" s="10">
        <f>[3]Setembro!$B$10</f>
        <v>21.175000000000001</v>
      </c>
      <c r="H9" s="10">
        <f>[3]Setembro!$B$11</f>
        <v>23.112500000000001</v>
      </c>
      <c r="I9" s="10">
        <f>[3]Setembro!$B$12</f>
        <v>26.50833333333334</v>
      </c>
      <c r="J9" s="10">
        <f>[3]Setembro!$B$13</f>
        <v>26.900000000000002</v>
      </c>
      <c r="K9" s="10">
        <f>[3]Setembro!$B$14</f>
        <v>24.025000000000002</v>
      </c>
      <c r="L9" s="10">
        <f>[3]Setembro!$B$15</f>
        <v>22.354166666666668</v>
      </c>
      <c r="M9" s="10">
        <f>[3]Setembro!$B$16</f>
        <v>25.179166666666664</v>
      </c>
      <c r="N9" s="10">
        <f>[3]Setembro!$B$17</f>
        <v>25.458333333333329</v>
      </c>
      <c r="O9" s="10">
        <f>[3]Setembro!$B$18</f>
        <v>19.93333333333333</v>
      </c>
      <c r="P9" s="10">
        <f>[3]Setembro!$B$19</f>
        <v>17.608333333333338</v>
      </c>
      <c r="Q9" s="10">
        <f>[3]Setembro!$B$20</f>
        <v>19.295833333333334</v>
      </c>
      <c r="R9" s="10">
        <f>[3]Setembro!$B$21</f>
        <v>19.941666666666666</v>
      </c>
      <c r="S9" s="10">
        <f>[3]Setembro!$B$22</f>
        <v>21.675000000000001</v>
      </c>
      <c r="T9" s="10">
        <f>[3]Setembro!$B$23</f>
        <v>25.091666666666658</v>
      </c>
      <c r="U9" s="10">
        <f>[3]Setembro!$B$24</f>
        <v>23.991666666666664</v>
      </c>
      <c r="V9" s="10">
        <f>[3]Setembro!$B$25</f>
        <v>24.316666666666666</v>
      </c>
      <c r="W9" s="10">
        <f>[3]Setembro!$B$26</f>
        <v>21.12083333333333</v>
      </c>
      <c r="X9" s="10">
        <f>[3]Setembro!$B$27</f>
        <v>16.904166666666672</v>
      </c>
      <c r="Y9" s="10">
        <f>[3]Setembro!$B$28</f>
        <v>18.675000000000001</v>
      </c>
      <c r="Z9" s="10">
        <f>[3]Setembro!$B$29</f>
        <v>22.525000000000002</v>
      </c>
      <c r="AA9" s="10">
        <f>[3]Setembro!$B$30</f>
        <v>22.037499999999998</v>
      </c>
      <c r="AB9" s="10">
        <f>[3]Setembro!$B$31</f>
        <v>21.029166666666665</v>
      </c>
      <c r="AC9" s="10">
        <f>[3]Setembro!$B$32</f>
        <v>19.066666666666666</v>
      </c>
      <c r="AD9" s="10">
        <f>[3]Setembro!$B$33</f>
        <v>19.645833333333332</v>
      </c>
      <c r="AE9" s="10">
        <f>[3]Setembro!$B$34</f>
        <v>19.770833333333332</v>
      </c>
      <c r="AF9" s="92">
        <f t="shared" si="1"/>
        <v>22.027500000000007</v>
      </c>
    </row>
    <row r="10" spans="1:37" x14ac:dyDescent="0.2">
      <c r="A10" s="56" t="s">
        <v>41</v>
      </c>
      <c r="B10" s="10">
        <f>[4]Setembro!$B$5</f>
        <v>23.229166666666661</v>
      </c>
      <c r="C10" s="10">
        <f>[4]Setembro!$B$6</f>
        <v>26.3125</v>
      </c>
      <c r="D10" s="10">
        <f>[4]Setembro!$B$7</f>
        <v>22.333333333333332</v>
      </c>
      <c r="E10" s="10">
        <f>[4]Setembro!$B$8</f>
        <v>19.262499999999999</v>
      </c>
      <c r="F10" s="10">
        <f>[4]Setembro!$B$9</f>
        <v>17.908333333333335</v>
      </c>
      <c r="G10" s="10">
        <f>[4]Setembro!$B$10</f>
        <v>18.95</v>
      </c>
      <c r="H10" s="10">
        <f>[4]Setembro!$B$11</f>
        <v>21.845833333333331</v>
      </c>
      <c r="I10" s="10">
        <f>[4]Setembro!$B$12</f>
        <v>25.804166666666664</v>
      </c>
      <c r="J10" s="10">
        <f>[4]Setembro!$B$13</f>
        <v>29.066666666666666</v>
      </c>
      <c r="K10" s="10">
        <f>[4]Setembro!$B$14</f>
        <v>24.212500000000006</v>
      </c>
      <c r="L10" s="10">
        <f>[4]Setembro!$B$15</f>
        <v>21.804166666666664</v>
      </c>
      <c r="M10" s="10">
        <f>[4]Setembro!$B$16</f>
        <v>22.954166666666669</v>
      </c>
      <c r="N10" s="10">
        <f>[4]Setembro!$B$17</f>
        <v>23.691666666666663</v>
      </c>
      <c r="O10" s="10">
        <f>[4]Setembro!$B$18</f>
        <v>19.662500000000001</v>
      </c>
      <c r="P10" s="10">
        <f>[4]Setembro!$B$19</f>
        <v>18.962500000000002</v>
      </c>
      <c r="Q10" s="10">
        <f>[4]Setembro!$B$20</f>
        <v>20.729166666666668</v>
      </c>
      <c r="R10" s="10">
        <f>[4]Setembro!$B$21</f>
        <v>19.75416666666667</v>
      </c>
      <c r="S10" s="10">
        <f>[4]Setembro!$B$22</f>
        <v>19.891666666666666</v>
      </c>
      <c r="T10" s="10">
        <f>[4]Setembro!$B$23</f>
        <v>22.120833333333334</v>
      </c>
      <c r="U10" s="10">
        <f>[4]Setembro!$B$24</f>
        <v>20.595833333333331</v>
      </c>
      <c r="V10" s="10">
        <f>[4]Setembro!$B$25</f>
        <v>22.720833333333331</v>
      </c>
      <c r="W10" s="10">
        <f>[4]Setembro!$B$26</f>
        <v>20.666666666666661</v>
      </c>
      <c r="X10" s="10">
        <f>[4]Setembro!$B$27</f>
        <v>15.96666666666667</v>
      </c>
      <c r="Y10" s="10">
        <f>[4]Setembro!$B$28</f>
        <v>18.412500000000001</v>
      </c>
      <c r="Z10" s="10">
        <f>[4]Setembro!$B$29</f>
        <v>21.195833333333329</v>
      </c>
      <c r="AA10" s="10">
        <f>[4]Setembro!$B$30</f>
        <v>19.3</v>
      </c>
      <c r="AB10" s="10">
        <f>[4]Setembro!$B$31</f>
        <v>20.104166666666668</v>
      </c>
      <c r="AC10" s="10">
        <f>[4]Setembro!$B$32</f>
        <v>19.404166666666669</v>
      </c>
      <c r="AD10" s="10">
        <f>[4]Setembro!$B$33</f>
        <v>19.462499999999999</v>
      </c>
      <c r="AE10" s="10">
        <f>[4]Setembro!$B$34</f>
        <v>18.783333333333335</v>
      </c>
      <c r="AF10" s="92">
        <f t="shared" si="1"/>
        <v>21.170277777777773</v>
      </c>
    </row>
    <row r="11" spans="1:37" x14ac:dyDescent="0.2">
      <c r="A11" s="56" t="s">
        <v>93</v>
      </c>
      <c r="B11" s="10" t="str">
        <f>[5]Setembro!$B$5</f>
        <v>*</v>
      </c>
      <c r="C11" s="10" t="str">
        <f>[5]Setembro!$B$6</f>
        <v>*</v>
      </c>
      <c r="D11" s="10" t="str">
        <f>[5]Setembro!$B$7</f>
        <v>*</v>
      </c>
      <c r="E11" s="10" t="str">
        <f>[5]Setembro!$B$8</f>
        <v>*</v>
      </c>
      <c r="F11" s="10" t="str">
        <f>[5]Setembro!$B$9</f>
        <v>*</v>
      </c>
      <c r="G11" s="10" t="str">
        <f>[5]Setembro!$B$10</f>
        <v>*</v>
      </c>
      <c r="H11" s="10" t="str">
        <f>[5]Setembro!$B$11</f>
        <v>*</v>
      </c>
      <c r="I11" s="10" t="str">
        <f>[5]Setembro!$B$12</f>
        <v>*</v>
      </c>
      <c r="J11" s="10" t="str">
        <f>[5]Setembro!$B$13</f>
        <v>*</v>
      </c>
      <c r="K11" s="10" t="str">
        <f>[5]Setembro!$B$14</f>
        <v>*</v>
      </c>
      <c r="L11" s="10" t="str">
        <f>[5]Setembro!$B$15</f>
        <v>*</v>
      </c>
      <c r="M11" s="10" t="str">
        <f>[5]Setembro!$B$16</f>
        <v>*</v>
      </c>
      <c r="N11" s="10" t="str">
        <f>[5]Setembro!$B$17</f>
        <v>*</v>
      </c>
      <c r="O11" s="10" t="str">
        <f>[5]Setembro!$B$18</f>
        <v>*</v>
      </c>
      <c r="P11" s="10" t="str">
        <f>[5]Setembro!$B$19</f>
        <v>*</v>
      </c>
      <c r="Q11" s="10" t="str">
        <f>[5]Setembro!$B$20</f>
        <v>*</v>
      </c>
      <c r="R11" s="10" t="str">
        <f>[5]Setembro!$B$21</f>
        <v>*</v>
      </c>
      <c r="S11" s="10" t="str">
        <f>[5]Setembro!$B$22</f>
        <v>*</v>
      </c>
      <c r="T11" s="10" t="str">
        <f>[5]Setembro!$B$23</f>
        <v>*</v>
      </c>
      <c r="U11" s="10" t="str">
        <f>[5]Setembro!$B$24</f>
        <v>*</v>
      </c>
      <c r="V11" s="10">
        <f>[5]Setembro!$B$25</f>
        <v>21.279166666666665</v>
      </c>
      <c r="W11" s="10">
        <f>[5]Setembro!$B$26</f>
        <v>18.895833333333332</v>
      </c>
      <c r="X11" s="10">
        <f>[5]Setembro!$B$27</f>
        <v>15.363157894736844</v>
      </c>
      <c r="Y11" s="10">
        <f>[5]Setembro!$B$28</f>
        <v>18.062500000000004</v>
      </c>
      <c r="Z11" s="10">
        <f>[5]Setembro!$B$29</f>
        <v>22.608333333333331</v>
      </c>
      <c r="AA11" s="10">
        <f>[5]Setembro!$B$30</f>
        <v>17.387500000000003</v>
      </c>
      <c r="AB11" s="10">
        <f>[5]Setembro!$B$31</f>
        <v>18.675000000000001</v>
      </c>
      <c r="AC11" s="10">
        <f>[5]Setembro!$B$32</f>
        <v>19.100000000000001</v>
      </c>
      <c r="AD11" s="10">
        <f>[5]Setembro!$B$33</f>
        <v>20.124999999999996</v>
      </c>
      <c r="AE11" s="10">
        <f>[5]Setembro!$B$34</f>
        <v>19.266666666666669</v>
      </c>
      <c r="AF11" s="92">
        <f t="shared" si="1"/>
        <v>19.076315789473686</v>
      </c>
      <c r="AJ11" t="s">
        <v>24</v>
      </c>
    </row>
    <row r="12" spans="1:37" x14ac:dyDescent="0.2">
      <c r="A12" s="56" t="s">
        <v>136</v>
      </c>
      <c r="B12" s="10">
        <f>[6]Setembro!$B$5</f>
        <v>26.016666666666676</v>
      </c>
      <c r="C12" s="10">
        <f>[6]Setembro!$B$6</f>
        <v>24.475000000000005</v>
      </c>
      <c r="D12" s="10">
        <f>[6]Setembro!$B$7</f>
        <v>22.770833333333332</v>
      </c>
      <c r="E12" s="10">
        <f>[6]Setembro!$B$8</f>
        <v>22.033333333333331</v>
      </c>
      <c r="F12" s="10">
        <f>[6]Setembro!$B$9</f>
        <v>22.581818181818186</v>
      </c>
      <c r="G12" s="10">
        <f>[6]Setembro!$B$10</f>
        <v>22.108333333333334</v>
      </c>
      <c r="H12" s="10">
        <f>[6]Setembro!$B$11</f>
        <v>24.370833333333337</v>
      </c>
      <c r="I12" s="10">
        <f>[6]Setembro!$B$12</f>
        <v>24.949999999999992</v>
      </c>
      <c r="J12" s="10">
        <f>[6]Setembro!$B$13</f>
        <v>27.066666666666674</v>
      </c>
      <c r="K12" s="10">
        <f>[6]Setembro!$B$14</f>
        <v>24.683333333333326</v>
      </c>
      <c r="L12" s="10">
        <f>[6]Setembro!$B$15</f>
        <v>24.120833333333334</v>
      </c>
      <c r="M12" s="10">
        <f>[6]Setembro!$B$16</f>
        <v>26.374999999999996</v>
      </c>
      <c r="N12" s="10">
        <f>[6]Setembro!$B$17</f>
        <v>26.321739130434782</v>
      </c>
      <c r="O12" s="10">
        <f>[6]Setembro!$B$18</f>
        <v>21.666666666666668</v>
      </c>
      <c r="P12" s="10">
        <f>[6]Setembro!$B$19</f>
        <v>18.037499999999998</v>
      </c>
      <c r="Q12" s="10">
        <f>[6]Setembro!$B$20</f>
        <v>20.445833333333329</v>
      </c>
      <c r="R12" s="10">
        <f>[6]Setembro!$B$21</f>
        <v>22.500000000000004</v>
      </c>
      <c r="S12" s="10">
        <f>[6]Setembro!$B$22</f>
        <v>24.641666666666669</v>
      </c>
      <c r="T12" s="10">
        <f>[6]Setembro!$B$23</f>
        <v>25.783333333333335</v>
      </c>
      <c r="U12" s="10">
        <f>[6]Setembro!$B$24</f>
        <v>24.212500000000002</v>
      </c>
      <c r="V12" s="10">
        <f>[6]Setembro!$B$25</f>
        <v>25.329166666666666</v>
      </c>
      <c r="W12" s="10">
        <f>[6]Setembro!$B$26</f>
        <v>21.847619047619052</v>
      </c>
      <c r="X12" s="10">
        <f>[6]Setembro!$B$27</f>
        <v>18.134782608695652</v>
      </c>
      <c r="Y12" s="10">
        <f>[6]Setembro!$B$28</f>
        <v>20.187499999999996</v>
      </c>
      <c r="Z12" s="10">
        <f>[6]Setembro!$B$29</f>
        <v>24.569565217391304</v>
      </c>
      <c r="AA12" s="10">
        <f>[6]Setembro!$B$30</f>
        <v>22.822727272727274</v>
      </c>
      <c r="AB12" s="10">
        <f>[6]Setembro!$B$31</f>
        <v>21.604347826086954</v>
      </c>
      <c r="AC12" s="10">
        <f>[6]Setembro!$B$32</f>
        <v>19.285714285714285</v>
      </c>
      <c r="AD12" s="10">
        <f>[6]Setembro!$B$33</f>
        <v>20.182608695652174</v>
      </c>
      <c r="AE12" s="10">
        <f>[6]Setembro!$B$34</f>
        <v>20.643478260869564</v>
      </c>
      <c r="AF12" s="92">
        <f t="shared" si="1"/>
        <v>22.992313350900311</v>
      </c>
      <c r="AJ12" t="s">
        <v>24</v>
      </c>
    </row>
    <row r="13" spans="1:37" x14ac:dyDescent="0.2">
      <c r="A13" s="56" t="s">
        <v>1</v>
      </c>
      <c r="B13" s="10">
        <f>[7]Setembro!$B$5</f>
        <v>26.658333333333331</v>
      </c>
      <c r="C13" s="10">
        <f>[7]Setembro!$B$6</f>
        <v>26.179166666666664</v>
      </c>
      <c r="D13" s="10">
        <f>[7]Setembro!$B$7</f>
        <v>20.387500000000003</v>
      </c>
      <c r="E13" s="10">
        <f>[7]Setembro!$B$8</f>
        <v>20.495833333333334</v>
      </c>
      <c r="F13" s="10">
        <f>[7]Setembro!$B$9</f>
        <v>21.445833333333336</v>
      </c>
      <c r="G13" s="10">
        <f>[7]Setembro!$B$10</f>
        <v>22.158333333333335</v>
      </c>
      <c r="H13" s="10">
        <f>[7]Setembro!$B$11</f>
        <v>24.245833333333337</v>
      </c>
      <c r="I13" s="10">
        <f>[7]Setembro!$B$12</f>
        <v>27.591666666666669</v>
      </c>
      <c r="J13" s="10">
        <f>[7]Setembro!$B$13</f>
        <v>27.929166666666664</v>
      </c>
      <c r="K13" s="10">
        <f>[7]Setembro!$B$14</f>
        <v>23.822727272727274</v>
      </c>
      <c r="L13" s="10">
        <f>[7]Setembro!$B$15</f>
        <v>22.287500000000005</v>
      </c>
      <c r="M13" s="10">
        <f>[7]Setembro!$B$16</f>
        <v>26.313043478260866</v>
      </c>
      <c r="N13" s="10">
        <f>[7]Setembro!$B$17</f>
        <v>25.799999999999994</v>
      </c>
      <c r="O13" s="10">
        <f>[7]Setembro!$B$18</f>
        <v>19.758333333333333</v>
      </c>
      <c r="P13" s="10">
        <f>[7]Setembro!$B$19</f>
        <v>18.004166666666666</v>
      </c>
      <c r="Q13" s="10">
        <f>[7]Setembro!$B$20</f>
        <v>20.495833333333334</v>
      </c>
      <c r="R13" s="10">
        <f>[7]Setembro!$B$21</f>
        <v>21.783333333333331</v>
      </c>
      <c r="S13" s="10">
        <f>[7]Setembro!$B$22</f>
        <v>24.283333333333335</v>
      </c>
      <c r="T13" s="10">
        <f>[7]Setembro!$B$23</f>
        <v>27.245833333333334</v>
      </c>
      <c r="U13" s="10">
        <f>[7]Setembro!$B$24</f>
        <v>23.900000000000002</v>
      </c>
      <c r="V13" s="10">
        <f>[7]Setembro!$B$25</f>
        <v>24.450000000000003</v>
      </c>
      <c r="W13" s="10">
        <f>[7]Setembro!$B$26</f>
        <v>21.191666666666663</v>
      </c>
      <c r="X13" s="10">
        <f>[7]Setembro!$B$27</f>
        <v>17.137499999999999</v>
      </c>
      <c r="Y13" s="10">
        <f>[7]Setembro!$B$28</f>
        <v>20.804166666666664</v>
      </c>
      <c r="Z13" s="10">
        <f>[7]Setembro!$B$29</f>
        <v>25.462499999999995</v>
      </c>
      <c r="AA13" s="10">
        <f>[7]Setembro!$B$30</f>
        <v>22.870833333333337</v>
      </c>
      <c r="AB13" s="10">
        <f>[7]Setembro!$B$31</f>
        <v>22.654166666666665</v>
      </c>
      <c r="AC13" s="10">
        <f>[7]Setembro!$B$32</f>
        <v>19.166666666666668</v>
      </c>
      <c r="AD13" s="10">
        <f>[7]Setembro!$B$33</f>
        <v>20.179166666666664</v>
      </c>
      <c r="AE13" s="10">
        <f>[7]Setembro!$B$34</f>
        <v>21.195833333333336</v>
      </c>
      <c r="AF13" s="92">
        <f t="shared" si="1"/>
        <v>22.863275691699606</v>
      </c>
      <c r="AH13" s="11" t="s">
        <v>24</v>
      </c>
    </row>
    <row r="14" spans="1:37" x14ac:dyDescent="0.2">
      <c r="A14" s="56" t="s">
        <v>2</v>
      </c>
      <c r="B14" s="10">
        <f>[8]Setembro!$B$5</f>
        <v>25.491666666666664</v>
      </c>
      <c r="C14" s="10">
        <f>[8]Setembro!$B$6</f>
        <v>26.045833333333331</v>
      </c>
      <c r="D14" s="10">
        <f>[8]Setembro!$B$7</f>
        <v>26.718181818181822</v>
      </c>
      <c r="E14" s="10">
        <f>[8]Setembro!$B$8</f>
        <v>25.129166666666666</v>
      </c>
      <c r="F14" s="10">
        <f>[8]Setembro!$B$9</f>
        <v>24.036363636363635</v>
      </c>
      <c r="G14" s="10">
        <f>[8]Setembro!$B$10</f>
        <v>23.925000000000001</v>
      </c>
      <c r="H14" s="10">
        <f>[8]Setembro!$B$11</f>
        <v>26.066666666666666</v>
      </c>
      <c r="I14" s="10">
        <f>[8]Setembro!$B$12</f>
        <v>27.612499999999997</v>
      </c>
      <c r="J14" s="10">
        <f>[8]Setembro!$B$13</f>
        <v>29.429166666666671</v>
      </c>
      <c r="K14" s="10">
        <f>[8]Setembro!$B$14</f>
        <v>28.475000000000005</v>
      </c>
      <c r="L14" s="10">
        <f>[8]Setembro!$B$15</f>
        <v>27.495833333333326</v>
      </c>
      <c r="M14" s="10">
        <f>[8]Setembro!$B$16</f>
        <v>28.491666666666671</v>
      </c>
      <c r="N14" s="10">
        <f>[8]Setembro!$B$17</f>
        <v>28.320833333333329</v>
      </c>
      <c r="O14" s="10">
        <f>[8]Setembro!$B$18</f>
        <v>26.008333333333329</v>
      </c>
      <c r="P14" s="10">
        <f>[8]Setembro!$B$19</f>
        <v>21.95</v>
      </c>
      <c r="Q14" s="10">
        <f>[8]Setembro!$B$20</f>
        <v>22.374999999999996</v>
      </c>
      <c r="R14" s="10">
        <f>[8]Setembro!$B$21</f>
        <v>23.35217391304348</v>
      </c>
      <c r="S14" s="10">
        <f>[8]Setembro!$B$22</f>
        <v>24.658333333333331</v>
      </c>
      <c r="T14" s="10">
        <f>[8]Setembro!$B$23</f>
        <v>25.239130434782609</v>
      </c>
      <c r="U14" s="10">
        <f>[8]Setembro!$B$24</f>
        <v>22.741666666666664</v>
      </c>
      <c r="V14" s="10">
        <f>[8]Setembro!$B$25</f>
        <v>24.987500000000001</v>
      </c>
      <c r="W14" s="10">
        <f>[8]Setembro!$B$26</f>
        <v>21.491304347826084</v>
      </c>
      <c r="X14" s="10">
        <f>[8]Setembro!$B$27</f>
        <v>20.404545454545456</v>
      </c>
      <c r="Y14" s="10">
        <f>[8]Setembro!$B$28</f>
        <v>21.504166666666663</v>
      </c>
      <c r="Z14" s="10">
        <f>[8]Setembro!$B$29</f>
        <v>25.373913043478257</v>
      </c>
      <c r="AA14" s="10">
        <f>[8]Setembro!$B$30</f>
        <v>25.545454545454547</v>
      </c>
      <c r="AB14" s="10">
        <f>[8]Setembro!$B$31</f>
        <v>20.513636363636365</v>
      </c>
      <c r="AC14" s="10">
        <f>[8]Setembro!$B$32</f>
        <v>19.928571428571431</v>
      </c>
      <c r="AD14" s="10">
        <f>[8]Setembro!$B$33</f>
        <v>19.520833333333332</v>
      </c>
      <c r="AE14" s="10">
        <f>[8]Setembro!$B$34</f>
        <v>21.930434782608696</v>
      </c>
      <c r="AF14" s="92">
        <f t="shared" si="1"/>
        <v>24.492095881171963</v>
      </c>
      <c r="AG14" s="11" t="s">
        <v>24</v>
      </c>
      <c r="AH14" s="11" t="s">
        <v>24</v>
      </c>
      <c r="AK14" t="s">
        <v>24</v>
      </c>
    </row>
    <row r="15" spans="1:37" x14ac:dyDescent="0.2">
      <c r="A15" s="56" t="s">
        <v>3</v>
      </c>
      <c r="B15" s="10">
        <f>[9]Setembro!$B$5</f>
        <v>24.620833333333334</v>
      </c>
      <c r="C15" s="10">
        <f>[9]Setembro!$B$6</f>
        <v>25.483333333333324</v>
      </c>
      <c r="D15" s="10">
        <f>[9]Setembro!$B$7</f>
        <v>24.945454545454542</v>
      </c>
      <c r="E15" s="10">
        <f>[9]Setembro!$B$8</f>
        <v>21.737499999999997</v>
      </c>
      <c r="F15" s="10">
        <f>[9]Setembro!$B$9</f>
        <v>22.262499999999999</v>
      </c>
      <c r="G15" s="10">
        <f>[9]Setembro!$B$10</f>
        <v>20.908333333333331</v>
      </c>
      <c r="H15" s="10">
        <f>[9]Setembro!$B$11</f>
        <v>25.245833333333334</v>
      </c>
      <c r="I15" s="10">
        <f>[9]Setembro!$B$12</f>
        <v>27.020833333333332</v>
      </c>
      <c r="J15" s="10">
        <f>[9]Setembro!$B$13</f>
        <v>27.812499999999996</v>
      </c>
      <c r="K15" s="10">
        <f>[9]Setembro!$B$14</f>
        <v>26.725000000000005</v>
      </c>
      <c r="L15" s="10">
        <f>[9]Setembro!$B$15</f>
        <v>25.037499999999994</v>
      </c>
      <c r="M15" s="10">
        <f>[9]Setembro!$B$16</f>
        <v>26.570833333333336</v>
      </c>
      <c r="N15" s="10">
        <f>[9]Setembro!$B$17</f>
        <v>26.917391304347824</v>
      </c>
      <c r="O15" s="10">
        <f>[9]Setembro!$B$18</f>
        <v>22.158333333333331</v>
      </c>
      <c r="P15" s="10">
        <f>[9]Setembro!$B$19</f>
        <v>17.783333333333335</v>
      </c>
      <c r="Q15" s="10">
        <f>[9]Setembro!$B$20</f>
        <v>19.495833333333334</v>
      </c>
      <c r="R15" s="10">
        <f>[9]Setembro!$B$21</f>
        <v>21.537500000000005</v>
      </c>
      <c r="S15" s="10">
        <f>[9]Setembro!$B$22</f>
        <v>24.008333333333336</v>
      </c>
      <c r="T15" s="10">
        <f>[9]Setembro!$B$23</f>
        <v>26.679166666666671</v>
      </c>
      <c r="U15" s="10">
        <f>[9]Setembro!$B$24</f>
        <v>22.604166666666671</v>
      </c>
      <c r="V15" s="10">
        <f>[9]Setembro!$B$25</f>
        <v>25.975000000000005</v>
      </c>
      <c r="W15" s="10">
        <f>[9]Setembro!$B$26</f>
        <v>21.204347826086963</v>
      </c>
      <c r="X15" s="10">
        <f>[9]Setembro!$B$27</f>
        <v>17.490000000000002</v>
      </c>
      <c r="Y15" s="10">
        <f>[9]Setembro!$B$28</f>
        <v>20.279166666666665</v>
      </c>
      <c r="Z15" s="10">
        <f>[9]Setembro!$B$29</f>
        <v>25.708695652173912</v>
      </c>
      <c r="AA15" s="10">
        <f>[9]Setembro!$B$30</f>
        <v>24.722727272727273</v>
      </c>
      <c r="AB15" s="10">
        <f>[9]Setembro!$B$31</f>
        <v>19.540909090909086</v>
      </c>
      <c r="AC15" s="10">
        <f>[9]Setembro!$B$32</f>
        <v>18.340909090909093</v>
      </c>
      <c r="AD15" s="10">
        <f>[9]Setembro!$B$33</f>
        <v>17.979166666666671</v>
      </c>
      <c r="AE15" s="10">
        <f>[9]Setembro!$B$34</f>
        <v>20.904166666666665</v>
      </c>
      <c r="AF15" s="92">
        <f t="shared" si="1"/>
        <v>23.056653381642512</v>
      </c>
      <c r="AG15" t="s">
        <v>24</v>
      </c>
      <c r="AH15" s="11" t="s">
        <v>24</v>
      </c>
      <c r="AJ15" t="s">
        <v>24</v>
      </c>
    </row>
    <row r="16" spans="1:37" x14ac:dyDescent="0.2">
      <c r="A16" s="56" t="s">
        <v>4</v>
      </c>
      <c r="B16" s="10">
        <f>[10]Setembro!$B$5</f>
        <v>29.720833333333328</v>
      </c>
      <c r="C16" s="10">
        <f>[10]Setembro!$B$6</f>
        <v>29.537499999999998</v>
      </c>
      <c r="D16" s="10">
        <f>[10]Setembro!$B$7</f>
        <v>22.879166666666666</v>
      </c>
      <c r="E16" s="10">
        <f>[10]Setembro!$B$8</f>
        <v>23.483333333333331</v>
      </c>
      <c r="F16" s="10">
        <f>[10]Setembro!$B$9</f>
        <v>23.42173913043478</v>
      </c>
      <c r="G16" s="10">
        <f>[10]Setembro!$B$10</f>
        <v>23.979166666666668</v>
      </c>
      <c r="H16" s="10">
        <f>[10]Setembro!$B$11</f>
        <v>27.083333333333329</v>
      </c>
      <c r="I16" s="10">
        <f>[10]Setembro!$B$12</f>
        <v>31.170833333333338</v>
      </c>
      <c r="J16" s="10">
        <f>[10]Setembro!$B$13</f>
        <v>31.795833333333334</v>
      </c>
      <c r="K16" s="10">
        <f>[10]Setembro!$B$14</f>
        <v>24.049999999999997</v>
      </c>
      <c r="L16" s="10">
        <f>[10]Setembro!$B$15</f>
        <v>24.070833333333336</v>
      </c>
      <c r="M16" s="10">
        <f>[10]Setembro!$B$16</f>
        <v>28.408333333333335</v>
      </c>
      <c r="N16" s="10">
        <f>[10]Setembro!$B$17</f>
        <v>26.278260869565216</v>
      </c>
      <c r="O16" s="10">
        <f>[10]Setembro!$B$18</f>
        <v>21.233333333333331</v>
      </c>
      <c r="P16" s="10">
        <f>[10]Setembro!$B$19</f>
        <v>20.778260869565216</v>
      </c>
      <c r="Q16" s="10">
        <f>[10]Setembro!$B$20</f>
        <v>24.183333333333334</v>
      </c>
      <c r="R16" s="10">
        <f>[10]Setembro!$B$21</f>
        <v>27.795652173913048</v>
      </c>
      <c r="S16" s="10">
        <f>[10]Setembro!$B$22</f>
        <v>30.362500000000001</v>
      </c>
      <c r="T16" s="10">
        <f>[10]Setembro!$B$23</f>
        <v>32.024999999999999</v>
      </c>
      <c r="U16" s="10">
        <f>[10]Setembro!$B$24</f>
        <v>29.512500000000006</v>
      </c>
      <c r="V16" s="10">
        <f>[10]Setembro!$B$25</f>
        <v>29.566666666666663</v>
      </c>
      <c r="W16" s="10">
        <f>[10]Setembro!$B$26</f>
        <v>24.8125</v>
      </c>
      <c r="X16" s="10">
        <f>[10]Setembro!$B$27</f>
        <v>22.223809523809525</v>
      </c>
      <c r="Y16" s="10">
        <f>[10]Setembro!$B$28</f>
        <v>25.125</v>
      </c>
      <c r="Z16" s="10">
        <f>[10]Setembro!$B$29</f>
        <v>29.318181818181817</v>
      </c>
      <c r="AA16" s="10">
        <f>[10]Setembro!$B$30</f>
        <v>30.220833333333335</v>
      </c>
      <c r="AB16" s="10">
        <f>[10]Setembro!$B$31</f>
        <v>26.495833333333337</v>
      </c>
      <c r="AC16" s="10">
        <f>[10]Setembro!$B$32</f>
        <v>22.44285714285714</v>
      </c>
      <c r="AD16" s="10">
        <f>[10]Setembro!$B$33</f>
        <v>19.709090909090911</v>
      </c>
      <c r="AE16" s="10">
        <f>[10]Setembro!$B$34</f>
        <v>21.295454545454547</v>
      </c>
      <c r="AF16" s="92">
        <f t="shared" si="1"/>
        <v>26.09933245498463</v>
      </c>
      <c r="AG16" s="11" t="s">
        <v>24</v>
      </c>
      <c r="AH16" s="11" t="s">
        <v>24</v>
      </c>
    </row>
    <row r="17" spans="1:37" x14ac:dyDescent="0.2">
      <c r="A17" s="56" t="s">
        <v>22</v>
      </c>
      <c r="B17" s="10">
        <f>[11]Setembro!$B$5</f>
        <v>25.637500000000003</v>
      </c>
      <c r="C17" s="10">
        <f>[11]Setembro!$B$6</f>
        <v>25.700000000000003</v>
      </c>
      <c r="D17" s="10">
        <f>[11]Setembro!$B$7</f>
        <v>24.245833333333334</v>
      </c>
      <c r="E17" s="10">
        <f>[11]Setembro!$B$8</f>
        <v>22.345833333333331</v>
      </c>
      <c r="F17" s="10">
        <f>[11]Setembro!$B$9</f>
        <v>23.295833333333334</v>
      </c>
      <c r="G17" s="10">
        <f>[11]Setembro!$B$10</f>
        <v>22.608333333333338</v>
      </c>
      <c r="H17" s="10">
        <f>[11]Setembro!$B$11</f>
        <v>25.224999999999998</v>
      </c>
      <c r="I17" s="10">
        <f>[11]Setembro!$B$12</f>
        <v>27.133333333333336</v>
      </c>
      <c r="J17" s="10">
        <f>[11]Setembro!$B$13</f>
        <v>27.962500000000002</v>
      </c>
      <c r="K17" s="10">
        <f>[11]Setembro!$B$14</f>
        <v>27.145833333333332</v>
      </c>
      <c r="L17" s="10">
        <f>[11]Setembro!$B$15</f>
        <v>25.991666666666664</v>
      </c>
      <c r="M17" s="10">
        <f>[11]Setembro!$B$16</f>
        <v>27.191666666666666</v>
      </c>
      <c r="N17" s="10">
        <f>[11]Setembro!$B$17</f>
        <v>27.504166666666663</v>
      </c>
      <c r="O17" s="10">
        <f>[11]Setembro!$B$18</f>
        <v>24.099999999999998</v>
      </c>
      <c r="P17" s="10">
        <f>[11]Setembro!$B$19</f>
        <v>19.237500000000001</v>
      </c>
      <c r="Q17" s="10">
        <f>[11]Setembro!$B$20</f>
        <v>20.999999999999996</v>
      </c>
      <c r="R17" s="10">
        <f>[11]Setembro!$B$21</f>
        <v>23.541666666666661</v>
      </c>
      <c r="S17" s="10">
        <f>[11]Setembro!$B$22</f>
        <v>25.791666666666671</v>
      </c>
      <c r="T17" s="10">
        <f>[11]Setembro!$B$23</f>
        <v>26.295833333333331</v>
      </c>
      <c r="U17" s="10">
        <f>[11]Setembro!$B$24</f>
        <v>23.262499999999999</v>
      </c>
      <c r="V17" s="10">
        <f>[11]Setembro!$B$25</f>
        <v>26.025000000000002</v>
      </c>
      <c r="W17" s="10">
        <f>[11]Setembro!$B$26</f>
        <v>22.9375</v>
      </c>
      <c r="X17" s="10">
        <f>[11]Setembro!$B$27</f>
        <v>19.187499999999996</v>
      </c>
      <c r="Y17" s="10">
        <f>[11]Setembro!$B$28</f>
        <v>21.487500000000001</v>
      </c>
      <c r="Z17" s="10">
        <f>[11]Setembro!$B$29</f>
        <v>25.679166666666664</v>
      </c>
      <c r="AA17" s="10">
        <f>[11]Setembro!$B$30</f>
        <v>25.475000000000005</v>
      </c>
      <c r="AB17" s="10">
        <f>[11]Setembro!$B$31</f>
        <v>21.204166666666669</v>
      </c>
      <c r="AC17" s="10">
        <f>[11]Setembro!$B$32</f>
        <v>19.458333333333332</v>
      </c>
      <c r="AD17" s="10">
        <f>[11]Setembro!$B$33</f>
        <v>19.729166666666668</v>
      </c>
      <c r="AE17" s="10">
        <f>[11]Setembro!$B$34</f>
        <v>22.525000000000002</v>
      </c>
      <c r="AF17" s="92">
        <f t="shared" si="1"/>
        <v>23.964166666666667</v>
      </c>
      <c r="AH17" s="11" t="s">
        <v>24</v>
      </c>
      <c r="AI17" t="s">
        <v>24</v>
      </c>
      <c r="AJ17" t="s">
        <v>24</v>
      </c>
    </row>
    <row r="18" spans="1:37" x14ac:dyDescent="0.2">
      <c r="A18" s="56" t="s">
        <v>5</v>
      </c>
      <c r="B18" s="10">
        <f>[12]Setembro!$B$5</f>
        <v>27.241666666666671</v>
      </c>
      <c r="C18" s="10">
        <f>[12]Setembro!$B$6</f>
        <v>26.479166666666671</v>
      </c>
      <c r="D18" s="10">
        <f>[12]Setembro!$B$7</f>
        <v>24.652173913043477</v>
      </c>
      <c r="E18" s="10">
        <f>[12]Setembro!$B$8</f>
        <v>23.970833333333335</v>
      </c>
      <c r="F18" s="10">
        <f>[12]Setembro!$B$9</f>
        <v>26.347826086956523</v>
      </c>
      <c r="G18" s="10">
        <f>[12]Setembro!$B$10</f>
        <v>26.141666666666666</v>
      </c>
      <c r="H18" s="10">
        <f>[12]Setembro!$B$11</f>
        <v>26.529166666666669</v>
      </c>
      <c r="I18" s="10">
        <f>[12]Setembro!$B$12</f>
        <v>26.379166666666666</v>
      </c>
      <c r="J18" s="10">
        <f>[12]Setembro!$B$13</f>
        <v>28.083333333333329</v>
      </c>
      <c r="K18" s="10">
        <f>[12]Setembro!$B$14</f>
        <v>26.679166666666664</v>
      </c>
      <c r="L18" s="10">
        <f>[12]Setembro!$B$15</f>
        <v>25.658333333333335</v>
      </c>
      <c r="M18" s="10">
        <f>[12]Setembro!$B$16</f>
        <v>27.904166666666669</v>
      </c>
      <c r="N18" s="10">
        <f>[12]Setembro!$B$17</f>
        <v>28.873913043478257</v>
      </c>
      <c r="O18" s="10">
        <f>[12]Setembro!$B$18</f>
        <v>25.774999999999995</v>
      </c>
      <c r="P18" s="10">
        <f>[12]Setembro!$B$19</f>
        <v>21.337500000000002</v>
      </c>
      <c r="Q18" s="10">
        <f>[12]Setembro!$B$20</f>
        <v>23.500000000000004</v>
      </c>
      <c r="R18" s="10">
        <f>[12]Setembro!$B$21</f>
        <v>26.491304347826084</v>
      </c>
      <c r="S18" s="10">
        <f>[12]Setembro!$B$22</f>
        <v>28.074999999999999</v>
      </c>
      <c r="T18" s="10">
        <f>[12]Setembro!$B$23</f>
        <v>29.137500000000003</v>
      </c>
      <c r="U18" s="10">
        <f>[12]Setembro!$B$24</f>
        <v>28.254166666666663</v>
      </c>
      <c r="V18" s="10">
        <f>[12]Setembro!$B$25</f>
        <v>29.341666666666672</v>
      </c>
      <c r="W18" s="10">
        <f>[12]Setembro!$B$26</f>
        <v>26.981818181818177</v>
      </c>
      <c r="X18" s="10">
        <f>[12]Setembro!$B$27</f>
        <v>23.391304347826082</v>
      </c>
      <c r="Y18" s="10">
        <f>[12]Setembro!$B$28</f>
        <v>24.316666666666666</v>
      </c>
      <c r="Z18" s="10">
        <f>[12]Setembro!$B$29</f>
        <v>26.121739130434779</v>
      </c>
      <c r="AA18" s="10">
        <f>[12]Setembro!$B$30</f>
        <v>27.2695652173913</v>
      </c>
      <c r="AB18" s="10">
        <f>[12]Setembro!$B$31</f>
        <v>23.6875</v>
      </c>
      <c r="AC18" s="10">
        <f>[12]Setembro!$B$32</f>
        <v>21.986363636363635</v>
      </c>
      <c r="AD18" s="10">
        <f>[12]Setembro!$B$33</f>
        <v>22.756521739130438</v>
      </c>
      <c r="AE18" s="10">
        <f>[12]Setembro!$B$34</f>
        <v>24.786956521739132</v>
      </c>
      <c r="AF18" s="92">
        <f t="shared" si="1"/>
        <v>25.938371761089162</v>
      </c>
      <c r="AG18" t="s">
        <v>24</v>
      </c>
      <c r="AJ18" t="s">
        <v>24</v>
      </c>
    </row>
    <row r="19" spans="1:37" x14ac:dyDescent="0.2">
      <c r="A19" s="56" t="s">
        <v>137</v>
      </c>
      <c r="B19" s="10" t="str">
        <f>[13]Setembro!$B$5</f>
        <v>*</v>
      </c>
      <c r="C19" s="10" t="str">
        <f>[13]Setembro!$B$6</f>
        <v>*</v>
      </c>
      <c r="D19" s="10" t="str">
        <f>[13]Setembro!$B$7</f>
        <v>*</v>
      </c>
      <c r="E19" s="10" t="str">
        <f>[13]Setembro!$B$8</f>
        <v>*</v>
      </c>
      <c r="F19" s="10" t="str">
        <f>[13]Setembro!$B$9</f>
        <v>*</v>
      </c>
      <c r="G19" s="10" t="str">
        <f>[13]Setembro!$B$10</f>
        <v>*</v>
      </c>
      <c r="H19" s="10" t="str">
        <f>[13]Setembro!$B$11</f>
        <v>*</v>
      </c>
      <c r="I19" s="10" t="str">
        <f>[13]Setembro!$B$12</f>
        <v>*</v>
      </c>
      <c r="J19" s="10" t="str">
        <f>[13]Setembro!$B$13</f>
        <v>*</v>
      </c>
      <c r="K19" s="10" t="str">
        <f>[13]Setembro!$B$14</f>
        <v>*</v>
      </c>
      <c r="L19" s="10" t="str">
        <f>[13]Setembro!$B$15</f>
        <v>*</v>
      </c>
      <c r="M19" s="10" t="str">
        <f>[13]Setembro!$B$16</f>
        <v>*</v>
      </c>
      <c r="N19" s="10" t="str">
        <f>[13]Setembro!$B$17</f>
        <v>*</v>
      </c>
      <c r="O19" s="10" t="str">
        <f>[13]Setembro!$B$18</f>
        <v>*</v>
      </c>
      <c r="P19" s="10" t="str">
        <f>[13]Setembro!$B$19</f>
        <v>*</v>
      </c>
      <c r="Q19" s="10" t="str">
        <f>[13]Setembro!$B$20</f>
        <v>*</v>
      </c>
      <c r="R19" s="10" t="str">
        <f>[13]Setembro!$B$21</f>
        <v>*</v>
      </c>
      <c r="S19" s="10" t="str">
        <f>[13]Setembro!$B$22</f>
        <v>*</v>
      </c>
      <c r="T19" s="10" t="str">
        <f>[13]Setembro!$B$23</f>
        <v>*</v>
      </c>
      <c r="U19" s="10" t="str">
        <f>[13]Setembro!$B$24</f>
        <v>*</v>
      </c>
      <c r="V19" s="10">
        <f>[13]Setembro!$B$25</f>
        <v>22.775000000000002</v>
      </c>
      <c r="W19" s="10">
        <f>[13]Setembro!$B$26</f>
        <v>20.587500000000002</v>
      </c>
      <c r="X19" s="10">
        <f>[13]Setembro!$B$27</f>
        <v>15.970833333333333</v>
      </c>
      <c r="Y19" s="10">
        <f>[13]Setembro!$B$28</f>
        <v>19.204166666666669</v>
      </c>
      <c r="Z19" s="10">
        <f>[13]Setembro!$B$29</f>
        <v>23.595833333333335</v>
      </c>
      <c r="AA19" s="10">
        <f>[13]Setembro!$B$30</f>
        <v>18.395833333333332</v>
      </c>
      <c r="AB19" s="10">
        <f>[13]Setembro!$B$31</f>
        <v>19.929166666666664</v>
      </c>
      <c r="AC19" s="10">
        <f>[13]Setembro!$B$32</f>
        <v>19.808333333333334</v>
      </c>
      <c r="AD19" s="10">
        <f>[13]Setembro!$B$33</f>
        <v>20.133333333333333</v>
      </c>
      <c r="AE19" s="10">
        <f>[13]Setembro!$B$34</f>
        <v>19.912500000000005</v>
      </c>
      <c r="AF19" s="92">
        <f t="shared" si="1"/>
        <v>20.03125</v>
      </c>
      <c r="AH19" s="11" t="s">
        <v>24</v>
      </c>
      <c r="AI19" t="s">
        <v>24</v>
      </c>
      <c r="AJ19" t="s">
        <v>24</v>
      </c>
    </row>
    <row r="20" spans="1:37" x14ac:dyDescent="0.2">
      <c r="A20" s="56" t="s">
        <v>21</v>
      </c>
      <c r="B20" s="10">
        <f>[14]Setembro!$B$5</f>
        <v>26.417391304347824</v>
      </c>
      <c r="C20" s="10">
        <f>[14]Setembro!$B$6</f>
        <v>23.979166666666668</v>
      </c>
      <c r="D20" s="10">
        <f>[14]Setembro!$B$7</f>
        <v>19.554166666666667</v>
      </c>
      <c r="E20" s="10">
        <f>[14]Setembro!$B$8</f>
        <v>19.616666666666664</v>
      </c>
      <c r="F20" s="10">
        <f>[14]Setembro!$B$9</f>
        <v>20.124999999999996</v>
      </c>
      <c r="G20" s="10">
        <f>[14]Setembro!$B$10</f>
        <v>22.066666666666674</v>
      </c>
      <c r="H20" s="10" t="str">
        <f>[14]Setembro!$B$11</f>
        <v>*</v>
      </c>
      <c r="I20" s="10">
        <f>[14]Setembro!$B$12</f>
        <v>27.950000000000003</v>
      </c>
      <c r="J20" s="10">
        <f>[14]Setembro!$B$13</f>
        <v>28.612499999999997</v>
      </c>
      <c r="K20" s="10">
        <f>[14]Setembro!$B$14</f>
        <v>18.987500000000001</v>
      </c>
      <c r="L20" s="10">
        <f>[14]Setembro!$B$15</f>
        <v>20.708695652173915</v>
      </c>
      <c r="M20" s="10">
        <f>[14]Setembro!$B$16</f>
        <v>22.508333333333329</v>
      </c>
      <c r="N20" s="10">
        <f>[14]Setembro!$B$17</f>
        <v>22.795833333333331</v>
      </c>
      <c r="O20" s="10">
        <f>[14]Setembro!$B$18</f>
        <v>18.279166666666665</v>
      </c>
      <c r="P20" s="10">
        <f>[14]Setembro!$B$19</f>
        <v>18.862500000000001</v>
      </c>
      <c r="Q20" s="10">
        <f>[14]Setembro!$B$20</f>
        <v>20.804166666666671</v>
      </c>
      <c r="R20" s="10">
        <f>[14]Setembro!$B$21</f>
        <v>22.766666666666669</v>
      </c>
      <c r="S20" s="10">
        <f>[14]Setembro!$B$22</f>
        <v>24.441666666666666</v>
      </c>
      <c r="T20" s="10">
        <f>[14]Setembro!$B$23</f>
        <v>26.562499999999996</v>
      </c>
      <c r="U20" s="10">
        <f>[14]Setembro!$B$24</f>
        <v>22.545833333333334</v>
      </c>
      <c r="V20" s="10">
        <f>[14]Setembro!$B$25</f>
        <v>23.854166666666668</v>
      </c>
      <c r="W20" s="10">
        <f>[14]Setembro!$B$26</f>
        <v>21.066666666666666</v>
      </c>
      <c r="X20" s="10">
        <f>[14]Setembro!$B$27</f>
        <v>18.391666666666669</v>
      </c>
      <c r="Y20" s="10">
        <f>[14]Setembro!$B$28</f>
        <v>20.729166666666664</v>
      </c>
      <c r="Z20" s="10">
        <f>[14]Setembro!$B$29</f>
        <v>25.179166666666671</v>
      </c>
      <c r="AA20" s="10">
        <f>[14]Setembro!$B$30</f>
        <v>21.958333333333332</v>
      </c>
      <c r="AB20" s="10">
        <f>[14]Setembro!$B$31</f>
        <v>22.616666666666664</v>
      </c>
      <c r="AC20" s="10">
        <f>[14]Setembro!$B$32</f>
        <v>20.875000000000004</v>
      </c>
      <c r="AD20" s="10">
        <f>[14]Setembro!$B$33</f>
        <v>22.379166666666666</v>
      </c>
      <c r="AE20" s="10">
        <f>[14]Setembro!$B$34</f>
        <v>21.720833333333335</v>
      </c>
      <c r="AF20" s="92">
        <f t="shared" si="1"/>
        <v>22.28811219390305</v>
      </c>
      <c r="AH20" s="11" t="s">
        <v>24</v>
      </c>
    </row>
    <row r="21" spans="1:37" s="5" customFormat="1" x14ac:dyDescent="0.2">
      <c r="A21" s="56" t="s">
        <v>6</v>
      </c>
      <c r="B21" s="10">
        <f>[15]Setembro!$B$5</f>
        <v>27.033333333333328</v>
      </c>
      <c r="C21" s="10">
        <f>[15]Setembro!$B$6</f>
        <v>26.537499999999991</v>
      </c>
      <c r="D21" s="10">
        <f>[15]Setembro!$B$7</f>
        <v>21.413043478260871</v>
      </c>
      <c r="E21" s="10">
        <f>[15]Setembro!$B$8</f>
        <v>21.608333333333338</v>
      </c>
      <c r="F21" s="10">
        <f>[15]Setembro!$B$9</f>
        <v>21.704347826086956</v>
      </c>
      <c r="G21" s="10">
        <f>[15]Setembro!$B$10</f>
        <v>22.491666666666671</v>
      </c>
      <c r="H21" s="10">
        <f>[15]Setembro!$B$11</f>
        <v>24.2</v>
      </c>
      <c r="I21" s="10">
        <f>[15]Setembro!$B$12</f>
        <v>27.729166666666668</v>
      </c>
      <c r="J21" s="10">
        <f>[15]Setembro!$B$13</f>
        <v>29.141666666666669</v>
      </c>
      <c r="K21" s="10">
        <f>[15]Setembro!$B$14</f>
        <v>22.595833333333335</v>
      </c>
      <c r="L21" s="10">
        <f>[15]Setembro!$B$15</f>
        <v>21.816666666666666</v>
      </c>
      <c r="M21" s="10">
        <f>[15]Setembro!$B$16</f>
        <v>25.791666666666661</v>
      </c>
      <c r="N21" s="10">
        <f>[15]Setembro!$B$17</f>
        <v>24.441666666666674</v>
      </c>
      <c r="O21" s="10">
        <f>[15]Setembro!$B$18</f>
        <v>20.291304347826092</v>
      </c>
      <c r="P21" s="10">
        <f>[15]Setembro!$B$19</f>
        <v>19.241666666666664</v>
      </c>
      <c r="Q21" s="10">
        <f>[15]Setembro!$B$20</f>
        <v>21.03478260869565</v>
      </c>
      <c r="R21" s="10">
        <f>[15]Setembro!$B$21</f>
        <v>23.391666666666669</v>
      </c>
      <c r="S21" s="10">
        <f>[15]Setembro!$B$22</f>
        <v>25.575000000000003</v>
      </c>
      <c r="T21" s="10">
        <f>[15]Setembro!$B$23</f>
        <v>28.179166666666664</v>
      </c>
      <c r="U21" s="10">
        <f>[15]Setembro!$B$24</f>
        <v>24.966666666666669</v>
      </c>
      <c r="V21" s="10">
        <f>[15]Setembro!$B$25</f>
        <v>26.229166666666671</v>
      </c>
      <c r="W21" s="10">
        <f>[15]Setembro!$B$26</f>
        <v>22.529166666666669</v>
      </c>
      <c r="X21" s="10">
        <f>[15]Setembro!$B$27</f>
        <v>19.422727272727276</v>
      </c>
      <c r="Y21" s="10">
        <f>[15]Setembro!$B$28</f>
        <v>21.387499999999999</v>
      </c>
      <c r="Z21" s="10">
        <f>[15]Setembro!$B$29</f>
        <v>25.913043478260871</v>
      </c>
      <c r="AA21" s="10">
        <f>[15]Setembro!$B$30</f>
        <v>24.964999999999996</v>
      </c>
      <c r="AB21" s="10">
        <f>[15]Setembro!$B$31</f>
        <v>24.968181818181822</v>
      </c>
      <c r="AC21" s="10">
        <f>[15]Setembro!$B$32</f>
        <v>21.104545454545452</v>
      </c>
      <c r="AD21" s="10">
        <f>[15]Setembro!$B$33</f>
        <v>22.378260869565214</v>
      </c>
      <c r="AE21" s="10">
        <f>[15]Setembro!$B$34</f>
        <v>23.00454545454545</v>
      </c>
      <c r="AF21" s="92">
        <f t="shared" si="1"/>
        <v>23.70290942028986</v>
      </c>
      <c r="AI21" s="5" t="s">
        <v>24</v>
      </c>
      <c r="AJ21" s="5" t="s">
        <v>24</v>
      </c>
    </row>
    <row r="22" spans="1:37" x14ac:dyDescent="0.2">
      <c r="A22" s="56" t="s">
        <v>7</v>
      </c>
      <c r="B22" s="10">
        <f>[16]Setembro!$B$5</f>
        <v>27.329166666666676</v>
      </c>
      <c r="C22" s="10">
        <f>[16]Setembro!$B$6</f>
        <v>27.079166666666662</v>
      </c>
      <c r="D22" s="10">
        <f>[16]Setembro!$B$7</f>
        <v>22.541666666666668</v>
      </c>
      <c r="E22" s="10">
        <f>[16]Setembro!$B$8</f>
        <v>22.5625</v>
      </c>
      <c r="F22" s="10">
        <f>[16]Setembro!$B$9</f>
        <v>22.875</v>
      </c>
      <c r="G22" s="10">
        <f>[16]Setembro!$B$10</f>
        <v>24.137500000000003</v>
      </c>
      <c r="H22" s="10">
        <f>[16]Setembro!$B$11</f>
        <v>25.524999999999995</v>
      </c>
      <c r="I22" s="10">
        <f>[16]Setembro!$B$12</f>
        <v>29.608333333333331</v>
      </c>
      <c r="J22" s="10">
        <f>[16]Setembro!$B$13</f>
        <v>30.458333333333332</v>
      </c>
      <c r="K22" s="10">
        <f>[16]Setembro!$B$14</f>
        <v>24.862499999999997</v>
      </c>
      <c r="L22" s="10">
        <f>[16]Setembro!$B$15</f>
        <v>23.912500000000005</v>
      </c>
      <c r="M22" s="10">
        <f>[16]Setembro!$B$16</f>
        <v>26.566666666666666</v>
      </c>
      <c r="N22" s="10">
        <f>[16]Setembro!$B$17</f>
        <v>27.358333333333334</v>
      </c>
      <c r="O22" s="10">
        <f>[16]Setembro!$B$18</f>
        <v>21.208333333333339</v>
      </c>
      <c r="P22" s="10">
        <f>[16]Setembro!$B$19</f>
        <v>19.424999999999997</v>
      </c>
      <c r="Q22" s="10">
        <f>[16]Setembro!$B$20</f>
        <v>22.645833333333332</v>
      </c>
      <c r="R22" s="10">
        <f>[16]Setembro!$B$21</f>
        <v>25.520833333333332</v>
      </c>
      <c r="S22" s="10">
        <f>[16]Setembro!$B$22</f>
        <v>27.658333333333331</v>
      </c>
      <c r="T22" s="10">
        <f>[16]Setembro!$B$23</f>
        <v>29.958333333333329</v>
      </c>
      <c r="U22" s="10">
        <f>[16]Setembro!$B$24</f>
        <v>29.995833333333334</v>
      </c>
      <c r="V22" s="10">
        <f>[16]Setembro!$B$25</f>
        <v>29.537499999999991</v>
      </c>
      <c r="W22" s="10">
        <f>[16]Setembro!$B$26</f>
        <v>24.649999999999995</v>
      </c>
      <c r="X22" s="10">
        <f>[16]Setembro!$B$27</f>
        <v>21.425000000000001</v>
      </c>
      <c r="Y22" s="10">
        <f>[16]Setembro!$B$28</f>
        <v>23.383333333333329</v>
      </c>
      <c r="Z22" s="10">
        <f>[16]Setembro!$B$29</f>
        <v>26.779166666666672</v>
      </c>
      <c r="AA22" s="10">
        <f>[16]Setembro!$B$30</f>
        <v>29.029166666666665</v>
      </c>
      <c r="AB22" s="10">
        <f>[16]Setembro!$B$31</f>
        <v>26.5</v>
      </c>
      <c r="AC22" s="10">
        <f>[16]Setembro!$B$32</f>
        <v>22.337500000000002</v>
      </c>
      <c r="AD22" s="10">
        <f>[16]Setembro!$B$33</f>
        <v>21.254166666666666</v>
      </c>
      <c r="AE22" s="10">
        <f>[16]Setembro!$B$34</f>
        <v>21.324999999999999</v>
      </c>
      <c r="AF22" s="92">
        <f t="shared" si="1"/>
        <v>25.248333333333335</v>
      </c>
      <c r="AH22" t="s">
        <v>24</v>
      </c>
      <c r="AI22" t="s">
        <v>24</v>
      </c>
      <c r="AK22" t="s">
        <v>24</v>
      </c>
    </row>
    <row r="23" spans="1:37" x14ac:dyDescent="0.2">
      <c r="A23" s="56" t="s">
        <v>138</v>
      </c>
      <c r="B23" s="10">
        <f>[17]Setembro!$B$5</f>
        <v>25.049999999999997</v>
      </c>
      <c r="C23" s="10">
        <f>[17]Setembro!$B$6</f>
        <v>27.404166666666669</v>
      </c>
      <c r="D23" s="10">
        <f>[17]Setembro!$B$7</f>
        <v>20.991666666666664</v>
      </c>
      <c r="E23" s="10">
        <f>[17]Setembro!$B$8</f>
        <v>19.1875</v>
      </c>
      <c r="F23" s="10">
        <f>[17]Setembro!$B$9</f>
        <v>19.158333333333335</v>
      </c>
      <c r="G23" s="10">
        <f>[17]Setembro!$B$10</f>
        <v>20.270833333333336</v>
      </c>
      <c r="H23" s="10">
        <f>[17]Setembro!$B$11</f>
        <v>22.733333333333334</v>
      </c>
      <c r="I23" s="10">
        <f>[17]Setembro!$B$12</f>
        <v>26.95</v>
      </c>
      <c r="J23" s="10">
        <f>[17]Setembro!$B$13</f>
        <v>28.266666666666669</v>
      </c>
      <c r="K23" s="10">
        <f>[17]Setembro!$B$14</f>
        <v>21.916666666666668</v>
      </c>
      <c r="L23" s="10">
        <f>[17]Setembro!$B$15</f>
        <v>21.012500000000003</v>
      </c>
      <c r="M23" s="10">
        <f>[17]Setembro!$B$16</f>
        <v>26.395833333333332</v>
      </c>
      <c r="N23" s="10">
        <f>[17]Setembro!$B$17</f>
        <v>24.191666666666666</v>
      </c>
      <c r="O23" s="10">
        <f>[17]Setembro!$B$18</f>
        <v>19.037499999999998</v>
      </c>
      <c r="P23" s="10">
        <f>[17]Setembro!$B$19</f>
        <v>18.020833333333332</v>
      </c>
      <c r="Q23" s="10">
        <f>[17]Setembro!$B$20</f>
        <v>19.00416666666667</v>
      </c>
      <c r="R23" s="10">
        <f>[17]Setembro!$B$21</f>
        <v>19.954166666666662</v>
      </c>
      <c r="S23" s="10">
        <f>[17]Setembro!$B$22</f>
        <v>21.749999999999996</v>
      </c>
      <c r="T23" s="10">
        <f>[17]Setembro!$B$23</f>
        <v>25.791666666666657</v>
      </c>
      <c r="U23" s="10">
        <f>[17]Setembro!$B$24</f>
        <v>21.083333333333336</v>
      </c>
      <c r="V23" s="10">
        <f>[17]Setembro!$B$25</f>
        <v>23.683333333333326</v>
      </c>
      <c r="W23" s="10">
        <f>[17]Setembro!$B$26</f>
        <v>20.720833333333335</v>
      </c>
      <c r="X23" s="10">
        <f>[17]Setembro!$B$27</f>
        <v>15.549999999999997</v>
      </c>
      <c r="Y23" s="10">
        <f>[17]Setembro!$B$28</f>
        <v>19.274999999999999</v>
      </c>
      <c r="Z23" s="10">
        <f>[17]Setembro!$B$29</f>
        <v>22.316666666666666</v>
      </c>
      <c r="AA23" s="10">
        <f>[17]Setembro!$B$30</f>
        <v>18.795833333333331</v>
      </c>
      <c r="AB23" s="10">
        <f>[17]Setembro!$B$31</f>
        <v>21.379166666666666</v>
      </c>
      <c r="AC23" s="10">
        <f>[17]Setembro!$B$32</f>
        <v>19.525000000000002</v>
      </c>
      <c r="AD23" s="10">
        <f>[17]Setembro!$B$33</f>
        <v>20.349999999999998</v>
      </c>
      <c r="AE23" s="10">
        <f>[17]Setembro!$B$34</f>
        <v>21.291666666666668</v>
      </c>
      <c r="AF23" s="92">
        <f t="shared" si="1"/>
        <v>21.701944444444447</v>
      </c>
      <c r="AJ23" t="s">
        <v>24</v>
      </c>
    </row>
    <row r="24" spans="1:37" x14ac:dyDescent="0.2">
      <c r="A24" s="56" t="s">
        <v>8</v>
      </c>
      <c r="B24" s="10">
        <f>[18]Setembro!$B$5</f>
        <v>25.917391304347827</v>
      </c>
      <c r="C24" s="10">
        <f>[18]Setembro!$B$6</f>
        <v>26.969565217391303</v>
      </c>
      <c r="D24" s="10">
        <f>[18]Setembro!$B$7</f>
        <v>27.687499999999989</v>
      </c>
      <c r="E24" s="10">
        <f>[18]Setembro!$B$8</f>
        <v>23.900000000000002</v>
      </c>
      <c r="F24" s="10">
        <f>[18]Setembro!$B$9</f>
        <v>23.100000000000005</v>
      </c>
      <c r="G24" s="10">
        <f>[18]Setembro!$B$10</f>
        <v>23.712500000000002</v>
      </c>
      <c r="H24" s="10">
        <f>[18]Setembro!$B$11</f>
        <v>26.049999999999997</v>
      </c>
      <c r="I24" s="10">
        <f>[18]Setembro!$B$12</f>
        <v>29.116666666666671</v>
      </c>
      <c r="J24" s="10">
        <f>[18]Setembro!$B$13</f>
        <v>31.020833333333329</v>
      </c>
      <c r="K24" s="10">
        <f>[18]Setembro!$B$14</f>
        <v>29.645833333333329</v>
      </c>
      <c r="L24" s="10">
        <f>[18]Setembro!$B$15</f>
        <v>26.879166666666666</v>
      </c>
      <c r="M24" s="10">
        <f>[18]Setembro!$B$16</f>
        <v>28.470833333333342</v>
      </c>
      <c r="N24" s="10">
        <f>[18]Setembro!$B$17</f>
        <v>27.769565217391296</v>
      </c>
      <c r="O24" s="10">
        <f>[18]Setembro!$B$18</f>
        <v>24.791666666666668</v>
      </c>
      <c r="P24" s="10">
        <f>[18]Setembro!$B$19</f>
        <v>22.162499999999998</v>
      </c>
      <c r="Q24" s="10">
        <f>[18]Setembro!$B$20</f>
        <v>22.387500000000003</v>
      </c>
      <c r="R24" s="10">
        <f>[18]Setembro!$B$21</f>
        <v>22.733333333333334</v>
      </c>
      <c r="S24" s="10">
        <f>[18]Setembro!$B$22</f>
        <v>24.645833333333332</v>
      </c>
      <c r="T24" s="10">
        <f>[18]Setembro!$B$23</f>
        <v>28.037500000000005</v>
      </c>
      <c r="U24" s="10">
        <f>[18]Setembro!$B$24</f>
        <v>23.425000000000001</v>
      </c>
      <c r="V24" s="10">
        <f>[18]Setembro!$B$25</f>
        <v>25.583333333333332</v>
      </c>
      <c r="W24" s="10">
        <f>[18]Setembro!$B$26</f>
        <v>22.495833333333334</v>
      </c>
      <c r="X24" s="10">
        <f>[18]Setembro!$B$27</f>
        <v>19.641666666666666</v>
      </c>
      <c r="Y24" s="10">
        <f>[18]Setembro!$B$28</f>
        <v>21.160869565217389</v>
      </c>
      <c r="Z24" s="10">
        <f>[18]Setembro!$B$29</f>
        <v>25.041666666666668</v>
      </c>
      <c r="AA24" s="10">
        <f>[18]Setembro!$B$30</f>
        <v>26.958333333333332</v>
      </c>
      <c r="AB24" s="10">
        <f>[18]Setembro!$B$31</f>
        <v>21.366666666666664</v>
      </c>
      <c r="AC24" s="10">
        <f>[18]Setembro!$B$32</f>
        <v>20.995833333333326</v>
      </c>
      <c r="AD24" s="10">
        <f>[18]Setembro!$B$33</f>
        <v>20.895833333333329</v>
      </c>
      <c r="AE24" s="10">
        <f>[18]Setembro!$B$34</f>
        <v>21.808333333333334</v>
      </c>
      <c r="AF24" s="92">
        <f t="shared" si="1"/>
        <v>24.812385265700478</v>
      </c>
      <c r="AI24" t="s">
        <v>24</v>
      </c>
      <c r="AJ24" t="s">
        <v>24</v>
      </c>
    </row>
    <row r="25" spans="1:37" x14ac:dyDescent="0.2">
      <c r="A25" s="56" t="s">
        <v>9</v>
      </c>
      <c r="B25" s="10">
        <f>[19]Setembro!$B$5</f>
        <v>22.412500000000005</v>
      </c>
      <c r="C25" s="10">
        <f>[19]Setembro!$B$6</f>
        <v>24.079166666666666</v>
      </c>
      <c r="D25" s="10">
        <f>[19]Setembro!$B$7</f>
        <v>15.399999999999999</v>
      </c>
      <c r="E25" s="10">
        <f>[19]Setembro!$B$8</f>
        <v>14.800000000000002</v>
      </c>
      <c r="F25" s="10" t="str">
        <f>[19]Setembro!$B$9</f>
        <v>*</v>
      </c>
      <c r="G25" s="10" t="str">
        <f>[19]Setembro!$B$10</f>
        <v>*</v>
      </c>
      <c r="H25" s="10" t="str">
        <f>[19]Setembro!$B$11</f>
        <v>*</v>
      </c>
      <c r="I25" s="10">
        <f>[19]Setembro!$B$12</f>
        <v>24.291666666666668</v>
      </c>
      <c r="J25" s="10">
        <f>[19]Setembro!$B$13</f>
        <v>26.591666666666669</v>
      </c>
      <c r="K25" s="10">
        <f>[19]Setembro!$B$14</f>
        <v>13.8375</v>
      </c>
      <c r="L25" s="10" t="str">
        <f>[19]Setembro!$B$15</f>
        <v>*</v>
      </c>
      <c r="M25" s="10">
        <f>[19]Setembro!$B$16</f>
        <v>20.745833333333334</v>
      </c>
      <c r="N25" s="10">
        <f>[19]Setembro!$B$17</f>
        <v>17.25</v>
      </c>
      <c r="O25" s="10" t="str">
        <f>[19]Setembro!$B$18</f>
        <v>*</v>
      </c>
      <c r="P25" s="10" t="str">
        <f>[19]Setembro!$B$19</f>
        <v>*</v>
      </c>
      <c r="Q25" s="10">
        <f>[19]Setembro!$B$20</f>
        <v>19.441666666666666</v>
      </c>
      <c r="R25" s="10">
        <f>[19]Setembro!$B$21</f>
        <v>18.512499999999999</v>
      </c>
      <c r="S25" s="10">
        <f>[19]Setembro!$B$22</f>
        <v>19.545833333333334</v>
      </c>
      <c r="T25" s="10">
        <f>[19]Setembro!$B$23</f>
        <v>22.391666666666662</v>
      </c>
      <c r="U25" s="10">
        <f>[19]Setembro!$B$24</f>
        <v>18.095833333333331</v>
      </c>
      <c r="V25" s="10">
        <f>[19]Setembro!$B$25</f>
        <v>19.675000000000001</v>
      </c>
      <c r="W25" s="10">
        <f>[19]Setembro!$B$26</f>
        <v>16.870833333333334</v>
      </c>
      <c r="X25" s="10">
        <f>[19]Setembro!$B$27</f>
        <v>13.670833333333333</v>
      </c>
      <c r="Y25" s="10">
        <f>[19]Setembro!$B$28</f>
        <v>16.858333333333334</v>
      </c>
      <c r="Z25" s="10">
        <f>[19]Setembro!$B$29</f>
        <v>21.183333333333334</v>
      </c>
      <c r="AA25" s="10">
        <f>[19]Setembro!$B$30</f>
        <v>16.020833333333332</v>
      </c>
      <c r="AB25" s="10">
        <f>[19]Setembro!$B$31</f>
        <v>17.845833333333339</v>
      </c>
      <c r="AC25" s="10">
        <f>[19]Setembro!$B$32</f>
        <v>18.054166666666671</v>
      </c>
      <c r="AD25" s="10">
        <f>[19]Setembro!$B$33</f>
        <v>18.487500000000001</v>
      </c>
      <c r="AE25" s="10" t="str">
        <f>[19]Setembro!$B$34</f>
        <v>*</v>
      </c>
      <c r="AF25" s="92">
        <f t="shared" si="1"/>
        <v>18.959239130434788</v>
      </c>
      <c r="AG25" s="11" t="s">
        <v>24</v>
      </c>
      <c r="AH25" s="11" t="s">
        <v>24</v>
      </c>
      <c r="AI25" t="s">
        <v>24</v>
      </c>
      <c r="AJ25" t="s">
        <v>24</v>
      </c>
    </row>
    <row r="26" spans="1:37" x14ac:dyDescent="0.2">
      <c r="A26" s="56" t="s">
        <v>139</v>
      </c>
      <c r="B26" s="10">
        <f>[20]Setembro!$B$5</f>
        <v>25.116666666666664</v>
      </c>
      <c r="C26" s="10">
        <f>[20]Setembro!$B$6</f>
        <v>26.962500000000002</v>
      </c>
      <c r="D26" s="10">
        <f>[20]Setembro!$B$7</f>
        <v>23.099999999999998</v>
      </c>
      <c r="E26" s="10">
        <f>[20]Setembro!$B$8</f>
        <v>21.387500000000003</v>
      </c>
      <c r="F26" s="10">
        <f>[20]Setembro!$B$9</f>
        <v>19.758333333333336</v>
      </c>
      <c r="G26" s="10">
        <f>[20]Setembro!$B$10</f>
        <v>20.837500000000002</v>
      </c>
      <c r="H26" s="10">
        <f>[20]Setembro!$B$11</f>
        <v>23.683333333333334</v>
      </c>
      <c r="I26" s="10">
        <f>[20]Setembro!$B$12</f>
        <v>26.287499999999998</v>
      </c>
      <c r="J26" s="10">
        <f>[20]Setembro!$B$13</f>
        <v>27.883333333333336</v>
      </c>
      <c r="K26" s="10">
        <f>[20]Setembro!$B$14</f>
        <v>25.020833333333332</v>
      </c>
      <c r="L26" s="10">
        <f>[20]Setembro!$B$15</f>
        <v>23.091666666666669</v>
      </c>
      <c r="M26" s="10">
        <f>[20]Setembro!$B$16</f>
        <v>27.012499999999992</v>
      </c>
      <c r="N26" s="10">
        <f>[20]Setembro!$B$17</f>
        <v>26.583333333333329</v>
      </c>
      <c r="O26" s="10">
        <f>[20]Setembro!$B$18</f>
        <v>20.675000000000001</v>
      </c>
      <c r="P26" s="10">
        <f>[20]Setembro!$B$19</f>
        <v>18.716666666666665</v>
      </c>
      <c r="Q26" s="10">
        <f>[20]Setembro!$B$20</f>
        <v>20.637499999999999</v>
      </c>
      <c r="R26" s="10">
        <f>[20]Setembro!$B$21</f>
        <v>21.037500000000005</v>
      </c>
      <c r="S26" s="10">
        <f>[20]Setembro!$B$22</f>
        <v>21.933333333333337</v>
      </c>
      <c r="T26" s="10">
        <f>[20]Setembro!$B$23</f>
        <v>26.304166666666664</v>
      </c>
      <c r="U26" s="10">
        <f>[20]Setembro!$B$24</f>
        <v>23.958333333333332</v>
      </c>
      <c r="V26" s="10">
        <f>[20]Setembro!$B$25</f>
        <v>24.725000000000005</v>
      </c>
      <c r="W26" s="10">
        <f>[20]Setembro!$B$26</f>
        <v>22.295833333333331</v>
      </c>
      <c r="X26" s="10">
        <f>[20]Setembro!$B$27</f>
        <v>17.820833333333336</v>
      </c>
      <c r="Y26" s="10">
        <f>[20]Setembro!$B$28</f>
        <v>19.679166666666667</v>
      </c>
      <c r="Z26" s="10">
        <f>[20]Setembro!$B$29</f>
        <v>23.770833333333332</v>
      </c>
      <c r="AA26" s="10">
        <f>[20]Setembro!$B$30</f>
        <v>21.349999999999998</v>
      </c>
      <c r="AB26" s="10">
        <f>[20]Setembro!$B$31</f>
        <v>21.875</v>
      </c>
      <c r="AC26" s="10">
        <f>[20]Setembro!$B$32</f>
        <v>19.670833333333331</v>
      </c>
      <c r="AD26" s="10">
        <f>[20]Setembro!$B$33</f>
        <v>20.212500000000002</v>
      </c>
      <c r="AE26" s="10">
        <f>[20]Setembro!$B$34</f>
        <v>20.016666666666666</v>
      </c>
      <c r="AF26" s="92">
        <f t="shared" si="1"/>
        <v>22.713472222222222</v>
      </c>
      <c r="AH26" s="11" t="s">
        <v>24</v>
      </c>
      <c r="AJ26" t="s">
        <v>24</v>
      </c>
    </row>
    <row r="27" spans="1:37" x14ac:dyDescent="0.2">
      <c r="A27" s="56" t="s">
        <v>10</v>
      </c>
      <c r="B27" s="10">
        <f>[21]Setembro!$B$5</f>
        <v>25.016666666666666</v>
      </c>
      <c r="C27" s="10">
        <f>[21]Setembro!$B$6</f>
        <v>26.887499999999999</v>
      </c>
      <c r="D27" s="10">
        <f>[21]Setembro!$B$7</f>
        <v>20.9375</v>
      </c>
      <c r="E27" s="10">
        <f>[21]Setembro!$B$8</f>
        <v>19.229166666666664</v>
      </c>
      <c r="F27" s="10">
        <f>[21]Setembro!$B$9</f>
        <v>19.091666666666665</v>
      </c>
      <c r="G27" s="10">
        <f>[21]Setembro!$B$10</f>
        <v>19.645833333333336</v>
      </c>
      <c r="H27" s="10">
        <f>[21]Setembro!$B$11</f>
        <v>22.129166666666674</v>
      </c>
      <c r="I27" s="10">
        <f>[21]Setembro!$B$12</f>
        <v>27.291666666666668</v>
      </c>
      <c r="J27" s="10">
        <f>[21]Setembro!$B$13</f>
        <v>27.749999999999996</v>
      </c>
      <c r="K27" s="10">
        <f>[21]Setembro!$B$14</f>
        <v>21.029166666666665</v>
      </c>
      <c r="L27" s="10">
        <f>[21]Setembro!$B$15</f>
        <v>20.975000000000001</v>
      </c>
      <c r="M27" s="10">
        <f>[21]Setembro!$B$16</f>
        <v>25.404166666666669</v>
      </c>
      <c r="N27" s="10">
        <f>[21]Setembro!$B$17</f>
        <v>23.650000000000006</v>
      </c>
      <c r="O27" s="10">
        <f>[21]Setembro!$B$18</f>
        <v>18.662500000000005</v>
      </c>
      <c r="P27" s="10">
        <f>[21]Setembro!$B$19</f>
        <v>18.037500000000005</v>
      </c>
      <c r="Q27" s="10">
        <f>[21]Setembro!$B$20</f>
        <v>18.637499999999999</v>
      </c>
      <c r="R27" s="10">
        <f>[21]Setembro!$B$21</f>
        <v>20.320833333333333</v>
      </c>
      <c r="S27" s="10">
        <f>[21]Setembro!$B$22</f>
        <v>21.420833333333334</v>
      </c>
      <c r="T27" s="10">
        <f>[21]Setembro!$B$23</f>
        <v>24.5</v>
      </c>
      <c r="U27" s="10">
        <f>[21]Setembro!$B$24</f>
        <v>19.566666666666666</v>
      </c>
      <c r="V27" s="10">
        <f>[21]Setembro!$B$25</f>
        <v>23.069565217391304</v>
      </c>
      <c r="W27" s="10">
        <f>[21]Setembro!$B$26</f>
        <v>20.970833333333335</v>
      </c>
      <c r="X27" s="10">
        <f>[21]Setembro!$B$27</f>
        <v>15.754166666666665</v>
      </c>
      <c r="Y27" s="10">
        <f>[21]Setembro!$B$28</f>
        <v>18.133333333333329</v>
      </c>
      <c r="Z27" s="10">
        <f>[21]Setembro!$B$29</f>
        <v>22.304166666666671</v>
      </c>
      <c r="AA27" s="10">
        <f>[21]Setembro!$B$30</f>
        <v>18.579166666666666</v>
      </c>
      <c r="AB27" s="10">
        <f>[21]Setembro!$B$31</f>
        <v>20.812499999999996</v>
      </c>
      <c r="AC27" s="10">
        <f>[21]Setembro!$B$32</f>
        <v>19.637500000000003</v>
      </c>
      <c r="AD27" s="10">
        <f>[21]Setembro!$B$33</f>
        <v>20.0625</v>
      </c>
      <c r="AE27" s="10">
        <f>[21]Setembro!$B$34</f>
        <v>20.008333333333333</v>
      </c>
      <c r="AF27" s="92">
        <f t="shared" si="1"/>
        <v>21.317179951690825</v>
      </c>
      <c r="AH27" s="11" t="s">
        <v>24</v>
      </c>
      <c r="AJ27" s="11" t="s">
        <v>24</v>
      </c>
    </row>
    <row r="28" spans="1:37" x14ac:dyDescent="0.2">
      <c r="A28" s="56" t="s">
        <v>11</v>
      </c>
      <c r="B28" s="10">
        <f>[22]Setembro!$B$5</f>
        <v>25.237500000000001</v>
      </c>
      <c r="C28" s="10">
        <f>[22]Setembro!$B$6</f>
        <v>25.595833333333328</v>
      </c>
      <c r="D28" s="10">
        <f>[22]Setembro!$B$7</f>
        <v>20.929166666666667</v>
      </c>
      <c r="E28" s="10">
        <f>[22]Setembro!$B$8</f>
        <v>21.283333333333331</v>
      </c>
      <c r="F28" s="10">
        <f>[22]Setembro!$B$9</f>
        <v>22.475000000000005</v>
      </c>
      <c r="G28" s="10">
        <f>[22]Setembro!$B$10</f>
        <v>22.024999999999995</v>
      </c>
      <c r="H28" s="10">
        <f>[22]Setembro!$B$11</f>
        <v>24.216666666666669</v>
      </c>
      <c r="I28" s="10">
        <f>[22]Setembro!$B$12</f>
        <v>25.995833333333334</v>
      </c>
      <c r="J28" s="10">
        <f>[22]Setembro!$B$13</f>
        <v>26.433333333333334</v>
      </c>
      <c r="K28" s="10">
        <f>[22]Setembro!$B$14</f>
        <v>23.591666666666658</v>
      </c>
      <c r="L28" s="10">
        <f>[22]Setembro!$B$15</f>
        <v>22.795833333333334</v>
      </c>
      <c r="M28" s="10">
        <f>[22]Setembro!$B$16</f>
        <v>25.683333333333334</v>
      </c>
      <c r="N28" s="10">
        <f>[22]Setembro!$B$17</f>
        <v>25.770833333333332</v>
      </c>
      <c r="O28" s="10">
        <f>[22]Setembro!$B$18</f>
        <v>21.12916666666667</v>
      </c>
      <c r="P28" s="10" t="str">
        <f>[22]Setembro!$B$19</f>
        <v>*</v>
      </c>
      <c r="Q28" s="10" t="str">
        <f>[22]Setembro!$B$20</f>
        <v>*</v>
      </c>
      <c r="R28" s="10">
        <f>[22]Setembro!$B$21</f>
        <v>21.679166666666671</v>
      </c>
      <c r="S28" s="10">
        <f>[22]Setembro!$B$22</f>
        <v>23.762499999999999</v>
      </c>
      <c r="T28" s="10">
        <f>[22]Setembro!$B$23</f>
        <v>26.195833333333329</v>
      </c>
      <c r="U28" s="10">
        <f>[22]Setembro!$B$24</f>
        <v>24.404166666666669</v>
      </c>
      <c r="V28" s="10">
        <f>[22]Setembro!$B$25</f>
        <v>25.633333333333336</v>
      </c>
      <c r="W28" s="10">
        <f>[22]Setembro!$B$26</f>
        <v>21.612499999999994</v>
      </c>
      <c r="X28" s="10">
        <f>[22]Setembro!$B$27</f>
        <v>18.237500000000001</v>
      </c>
      <c r="Y28" s="10">
        <f>[22]Setembro!$B$28</f>
        <v>20.395833333333332</v>
      </c>
      <c r="Z28" s="10">
        <f>[22]Setembro!$B$29</f>
        <v>24.191666666666674</v>
      </c>
      <c r="AA28" s="10">
        <f>[22]Setembro!$B$30</f>
        <v>23.191666666666663</v>
      </c>
      <c r="AB28" s="10">
        <f>[22]Setembro!$B$31</f>
        <v>21.004166666666666</v>
      </c>
      <c r="AC28" s="10">
        <f>[22]Setembro!$B$32</f>
        <v>19.187500000000004</v>
      </c>
      <c r="AD28" s="10">
        <f>[22]Setembro!$B$33</f>
        <v>19.724999999999998</v>
      </c>
      <c r="AE28" s="10">
        <f>[22]Setembro!$B$34</f>
        <v>20.900000000000002</v>
      </c>
      <c r="AF28" s="92">
        <f t="shared" si="1"/>
        <v>22.974404761904765</v>
      </c>
      <c r="AJ28" t="s">
        <v>24</v>
      </c>
    </row>
    <row r="29" spans="1:37" x14ac:dyDescent="0.2">
      <c r="A29" s="56" t="s">
        <v>23</v>
      </c>
      <c r="B29" s="10">
        <f>[23]Setembro!$B$5</f>
        <v>27.662499999999998</v>
      </c>
      <c r="C29" s="10">
        <f>[23]Setembro!$B$6</f>
        <v>27.012499999999999</v>
      </c>
      <c r="D29" s="10">
        <f>[23]Setembro!$B$7</f>
        <v>23.087500000000002</v>
      </c>
      <c r="E29" s="10">
        <f>[23]Setembro!$B$8</f>
        <v>22.049999999999997</v>
      </c>
      <c r="F29" s="10">
        <f>[23]Setembro!$B$9</f>
        <v>25.104166666666671</v>
      </c>
      <c r="G29" s="10">
        <f>[23]Setembro!$B$10</f>
        <v>25.437500000000004</v>
      </c>
      <c r="H29" s="10">
        <f>[23]Setembro!$B$11</f>
        <v>27.029166666666665</v>
      </c>
      <c r="I29" s="10">
        <f>[23]Setembro!$B$12</f>
        <v>27.854166666666671</v>
      </c>
      <c r="J29" s="10">
        <f>[23]Setembro!$B$13</f>
        <v>28.329166666666666</v>
      </c>
      <c r="K29" s="10">
        <f>[23]Setembro!$B$14</f>
        <v>25.125</v>
      </c>
      <c r="L29" s="10">
        <f>[23]Setembro!$B$15</f>
        <v>24.324999999999999</v>
      </c>
      <c r="M29" s="10">
        <f>[23]Setembro!$B$16</f>
        <v>27.662500000000009</v>
      </c>
      <c r="N29" s="10">
        <f>[23]Setembro!$B$17</f>
        <v>28.545833333333334</v>
      </c>
      <c r="O29" s="10">
        <f>[23]Setembro!$B$18</f>
        <v>24.412499999999994</v>
      </c>
      <c r="P29" s="10">
        <f>[23]Setembro!$B$19</f>
        <v>19.895833333333332</v>
      </c>
      <c r="Q29" s="10">
        <f>[23]Setembro!$B$20</f>
        <v>22.462500000000002</v>
      </c>
      <c r="R29" s="10">
        <f>[23]Setembro!$B$21</f>
        <v>25.424999999999994</v>
      </c>
      <c r="S29" s="10">
        <f>[23]Setembro!$B$22</f>
        <v>27.925000000000008</v>
      </c>
      <c r="T29" s="10">
        <f>[23]Setembro!$B$23</f>
        <v>27.441666666666666</v>
      </c>
      <c r="U29" s="10">
        <f>[23]Setembro!$B$24</f>
        <v>26.716666666666669</v>
      </c>
      <c r="V29" s="10">
        <f>[23]Setembro!$B$25</f>
        <v>28.770833333333332</v>
      </c>
      <c r="W29" s="10">
        <f>[23]Setembro!$B$26</f>
        <v>26.05</v>
      </c>
      <c r="X29" s="10">
        <f>[23]Setembro!$B$27</f>
        <v>21.587500000000002</v>
      </c>
      <c r="Y29" s="10">
        <f>[23]Setembro!$B$28</f>
        <v>24.470833333333335</v>
      </c>
      <c r="Z29" s="10">
        <f>[23]Setembro!$B$29</f>
        <v>26.816666666666666</v>
      </c>
      <c r="AA29" s="10">
        <f>[23]Setembro!$B$30</f>
        <v>25.849999999999998</v>
      </c>
      <c r="AB29" s="10">
        <f>[23]Setembro!$B$31</f>
        <v>23.204166666666669</v>
      </c>
      <c r="AC29" s="10">
        <f>[23]Setembro!$B$32</f>
        <v>21.608333333333334</v>
      </c>
      <c r="AD29" s="10">
        <f>[23]Setembro!$B$33</f>
        <v>21.254166666666659</v>
      </c>
      <c r="AE29" s="10">
        <f>[23]Setembro!$B$34</f>
        <v>23.012500000000003</v>
      </c>
      <c r="AF29" s="92">
        <f t="shared" si="1"/>
        <v>25.204305555555557</v>
      </c>
      <c r="AG29" s="11" t="s">
        <v>24</v>
      </c>
      <c r="AH29" s="11" t="s">
        <v>24</v>
      </c>
    </row>
    <row r="30" spans="1:37" x14ac:dyDescent="0.2">
      <c r="A30" s="56" t="s">
        <v>12</v>
      </c>
      <c r="B30" s="10">
        <f>[24]Setembro!$B$5</f>
        <v>25.129166666666674</v>
      </c>
      <c r="C30" s="10">
        <f>[24]Setembro!$B$6</f>
        <v>26.887499999999999</v>
      </c>
      <c r="D30" s="10">
        <f>[24]Setembro!$B$7</f>
        <v>25.662499999999998</v>
      </c>
      <c r="E30" s="10">
        <f>[24]Setembro!$B$8</f>
        <v>22.341666666666665</v>
      </c>
      <c r="F30" s="10">
        <f>[24]Setembro!$B$9</f>
        <v>19.904166666666665</v>
      </c>
      <c r="G30" s="10">
        <f>[24]Setembro!$B$10</f>
        <v>21.766666666666666</v>
      </c>
      <c r="H30" s="10">
        <f>[24]Setembro!$B$11</f>
        <v>24.158333333333335</v>
      </c>
      <c r="I30" s="10">
        <f>[24]Setembro!$B$12</f>
        <v>28.029166666666669</v>
      </c>
      <c r="J30" s="10">
        <f>[24]Setembro!$B$13</f>
        <v>30.570833333333329</v>
      </c>
      <c r="K30" s="10">
        <f>[24]Setembro!$B$14</f>
        <v>28.316666666666666</v>
      </c>
      <c r="L30" s="10">
        <f>[24]Setembro!$B$15</f>
        <v>24.704166666666666</v>
      </c>
      <c r="M30" s="10">
        <f>[24]Setembro!$B$16</f>
        <v>26.350000000000005</v>
      </c>
      <c r="N30" s="10">
        <f>[24]Setembro!$B$17</f>
        <v>26.849999999999998</v>
      </c>
      <c r="O30" s="10">
        <f>[24]Setembro!$B$18</f>
        <v>21.6875</v>
      </c>
      <c r="P30" s="10">
        <f>[24]Setembro!$B$19</f>
        <v>18.908333333333339</v>
      </c>
      <c r="Q30" s="10">
        <f>[24]Setembro!$B$20</f>
        <v>22.241666666666671</v>
      </c>
      <c r="R30" s="10">
        <f>[24]Setembro!$B$21</f>
        <v>22.245833333333337</v>
      </c>
      <c r="S30" s="10">
        <f>[24]Setembro!$B$22</f>
        <v>22.779166666666669</v>
      </c>
      <c r="T30" s="10">
        <f>[24]Setembro!$B$23</f>
        <v>25.841666666666669</v>
      </c>
      <c r="U30" s="10">
        <f>[24]Setembro!$B$24</f>
        <v>22.354166666666668</v>
      </c>
      <c r="V30" s="10">
        <f>[24]Setembro!$B$25</f>
        <v>23.016666666666666</v>
      </c>
      <c r="W30" s="10">
        <f>[24]Setembro!$B$26</f>
        <v>21.987500000000001</v>
      </c>
      <c r="X30" s="10">
        <f>[24]Setembro!$B$27</f>
        <v>18.870833333333341</v>
      </c>
      <c r="Y30" s="10">
        <f>[24]Setembro!$B$28</f>
        <v>20.150000000000002</v>
      </c>
      <c r="Z30" s="10">
        <f>[24]Setembro!$B$29</f>
        <v>24.258333333333336</v>
      </c>
      <c r="AA30" s="10">
        <f>[24]Setembro!$B$30</f>
        <v>22.974999999999998</v>
      </c>
      <c r="AB30" s="10">
        <f>[24]Setembro!$B$31</f>
        <v>21.925000000000001</v>
      </c>
      <c r="AC30" s="10">
        <f>[24]Setembro!$B$32</f>
        <v>20.727272727272727</v>
      </c>
      <c r="AD30" s="10">
        <f>[24]Setembro!$B$33</f>
        <v>20.470833333333328</v>
      </c>
      <c r="AE30" s="10">
        <f>[24]Setembro!$B$34</f>
        <v>20.362500000000001</v>
      </c>
      <c r="AF30" s="92">
        <f t="shared" si="1"/>
        <v>23.38243686868687</v>
      </c>
      <c r="AH30" s="11" t="s">
        <v>24</v>
      </c>
    </row>
    <row r="31" spans="1:37" s="5" customFormat="1" ht="17.100000000000001" customHeight="1" x14ac:dyDescent="0.2">
      <c r="A31" s="57" t="s">
        <v>188</v>
      </c>
      <c r="B31" s="12">
        <f t="shared" ref="B31:AE31" si="2">AVERAGE(B5:B30)</f>
        <v>25.600407608834541</v>
      </c>
      <c r="C31" s="12">
        <f t="shared" si="2"/>
        <v>26.185016606280197</v>
      </c>
      <c r="D31" s="12">
        <f t="shared" si="2"/>
        <v>22.289396684094751</v>
      </c>
      <c r="E31" s="12">
        <f t="shared" si="2"/>
        <v>21.013368055555556</v>
      </c>
      <c r="F31" s="12">
        <f t="shared" si="2"/>
        <v>21.421214269492467</v>
      </c>
      <c r="G31" s="12">
        <f t="shared" si="2"/>
        <v>21.896739130434778</v>
      </c>
      <c r="H31" s="12">
        <f t="shared" si="2"/>
        <v>24.26458333348485</v>
      </c>
      <c r="I31" s="12">
        <f t="shared" si="2"/>
        <v>27.160416666527777</v>
      </c>
      <c r="J31" s="12">
        <f t="shared" si="2"/>
        <v>28.51371527791666</v>
      </c>
      <c r="K31" s="12">
        <f t="shared" si="2"/>
        <v>23.670044192058082</v>
      </c>
      <c r="L31" s="12">
        <f t="shared" si="2"/>
        <v>23.267769376181477</v>
      </c>
      <c r="M31" s="12">
        <f t="shared" si="2"/>
        <v>25.821550422705315</v>
      </c>
      <c r="N31" s="12">
        <f t="shared" si="2"/>
        <v>25.262952898550726</v>
      </c>
      <c r="O31" s="12">
        <f t="shared" si="2"/>
        <v>21.160310333818526</v>
      </c>
      <c r="P31" s="12">
        <f t="shared" si="2"/>
        <v>19.142951251646902</v>
      </c>
      <c r="Q31" s="12">
        <f t="shared" si="2"/>
        <v>20.98502677994329</v>
      </c>
      <c r="R31" s="12">
        <f t="shared" si="2"/>
        <v>22.275415156865943</v>
      </c>
      <c r="S31" s="12">
        <f t="shared" si="2"/>
        <v>23.895486110972225</v>
      </c>
      <c r="T31" s="12">
        <f t="shared" si="2"/>
        <v>26.219859601449276</v>
      </c>
      <c r="U31" s="12">
        <f t="shared" si="2"/>
        <v>23.464583333333337</v>
      </c>
      <c r="V31" s="12">
        <f t="shared" si="2"/>
        <v>24.693861482848384</v>
      </c>
      <c r="W31" s="12">
        <f t="shared" si="2"/>
        <v>21.790548310257059</v>
      </c>
      <c r="X31" s="12">
        <f t="shared" si="2"/>
        <v>18.087224119320801</v>
      </c>
      <c r="Y31" s="12">
        <f t="shared" si="2"/>
        <v>20.431668060328875</v>
      </c>
      <c r="Z31" s="12">
        <f t="shared" si="2"/>
        <v>24.257088654227736</v>
      </c>
      <c r="AA31" s="12">
        <f t="shared" si="2"/>
        <v>22.528543883652578</v>
      </c>
      <c r="AB31" s="12">
        <f t="shared" si="2"/>
        <v>21.651842632005678</v>
      </c>
      <c r="AC31" s="12">
        <f t="shared" si="2"/>
        <v>20.04100899100899</v>
      </c>
      <c r="AD31" s="12">
        <f t="shared" si="2"/>
        <v>20.336274956927131</v>
      </c>
      <c r="AE31" s="12">
        <f t="shared" si="2"/>
        <v>21.009768115808694</v>
      </c>
      <c r="AF31" s="87">
        <f>AVERAGE(AF5:AF30)</f>
        <v>22.713243517658775</v>
      </c>
      <c r="AH31" s="5" t="s">
        <v>24</v>
      </c>
      <c r="AI31" s="5" t="s">
        <v>24</v>
      </c>
    </row>
    <row r="32" spans="1:37" x14ac:dyDescent="0.2">
      <c r="A32" s="45"/>
      <c r="B32" s="46"/>
      <c r="C32" s="46"/>
      <c r="D32" s="46" t="s">
        <v>76</v>
      </c>
      <c r="E32" s="46"/>
      <c r="F32" s="46"/>
      <c r="G32" s="46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53"/>
      <c r="AE32" s="59" t="s">
        <v>24</v>
      </c>
      <c r="AF32" s="83"/>
      <c r="AJ32" t="s">
        <v>24</v>
      </c>
    </row>
    <row r="33" spans="1:34" x14ac:dyDescent="0.2">
      <c r="A33" s="45"/>
      <c r="B33" s="47" t="s">
        <v>77</v>
      </c>
      <c r="C33" s="47"/>
      <c r="D33" s="47"/>
      <c r="E33" s="47"/>
      <c r="F33" s="47"/>
      <c r="G33" s="47"/>
      <c r="H33" s="47"/>
      <c r="I33" s="47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126"/>
      <c r="U33" s="126"/>
      <c r="V33" s="126"/>
      <c r="W33" s="126"/>
      <c r="X33" s="126"/>
      <c r="Y33" s="85"/>
      <c r="Z33" s="85"/>
      <c r="AA33" s="85"/>
      <c r="AB33" s="85"/>
      <c r="AC33" s="85"/>
      <c r="AD33" s="85"/>
      <c r="AE33" s="85"/>
      <c r="AF33" s="83"/>
      <c r="AH33" s="11" t="s">
        <v>24</v>
      </c>
    </row>
    <row r="34" spans="1:34" x14ac:dyDescent="0.2">
      <c r="A34" s="48"/>
      <c r="B34" s="85"/>
      <c r="C34" s="85"/>
      <c r="D34" s="85"/>
      <c r="E34" s="85"/>
      <c r="F34" s="85"/>
      <c r="G34" s="85"/>
      <c r="H34" s="85"/>
      <c r="I34" s="85"/>
      <c r="J34" s="86"/>
      <c r="K34" s="86"/>
      <c r="L34" s="86"/>
      <c r="M34" s="86"/>
      <c r="N34" s="86"/>
      <c r="O34" s="86"/>
      <c r="P34" s="86"/>
      <c r="Q34" s="85"/>
      <c r="R34" s="85"/>
      <c r="S34" s="85"/>
      <c r="T34" s="127"/>
      <c r="U34" s="127"/>
      <c r="V34" s="127"/>
      <c r="W34" s="127"/>
      <c r="X34" s="127"/>
      <c r="Y34" s="85"/>
      <c r="Z34" s="85"/>
      <c r="AA34" s="85"/>
      <c r="AB34" s="85"/>
      <c r="AC34" s="85"/>
      <c r="AD34" s="53"/>
      <c r="AE34" s="53"/>
      <c r="AF34" s="83"/>
    </row>
    <row r="35" spans="1:34" x14ac:dyDescent="0.2">
      <c r="A35" s="45"/>
      <c r="B35" s="46"/>
      <c r="C35" s="46"/>
      <c r="D35" s="46"/>
      <c r="E35" s="46"/>
      <c r="F35" s="46"/>
      <c r="G35" s="46"/>
      <c r="H35" s="46"/>
      <c r="I35" s="46"/>
      <c r="J35" s="46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53"/>
      <c r="AE35" s="53"/>
      <c r="AF35" s="83"/>
    </row>
    <row r="36" spans="1:34" x14ac:dyDescent="0.2">
      <c r="A36" s="48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53"/>
      <c r="AF36" s="83"/>
    </row>
    <row r="37" spans="1:34" x14ac:dyDescent="0.2">
      <c r="A37" s="48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54"/>
      <c r="AF37" s="83"/>
      <c r="AH37" t="s">
        <v>24</v>
      </c>
    </row>
    <row r="38" spans="1:34" ht="13.5" thickBot="1" x14ac:dyDescent="0.25">
      <c r="A38" s="60"/>
      <c r="B38" s="61"/>
      <c r="C38" s="61"/>
      <c r="D38" s="61"/>
      <c r="E38" s="61"/>
      <c r="F38" s="61"/>
      <c r="G38" s="61" t="s">
        <v>24</v>
      </c>
      <c r="H38" s="61"/>
      <c r="I38" s="61"/>
      <c r="J38" s="61"/>
      <c r="K38" s="61"/>
      <c r="L38" s="61" t="s">
        <v>24</v>
      </c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84"/>
    </row>
    <row r="40" spans="1:34" x14ac:dyDescent="0.2">
      <c r="AH40" s="11" t="s">
        <v>24</v>
      </c>
    </row>
    <row r="41" spans="1:34" x14ac:dyDescent="0.2">
      <c r="N41" s="2" t="s">
        <v>24</v>
      </c>
      <c r="AD41" s="2" t="s">
        <v>24</v>
      </c>
    </row>
    <row r="42" spans="1:34" x14ac:dyDescent="0.2">
      <c r="A42" s="107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2" t="s">
        <v>24</v>
      </c>
    </row>
    <row r="43" spans="1:34" x14ac:dyDescent="0.2">
      <c r="A43" s="107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2" t="s">
        <v>24</v>
      </c>
      <c r="W43" s="2" t="s">
        <v>24</v>
      </c>
    </row>
    <row r="44" spans="1:34" x14ac:dyDescent="0.2">
      <c r="Z44" s="2" t="s">
        <v>24</v>
      </c>
    </row>
    <row r="45" spans="1:34" x14ac:dyDescent="0.2">
      <c r="AB45" s="2" t="s">
        <v>24</v>
      </c>
    </row>
    <row r="46" spans="1:34" x14ac:dyDescent="0.2">
      <c r="AF46" s="7" t="s">
        <v>24</v>
      </c>
    </row>
    <row r="48" spans="1:34" x14ac:dyDescent="0.2">
      <c r="I48" s="2" t="s">
        <v>24</v>
      </c>
    </row>
    <row r="51" spans="31:37" x14ac:dyDescent="0.2">
      <c r="AE51" s="2" t="s">
        <v>24</v>
      </c>
      <c r="AK51" t="s">
        <v>24</v>
      </c>
    </row>
  </sheetData>
  <mergeCells count="36">
    <mergeCell ref="AF3:AF4"/>
    <mergeCell ref="T33:X33"/>
    <mergeCell ref="T34:X34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zoomScaleNormal="100" workbookViewId="0">
      <selection activeCell="G4" sqref="G4"/>
    </sheetView>
  </sheetViews>
  <sheetFormatPr defaultRowHeight="12.75" x14ac:dyDescent="0.2"/>
  <cols>
    <col min="1" max="1" width="30.28515625" customWidth="1"/>
    <col min="2" max="2" width="11.28515625" style="42" customWidth="1"/>
    <col min="3" max="3" width="9.5703125" style="43" customWidth="1"/>
    <col min="4" max="4" width="18.140625" style="42" customWidth="1"/>
    <col min="5" max="5" width="14" style="42" customWidth="1"/>
    <col min="6" max="6" width="10.140625" style="42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7" customFormat="1" ht="42.75" customHeight="1" x14ac:dyDescent="0.2">
      <c r="A1" s="15" t="s">
        <v>185</v>
      </c>
      <c r="B1" s="15" t="s">
        <v>25</v>
      </c>
      <c r="C1" s="15" t="s">
        <v>26</v>
      </c>
      <c r="D1" s="15" t="s">
        <v>27</v>
      </c>
      <c r="E1" s="15" t="s">
        <v>28</v>
      </c>
      <c r="F1" s="15" t="s">
        <v>29</v>
      </c>
      <c r="G1" s="15" t="s">
        <v>30</v>
      </c>
      <c r="H1" s="15" t="s">
        <v>78</v>
      </c>
      <c r="I1" s="15" t="s">
        <v>31</v>
      </c>
      <c r="J1" s="16"/>
      <c r="K1" s="16"/>
      <c r="L1" s="16"/>
      <c r="M1" s="16"/>
    </row>
    <row r="2" spans="1:13" s="22" customFormat="1" x14ac:dyDescent="0.2">
      <c r="A2" s="18" t="s">
        <v>140</v>
      </c>
      <c r="B2" s="18" t="s">
        <v>32</v>
      </c>
      <c r="C2" s="19" t="s">
        <v>33</v>
      </c>
      <c r="D2" s="19">
        <v>-20.444199999999999</v>
      </c>
      <c r="E2" s="19">
        <v>-52.875599999999999</v>
      </c>
      <c r="F2" s="19">
        <v>388</v>
      </c>
      <c r="G2" s="20">
        <v>40405</v>
      </c>
      <c r="H2" s="21">
        <v>1</v>
      </c>
      <c r="I2" s="19" t="s">
        <v>34</v>
      </c>
      <c r="J2" s="16"/>
      <c r="K2" s="16"/>
      <c r="L2" s="16"/>
      <c r="M2" s="16"/>
    </row>
    <row r="3" spans="1:13" ht="12.75" customHeight="1" x14ac:dyDescent="0.2">
      <c r="A3" s="18" t="s">
        <v>141</v>
      </c>
      <c r="B3" s="18" t="s">
        <v>32</v>
      </c>
      <c r="C3" s="19" t="s">
        <v>35</v>
      </c>
      <c r="D3" s="21">
        <v>-23.002500000000001</v>
      </c>
      <c r="E3" s="21">
        <v>-55.3294</v>
      </c>
      <c r="F3" s="21">
        <v>431</v>
      </c>
      <c r="G3" s="23">
        <v>39611</v>
      </c>
      <c r="H3" s="21">
        <v>1</v>
      </c>
      <c r="I3" s="19" t="s">
        <v>36</v>
      </c>
      <c r="J3" s="24"/>
      <c r="K3" s="24"/>
      <c r="L3" s="24"/>
      <c r="M3" s="24"/>
    </row>
    <row r="4" spans="1:13" x14ac:dyDescent="0.2">
      <c r="A4" s="18" t="s">
        <v>142</v>
      </c>
      <c r="B4" s="18" t="s">
        <v>32</v>
      </c>
      <c r="C4" s="19" t="s">
        <v>37</v>
      </c>
      <c r="D4" s="25">
        <v>-20.4756</v>
      </c>
      <c r="E4" s="25">
        <v>-55.783900000000003</v>
      </c>
      <c r="F4" s="25">
        <v>155</v>
      </c>
      <c r="G4" s="23">
        <v>39022</v>
      </c>
      <c r="H4" s="21">
        <v>1</v>
      </c>
      <c r="I4" s="19" t="s">
        <v>38</v>
      </c>
      <c r="J4" s="24"/>
      <c r="K4" s="24"/>
      <c r="L4" s="24"/>
      <c r="M4" s="24"/>
    </row>
    <row r="5" spans="1:13" ht="14.25" customHeight="1" x14ac:dyDescent="0.2">
      <c r="A5" s="18" t="s">
        <v>143</v>
      </c>
      <c r="B5" s="18" t="s">
        <v>79</v>
      </c>
      <c r="C5" s="19" t="s">
        <v>80</v>
      </c>
      <c r="D5" s="68">
        <v>-11148083</v>
      </c>
      <c r="E5" s="69">
        <v>-53763736</v>
      </c>
      <c r="F5" s="25">
        <v>347</v>
      </c>
      <c r="G5" s="23">
        <v>43199</v>
      </c>
      <c r="H5" s="21">
        <v>1</v>
      </c>
      <c r="I5" s="19" t="s">
        <v>81</v>
      </c>
      <c r="J5" s="24"/>
      <c r="K5" s="24"/>
      <c r="L5" s="24"/>
      <c r="M5" s="24"/>
    </row>
    <row r="6" spans="1:13" ht="14.25" customHeight="1" x14ac:dyDescent="0.2">
      <c r="A6" s="18" t="s">
        <v>144</v>
      </c>
      <c r="B6" s="18" t="s">
        <v>79</v>
      </c>
      <c r="C6" s="19" t="s">
        <v>82</v>
      </c>
      <c r="D6" s="69">
        <v>-22955028</v>
      </c>
      <c r="E6" s="69">
        <v>-55626001</v>
      </c>
      <c r="F6" s="25">
        <v>605</v>
      </c>
      <c r="G6" s="23">
        <v>43203</v>
      </c>
      <c r="H6" s="21">
        <v>1</v>
      </c>
      <c r="I6" s="19" t="s">
        <v>83</v>
      </c>
      <c r="J6" s="24"/>
      <c r="K6" s="24"/>
      <c r="L6" s="24"/>
      <c r="M6" s="24"/>
    </row>
    <row r="7" spans="1:13" s="27" customFormat="1" x14ac:dyDescent="0.2">
      <c r="A7" s="18" t="s">
        <v>145</v>
      </c>
      <c r="B7" s="18" t="s">
        <v>32</v>
      </c>
      <c r="C7" s="19" t="s">
        <v>39</v>
      </c>
      <c r="D7" s="25">
        <v>-22.1008</v>
      </c>
      <c r="E7" s="25">
        <v>-56.54</v>
      </c>
      <c r="F7" s="25">
        <v>208</v>
      </c>
      <c r="G7" s="23">
        <v>40764</v>
      </c>
      <c r="H7" s="21">
        <v>1</v>
      </c>
      <c r="I7" s="26" t="s">
        <v>40</v>
      </c>
      <c r="J7" s="24"/>
      <c r="K7" s="24"/>
      <c r="L7" s="24"/>
      <c r="M7" s="24"/>
    </row>
    <row r="8" spans="1:13" s="27" customFormat="1" x14ac:dyDescent="0.2">
      <c r="A8" s="18" t="s">
        <v>146</v>
      </c>
      <c r="B8" s="18" t="s">
        <v>32</v>
      </c>
      <c r="C8" s="19" t="s">
        <v>42</v>
      </c>
      <c r="D8" s="25">
        <v>-21.7514</v>
      </c>
      <c r="E8" s="25">
        <v>-52.470599999999997</v>
      </c>
      <c r="F8" s="25">
        <v>387</v>
      </c>
      <c r="G8" s="23">
        <v>41354</v>
      </c>
      <c r="H8" s="21">
        <v>1</v>
      </c>
      <c r="I8" s="26" t="s">
        <v>84</v>
      </c>
      <c r="J8" s="24"/>
      <c r="K8" s="24"/>
      <c r="L8" s="24"/>
      <c r="M8" s="24"/>
    </row>
    <row r="9" spans="1:13" s="27" customFormat="1" x14ac:dyDescent="0.2">
      <c r="A9" s="18" t="s">
        <v>147</v>
      </c>
      <c r="B9" s="18" t="s">
        <v>79</v>
      </c>
      <c r="C9" s="19" t="s">
        <v>86</v>
      </c>
      <c r="D9" s="69">
        <v>-19945539</v>
      </c>
      <c r="E9" s="69">
        <v>-54368533</v>
      </c>
      <c r="F9" s="25">
        <v>624</v>
      </c>
      <c r="G9" s="23">
        <v>43129</v>
      </c>
      <c r="H9" s="21">
        <v>1</v>
      </c>
      <c r="I9" s="26" t="s">
        <v>87</v>
      </c>
      <c r="J9" s="24"/>
      <c r="K9" s="24"/>
      <c r="L9" s="24"/>
      <c r="M9" s="24"/>
    </row>
    <row r="10" spans="1:13" s="27" customFormat="1" x14ac:dyDescent="0.2">
      <c r="A10" s="18" t="s">
        <v>148</v>
      </c>
      <c r="B10" s="18" t="s">
        <v>79</v>
      </c>
      <c r="C10" s="19" t="s">
        <v>88</v>
      </c>
      <c r="D10" s="69">
        <v>-21246756</v>
      </c>
      <c r="E10" s="69">
        <v>-564560442</v>
      </c>
      <c r="F10" s="25">
        <v>329</v>
      </c>
      <c r="G10" s="23" t="s">
        <v>89</v>
      </c>
      <c r="H10" s="21">
        <v>1</v>
      </c>
      <c r="I10" s="26" t="s">
        <v>90</v>
      </c>
      <c r="J10" s="24"/>
      <c r="K10" s="24"/>
      <c r="L10" s="24"/>
      <c r="M10" s="24"/>
    </row>
    <row r="11" spans="1:13" s="27" customFormat="1" x14ac:dyDescent="0.2">
      <c r="A11" s="18" t="s">
        <v>149</v>
      </c>
      <c r="B11" s="18" t="s">
        <v>79</v>
      </c>
      <c r="C11" s="19" t="s">
        <v>91</v>
      </c>
      <c r="D11" s="69">
        <v>-21298278</v>
      </c>
      <c r="E11" s="69">
        <v>-52068917</v>
      </c>
      <c r="F11" s="25">
        <v>345</v>
      </c>
      <c r="G11" s="23">
        <v>43196</v>
      </c>
      <c r="H11" s="21">
        <v>1</v>
      </c>
      <c r="I11" s="26" t="s">
        <v>92</v>
      </c>
      <c r="J11" s="24"/>
      <c r="K11" s="24"/>
      <c r="L11" s="24"/>
      <c r="M11" s="24"/>
    </row>
    <row r="12" spans="1:13" s="27" customFormat="1" x14ac:dyDescent="0.2">
      <c r="A12" s="18" t="s">
        <v>150</v>
      </c>
      <c r="B12" s="18" t="s">
        <v>79</v>
      </c>
      <c r="C12" s="19" t="s">
        <v>94</v>
      </c>
      <c r="D12" s="69">
        <v>-22657056</v>
      </c>
      <c r="E12" s="69">
        <v>-54819306</v>
      </c>
      <c r="F12" s="25">
        <v>456</v>
      </c>
      <c r="G12" s="23">
        <v>43165</v>
      </c>
      <c r="H12" s="21">
        <v>1</v>
      </c>
      <c r="I12" s="26" t="s">
        <v>95</v>
      </c>
      <c r="J12" s="24"/>
      <c r="K12" s="24"/>
      <c r="L12" s="24"/>
      <c r="M12" s="24"/>
    </row>
    <row r="13" spans="1:13" s="78" customFormat="1" ht="15" x14ac:dyDescent="0.25">
      <c r="A13" s="70" t="s">
        <v>151</v>
      </c>
      <c r="B13" s="70" t="s">
        <v>79</v>
      </c>
      <c r="C13" s="71" t="s">
        <v>96</v>
      </c>
      <c r="D13" s="72">
        <v>-19587528</v>
      </c>
      <c r="E13" s="72">
        <v>-54030083</v>
      </c>
      <c r="F13" s="73">
        <v>540</v>
      </c>
      <c r="G13" s="74">
        <v>43206</v>
      </c>
      <c r="H13" s="75">
        <v>1</v>
      </c>
      <c r="I13" s="76" t="s">
        <v>97</v>
      </c>
      <c r="J13" s="77"/>
      <c r="K13" s="77"/>
      <c r="L13" s="77"/>
      <c r="M13" s="77"/>
    </row>
    <row r="14" spans="1:13" x14ac:dyDescent="0.2">
      <c r="A14" s="18" t="s">
        <v>152</v>
      </c>
      <c r="B14" s="18" t="s">
        <v>32</v>
      </c>
      <c r="C14" s="19" t="s">
        <v>98</v>
      </c>
      <c r="D14" s="25">
        <v>-20.45</v>
      </c>
      <c r="E14" s="25">
        <v>-54.616599999999998</v>
      </c>
      <c r="F14" s="25">
        <v>530</v>
      </c>
      <c r="G14" s="23">
        <v>37145</v>
      </c>
      <c r="H14" s="21">
        <v>1</v>
      </c>
      <c r="I14" s="19" t="s">
        <v>43</v>
      </c>
      <c r="J14" s="24"/>
      <c r="K14" s="24"/>
      <c r="L14" s="24"/>
      <c r="M14" s="24"/>
    </row>
    <row r="15" spans="1:13" x14ac:dyDescent="0.2">
      <c r="A15" s="18" t="s">
        <v>153</v>
      </c>
      <c r="B15" s="18" t="s">
        <v>32</v>
      </c>
      <c r="C15" s="19" t="s">
        <v>99</v>
      </c>
      <c r="D15" s="21">
        <v>-19.122499999999999</v>
      </c>
      <c r="E15" s="21">
        <v>-51.720799999999997</v>
      </c>
      <c r="F15" s="25">
        <v>516</v>
      </c>
      <c r="G15" s="23">
        <v>39515</v>
      </c>
      <c r="H15" s="21">
        <v>1</v>
      </c>
      <c r="I15" s="19" t="s">
        <v>44</v>
      </c>
      <c r="J15" s="24"/>
      <c r="K15" s="24"/>
      <c r="L15" s="24" t="s">
        <v>24</v>
      </c>
      <c r="M15" s="24"/>
    </row>
    <row r="16" spans="1:13" x14ac:dyDescent="0.2">
      <c r="A16" s="18" t="s">
        <v>154</v>
      </c>
      <c r="B16" s="18" t="s">
        <v>32</v>
      </c>
      <c r="C16" s="19" t="s">
        <v>100</v>
      </c>
      <c r="D16" s="25">
        <v>-18.802199999999999</v>
      </c>
      <c r="E16" s="25">
        <v>-52.602800000000002</v>
      </c>
      <c r="F16" s="25">
        <v>818</v>
      </c>
      <c r="G16" s="23">
        <v>39070</v>
      </c>
      <c r="H16" s="21">
        <v>1</v>
      </c>
      <c r="I16" s="19" t="s">
        <v>74</v>
      </c>
      <c r="J16" s="24"/>
      <c r="K16" s="24"/>
      <c r="L16" s="24"/>
      <c r="M16" s="24"/>
    </row>
    <row r="17" spans="1:13" ht="13.5" customHeight="1" x14ac:dyDescent="0.2">
      <c r="A17" s="18" t="s">
        <v>155</v>
      </c>
      <c r="B17" s="18" t="s">
        <v>32</v>
      </c>
      <c r="C17" s="19" t="s">
        <v>101</v>
      </c>
      <c r="D17" s="25">
        <v>-18.996700000000001</v>
      </c>
      <c r="E17" s="25">
        <v>-57.637500000000003</v>
      </c>
      <c r="F17" s="25">
        <v>126</v>
      </c>
      <c r="G17" s="23">
        <v>39017</v>
      </c>
      <c r="H17" s="21">
        <v>1</v>
      </c>
      <c r="I17" s="19" t="s">
        <v>45</v>
      </c>
      <c r="J17" s="24"/>
      <c r="K17" s="24"/>
      <c r="L17" s="24"/>
      <c r="M17" s="24"/>
    </row>
    <row r="18" spans="1:13" ht="13.5" customHeight="1" x14ac:dyDescent="0.2">
      <c r="A18" s="18" t="s">
        <v>156</v>
      </c>
      <c r="B18" s="18" t="s">
        <v>32</v>
      </c>
      <c r="C18" s="19" t="s">
        <v>102</v>
      </c>
      <c r="D18" s="25">
        <v>-18.4922</v>
      </c>
      <c r="E18" s="25">
        <v>-53.167200000000001</v>
      </c>
      <c r="F18" s="25">
        <v>730</v>
      </c>
      <c r="G18" s="23">
        <v>41247</v>
      </c>
      <c r="H18" s="21">
        <v>1</v>
      </c>
      <c r="I18" s="26" t="s">
        <v>46</v>
      </c>
      <c r="J18" s="24"/>
      <c r="K18" s="24"/>
      <c r="L18" s="24" t="s">
        <v>24</v>
      </c>
      <c r="M18" s="24"/>
    </row>
    <row r="19" spans="1:13" x14ac:dyDescent="0.2">
      <c r="A19" s="18" t="s">
        <v>157</v>
      </c>
      <c r="B19" s="18" t="s">
        <v>32</v>
      </c>
      <c r="C19" s="19" t="s">
        <v>103</v>
      </c>
      <c r="D19" s="25">
        <v>-18.304400000000001</v>
      </c>
      <c r="E19" s="25">
        <v>-54.440899999999999</v>
      </c>
      <c r="F19" s="25">
        <v>252</v>
      </c>
      <c r="G19" s="23">
        <v>39028</v>
      </c>
      <c r="H19" s="21">
        <v>1</v>
      </c>
      <c r="I19" s="19" t="s">
        <v>47</v>
      </c>
      <c r="J19" s="24"/>
      <c r="K19" s="24"/>
      <c r="L19" s="24" t="s">
        <v>24</v>
      </c>
      <c r="M19" s="24"/>
    </row>
    <row r="20" spans="1:13" x14ac:dyDescent="0.2">
      <c r="A20" s="18" t="s">
        <v>158</v>
      </c>
      <c r="B20" s="18" t="s">
        <v>32</v>
      </c>
      <c r="C20" s="19" t="s">
        <v>104</v>
      </c>
      <c r="D20" s="25">
        <v>-22.193899999999999</v>
      </c>
      <c r="E20" s="28">
        <v>-54.9114</v>
      </c>
      <c r="F20" s="25">
        <v>469</v>
      </c>
      <c r="G20" s="23">
        <v>39011</v>
      </c>
      <c r="H20" s="21">
        <v>1</v>
      </c>
      <c r="I20" s="19" t="s">
        <v>48</v>
      </c>
      <c r="J20" s="24"/>
      <c r="K20" s="24"/>
      <c r="L20" s="24"/>
      <c r="M20" s="24"/>
    </row>
    <row r="21" spans="1:13" x14ac:dyDescent="0.2">
      <c r="A21" s="18" t="s">
        <v>159</v>
      </c>
      <c r="B21" s="18" t="s">
        <v>79</v>
      </c>
      <c r="C21" s="19" t="s">
        <v>105</v>
      </c>
      <c r="D21" s="69">
        <v>-22308694</v>
      </c>
      <c r="E21" s="79">
        <v>-54325833</v>
      </c>
      <c r="F21" s="25">
        <v>340</v>
      </c>
      <c r="G21" s="23">
        <v>43159</v>
      </c>
      <c r="H21" s="21">
        <v>1</v>
      </c>
      <c r="I21" s="19" t="s">
        <v>106</v>
      </c>
      <c r="J21" s="24"/>
      <c r="K21" s="24"/>
      <c r="L21" s="24"/>
      <c r="M21" s="24" t="s">
        <v>24</v>
      </c>
    </row>
    <row r="22" spans="1:13" ht="25.5" x14ac:dyDescent="0.2">
      <c r="A22" s="18" t="s">
        <v>160</v>
      </c>
      <c r="B22" s="18" t="s">
        <v>79</v>
      </c>
      <c r="C22" s="19" t="s">
        <v>107</v>
      </c>
      <c r="D22" s="69">
        <v>-23644881</v>
      </c>
      <c r="E22" s="79">
        <v>-54570289</v>
      </c>
      <c r="F22" s="25">
        <v>319</v>
      </c>
      <c r="G22" s="23">
        <v>43204</v>
      </c>
      <c r="H22" s="21">
        <v>1</v>
      </c>
      <c r="I22" s="19" t="s">
        <v>108</v>
      </c>
      <c r="J22" s="24"/>
      <c r="K22" s="24"/>
      <c r="L22" s="24"/>
      <c r="M22" s="24"/>
    </row>
    <row r="23" spans="1:13" x14ac:dyDescent="0.2">
      <c r="A23" s="18" t="s">
        <v>161</v>
      </c>
      <c r="B23" s="18" t="s">
        <v>79</v>
      </c>
      <c r="C23" s="19" t="s">
        <v>109</v>
      </c>
      <c r="D23" s="69">
        <v>-22092833</v>
      </c>
      <c r="E23" s="79">
        <v>-54798833</v>
      </c>
      <c r="F23" s="25">
        <v>360</v>
      </c>
      <c r="G23" s="23">
        <v>43157</v>
      </c>
      <c r="H23" s="21">
        <v>1</v>
      </c>
      <c r="I23" s="19" t="s">
        <v>110</v>
      </c>
      <c r="J23" s="24"/>
      <c r="K23" s="24"/>
      <c r="L23" s="24"/>
      <c r="M23" s="24"/>
    </row>
    <row r="24" spans="1:13" x14ac:dyDescent="0.2">
      <c r="A24" s="18" t="s">
        <v>162</v>
      </c>
      <c r="B24" s="18" t="s">
        <v>32</v>
      </c>
      <c r="C24" s="19" t="s">
        <v>49</v>
      </c>
      <c r="D24" s="21">
        <v>-23.449400000000001</v>
      </c>
      <c r="E24" s="21">
        <v>-54.181699999999999</v>
      </c>
      <c r="F24" s="21">
        <v>336</v>
      </c>
      <c r="G24" s="23">
        <v>39598</v>
      </c>
      <c r="H24" s="21">
        <v>1</v>
      </c>
      <c r="I24" s="19" t="s">
        <v>50</v>
      </c>
      <c r="J24" s="24"/>
      <c r="K24" s="24"/>
      <c r="L24" s="24" t="s">
        <v>24</v>
      </c>
      <c r="M24" s="24" t="s">
        <v>24</v>
      </c>
    </row>
    <row r="25" spans="1:13" x14ac:dyDescent="0.2">
      <c r="A25" s="18" t="s">
        <v>163</v>
      </c>
      <c r="B25" s="18" t="s">
        <v>32</v>
      </c>
      <c r="C25" s="19" t="s">
        <v>51</v>
      </c>
      <c r="D25" s="25">
        <v>-22.3</v>
      </c>
      <c r="E25" s="25">
        <v>-53.816600000000001</v>
      </c>
      <c r="F25" s="25">
        <v>373.29</v>
      </c>
      <c r="G25" s="23">
        <v>37662</v>
      </c>
      <c r="H25" s="21">
        <v>1</v>
      </c>
      <c r="I25" s="19" t="s">
        <v>52</v>
      </c>
      <c r="J25" s="24"/>
      <c r="K25" s="24"/>
      <c r="L25" s="24" t="s">
        <v>24</v>
      </c>
      <c r="M25" s="24"/>
    </row>
    <row r="26" spans="1:13" s="27" customFormat="1" x14ac:dyDescent="0.2">
      <c r="A26" s="18" t="s">
        <v>164</v>
      </c>
      <c r="B26" s="18" t="s">
        <v>32</v>
      </c>
      <c r="C26" s="19" t="s">
        <v>53</v>
      </c>
      <c r="D26" s="25">
        <v>-21.478200000000001</v>
      </c>
      <c r="E26" s="25">
        <v>-56.136899999999997</v>
      </c>
      <c r="F26" s="25">
        <v>249</v>
      </c>
      <c r="G26" s="23">
        <v>40759</v>
      </c>
      <c r="H26" s="21">
        <v>1</v>
      </c>
      <c r="I26" s="26" t="s">
        <v>54</v>
      </c>
      <c r="J26" s="24"/>
      <c r="K26" s="24"/>
      <c r="L26" s="24"/>
      <c r="M26" s="24"/>
    </row>
    <row r="27" spans="1:13" x14ac:dyDescent="0.2">
      <c r="A27" s="18" t="s">
        <v>165</v>
      </c>
      <c r="B27" s="18" t="s">
        <v>32</v>
      </c>
      <c r="C27" s="19" t="s">
        <v>55</v>
      </c>
      <c r="D27" s="21">
        <v>-22.857199999999999</v>
      </c>
      <c r="E27" s="21">
        <v>-54.605600000000003</v>
      </c>
      <c r="F27" s="21">
        <v>379</v>
      </c>
      <c r="G27" s="23">
        <v>39617</v>
      </c>
      <c r="H27" s="21">
        <v>1</v>
      </c>
      <c r="I27" s="19" t="s">
        <v>56</v>
      </c>
      <c r="J27" s="24"/>
      <c r="K27" s="24"/>
      <c r="L27" s="24"/>
      <c r="M27" s="24"/>
    </row>
    <row r="28" spans="1:13" x14ac:dyDescent="0.2">
      <c r="A28" s="18" t="s">
        <v>166</v>
      </c>
      <c r="B28" s="18" t="s">
        <v>79</v>
      </c>
      <c r="C28" s="19" t="s">
        <v>111</v>
      </c>
      <c r="D28" s="69">
        <v>-22575389</v>
      </c>
      <c r="E28" s="69">
        <v>-55160833</v>
      </c>
      <c r="F28" s="21">
        <v>499</v>
      </c>
      <c r="G28" s="23">
        <v>43166</v>
      </c>
      <c r="H28" s="21">
        <v>1</v>
      </c>
      <c r="I28" s="19" t="s">
        <v>112</v>
      </c>
      <c r="J28" s="24"/>
      <c r="K28" s="24"/>
      <c r="L28" s="24"/>
      <c r="M28" s="24"/>
    </row>
    <row r="29" spans="1:13" ht="12.75" customHeight="1" x14ac:dyDescent="0.2">
      <c r="A29" s="18" t="s">
        <v>167</v>
      </c>
      <c r="B29" s="18" t="s">
        <v>32</v>
      </c>
      <c r="C29" s="19" t="s">
        <v>113</v>
      </c>
      <c r="D29" s="25">
        <v>-21.609200000000001</v>
      </c>
      <c r="E29" s="25">
        <v>-55.177799999999998</v>
      </c>
      <c r="F29" s="25">
        <v>401</v>
      </c>
      <c r="G29" s="23">
        <v>39065</v>
      </c>
      <c r="H29" s="21">
        <v>1</v>
      </c>
      <c r="I29" s="19" t="s">
        <v>57</v>
      </c>
      <c r="J29" s="24"/>
      <c r="K29" s="24"/>
      <c r="L29" s="24"/>
      <c r="M29" s="24"/>
    </row>
    <row r="30" spans="1:13" ht="12.75" customHeight="1" x14ac:dyDescent="0.2">
      <c r="A30" s="18" t="s">
        <v>168</v>
      </c>
      <c r="B30" s="18" t="s">
        <v>79</v>
      </c>
      <c r="C30" s="19" t="s">
        <v>114</v>
      </c>
      <c r="D30" s="69">
        <v>-21450972</v>
      </c>
      <c r="E30" s="69">
        <v>-54341972</v>
      </c>
      <c r="F30" s="25">
        <v>500</v>
      </c>
      <c r="G30" s="23">
        <v>43153</v>
      </c>
      <c r="H30" s="21">
        <v>1</v>
      </c>
      <c r="I30" s="19" t="s">
        <v>115</v>
      </c>
      <c r="J30" s="24"/>
      <c r="K30" s="24"/>
      <c r="L30" s="24"/>
      <c r="M30" s="24"/>
    </row>
    <row r="31" spans="1:13" ht="12.75" customHeight="1" x14ac:dyDescent="0.2">
      <c r="A31" s="18" t="s">
        <v>169</v>
      </c>
      <c r="B31" s="18" t="s">
        <v>79</v>
      </c>
      <c r="C31" s="19" t="s">
        <v>116</v>
      </c>
      <c r="D31" s="69">
        <v>-22078528</v>
      </c>
      <c r="E31" s="69">
        <v>-53465889</v>
      </c>
      <c r="F31" s="25">
        <v>372</v>
      </c>
      <c r="G31" s="23">
        <v>43199</v>
      </c>
      <c r="H31" s="21">
        <v>1</v>
      </c>
      <c r="I31" s="19" t="s">
        <v>117</v>
      </c>
      <c r="J31" s="24"/>
      <c r="K31" s="24"/>
      <c r="L31" s="24"/>
      <c r="M31" s="24"/>
    </row>
    <row r="32" spans="1:13" s="27" customFormat="1" x14ac:dyDescent="0.2">
      <c r="A32" s="18" t="s">
        <v>170</v>
      </c>
      <c r="B32" s="18" t="s">
        <v>32</v>
      </c>
      <c r="C32" s="19" t="s">
        <v>118</v>
      </c>
      <c r="D32" s="25">
        <v>-20.395600000000002</v>
      </c>
      <c r="E32" s="25">
        <v>-56.431699999999999</v>
      </c>
      <c r="F32" s="25">
        <v>140</v>
      </c>
      <c r="G32" s="23">
        <v>39023</v>
      </c>
      <c r="H32" s="21">
        <v>1</v>
      </c>
      <c r="I32" s="19" t="s">
        <v>58</v>
      </c>
      <c r="J32" s="24"/>
      <c r="K32" s="24"/>
      <c r="L32" s="24"/>
      <c r="M32" s="24" t="s">
        <v>24</v>
      </c>
    </row>
    <row r="33" spans="1:13" x14ac:dyDescent="0.2">
      <c r="A33" s="18" t="s">
        <v>171</v>
      </c>
      <c r="B33" s="18" t="s">
        <v>32</v>
      </c>
      <c r="C33" s="19" t="s">
        <v>119</v>
      </c>
      <c r="D33" s="25">
        <v>-18.988900000000001</v>
      </c>
      <c r="E33" s="25">
        <v>-56.623100000000001</v>
      </c>
      <c r="F33" s="25">
        <v>104</v>
      </c>
      <c r="G33" s="23">
        <v>38932</v>
      </c>
      <c r="H33" s="21">
        <v>1</v>
      </c>
      <c r="I33" s="19" t="s">
        <v>59</v>
      </c>
      <c r="J33" s="24"/>
      <c r="K33" s="24"/>
      <c r="L33" s="24"/>
      <c r="M33" s="24"/>
    </row>
    <row r="34" spans="1:13" s="27" customFormat="1" x14ac:dyDescent="0.2">
      <c r="A34" s="18" t="s">
        <v>172</v>
      </c>
      <c r="B34" s="18" t="s">
        <v>32</v>
      </c>
      <c r="C34" s="19" t="s">
        <v>120</v>
      </c>
      <c r="D34" s="25">
        <v>-19.414300000000001</v>
      </c>
      <c r="E34" s="25">
        <v>-51.1053</v>
      </c>
      <c r="F34" s="25">
        <v>424</v>
      </c>
      <c r="G34" s="23" t="s">
        <v>60</v>
      </c>
      <c r="H34" s="21">
        <v>1</v>
      </c>
      <c r="I34" s="19" t="s">
        <v>61</v>
      </c>
      <c r="J34" s="24"/>
      <c r="K34" s="24"/>
      <c r="L34" s="24"/>
      <c r="M34" s="24"/>
    </row>
    <row r="35" spans="1:13" s="27" customFormat="1" x14ac:dyDescent="0.2">
      <c r="A35" s="18" t="s">
        <v>173</v>
      </c>
      <c r="B35" s="18" t="s">
        <v>79</v>
      </c>
      <c r="C35" s="19" t="s">
        <v>121</v>
      </c>
      <c r="D35" s="69">
        <v>-18072711</v>
      </c>
      <c r="E35" s="69">
        <v>-54548811</v>
      </c>
      <c r="F35" s="25">
        <v>251</v>
      </c>
      <c r="G35" s="23">
        <v>43133</v>
      </c>
      <c r="H35" s="21">
        <v>1</v>
      </c>
      <c r="I35" s="19" t="s">
        <v>122</v>
      </c>
      <c r="J35" s="24"/>
      <c r="K35" s="24"/>
      <c r="L35" s="24"/>
      <c r="M35" s="24" t="s">
        <v>24</v>
      </c>
    </row>
    <row r="36" spans="1:13" x14ac:dyDescent="0.2">
      <c r="A36" s="18" t="s">
        <v>174</v>
      </c>
      <c r="B36" s="18" t="s">
        <v>32</v>
      </c>
      <c r="C36" s="19" t="s">
        <v>123</v>
      </c>
      <c r="D36" s="25">
        <v>-22.533300000000001</v>
      </c>
      <c r="E36" s="25">
        <v>-55.533299999999997</v>
      </c>
      <c r="F36" s="25">
        <v>650</v>
      </c>
      <c r="G36" s="23">
        <v>37140</v>
      </c>
      <c r="H36" s="21">
        <v>1</v>
      </c>
      <c r="I36" s="19" t="s">
        <v>62</v>
      </c>
      <c r="J36" s="24"/>
      <c r="K36" s="24"/>
      <c r="L36" s="24"/>
      <c r="M36" s="24"/>
    </row>
    <row r="37" spans="1:13" x14ac:dyDescent="0.2">
      <c r="A37" s="18" t="s">
        <v>175</v>
      </c>
      <c r="B37" s="18" t="s">
        <v>32</v>
      </c>
      <c r="C37" s="19" t="s">
        <v>124</v>
      </c>
      <c r="D37" s="25">
        <v>-21.7058</v>
      </c>
      <c r="E37" s="25">
        <v>-57.5533</v>
      </c>
      <c r="F37" s="25">
        <v>85</v>
      </c>
      <c r="G37" s="23">
        <v>39014</v>
      </c>
      <c r="H37" s="21">
        <v>1</v>
      </c>
      <c r="I37" s="19" t="s">
        <v>63</v>
      </c>
      <c r="J37" s="24"/>
      <c r="K37" s="24"/>
      <c r="L37" s="24"/>
      <c r="M37" s="24"/>
    </row>
    <row r="38" spans="1:13" s="27" customFormat="1" x14ac:dyDescent="0.2">
      <c r="A38" s="18" t="s">
        <v>176</v>
      </c>
      <c r="B38" s="18" t="s">
        <v>32</v>
      </c>
      <c r="C38" s="19" t="s">
        <v>125</v>
      </c>
      <c r="D38" s="25">
        <v>-19.420100000000001</v>
      </c>
      <c r="E38" s="25">
        <v>-54.553100000000001</v>
      </c>
      <c r="F38" s="25">
        <v>647</v>
      </c>
      <c r="G38" s="23">
        <v>39067</v>
      </c>
      <c r="H38" s="21">
        <v>1</v>
      </c>
      <c r="I38" s="19" t="s">
        <v>75</v>
      </c>
      <c r="J38" s="24"/>
      <c r="K38" s="24"/>
      <c r="L38" s="24"/>
      <c r="M38" s="24"/>
    </row>
    <row r="39" spans="1:13" s="27" customFormat="1" x14ac:dyDescent="0.2">
      <c r="A39" s="18" t="s">
        <v>177</v>
      </c>
      <c r="B39" s="18" t="s">
        <v>79</v>
      </c>
      <c r="C39" s="19" t="s">
        <v>126</v>
      </c>
      <c r="D39" s="69">
        <v>-20466094</v>
      </c>
      <c r="E39" s="69">
        <v>-53763028</v>
      </c>
      <c r="F39" s="25">
        <v>442</v>
      </c>
      <c r="G39" s="23">
        <v>43118</v>
      </c>
      <c r="H39" s="21">
        <v>1</v>
      </c>
      <c r="I39" s="19"/>
      <c r="J39" s="24"/>
      <c r="K39" s="24"/>
      <c r="L39" s="24"/>
      <c r="M39" s="24"/>
    </row>
    <row r="40" spans="1:13" x14ac:dyDescent="0.2">
      <c r="A40" s="18" t="s">
        <v>178</v>
      </c>
      <c r="B40" s="18" t="s">
        <v>32</v>
      </c>
      <c r="C40" s="19" t="s">
        <v>127</v>
      </c>
      <c r="D40" s="21">
        <v>-21.774999999999999</v>
      </c>
      <c r="E40" s="21">
        <v>-54.528100000000002</v>
      </c>
      <c r="F40" s="21">
        <v>329</v>
      </c>
      <c r="G40" s="23">
        <v>39625</v>
      </c>
      <c r="H40" s="21">
        <v>1</v>
      </c>
      <c r="I40" s="19" t="s">
        <v>64</v>
      </c>
      <c r="J40" s="24"/>
      <c r="K40" s="24"/>
      <c r="L40" s="24"/>
      <c r="M40" s="24" t="s">
        <v>24</v>
      </c>
    </row>
    <row r="41" spans="1:13" s="32" customFormat="1" ht="25.5" x14ac:dyDescent="0.2">
      <c r="A41" s="29" t="s">
        <v>179</v>
      </c>
      <c r="B41" s="29" t="s">
        <v>79</v>
      </c>
      <c r="C41" s="19" t="s">
        <v>128</v>
      </c>
      <c r="D41" s="80">
        <v>-21305889</v>
      </c>
      <c r="E41" s="80">
        <v>-52820375</v>
      </c>
      <c r="F41" s="30">
        <v>383</v>
      </c>
      <c r="G41" s="20">
        <v>43209</v>
      </c>
      <c r="H41" s="19">
        <v>1</v>
      </c>
      <c r="I41" s="29" t="s">
        <v>129</v>
      </c>
      <c r="J41" s="31"/>
      <c r="K41" s="31"/>
      <c r="L41" s="31"/>
      <c r="M41" s="31"/>
    </row>
    <row r="42" spans="1:13" s="32" customFormat="1" ht="15" customHeight="1" x14ac:dyDescent="0.2">
      <c r="A42" s="29" t="s">
        <v>180</v>
      </c>
      <c r="B42" s="29" t="s">
        <v>32</v>
      </c>
      <c r="C42" s="19" t="s">
        <v>130</v>
      </c>
      <c r="D42" s="80">
        <v>-20981633</v>
      </c>
      <c r="E42" s="30">
        <v>-54.971899999999998</v>
      </c>
      <c r="F42" s="30">
        <v>464</v>
      </c>
      <c r="G42" s="20" t="s">
        <v>65</v>
      </c>
      <c r="H42" s="19">
        <v>1</v>
      </c>
      <c r="I42" s="29" t="s">
        <v>66</v>
      </c>
      <c r="J42" s="31"/>
      <c r="K42" s="31"/>
      <c r="L42" s="31"/>
      <c r="M42" s="31"/>
    </row>
    <row r="43" spans="1:13" s="27" customFormat="1" x14ac:dyDescent="0.2">
      <c r="A43" s="18" t="s">
        <v>181</v>
      </c>
      <c r="B43" s="18" t="s">
        <v>32</v>
      </c>
      <c r="C43" s="19" t="s">
        <v>131</v>
      </c>
      <c r="D43" s="21">
        <v>-23.966899999999999</v>
      </c>
      <c r="E43" s="21">
        <v>-55.0242</v>
      </c>
      <c r="F43" s="21">
        <v>402</v>
      </c>
      <c r="G43" s="23">
        <v>39605</v>
      </c>
      <c r="H43" s="21">
        <v>1</v>
      </c>
      <c r="I43" s="19" t="s">
        <v>67</v>
      </c>
      <c r="J43" s="24"/>
      <c r="K43" s="24"/>
      <c r="L43" s="24"/>
      <c r="M43" s="24"/>
    </row>
    <row r="44" spans="1:13" s="27" customFormat="1" x14ac:dyDescent="0.2">
      <c r="A44" s="18" t="s">
        <v>182</v>
      </c>
      <c r="B44" s="18" t="s">
        <v>79</v>
      </c>
      <c r="C44" s="19" t="s">
        <v>132</v>
      </c>
      <c r="D44" s="69">
        <v>-20351444</v>
      </c>
      <c r="E44" s="69">
        <v>-51430222</v>
      </c>
      <c r="F44" s="21">
        <v>374</v>
      </c>
      <c r="G44" s="23">
        <v>43196</v>
      </c>
      <c r="H44" s="21">
        <v>1</v>
      </c>
      <c r="I44" s="19" t="s">
        <v>133</v>
      </c>
      <c r="J44" s="24"/>
      <c r="K44" s="24"/>
      <c r="L44" s="24"/>
      <c r="M44" s="24"/>
    </row>
    <row r="45" spans="1:13" s="34" customFormat="1" x14ac:dyDescent="0.2">
      <c r="A45" s="29" t="s">
        <v>183</v>
      </c>
      <c r="B45" s="29" t="s">
        <v>32</v>
      </c>
      <c r="C45" s="19" t="s">
        <v>134</v>
      </c>
      <c r="D45" s="19">
        <v>-17.634699999999999</v>
      </c>
      <c r="E45" s="19">
        <v>-54.760100000000001</v>
      </c>
      <c r="F45" s="19">
        <v>486</v>
      </c>
      <c r="G45" s="20" t="s">
        <v>68</v>
      </c>
      <c r="H45" s="19">
        <v>1</v>
      </c>
      <c r="I45" s="21" t="s">
        <v>69</v>
      </c>
      <c r="J45" s="33"/>
      <c r="K45" s="33"/>
      <c r="L45" s="33"/>
      <c r="M45" s="33"/>
    </row>
    <row r="46" spans="1:13" x14ac:dyDescent="0.2">
      <c r="A46" s="18" t="s">
        <v>184</v>
      </c>
      <c r="B46" s="18" t="s">
        <v>32</v>
      </c>
      <c r="C46" s="19" t="s">
        <v>135</v>
      </c>
      <c r="D46" s="21">
        <v>-20.783300000000001</v>
      </c>
      <c r="E46" s="21">
        <v>-51.7</v>
      </c>
      <c r="F46" s="21">
        <v>313</v>
      </c>
      <c r="G46" s="23">
        <v>37137</v>
      </c>
      <c r="H46" s="21">
        <v>1</v>
      </c>
      <c r="I46" s="19" t="s">
        <v>70</v>
      </c>
      <c r="J46" s="24"/>
      <c r="K46" s="24"/>
      <c r="L46" s="24"/>
      <c r="M46" s="24"/>
    </row>
    <row r="47" spans="1:13" ht="18" customHeight="1" x14ac:dyDescent="0.2">
      <c r="A47" s="35"/>
      <c r="B47" s="36"/>
      <c r="C47" s="37"/>
      <c r="D47" s="37"/>
      <c r="E47" s="37"/>
      <c r="F47" s="37"/>
      <c r="G47" s="15" t="s">
        <v>71</v>
      </c>
      <c r="H47" s="19">
        <f>SUM(H2:H46)</f>
        <v>45</v>
      </c>
      <c r="I47" s="35"/>
      <c r="J47" s="24"/>
      <c r="K47" s="24"/>
      <c r="L47" s="24"/>
      <c r="M47" s="24"/>
    </row>
    <row r="48" spans="1:13" x14ac:dyDescent="0.2">
      <c r="A48" s="24" t="s">
        <v>72</v>
      </c>
      <c r="B48" s="38"/>
      <c r="C48" s="38"/>
      <c r="D48" s="38"/>
      <c r="E48" s="38"/>
      <c r="F48" s="38"/>
      <c r="G48" s="24"/>
      <c r="H48" s="39"/>
      <c r="I48" s="24"/>
      <c r="J48" s="24"/>
      <c r="K48" s="24"/>
      <c r="L48" s="24"/>
      <c r="M48" s="24"/>
    </row>
    <row r="49" spans="1:13" x14ac:dyDescent="0.2">
      <c r="A49" s="40" t="s">
        <v>73</v>
      </c>
      <c r="B49" s="41"/>
      <c r="C49" s="41"/>
      <c r="D49" s="41"/>
      <c r="E49" s="41"/>
      <c r="F49" s="41"/>
      <c r="G49" s="24"/>
      <c r="H49" s="24"/>
      <c r="I49" s="24"/>
      <c r="J49" s="24"/>
      <c r="K49" s="24"/>
      <c r="L49" s="24"/>
      <c r="M49" s="24"/>
    </row>
    <row r="50" spans="1:13" x14ac:dyDescent="0.2">
      <c r="A50" s="24"/>
      <c r="B50" s="41"/>
      <c r="C50" s="41"/>
      <c r="D50" s="41"/>
      <c r="E50" s="41"/>
      <c r="F50" s="41"/>
      <c r="G50" s="24"/>
      <c r="H50" s="24"/>
      <c r="I50" s="24"/>
      <c r="J50" s="24"/>
      <c r="K50" s="24"/>
      <c r="L50" s="24"/>
      <c r="M50" s="24"/>
    </row>
    <row r="51" spans="1:13" x14ac:dyDescent="0.2">
      <c r="A51" s="24"/>
      <c r="B51" s="41"/>
      <c r="C51" s="41"/>
      <c r="D51" s="41"/>
      <c r="E51" s="41"/>
      <c r="F51" s="41"/>
      <c r="G51" s="24"/>
      <c r="H51" s="24"/>
      <c r="I51" s="24"/>
      <c r="J51" s="24"/>
      <c r="K51" s="24"/>
      <c r="L51" s="24"/>
      <c r="M51" s="24"/>
    </row>
    <row r="52" spans="1:13" x14ac:dyDescent="0.2">
      <c r="A52" s="24"/>
      <c r="B52" s="41"/>
      <c r="C52" s="41"/>
      <c r="D52" s="41"/>
      <c r="E52" s="41"/>
      <c r="F52" s="41"/>
      <c r="G52" s="24"/>
      <c r="H52" s="24"/>
      <c r="I52" s="24"/>
      <c r="J52" s="24"/>
      <c r="K52" s="24"/>
      <c r="L52" s="24"/>
      <c r="M52" s="24"/>
    </row>
    <row r="53" spans="1:13" x14ac:dyDescent="0.2">
      <c r="A53" s="24"/>
      <c r="B53" s="41"/>
      <c r="C53" s="41"/>
      <c r="D53" s="41"/>
      <c r="E53" s="41"/>
      <c r="F53" s="41"/>
      <c r="G53" s="24"/>
      <c r="H53" s="24"/>
      <c r="I53" s="24"/>
      <c r="J53" s="24"/>
      <c r="K53" s="24"/>
      <c r="L53" s="24"/>
      <c r="M53" s="24"/>
    </row>
    <row r="54" spans="1:13" x14ac:dyDescent="0.2">
      <c r="A54" s="24"/>
      <c r="B54" s="41"/>
      <c r="C54" s="41"/>
      <c r="D54" s="41"/>
      <c r="E54" s="41"/>
      <c r="F54" s="41"/>
      <c r="G54" s="24"/>
      <c r="H54" s="24"/>
      <c r="I54" s="24"/>
      <c r="J54" s="24"/>
      <c r="K54" s="24"/>
      <c r="L54" s="24"/>
      <c r="M54" s="24"/>
    </row>
    <row r="55" spans="1:13" x14ac:dyDescent="0.2">
      <c r="A55" s="24"/>
      <c r="B55" s="41"/>
      <c r="C55" s="41"/>
      <c r="D55" s="41"/>
      <c r="E55" s="41"/>
      <c r="F55" s="41"/>
      <c r="G55" s="24"/>
      <c r="H55" s="24"/>
      <c r="I55" s="24"/>
      <c r="J55" s="24"/>
      <c r="K55" s="24"/>
      <c r="L55" s="24"/>
      <c r="M55" s="24"/>
    </row>
    <row r="56" spans="1:13" x14ac:dyDescent="0.2">
      <c r="A56" s="24"/>
      <c r="B56" s="41"/>
      <c r="C56" s="41"/>
      <c r="D56" s="41"/>
      <c r="E56" s="41"/>
      <c r="F56" s="41"/>
      <c r="G56" s="24"/>
      <c r="H56" s="24"/>
      <c r="I56" s="24"/>
      <c r="J56" s="24"/>
      <c r="K56" s="24"/>
      <c r="L56" s="24"/>
      <c r="M56" s="24"/>
    </row>
    <row r="57" spans="1:13" x14ac:dyDescent="0.2">
      <c r="A57" s="24"/>
      <c r="B57" s="41"/>
      <c r="C57" s="41"/>
      <c r="D57" s="41"/>
      <c r="E57" s="41"/>
      <c r="F57" s="41"/>
      <c r="G57" s="24"/>
      <c r="H57" s="24"/>
      <c r="I57" s="24"/>
      <c r="J57" s="24"/>
      <c r="K57" s="24"/>
      <c r="L57" s="24"/>
      <c r="M57" s="24"/>
    </row>
    <row r="58" spans="1:13" x14ac:dyDescent="0.2">
      <c r="A58" s="24"/>
      <c r="B58" s="41"/>
      <c r="C58" s="41"/>
      <c r="D58" s="41"/>
      <c r="E58" s="41"/>
      <c r="F58" s="41"/>
      <c r="G58" s="24"/>
      <c r="H58" s="24"/>
      <c r="I58" s="24"/>
      <c r="J58" s="24"/>
      <c r="K58" s="24"/>
      <c r="L58" s="24"/>
      <c r="M58" s="24"/>
    </row>
    <row r="59" spans="1:13" x14ac:dyDescent="0.2">
      <c r="A59" s="24"/>
      <c r="B59" s="41"/>
      <c r="C59" s="41"/>
      <c r="D59" s="41"/>
      <c r="E59" s="41"/>
      <c r="F59" s="41" t="s">
        <v>24</v>
      </c>
      <c r="G59" s="24"/>
      <c r="H59" s="24"/>
      <c r="I59" s="24"/>
      <c r="J59" s="24"/>
      <c r="K59" s="24"/>
      <c r="L59" s="24"/>
      <c r="M59" s="24"/>
    </row>
    <row r="60" spans="1:13" x14ac:dyDescent="0.2">
      <c r="A60" s="24"/>
      <c r="B60" s="41"/>
      <c r="C60" s="41"/>
      <c r="D60" s="41"/>
      <c r="E60" s="41"/>
      <c r="F60" s="41"/>
      <c r="G60" s="24"/>
      <c r="H60" s="24"/>
      <c r="I60" s="24"/>
      <c r="J60" s="24"/>
      <c r="K60" s="24"/>
      <c r="L60" s="24"/>
      <c r="M60" s="24"/>
    </row>
    <row r="61" spans="1:13" x14ac:dyDescent="0.2">
      <c r="A61" s="24"/>
      <c r="B61" s="41"/>
      <c r="C61" s="41"/>
      <c r="D61" s="41"/>
      <c r="E61" s="41"/>
      <c r="F61" s="41"/>
      <c r="G61" s="24"/>
      <c r="H61" s="24"/>
      <c r="I61" s="24"/>
      <c r="J61" s="24"/>
      <c r="K61" s="24"/>
      <c r="L61" s="24"/>
      <c r="M61" s="24"/>
    </row>
    <row r="62" spans="1:13" x14ac:dyDescent="0.2">
      <c r="A62" s="24"/>
      <c r="B62" s="41"/>
      <c r="C62" s="41"/>
      <c r="D62" s="41"/>
      <c r="E62" s="41"/>
      <c r="F62" s="41"/>
      <c r="G62" s="24"/>
      <c r="H62" s="24"/>
      <c r="I62" s="24"/>
      <c r="J62" s="24"/>
      <c r="K62" s="24"/>
      <c r="L62" s="24"/>
      <c r="M62" s="24"/>
    </row>
    <row r="63" spans="1:13" x14ac:dyDescent="0.2">
      <c r="A63" s="24"/>
      <c r="B63" s="41"/>
      <c r="C63" s="41"/>
      <c r="D63" s="41"/>
      <c r="E63" s="41"/>
      <c r="F63" s="41"/>
      <c r="G63" s="24"/>
      <c r="H63" s="24"/>
      <c r="I63" s="24"/>
      <c r="J63" s="24"/>
      <c r="K63" s="24"/>
      <c r="L63" s="24"/>
      <c r="M63" s="24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8"/>
  <sheetViews>
    <sheetView zoomScale="90" zoomScaleNormal="90" workbookViewId="0">
      <selection activeCell="AF7" sqref="AF7:AG8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7.42578125" style="7" customWidth="1"/>
    <col min="33" max="33" width="7.28515625" style="8" bestFit="1" customWidth="1"/>
  </cols>
  <sheetData>
    <row r="1" spans="1:37" ht="20.100000000000001" customHeight="1" x14ac:dyDescent="0.2">
      <c r="A1" s="132" t="s">
        <v>214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4"/>
    </row>
    <row r="2" spans="1:37" ht="20.100000000000001" customHeight="1" x14ac:dyDescent="0.2">
      <c r="A2" s="135" t="s">
        <v>13</v>
      </c>
      <c r="B2" s="116" t="s">
        <v>191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8"/>
    </row>
    <row r="3" spans="1:37" s="4" customFormat="1" ht="20.100000000000001" customHeight="1" x14ac:dyDescent="0.2">
      <c r="A3" s="136"/>
      <c r="B3" s="128">
        <v>1</v>
      </c>
      <c r="C3" s="128">
        <f>SUM(B3+1)</f>
        <v>2</v>
      </c>
      <c r="D3" s="128">
        <f t="shared" ref="D3:AD3" si="0">SUM(C3+1)</f>
        <v>3</v>
      </c>
      <c r="E3" s="128">
        <f t="shared" si="0"/>
        <v>4</v>
      </c>
      <c r="F3" s="128">
        <f t="shared" si="0"/>
        <v>5</v>
      </c>
      <c r="G3" s="128">
        <f t="shared" si="0"/>
        <v>6</v>
      </c>
      <c r="H3" s="128">
        <f t="shared" si="0"/>
        <v>7</v>
      </c>
      <c r="I3" s="128">
        <f t="shared" si="0"/>
        <v>8</v>
      </c>
      <c r="J3" s="128">
        <f t="shared" si="0"/>
        <v>9</v>
      </c>
      <c r="K3" s="128">
        <f t="shared" si="0"/>
        <v>10</v>
      </c>
      <c r="L3" s="128">
        <f t="shared" si="0"/>
        <v>11</v>
      </c>
      <c r="M3" s="128">
        <f t="shared" si="0"/>
        <v>12</v>
      </c>
      <c r="N3" s="128">
        <f t="shared" si="0"/>
        <v>13</v>
      </c>
      <c r="O3" s="128">
        <f t="shared" si="0"/>
        <v>14</v>
      </c>
      <c r="P3" s="128">
        <f t="shared" si="0"/>
        <v>15</v>
      </c>
      <c r="Q3" s="128">
        <f t="shared" si="0"/>
        <v>16</v>
      </c>
      <c r="R3" s="128">
        <f t="shared" si="0"/>
        <v>17</v>
      </c>
      <c r="S3" s="128">
        <f t="shared" si="0"/>
        <v>18</v>
      </c>
      <c r="T3" s="128">
        <f t="shared" si="0"/>
        <v>19</v>
      </c>
      <c r="U3" s="128">
        <f t="shared" si="0"/>
        <v>20</v>
      </c>
      <c r="V3" s="128">
        <f t="shared" si="0"/>
        <v>21</v>
      </c>
      <c r="W3" s="128">
        <f t="shared" si="0"/>
        <v>22</v>
      </c>
      <c r="X3" s="128">
        <f t="shared" si="0"/>
        <v>23</v>
      </c>
      <c r="Y3" s="128">
        <f t="shared" si="0"/>
        <v>24</v>
      </c>
      <c r="Z3" s="128">
        <f t="shared" si="0"/>
        <v>25</v>
      </c>
      <c r="AA3" s="128">
        <f t="shared" si="0"/>
        <v>26</v>
      </c>
      <c r="AB3" s="128">
        <f t="shared" si="0"/>
        <v>27</v>
      </c>
      <c r="AC3" s="128">
        <f t="shared" si="0"/>
        <v>28</v>
      </c>
      <c r="AD3" s="128">
        <f t="shared" si="0"/>
        <v>29</v>
      </c>
      <c r="AE3" s="130">
        <v>30</v>
      </c>
      <c r="AF3" s="98" t="s">
        <v>17</v>
      </c>
      <c r="AG3" s="58" t="s">
        <v>16</v>
      </c>
    </row>
    <row r="4" spans="1:37" s="5" customFormat="1" ht="20.100000000000001" customHeight="1" x14ac:dyDescent="0.2">
      <c r="A4" s="137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31"/>
      <c r="AF4" s="98" t="s">
        <v>15</v>
      </c>
      <c r="AG4" s="58" t="s">
        <v>15</v>
      </c>
    </row>
    <row r="5" spans="1:37" s="5" customFormat="1" x14ac:dyDescent="0.2">
      <c r="A5" s="56" t="s">
        <v>20</v>
      </c>
      <c r="B5" s="105">
        <f>[1]Setembro!$C$5</f>
        <v>36.299999999999997</v>
      </c>
      <c r="C5" s="105">
        <f>[1]Setembro!$C$6</f>
        <v>37.200000000000003</v>
      </c>
      <c r="D5" s="105">
        <f>[1]Setembro!$C$7</f>
        <v>30</v>
      </c>
      <c r="E5" s="105">
        <f>[1]Setembro!$C$8</f>
        <v>29.7</v>
      </c>
      <c r="F5" s="105">
        <f>[1]Setembro!$C$9</f>
        <v>25.3</v>
      </c>
      <c r="G5" s="105">
        <f>[1]Setembro!$C$10</f>
        <v>30.2</v>
      </c>
      <c r="H5" s="105">
        <f>[1]Setembro!$C$11</f>
        <v>35.9</v>
      </c>
      <c r="I5" s="105">
        <f>[1]Setembro!$C$12</f>
        <v>37.4</v>
      </c>
      <c r="J5" s="105">
        <f>[1]Setembro!$C$13</f>
        <v>39</v>
      </c>
      <c r="K5" s="105">
        <f>[1]Setembro!$C$14</f>
        <v>33.1</v>
      </c>
      <c r="L5" s="105">
        <f>[1]Setembro!$C$15</f>
        <v>34.299999999999997</v>
      </c>
      <c r="M5" s="105">
        <f>[1]Setembro!$C$16</f>
        <v>37.5</v>
      </c>
      <c r="N5" s="105">
        <f>[1]Setembro!$C$17</f>
        <v>35</v>
      </c>
      <c r="O5" s="105">
        <f>[1]Setembro!$C$18</f>
        <v>28.1</v>
      </c>
      <c r="P5" s="105">
        <f>[1]Setembro!$C$19</f>
        <v>21.6</v>
      </c>
      <c r="Q5" s="105">
        <f>[1]Setembro!$C$20</f>
        <v>28.6</v>
      </c>
      <c r="R5" s="105">
        <f>[1]Setembro!$C$21</f>
        <v>29.4</v>
      </c>
      <c r="S5" s="105">
        <f>[1]Setembro!$C$22</f>
        <v>32.5</v>
      </c>
      <c r="T5" s="105">
        <f>[1]Setembro!$C$23</f>
        <v>37.799999999999997</v>
      </c>
      <c r="U5" s="105">
        <f>[1]Setembro!$C$24</f>
        <v>30.8</v>
      </c>
      <c r="V5" s="105">
        <f>[1]Setembro!$C$25</f>
        <v>30</v>
      </c>
      <c r="W5" s="105">
        <f>[1]Setembro!$C$26</f>
        <v>26.1</v>
      </c>
      <c r="X5" s="105">
        <f>[1]Setembro!$C$27</f>
        <v>25.3</v>
      </c>
      <c r="Y5" s="105">
        <f>[1]Setembro!$C$28</f>
        <v>30.6</v>
      </c>
      <c r="Z5" s="105">
        <f>[1]Setembro!$C$29</f>
        <v>33.9</v>
      </c>
      <c r="AA5" s="105">
        <f>[1]Setembro!$C$30</f>
        <v>26.5</v>
      </c>
      <c r="AB5" s="105">
        <f>[1]Setembro!$C$31</f>
        <v>28.5</v>
      </c>
      <c r="AC5" s="105">
        <f>[1]Setembro!$C$32</f>
        <v>21.5</v>
      </c>
      <c r="AD5" s="105">
        <f>[1]Setembro!$C$33</f>
        <v>24.8</v>
      </c>
      <c r="AE5" s="105">
        <f>[1]Setembro!$C$34</f>
        <v>21.4</v>
      </c>
      <c r="AF5" s="106">
        <f>MAX(B5:AE5)</f>
        <v>39</v>
      </c>
      <c r="AG5" s="89">
        <f>AVERAGE(B5:AE5)</f>
        <v>30.609999999999996</v>
      </c>
    </row>
    <row r="6" spans="1:37" s="5" customFormat="1" x14ac:dyDescent="0.2">
      <c r="A6" s="56" t="s">
        <v>219</v>
      </c>
      <c r="B6" s="10">
        <v>33.200000000000003</v>
      </c>
      <c r="C6" s="10">
        <v>34.299999999999997</v>
      </c>
      <c r="D6" s="10">
        <v>26.9</v>
      </c>
      <c r="E6" s="10">
        <v>26</v>
      </c>
      <c r="F6" s="10">
        <v>23.8</v>
      </c>
      <c r="G6" s="10">
        <v>26.3</v>
      </c>
      <c r="H6" s="10">
        <v>30.2</v>
      </c>
      <c r="I6" s="10">
        <v>36.200000000000003</v>
      </c>
      <c r="J6" s="10">
        <v>36.200000000000003</v>
      </c>
      <c r="K6" s="10">
        <v>29.5</v>
      </c>
      <c r="L6" s="10">
        <v>31.1</v>
      </c>
      <c r="M6" s="10">
        <v>33.4</v>
      </c>
      <c r="N6" s="10">
        <v>29.5</v>
      </c>
      <c r="O6" s="10">
        <v>21</v>
      </c>
      <c r="P6" s="10">
        <v>24.5</v>
      </c>
      <c r="Q6" s="10">
        <v>27.4</v>
      </c>
      <c r="R6" s="10">
        <v>27.5</v>
      </c>
      <c r="S6" s="10">
        <v>29.9</v>
      </c>
      <c r="T6" s="10">
        <v>33.299999999999997</v>
      </c>
      <c r="U6" s="10">
        <v>23.1</v>
      </c>
      <c r="V6" s="10">
        <v>26.7</v>
      </c>
      <c r="W6" s="10">
        <v>23.1</v>
      </c>
      <c r="X6" s="10">
        <v>22.4</v>
      </c>
      <c r="Y6" s="10">
        <v>27.5</v>
      </c>
      <c r="Z6" s="10">
        <v>25.1</v>
      </c>
      <c r="AA6" s="10">
        <v>21.5</v>
      </c>
      <c r="AB6" s="10">
        <v>25.4</v>
      </c>
      <c r="AC6" s="10">
        <v>22.8</v>
      </c>
      <c r="AD6" s="10">
        <v>24.5</v>
      </c>
      <c r="AE6" s="10">
        <v>22.7</v>
      </c>
      <c r="AF6" s="106">
        <f>MAX(B6:AE6)</f>
        <v>36.200000000000003</v>
      </c>
      <c r="AG6" s="89">
        <f>AVERAGE(B6:AE6)</f>
        <v>27.5</v>
      </c>
    </row>
    <row r="7" spans="1:37" x14ac:dyDescent="0.2">
      <c r="A7" s="56" t="s">
        <v>0</v>
      </c>
      <c r="B7" s="10">
        <f>[2]Setembro!$C$5</f>
        <v>36.299999999999997</v>
      </c>
      <c r="C7" s="10">
        <f>[2]Setembro!$C$6</f>
        <v>35</v>
      </c>
      <c r="D7" s="10">
        <f>[2]Setembro!$C$7</f>
        <v>24.9</v>
      </c>
      <c r="E7" s="10">
        <f>[2]Setembro!$C$8</f>
        <v>28</v>
      </c>
      <c r="F7" s="10">
        <f>[2]Setembro!$C$9</f>
        <v>29.2</v>
      </c>
      <c r="G7" s="10">
        <f>[2]Setembro!$C$10</f>
        <v>28.1</v>
      </c>
      <c r="H7" s="10">
        <f>[2]Setembro!$C$11</f>
        <v>34.200000000000003</v>
      </c>
      <c r="I7" s="10">
        <f>[2]Setembro!$C$12</f>
        <v>36.200000000000003</v>
      </c>
      <c r="J7" s="10">
        <f>[2]Setembro!$C$13</f>
        <v>35.799999999999997</v>
      </c>
      <c r="K7" s="10">
        <f>[2]Setembro!$C$14</f>
        <v>28.8</v>
      </c>
      <c r="L7" s="10">
        <f>[2]Setembro!$C$15</f>
        <v>31.5</v>
      </c>
      <c r="M7" s="10">
        <f>[2]Setembro!$C$16</f>
        <v>34.6</v>
      </c>
      <c r="N7" s="10">
        <f>[2]Setembro!$C$17</f>
        <v>32.799999999999997</v>
      </c>
      <c r="O7" s="10">
        <f>[2]Setembro!$C$18</f>
        <v>27.6</v>
      </c>
      <c r="P7" s="10">
        <f>[2]Setembro!$C$19</f>
        <v>23.4</v>
      </c>
      <c r="Q7" s="10">
        <f>[2]Setembro!$C$20</f>
        <v>29.6</v>
      </c>
      <c r="R7" s="10">
        <f>[2]Setembro!$C$21</f>
        <v>30.9</v>
      </c>
      <c r="S7" s="10">
        <f>[2]Setembro!$C$22</f>
        <v>34.4</v>
      </c>
      <c r="T7" s="10">
        <f>[2]Setembro!$C$23</f>
        <v>35.6</v>
      </c>
      <c r="U7" s="10">
        <f>[2]Setembro!$C$24</f>
        <v>31.3</v>
      </c>
      <c r="V7" s="10">
        <f>[2]Setembro!$C$25</f>
        <v>33.299999999999997</v>
      </c>
      <c r="W7" s="10">
        <f>[2]Setembro!$C$26</f>
        <v>26.7</v>
      </c>
      <c r="X7" s="10">
        <f>[2]Setembro!$C$27</f>
        <v>25.5</v>
      </c>
      <c r="Y7" s="10">
        <f>[2]Setembro!$C$28</f>
        <v>29.3</v>
      </c>
      <c r="Z7" s="10">
        <f>[2]Setembro!$C$29</f>
        <v>33.4</v>
      </c>
      <c r="AA7" s="10">
        <f>[2]Setembro!$C$30</f>
        <v>28.5</v>
      </c>
      <c r="AB7" s="10">
        <f>[2]Setembro!$C$31</f>
        <v>30.6</v>
      </c>
      <c r="AC7" s="10">
        <f>[2]Setembro!$C$32</f>
        <v>27.3</v>
      </c>
      <c r="AD7" s="10">
        <f>[2]Setembro!$C$33</f>
        <v>26.8</v>
      </c>
      <c r="AE7" s="10">
        <f>[2]Setembro!$C$34</f>
        <v>28.3</v>
      </c>
      <c r="AF7" s="106">
        <f>MAX(B7:AE7)</f>
        <v>36.299999999999997</v>
      </c>
      <c r="AG7" s="89">
        <f t="shared" ref="AG7:AG30" si="1">AVERAGE(B7:AE7)</f>
        <v>30.59666666666666</v>
      </c>
    </row>
    <row r="8" spans="1:37" x14ac:dyDescent="0.2">
      <c r="A8" s="56" t="s">
        <v>220</v>
      </c>
      <c r="B8" s="10">
        <v>32.5</v>
      </c>
      <c r="C8" s="10">
        <v>28</v>
      </c>
      <c r="D8" s="10">
        <v>20.2</v>
      </c>
      <c r="E8" s="10">
        <v>20.6</v>
      </c>
      <c r="F8" s="10">
        <v>23.8</v>
      </c>
      <c r="G8" s="10">
        <v>18.399999999999999</v>
      </c>
      <c r="H8" s="10">
        <v>29.6</v>
      </c>
      <c r="I8" s="10">
        <v>34.5</v>
      </c>
      <c r="J8" s="10">
        <v>33.299999999999997</v>
      </c>
      <c r="K8" s="10">
        <v>20.399999999999999</v>
      </c>
      <c r="L8" s="10">
        <v>27.7</v>
      </c>
      <c r="M8" s="10">
        <v>22.7</v>
      </c>
      <c r="N8" s="10">
        <v>21.6</v>
      </c>
      <c r="O8" s="10">
        <v>16.7</v>
      </c>
      <c r="P8" s="10">
        <v>22.9</v>
      </c>
      <c r="Q8" s="10">
        <v>27.2</v>
      </c>
      <c r="R8" s="10">
        <v>26.4</v>
      </c>
      <c r="S8" s="10">
        <v>30</v>
      </c>
      <c r="T8" s="10">
        <v>31.2</v>
      </c>
      <c r="U8" s="10">
        <v>25.7</v>
      </c>
      <c r="V8" s="10">
        <v>23.2</v>
      </c>
      <c r="W8" s="10">
        <v>20.100000000000001</v>
      </c>
      <c r="X8" s="10">
        <v>20.7</v>
      </c>
      <c r="Y8" s="10">
        <v>26.5</v>
      </c>
      <c r="Z8" s="10">
        <v>30.6</v>
      </c>
      <c r="AA8" s="10">
        <v>17.2</v>
      </c>
      <c r="AB8" s="10">
        <v>21.8</v>
      </c>
      <c r="AC8" s="10">
        <v>23.5</v>
      </c>
      <c r="AD8" s="10">
        <v>22.5</v>
      </c>
      <c r="AE8" s="10">
        <v>22.8</v>
      </c>
      <c r="AF8" s="106">
        <f>MAX(B8:AE8)</f>
        <v>34.5</v>
      </c>
      <c r="AG8" s="89">
        <f t="shared" ref="AG8" si="2">AVERAGE(B8:AE8)</f>
        <v>24.743333333333332</v>
      </c>
    </row>
    <row r="9" spans="1:37" x14ac:dyDescent="0.2">
      <c r="A9" s="56" t="s">
        <v>85</v>
      </c>
      <c r="B9" s="10">
        <f>[3]Setembro!$C$5</f>
        <v>34.4</v>
      </c>
      <c r="C9" s="10">
        <f>[3]Setembro!$C$6</f>
        <v>34.6</v>
      </c>
      <c r="D9" s="10">
        <f>[3]Setembro!$C$7</f>
        <v>27.6</v>
      </c>
      <c r="E9" s="10">
        <f>[3]Setembro!$C$8</f>
        <v>29.9</v>
      </c>
      <c r="F9" s="10">
        <f>[3]Setembro!$C$9</f>
        <v>28.9</v>
      </c>
      <c r="G9" s="10">
        <f>[3]Setembro!$C$10</f>
        <v>31.1</v>
      </c>
      <c r="H9" s="10">
        <f>[3]Setembro!$C$11</f>
        <v>34.1</v>
      </c>
      <c r="I9" s="10">
        <f>[3]Setembro!$C$12</f>
        <v>33.700000000000003</v>
      </c>
      <c r="J9" s="10">
        <f>[3]Setembro!$C$13</f>
        <v>33.4</v>
      </c>
      <c r="K9" s="10">
        <f>[3]Setembro!$C$14</f>
        <v>31.5</v>
      </c>
      <c r="L9" s="10">
        <f>[3]Setembro!$C$15</f>
        <v>33.1</v>
      </c>
      <c r="M9" s="10">
        <f>[3]Setembro!$C$16</f>
        <v>34.1</v>
      </c>
      <c r="N9" s="10">
        <f>[3]Setembro!$C$17</f>
        <v>33.700000000000003</v>
      </c>
      <c r="O9" s="10">
        <f>[3]Setembro!$C$18</f>
        <v>26.8</v>
      </c>
      <c r="P9" s="10">
        <f>[3]Setembro!$C$19</f>
        <v>20.5</v>
      </c>
      <c r="Q9" s="10">
        <f>[3]Setembro!$C$20</f>
        <v>27.1</v>
      </c>
      <c r="R9" s="10">
        <f>[3]Setembro!$C$21</f>
        <v>28</v>
      </c>
      <c r="S9" s="10">
        <f>[3]Setembro!$C$22</f>
        <v>33.1</v>
      </c>
      <c r="T9" s="10">
        <f>[3]Setembro!$C$23</f>
        <v>33.200000000000003</v>
      </c>
      <c r="U9" s="10">
        <f>[3]Setembro!$C$24</f>
        <v>29.8</v>
      </c>
      <c r="V9" s="10">
        <f>[3]Setembro!$C$25</f>
        <v>30.5</v>
      </c>
      <c r="W9" s="10">
        <f>[3]Setembro!$C$26</f>
        <v>26.1</v>
      </c>
      <c r="X9" s="10">
        <f>[3]Setembro!$C$27</f>
        <v>24.1</v>
      </c>
      <c r="Y9" s="10">
        <f>[3]Setembro!$C$28</f>
        <v>30</v>
      </c>
      <c r="Z9" s="10">
        <f>[3]Setembro!$C$29</f>
        <v>31.5</v>
      </c>
      <c r="AA9" s="10">
        <f>[3]Setembro!$C$30</f>
        <v>27.7</v>
      </c>
      <c r="AB9" s="10">
        <f>[3]Setembro!$C$31</f>
        <v>26.9</v>
      </c>
      <c r="AC9" s="10">
        <f>[3]Setembro!$C$32</f>
        <v>22</v>
      </c>
      <c r="AD9" s="10">
        <f>[3]Setembro!$C$33</f>
        <v>23.8</v>
      </c>
      <c r="AE9" s="10">
        <f>[3]Setembro!$C$34</f>
        <v>25.8</v>
      </c>
      <c r="AF9" s="106">
        <f>MAX(B9:AE9)</f>
        <v>34.6</v>
      </c>
      <c r="AG9" s="89">
        <f t="shared" si="1"/>
        <v>29.566666666666666</v>
      </c>
    </row>
    <row r="10" spans="1:37" x14ac:dyDescent="0.2">
      <c r="A10" s="56" t="s">
        <v>41</v>
      </c>
      <c r="B10" s="10">
        <f>[4]Setembro!$C$5</f>
        <v>31.5</v>
      </c>
      <c r="C10" s="10">
        <f>[4]Setembro!$C$6</f>
        <v>34.799999999999997</v>
      </c>
      <c r="D10" s="10">
        <f>[4]Setembro!$C$7</f>
        <v>27.9</v>
      </c>
      <c r="E10" s="10">
        <f>[4]Setembro!$C$8</f>
        <v>23.4</v>
      </c>
      <c r="F10" s="10">
        <f>[4]Setembro!$C$9</f>
        <v>20.7</v>
      </c>
      <c r="G10" s="10">
        <f>[4]Setembro!$C$10</f>
        <v>24.8</v>
      </c>
      <c r="H10" s="10">
        <f>[4]Setembro!$C$11</f>
        <v>30.1</v>
      </c>
      <c r="I10" s="10">
        <f>[4]Setembro!$C$12</f>
        <v>34.299999999999997</v>
      </c>
      <c r="J10" s="10">
        <f>[4]Setembro!$C$13</f>
        <v>36.4</v>
      </c>
      <c r="K10" s="10">
        <f>[4]Setembro!$C$14</f>
        <v>30.6</v>
      </c>
      <c r="L10" s="10">
        <f>[4]Setembro!$C$15</f>
        <v>29.7</v>
      </c>
      <c r="M10" s="10">
        <f>[4]Setembro!$C$16</f>
        <v>29.6</v>
      </c>
      <c r="N10" s="10">
        <f>[4]Setembro!$C$17</f>
        <v>29</v>
      </c>
      <c r="O10" s="10">
        <f>[4]Setembro!$C$18</f>
        <v>24</v>
      </c>
      <c r="P10" s="10">
        <f>[4]Setembro!$C$19</f>
        <v>23.3</v>
      </c>
      <c r="Q10" s="10">
        <f>[4]Setembro!$C$20</f>
        <v>26.2</v>
      </c>
      <c r="R10" s="10">
        <f>[4]Setembro!$C$21</f>
        <v>26.4</v>
      </c>
      <c r="S10" s="10">
        <f>[4]Setembro!$C$22</f>
        <v>28.2</v>
      </c>
      <c r="T10" s="10">
        <f>[4]Setembro!$C$23</f>
        <v>29.9</v>
      </c>
      <c r="U10" s="10">
        <f>[4]Setembro!$C$24</f>
        <v>26.3</v>
      </c>
      <c r="V10" s="10">
        <f>[4]Setembro!$C$25</f>
        <v>26.8</v>
      </c>
      <c r="W10" s="10">
        <f>[4]Setembro!$C$26</f>
        <v>24</v>
      </c>
      <c r="X10" s="10">
        <f>[4]Setembro!$C$27</f>
        <v>22.2</v>
      </c>
      <c r="Y10" s="10">
        <f>[4]Setembro!$C$28</f>
        <v>26.2</v>
      </c>
      <c r="Z10" s="10">
        <f>[4]Setembro!$C$29</f>
        <v>26.1</v>
      </c>
      <c r="AA10" s="10">
        <f>[4]Setembro!$C$30</f>
        <v>23.8</v>
      </c>
      <c r="AB10" s="10">
        <f>[4]Setembro!$C$31</f>
        <v>25.7</v>
      </c>
      <c r="AC10" s="10">
        <f>[4]Setembro!$C$32</f>
        <v>20.7</v>
      </c>
      <c r="AD10" s="10">
        <f>[4]Setembro!$C$33</f>
        <v>23.5</v>
      </c>
      <c r="AE10" s="10">
        <f>[4]Setembro!$C$34</f>
        <v>21.8</v>
      </c>
      <c r="AF10" s="106">
        <f t="shared" ref="AF10:AF30" si="3">MAX(B10:AE10)</f>
        <v>36.4</v>
      </c>
      <c r="AG10" s="89">
        <f t="shared" si="1"/>
        <v>26.93</v>
      </c>
    </row>
    <row r="11" spans="1:37" x14ac:dyDescent="0.2">
      <c r="A11" s="56" t="s">
        <v>93</v>
      </c>
      <c r="B11" s="10" t="str">
        <f>[5]Setembro!$C$5</f>
        <v>*</v>
      </c>
      <c r="C11" s="10" t="str">
        <f>[5]Setembro!$C$6</f>
        <v>*</v>
      </c>
      <c r="D11" s="10" t="str">
        <f>[5]Setembro!$C$7</f>
        <v>*</v>
      </c>
      <c r="E11" s="10" t="str">
        <f>[5]Setembro!$C$8</f>
        <v>*</v>
      </c>
      <c r="F11" s="10" t="str">
        <f>[5]Setembro!$C$9</f>
        <v>*</v>
      </c>
      <c r="G11" s="10" t="str">
        <f>[5]Setembro!$C$10</f>
        <v>*</v>
      </c>
      <c r="H11" s="10" t="str">
        <f>[5]Setembro!$C$11</f>
        <v>*</v>
      </c>
      <c r="I11" s="10" t="str">
        <f>[5]Setembro!$C$12</f>
        <v>*</v>
      </c>
      <c r="J11" s="10" t="str">
        <f>[5]Setembro!$C$13</f>
        <v>*</v>
      </c>
      <c r="K11" s="10" t="str">
        <f>[5]Setembro!$C$14</f>
        <v>*</v>
      </c>
      <c r="L11" s="10" t="str">
        <f>[5]Setembro!$C$15</f>
        <v>*</v>
      </c>
      <c r="M11" s="10" t="str">
        <f>[5]Setembro!$C$16</f>
        <v>*</v>
      </c>
      <c r="N11" s="10" t="str">
        <f>[5]Setembro!$C$17</f>
        <v>*</v>
      </c>
      <c r="O11" s="10" t="str">
        <f>[5]Setembro!$C$18</f>
        <v>*</v>
      </c>
      <c r="P11" s="10" t="str">
        <f>[5]Setembro!$C$19</f>
        <v>*</v>
      </c>
      <c r="Q11" s="10" t="str">
        <f>[5]Setembro!$C$20</f>
        <v>*</v>
      </c>
      <c r="R11" s="10" t="str">
        <f>[5]Setembro!$C$21</f>
        <v>*</v>
      </c>
      <c r="S11" s="10" t="str">
        <f>[5]Setembro!$C$22</f>
        <v>*</v>
      </c>
      <c r="T11" s="10" t="str">
        <f>[5]Setembro!$C$23</f>
        <v>*</v>
      </c>
      <c r="U11" s="10" t="str">
        <f>[5]Setembro!$C$24</f>
        <v>*</v>
      </c>
      <c r="V11" s="10">
        <f>[5]Setembro!$C$25</f>
        <v>25.2</v>
      </c>
      <c r="W11" s="10">
        <f>[5]Setembro!$C$26</f>
        <v>21.2</v>
      </c>
      <c r="X11" s="10">
        <f>[5]Setembro!$C$27</f>
        <v>22.2</v>
      </c>
      <c r="Y11" s="10">
        <f>[5]Setembro!$C$28</f>
        <v>27</v>
      </c>
      <c r="Z11" s="10">
        <f>[5]Setembro!$C$29</f>
        <v>30.7</v>
      </c>
      <c r="AA11" s="10">
        <f>[5]Setembro!$C$30</f>
        <v>20</v>
      </c>
      <c r="AB11" s="10">
        <f>[5]Setembro!$C$31</f>
        <v>24.3</v>
      </c>
      <c r="AC11" s="10">
        <f>[5]Setembro!$C$32</f>
        <v>21.9</v>
      </c>
      <c r="AD11" s="10">
        <f>[5]Setembro!$C$33</f>
        <v>25.1</v>
      </c>
      <c r="AE11" s="10">
        <f>[5]Setembro!$C$34</f>
        <v>23.1</v>
      </c>
      <c r="AF11" s="106" t="s">
        <v>187</v>
      </c>
      <c r="AG11" s="89" t="s">
        <v>187</v>
      </c>
    </row>
    <row r="12" spans="1:37" x14ac:dyDescent="0.2">
      <c r="A12" s="56" t="s">
        <v>136</v>
      </c>
      <c r="B12" s="10">
        <f>[6]Setembro!$C$5</f>
        <v>34.9</v>
      </c>
      <c r="C12" s="10">
        <f>[6]Setembro!$C$6</f>
        <v>34.4</v>
      </c>
      <c r="D12" s="10">
        <f>[6]Setembro!$C$7</f>
        <v>30.6</v>
      </c>
      <c r="E12" s="10">
        <f>[6]Setembro!$C$8</f>
        <v>31.7</v>
      </c>
      <c r="F12" s="10">
        <f>[6]Setembro!$C$9</f>
        <v>30.5</v>
      </c>
      <c r="G12" s="10">
        <f>[6]Setembro!$C$10</f>
        <v>32.299999999999997</v>
      </c>
      <c r="H12" s="10">
        <f>[6]Setembro!$C$11</f>
        <v>34.5</v>
      </c>
      <c r="I12" s="10">
        <f>[6]Setembro!$C$12</f>
        <v>33.6</v>
      </c>
      <c r="J12" s="10">
        <f>[6]Setembro!$C$13</f>
        <v>36.700000000000003</v>
      </c>
      <c r="K12" s="10">
        <f>[6]Setembro!$C$14</f>
        <v>32.4</v>
      </c>
      <c r="L12" s="10">
        <f>[6]Setembro!$C$15</f>
        <v>34.299999999999997</v>
      </c>
      <c r="M12" s="10">
        <f>[6]Setembro!$C$16</f>
        <v>36.4</v>
      </c>
      <c r="N12" s="10">
        <f>[6]Setembro!$C$17</f>
        <v>35.1</v>
      </c>
      <c r="O12" s="10">
        <f>[6]Setembro!$C$18</f>
        <v>27.6</v>
      </c>
      <c r="P12" s="10">
        <f>[6]Setembro!$C$19</f>
        <v>21.6</v>
      </c>
      <c r="Q12" s="10">
        <f>[6]Setembro!$C$20</f>
        <v>28.5</v>
      </c>
      <c r="R12" s="10">
        <f>[6]Setembro!$C$21</f>
        <v>30.6</v>
      </c>
      <c r="S12" s="10">
        <f>[6]Setembro!$C$22</f>
        <v>36</v>
      </c>
      <c r="T12" s="10">
        <f>[6]Setembro!$C$23</f>
        <v>34.700000000000003</v>
      </c>
      <c r="U12" s="10">
        <f>[6]Setembro!$C$24</f>
        <v>30.6</v>
      </c>
      <c r="V12" s="10">
        <f>[6]Setembro!$C$25</f>
        <v>33.799999999999997</v>
      </c>
      <c r="W12" s="10">
        <f>[6]Setembro!$C$26</f>
        <v>25.9</v>
      </c>
      <c r="X12" s="10">
        <f>[6]Setembro!$C$27</f>
        <v>24.9</v>
      </c>
      <c r="Y12" s="10">
        <f>[6]Setembro!$C$28</f>
        <v>31</v>
      </c>
      <c r="Z12" s="10">
        <f>[6]Setembro!$C$29</f>
        <v>32.4</v>
      </c>
      <c r="AA12" s="10">
        <f>[6]Setembro!$C$30</f>
        <v>30.7</v>
      </c>
      <c r="AB12" s="10">
        <f>[6]Setembro!$C$31</f>
        <v>27.2</v>
      </c>
      <c r="AC12" s="10">
        <f>[6]Setembro!$C$32</f>
        <v>21.3</v>
      </c>
      <c r="AD12" s="10">
        <f>[6]Setembro!$C$33</f>
        <v>24.8</v>
      </c>
      <c r="AE12" s="10">
        <f>[6]Setembro!$C$34</f>
        <v>25.2</v>
      </c>
      <c r="AF12" s="106">
        <f t="shared" si="3"/>
        <v>36.700000000000003</v>
      </c>
      <c r="AG12" s="89">
        <f t="shared" si="1"/>
        <v>30.806666666666668</v>
      </c>
      <c r="AI12" s="11" t="s">
        <v>24</v>
      </c>
    </row>
    <row r="13" spans="1:37" x14ac:dyDescent="0.2">
      <c r="A13" s="56" t="s">
        <v>1</v>
      </c>
      <c r="B13" s="10">
        <f>[7]Setembro!$C$5</f>
        <v>34.1</v>
      </c>
      <c r="C13" s="10">
        <f>[7]Setembro!$C$6</f>
        <v>32.6</v>
      </c>
      <c r="D13" s="10">
        <f>[7]Setembro!$C$7</f>
        <v>25.4</v>
      </c>
      <c r="E13" s="10">
        <f>[7]Setembro!$C$8</f>
        <v>28.3</v>
      </c>
      <c r="F13" s="10">
        <f>[7]Setembro!$C$9</f>
        <v>26.9</v>
      </c>
      <c r="G13" s="10">
        <f>[7]Setembro!$C$10</f>
        <v>30.3</v>
      </c>
      <c r="H13" s="10">
        <f>[7]Setembro!$C$11</f>
        <v>32.4</v>
      </c>
      <c r="I13" s="10">
        <f>[7]Setembro!$C$12</f>
        <v>33.700000000000003</v>
      </c>
      <c r="J13" s="10">
        <f>[7]Setembro!$C$13</f>
        <v>32.9</v>
      </c>
      <c r="K13" s="10">
        <f>[7]Setembro!$C$14</f>
        <v>28.8</v>
      </c>
      <c r="L13" s="10">
        <f>[7]Setembro!$C$15</f>
        <v>31.6</v>
      </c>
      <c r="M13" s="10">
        <f>[7]Setembro!$C$16</f>
        <v>33.6</v>
      </c>
      <c r="N13" s="10">
        <f>[7]Setembro!$C$17</f>
        <v>32.4</v>
      </c>
      <c r="O13" s="10">
        <f>[7]Setembro!$C$18</f>
        <v>26.3</v>
      </c>
      <c r="P13" s="10">
        <f>[7]Setembro!$C$19</f>
        <v>22.6</v>
      </c>
      <c r="Q13" s="10">
        <f>[7]Setembro!$C$20</f>
        <v>27.4</v>
      </c>
      <c r="R13" s="10">
        <f>[7]Setembro!$C$21</f>
        <v>27.9</v>
      </c>
      <c r="S13" s="10">
        <f>[7]Setembro!$C$22</f>
        <v>33.299999999999997</v>
      </c>
      <c r="T13" s="10">
        <f>[7]Setembro!$C$23</f>
        <v>32.799999999999997</v>
      </c>
      <c r="U13" s="10">
        <f>[7]Setembro!$C$24</f>
        <v>29.4</v>
      </c>
      <c r="V13" s="10">
        <f>[7]Setembro!$C$25</f>
        <v>31</v>
      </c>
      <c r="W13" s="10">
        <f>[7]Setembro!$C$26</f>
        <v>25</v>
      </c>
      <c r="X13" s="10">
        <f>[7]Setembro!$C$27</f>
        <v>23.9</v>
      </c>
      <c r="Y13" s="10">
        <f>[7]Setembro!$C$28</f>
        <v>29.7</v>
      </c>
      <c r="Z13" s="10">
        <f>[7]Setembro!$C$29</f>
        <v>31.3</v>
      </c>
      <c r="AA13" s="10">
        <f>[7]Setembro!$C$30</f>
        <v>26.4</v>
      </c>
      <c r="AB13" s="10">
        <f>[7]Setembro!$C$31</f>
        <v>28.8</v>
      </c>
      <c r="AC13" s="10">
        <f>[7]Setembro!$C$32</f>
        <v>24.5</v>
      </c>
      <c r="AD13" s="10">
        <f>[7]Setembro!$C$33</f>
        <v>24.2</v>
      </c>
      <c r="AE13" s="10">
        <f>[7]Setembro!$C$34</f>
        <v>25.3</v>
      </c>
      <c r="AF13" s="106">
        <f t="shared" si="3"/>
        <v>34.1</v>
      </c>
      <c r="AG13" s="89">
        <f t="shared" si="1"/>
        <v>29.093333333333327</v>
      </c>
      <c r="AI13" s="11" t="s">
        <v>24</v>
      </c>
    </row>
    <row r="14" spans="1:37" x14ac:dyDescent="0.2">
      <c r="A14" s="56" t="s">
        <v>2</v>
      </c>
      <c r="B14" s="10">
        <f>[8]Setembro!$C$5</f>
        <v>35</v>
      </c>
      <c r="C14" s="10">
        <f>[8]Setembro!$C$6</f>
        <v>35.700000000000003</v>
      </c>
      <c r="D14" s="10">
        <f>[8]Setembro!$C$7</f>
        <v>34.799999999999997</v>
      </c>
      <c r="E14" s="10">
        <f>[8]Setembro!$C$8</f>
        <v>33.1</v>
      </c>
      <c r="F14" s="10">
        <f>[8]Setembro!$C$9</f>
        <v>32.700000000000003</v>
      </c>
      <c r="G14" s="10">
        <f>[8]Setembro!$C$10</f>
        <v>33.9</v>
      </c>
      <c r="H14" s="10">
        <f>[8]Setembro!$C$11</f>
        <v>36</v>
      </c>
      <c r="I14" s="10">
        <f>[8]Setembro!$C$12</f>
        <v>37.6</v>
      </c>
      <c r="J14" s="10">
        <f>[8]Setembro!$C$13</f>
        <v>38.5</v>
      </c>
      <c r="K14" s="10">
        <f>[8]Setembro!$C$14</f>
        <v>36.799999999999997</v>
      </c>
      <c r="L14" s="10">
        <f>[8]Setembro!$C$15</f>
        <v>36</v>
      </c>
      <c r="M14" s="10">
        <f>[8]Setembro!$C$16</f>
        <v>38.700000000000003</v>
      </c>
      <c r="N14" s="10">
        <f>[8]Setembro!$C$17</f>
        <v>38.1</v>
      </c>
      <c r="O14" s="10">
        <f>[8]Setembro!$C$18</f>
        <v>32.1</v>
      </c>
      <c r="P14" s="10">
        <f>[8]Setembro!$C$19</f>
        <v>29.9</v>
      </c>
      <c r="Q14" s="10">
        <f>[8]Setembro!$C$20</f>
        <v>30.4</v>
      </c>
      <c r="R14" s="10">
        <f>[8]Setembro!$C$21</f>
        <v>31</v>
      </c>
      <c r="S14" s="10">
        <f>[8]Setembro!$C$22</f>
        <v>35.9</v>
      </c>
      <c r="T14" s="10">
        <f>[8]Setembro!$C$23</f>
        <v>37.700000000000003</v>
      </c>
      <c r="U14" s="10">
        <f>[8]Setembro!$C$24</f>
        <v>27.8</v>
      </c>
      <c r="V14" s="10">
        <f>[8]Setembro!$C$25</f>
        <v>34.9</v>
      </c>
      <c r="W14" s="10">
        <f>[8]Setembro!$C$26</f>
        <v>24.9</v>
      </c>
      <c r="X14" s="10">
        <f>[8]Setembro!$C$27</f>
        <v>26.8</v>
      </c>
      <c r="Y14" s="10">
        <f>[8]Setembro!$C$28</f>
        <v>30.2</v>
      </c>
      <c r="Z14" s="10">
        <f>[8]Setembro!$C$29</f>
        <v>35.799999999999997</v>
      </c>
      <c r="AA14" s="10">
        <f>[8]Setembro!$C$30</f>
        <v>34.6</v>
      </c>
      <c r="AB14" s="10">
        <f>[8]Setembro!$C$31</f>
        <v>22.6</v>
      </c>
      <c r="AC14" s="10">
        <f>[8]Setembro!$C$32</f>
        <v>20.9</v>
      </c>
      <c r="AD14" s="10">
        <f>[8]Setembro!$C$33</f>
        <v>21.7</v>
      </c>
      <c r="AE14" s="10">
        <f>[8]Setembro!$C$34</f>
        <v>30.4</v>
      </c>
      <c r="AF14" s="106">
        <f t="shared" si="3"/>
        <v>38.700000000000003</v>
      </c>
      <c r="AG14" s="89">
        <f t="shared" si="1"/>
        <v>32.483333333333334</v>
      </c>
      <c r="AH14" s="11" t="s">
        <v>24</v>
      </c>
      <c r="AI14" s="11" t="s">
        <v>24</v>
      </c>
    </row>
    <row r="15" spans="1:37" x14ac:dyDescent="0.2">
      <c r="A15" s="56" t="s">
        <v>3</v>
      </c>
      <c r="B15" s="10">
        <f>[9]Setembro!$C$5</f>
        <v>32.4</v>
      </c>
      <c r="C15" s="10">
        <f>[9]Setembro!$C$6</f>
        <v>33.9</v>
      </c>
      <c r="D15" s="10">
        <f>[9]Setembro!$C$7</f>
        <v>32.700000000000003</v>
      </c>
      <c r="E15" s="10">
        <f>[9]Setembro!$C$8</f>
        <v>30.2</v>
      </c>
      <c r="F15" s="10">
        <f>[9]Setembro!$C$9</f>
        <v>31.3</v>
      </c>
      <c r="G15" s="10">
        <f>[9]Setembro!$C$10</f>
        <v>31.2</v>
      </c>
      <c r="H15" s="10">
        <f>[9]Setembro!$C$11</f>
        <v>33.6</v>
      </c>
      <c r="I15" s="10">
        <f>[9]Setembro!$C$12</f>
        <v>34.9</v>
      </c>
      <c r="J15" s="10">
        <f>[9]Setembro!$C$13</f>
        <v>34.1</v>
      </c>
      <c r="K15" s="10">
        <f>[9]Setembro!$C$14</f>
        <v>32.799999999999997</v>
      </c>
      <c r="L15" s="10">
        <f>[9]Setembro!$C$15</f>
        <v>33.6</v>
      </c>
      <c r="M15" s="10">
        <f>[9]Setembro!$C$16</f>
        <v>34.799999999999997</v>
      </c>
      <c r="N15" s="10">
        <f>[9]Setembro!$C$17</f>
        <v>36</v>
      </c>
      <c r="O15" s="10">
        <f>[9]Setembro!$C$18</f>
        <v>27.2</v>
      </c>
      <c r="P15" s="10">
        <f>[9]Setembro!$C$19</f>
        <v>23.3</v>
      </c>
      <c r="Q15" s="10">
        <f>[9]Setembro!$C$20</f>
        <v>27.4</v>
      </c>
      <c r="R15" s="10">
        <f>[9]Setembro!$C$21</f>
        <v>29.5</v>
      </c>
      <c r="S15" s="10">
        <f>[9]Setembro!$C$22</f>
        <v>34.799999999999997</v>
      </c>
      <c r="T15" s="10">
        <f>[9]Setembro!$C$23</f>
        <v>33.299999999999997</v>
      </c>
      <c r="U15" s="10">
        <f>[9]Setembro!$C$24</f>
        <v>28.6</v>
      </c>
      <c r="V15" s="10">
        <f>[9]Setembro!$C$25</f>
        <v>32.9</v>
      </c>
      <c r="W15" s="10">
        <f>[9]Setembro!$C$26</f>
        <v>25.7</v>
      </c>
      <c r="X15" s="10">
        <f>[9]Setembro!$C$27</f>
        <v>23.6</v>
      </c>
      <c r="Y15" s="10">
        <f>[9]Setembro!$C$28</f>
        <v>29.9</v>
      </c>
      <c r="Z15" s="10">
        <f>[9]Setembro!$C$29</f>
        <v>33.799999999999997</v>
      </c>
      <c r="AA15" s="10">
        <f>[9]Setembro!$C$30</f>
        <v>31.4</v>
      </c>
      <c r="AB15" s="10">
        <f>[9]Setembro!$C$31</f>
        <v>22.9</v>
      </c>
      <c r="AC15" s="10">
        <f>[9]Setembro!$C$32</f>
        <v>19.7</v>
      </c>
      <c r="AD15" s="10">
        <f>[9]Setembro!$C$33</f>
        <v>22.7</v>
      </c>
      <c r="AE15" s="10">
        <f>[9]Setembro!$C$34</f>
        <v>28.5</v>
      </c>
      <c r="AF15" s="106">
        <f t="shared" si="3"/>
        <v>36</v>
      </c>
      <c r="AG15" s="89">
        <f t="shared" si="1"/>
        <v>30.223333333333336</v>
      </c>
    </row>
    <row r="16" spans="1:37" x14ac:dyDescent="0.2">
      <c r="A16" s="56" t="s">
        <v>4</v>
      </c>
      <c r="B16" s="10">
        <f>[10]Setembro!$C$5</f>
        <v>37.5</v>
      </c>
      <c r="C16" s="10">
        <f>[10]Setembro!$C$6</f>
        <v>36.200000000000003</v>
      </c>
      <c r="D16" s="10">
        <f>[10]Setembro!$C$7</f>
        <v>27.3</v>
      </c>
      <c r="E16" s="10">
        <f>[10]Setembro!$C$8</f>
        <v>29.1</v>
      </c>
      <c r="F16" s="10">
        <f>[10]Setembro!$C$9</f>
        <v>30.4</v>
      </c>
      <c r="G16" s="10">
        <f>[10]Setembro!$C$10</f>
        <v>32.1</v>
      </c>
      <c r="H16" s="10">
        <f>[10]Setembro!$C$11</f>
        <v>37.700000000000003</v>
      </c>
      <c r="I16" s="10">
        <f>[10]Setembro!$C$12</f>
        <v>39.200000000000003</v>
      </c>
      <c r="J16" s="10">
        <f>[10]Setembro!$C$13</f>
        <v>39.799999999999997</v>
      </c>
      <c r="K16" s="10">
        <f>[10]Setembro!$C$14</f>
        <v>32.1</v>
      </c>
      <c r="L16" s="10">
        <f>[10]Setembro!$C$15</f>
        <v>32.799999999999997</v>
      </c>
      <c r="M16" s="10">
        <f>[10]Setembro!$C$16</f>
        <v>36.5</v>
      </c>
      <c r="N16" s="10">
        <f>[10]Setembro!$C$17</f>
        <v>34</v>
      </c>
      <c r="O16" s="10">
        <f>[10]Setembro!$C$18</f>
        <v>27.8</v>
      </c>
      <c r="P16" s="10">
        <f>[10]Setembro!$C$19</f>
        <v>24.5</v>
      </c>
      <c r="Q16" s="10">
        <f>[10]Setembro!$C$20</f>
        <v>32</v>
      </c>
      <c r="R16" s="10">
        <f>[10]Setembro!$C$21</f>
        <v>36.299999999999997</v>
      </c>
      <c r="S16" s="10">
        <f>[10]Setembro!$C$22</f>
        <v>38.299999999999997</v>
      </c>
      <c r="T16" s="10">
        <f>[10]Setembro!$C$23</f>
        <v>39.799999999999997</v>
      </c>
      <c r="U16" s="10">
        <f>[10]Setembro!$C$24</f>
        <v>35.299999999999997</v>
      </c>
      <c r="V16" s="10">
        <f>[10]Setembro!$C$25</f>
        <v>37</v>
      </c>
      <c r="W16" s="10">
        <f>[10]Setembro!$C$26</f>
        <v>32.6</v>
      </c>
      <c r="X16" s="10">
        <f>[10]Setembro!$C$27</f>
        <v>28.9</v>
      </c>
      <c r="Y16" s="10">
        <f>[10]Setembro!$C$28</f>
        <v>31.5</v>
      </c>
      <c r="Z16" s="10">
        <f>[10]Setembro!$C$29</f>
        <v>38.200000000000003</v>
      </c>
      <c r="AA16" s="10">
        <f>[10]Setembro!$C$30</f>
        <v>38</v>
      </c>
      <c r="AB16" s="10">
        <f>[10]Setembro!$C$31</f>
        <v>33.700000000000003</v>
      </c>
      <c r="AC16" s="10">
        <f>[10]Setembro!$C$32</f>
        <v>29.8</v>
      </c>
      <c r="AD16" s="10">
        <f>[10]Setembro!$C$33</f>
        <v>22.3</v>
      </c>
      <c r="AE16" s="10">
        <f>[10]Setembro!$C$34</f>
        <v>28.6</v>
      </c>
      <c r="AF16" s="106">
        <f t="shared" si="3"/>
        <v>39.799999999999997</v>
      </c>
      <c r="AG16" s="89">
        <f t="shared" si="1"/>
        <v>33.309999999999995</v>
      </c>
      <c r="AH16" s="11" t="s">
        <v>24</v>
      </c>
      <c r="AI16" t="s">
        <v>24</v>
      </c>
      <c r="AK16" t="s">
        <v>24</v>
      </c>
    </row>
    <row r="17" spans="1:38" x14ac:dyDescent="0.2">
      <c r="A17" s="56" t="s">
        <v>22</v>
      </c>
      <c r="B17" s="10">
        <f>[11]Setembro!$C$5</f>
        <v>34.1</v>
      </c>
      <c r="C17" s="10">
        <f>[11]Setembro!$C$6</f>
        <v>34.299999999999997</v>
      </c>
      <c r="D17" s="10">
        <f>[11]Setembro!$C$7</f>
        <v>32.1</v>
      </c>
      <c r="E17" s="10">
        <f>[11]Setembro!$C$8</f>
        <v>31.8</v>
      </c>
      <c r="F17" s="10">
        <f>[11]Setembro!$C$9</f>
        <v>33.700000000000003</v>
      </c>
      <c r="G17" s="10">
        <f>[11]Setembro!$C$10</f>
        <v>33</v>
      </c>
      <c r="H17" s="10">
        <f>[11]Setembro!$C$11</f>
        <v>34.9</v>
      </c>
      <c r="I17" s="10">
        <f>[11]Setembro!$C$12</f>
        <v>35.200000000000003</v>
      </c>
      <c r="J17" s="10">
        <f>[11]Setembro!$C$13</f>
        <v>36</v>
      </c>
      <c r="K17" s="10">
        <f>[11]Setembro!$C$14</f>
        <v>35.4</v>
      </c>
      <c r="L17" s="10">
        <f>[11]Setembro!$C$15</f>
        <v>35.799999999999997</v>
      </c>
      <c r="M17" s="10">
        <f>[11]Setembro!$C$16</f>
        <v>35.799999999999997</v>
      </c>
      <c r="N17" s="10">
        <f>[11]Setembro!$C$17</f>
        <v>36.299999999999997</v>
      </c>
      <c r="O17" s="10">
        <f>[11]Setembro!$C$18</f>
        <v>30.5</v>
      </c>
      <c r="P17" s="10">
        <f>[11]Setembro!$C$19</f>
        <v>24.2</v>
      </c>
      <c r="Q17" s="10">
        <f>[11]Setembro!$C$20</f>
        <v>29.2</v>
      </c>
      <c r="R17" s="10">
        <f>[11]Setembro!$C$21</f>
        <v>32</v>
      </c>
      <c r="S17" s="10">
        <f>[11]Setembro!$C$22</f>
        <v>35.9</v>
      </c>
      <c r="T17" s="10">
        <f>[11]Setembro!$C$23</f>
        <v>32.9</v>
      </c>
      <c r="U17" s="10">
        <f>[11]Setembro!$C$24</f>
        <v>29.7</v>
      </c>
      <c r="V17" s="10">
        <f>[11]Setembro!$C$25</f>
        <v>32.9</v>
      </c>
      <c r="W17" s="10">
        <f>[11]Setembro!$C$26</f>
        <v>27.4</v>
      </c>
      <c r="X17" s="10">
        <f>[11]Setembro!$C$27</f>
        <v>26.7</v>
      </c>
      <c r="Y17" s="10">
        <f>[11]Setembro!$C$28</f>
        <v>31.7</v>
      </c>
      <c r="Z17" s="10">
        <f>[11]Setembro!$C$29</f>
        <v>35.4</v>
      </c>
      <c r="AA17" s="10">
        <f>[11]Setembro!$C$30</f>
        <v>33.6</v>
      </c>
      <c r="AB17" s="10">
        <f>[11]Setembro!$C$31</f>
        <v>25.9</v>
      </c>
      <c r="AC17" s="10">
        <f>[11]Setembro!$C$32</f>
        <v>21.6</v>
      </c>
      <c r="AD17" s="10">
        <f>[11]Setembro!$C$33</f>
        <v>25.7</v>
      </c>
      <c r="AE17" s="10">
        <f>[11]Setembro!$C$34</f>
        <v>30.3</v>
      </c>
      <c r="AF17" s="106">
        <f t="shared" si="3"/>
        <v>36.299999999999997</v>
      </c>
      <c r="AG17" s="89">
        <f t="shared" si="1"/>
        <v>31.800000000000004</v>
      </c>
      <c r="AI17" t="s">
        <v>190</v>
      </c>
      <c r="AK17" t="s">
        <v>24</v>
      </c>
    </row>
    <row r="18" spans="1:38" x14ac:dyDescent="0.2">
      <c r="A18" s="56" t="s">
        <v>5</v>
      </c>
      <c r="B18" s="10">
        <f>[12]Setembro!$C$5</f>
        <v>37.799999999999997</v>
      </c>
      <c r="C18" s="10">
        <f>[12]Setembro!$C$6</f>
        <v>37.6</v>
      </c>
      <c r="D18" s="10">
        <f>[12]Setembro!$C$7</f>
        <v>31.2</v>
      </c>
      <c r="E18" s="10">
        <f>[12]Setembro!$C$8</f>
        <v>33.200000000000003</v>
      </c>
      <c r="F18" s="10">
        <f>[12]Setembro!$C$9</f>
        <v>34.1</v>
      </c>
      <c r="G18" s="10">
        <f>[12]Setembro!$C$10</f>
        <v>35.4</v>
      </c>
      <c r="H18" s="10">
        <f>[12]Setembro!$C$11</f>
        <v>38</v>
      </c>
      <c r="I18" s="10">
        <f>[12]Setembro!$C$12</f>
        <v>36.799999999999997</v>
      </c>
      <c r="J18" s="10">
        <f>[12]Setembro!$C$13</f>
        <v>38.6</v>
      </c>
      <c r="K18" s="10">
        <f>[12]Setembro!$C$14</f>
        <v>35.4</v>
      </c>
      <c r="L18" s="10">
        <f>[12]Setembro!$C$15</f>
        <v>36.4</v>
      </c>
      <c r="M18" s="10">
        <f>[12]Setembro!$C$16</f>
        <v>38</v>
      </c>
      <c r="N18" s="10">
        <f>[12]Setembro!$C$17</f>
        <v>38.1</v>
      </c>
      <c r="O18" s="10">
        <f>[12]Setembro!$C$18</f>
        <v>31.4</v>
      </c>
      <c r="P18" s="10">
        <f>[12]Setembro!$C$19</f>
        <v>25.2</v>
      </c>
      <c r="Q18" s="10">
        <f>[12]Setembro!$C$20</f>
        <v>31.9</v>
      </c>
      <c r="R18" s="10">
        <f>[12]Setembro!$C$21</f>
        <v>35.799999999999997</v>
      </c>
      <c r="S18" s="10">
        <f>[12]Setembro!$C$22</f>
        <v>38.799999999999997</v>
      </c>
      <c r="T18" s="10">
        <f>[12]Setembro!$C$23</f>
        <v>36.700000000000003</v>
      </c>
      <c r="U18" s="10">
        <f>[12]Setembro!$C$24</f>
        <v>35.799999999999997</v>
      </c>
      <c r="V18" s="10">
        <f>[12]Setembro!$C$25</f>
        <v>38.1</v>
      </c>
      <c r="W18" s="10">
        <f>[12]Setembro!$C$26</f>
        <v>31.5</v>
      </c>
      <c r="X18" s="10">
        <f>[12]Setembro!$C$27</f>
        <v>29.9</v>
      </c>
      <c r="Y18" s="10">
        <f>[12]Setembro!$C$28</f>
        <v>33.700000000000003</v>
      </c>
      <c r="Z18" s="10">
        <f>[12]Setembro!$C$29</f>
        <v>36.9</v>
      </c>
      <c r="AA18" s="10">
        <f>[12]Setembro!$C$30</f>
        <v>36.700000000000003</v>
      </c>
      <c r="AB18" s="10">
        <f>[12]Setembro!$C$31</f>
        <v>31.8</v>
      </c>
      <c r="AC18" s="10">
        <f>[12]Setembro!$C$32</f>
        <v>24.6</v>
      </c>
      <c r="AD18" s="10">
        <f>[12]Setembro!$C$33</f>
        <v>28.6</v>
      </c>
      <c r="AE18" s="10">
        <f>[12]Setembro!$C$34</f>
        <v>31.5</v>
      </c>
      <c r="AF18" s="106">
        <f t="shared" si="3"/>
        <v>38.799999999999997</v>
      </c>
      <c r="AG18" s="89">
        <f t="shared" si="1"/>
        <v>34.31666666666667</v>
      </c>
      <c r="AI18" t="s">
        <v>24</v>
      </c>
    </row>
    <row r="19" spans="1:38" x14ac:dyDescent="0.2">
      <c r="A19" s="56" t="s">
        <v>137</v>
      </c>
      <c r="B19" s="10" t="str">
        <f>[13]Setembro!$C$5</f>
        <v>*</v>
      </c>
      <c r="C19" s="10" t="str">
        <f>[13]Setembro!$C$6</f>
        <v>*</v>
      </c>
      <c r="D19" s="10" t="str">
        <f>[13]Setembro!$C$7</f>
        <v>*</v>
      </c>
      <c r="E19" s="10" t="str">
        <f>[13]Setembro!$C$8</f>
        <v>*</v>
      </c>
      <c r="F19" s="10" t="str">
        <f>[13]Setembro!$C$9</f>
        <v>*</v>
      </c>
      <c r="G19" s="10" t="str">
        <f>[13]Setembro!$C$10</f>
        <v>*</v>
      </c>
      <c r="H19" s="10" t="str">
        <f>[13]Setembro!$C$11</f>
        <v>*</v>
      </c>
      <c r="I19" s="10" t="str">
        <f>[13]Setembro!$C$12</f>
        <v>*</v>
      </c>
      <c r="J19" s="10" t="str">
        <f>[13]Setembro!$C$13</f>
        <v>*</v>
      </c>
      <c r="K19" s="10" t="str">
        <f>[13]Setembro!$C$14</f>
        <v>*</v>
      </c>
      <c r="L19" s="10" t="str">
        <f>[13]Setembro!$C$15</f>
        <v>*</v>
      </c>
      <c r="M19" s="10" t="str">
        <f>[13]Setembro!$C$16</f>
        <v>*</v>
      </c>
      <c r="N19" s="10" t="str">
        <f>[13]Setembro!$C$17</f>
        <v>*</v>
      </c>
      <c r="O19" s="10" t="str">
        <f>[13]Setembro!$C$18</f>
        <v>*</v>
      </c>
      <c r="P19" s="10" t="str">
        <f>[13]Setembro!$C$19</f>
        <v>*</v>
      </c>
      <c r="Q19" s="10" t="str">
        <f>[13]Setembro!$C$20</f>
        <v>*</v>
      </c>
      <c r="R19" s="10" t="str">
        <f>[13]Setembro!$C$21</f>
        <v>*</v>
      </c>
      <c r="S19" s="10" t="str">
        <f>[13]Setembro!$C$22</f>
        <v>*</v>
      </c>
      <c r="T19" s="10" t="str">
        <f>[13]Setembro!$C$23</f>
        <v>*</v>
      </c>
      <c r="U19" s="10" t="str">
        <f>[13]Setembro!$C$24</f>
        <v>*</v>
      </c>
      <c r="V19" s="10">
        <f>[13]Setembro!$C$25</f>
        <v>29.4</v>
      </c>
      <c r="W19" s="10">
        <f>[13]Setembro!$C$26</f>
        <v>22.8</v>
      </c>
      <c r="X19" s="10">
        <f>[13]Setembro!$C$27</f>
        <v>23</v>
      </c>
      <c r="Y19" s="10">
        <f>[13]Setembro!$C$28</f>
        <v>27.4</v>
      </c>
      <c r="Z19" s="10">
        <f>[13]Setembro!$C$29</f>
        <v>31.1</v>
      </c>
      <c r="AA19" s="10">
        <f>[13]Setembro!$C$30</f>
        <v>25.1</v>
      </c>
      <c r="AB19" s="10">
        <f>[13]Setembro!$C$31</f>
        <v>25.7</v>
      </c>
      <c r="AC19" s="10">
        <f>[13]Setembro!$C$32</f>
        <v>22.9</v>
      </c>
      <c r="AD19" s="10">
        <f>[13]Setembro!$C$33</f>
        <v>24</v>
      </c>
      <c r="AE19" s="10">
        <f>[13]Setembro!$C$34</f>
        <v>24</v>
      </c>
      <c r="AF19" s="106" t="s">
        <v>187</v>
      </c>
      <c r="AG19" s="89" t="s">
        <v>187</v>
      </c>
      <c r="AI19" t="s">
        <v>24</v>
      </c>
      <c r="AK19" t="s">
        <v>24</v>
      </c>
    </row>
    <row r="20" spans="1:38" x14ac:dyDescent="0.2">
      <c r="A20" s="56" t="s">
        <v>21</v>
      </c>
      <c r="B20" s="10">
        <f>[14]Setembro!$C$5</f>
        <v>35.1</v>
      </c>
      <c r="C20" s="10">
        <f>[14]Setembro!$C$6</f>
        <v>32.5</v>
      </c>
      <c r="D20" s="10">
        <f>[14]Setembro!$C$7</f>
        <v>22.4</v>
      </c>
      <c r="E20" s="10">
        <f>[14]Setembro!$C$8</f>
        <v>26.7</v>
      </c>
      <c r="F20" s="10">
        <f>[14]Setembro!$C$9</f>
        <v>27.8</v>
      </c>
      <c r="G20" s="10">
        <f>[14]Setembro!$C$10</f>
        <v>28.2</v>
      </c>
      <c r="H20" s="10" t="str">
        <f>[14]Setembro!$C$11</f>
        <v>*</v>
      </c>
      <c r="I20" s="10">
        <f>[14]Setembro!$C$12</f>
        <v>35.6</v>
      </c>
      <c r="J20" s="10">
        <f>[14]Setembro!$C$13</f>
        <v>36.299999999999997</v>
      </c>
      <c r="K20" s="10">
        <f>[14]Setembro!$C$14</f>
        <v>25.3</v>
      </c>
      <c r="L20" s="10">
        <f>[14]Setembro!$C$15</f>
        <v>30.9</v>
      </c>
      <c r="M20" s="10">
        <f>[14]Setembro!$C$16</f>
        <v>27.3</v>
      </c>
      <c r="N20" s="10">
        <f>[14]Setembro!$C$17</f>
        <v>30</v>
      </c>
      <c r="O20" s="10">
        <f>[14]Setembro!$C$18</f>
        <v>22.3</v>
      </c>
      <c r="P20" s="10">
        <f>[14]Setembro!$C$19</f>
        <v>25.3</v>
      </c>
      <c r="Q20" s="10">
        <f>[14]Setembro!$C$20</f>
        <v>30</v>
      </c>
      <c r="R20" s="10">
        <f>[14]Setembro!$C$21</f>
        <v>30</v>
      </c>
      <c r="S20" s="10">
        <f>[14]Setembro!$C$22</f>
        <v>32.799999999999997</v>
      </c>
      <c r="T20" s="10">
        <f>[14]Setembro!$C$23</f>
        <v>34.1</v>
      </c>
      <c r="U20" s="10">
        <f>[14]Setembro!$C$24</f>
        <v>27</v>
      </c>
      <c r="V20" s="10">
        <f>[14]Setembro!$C$25</f>
        <v>29.7</v>
      </c>
      <c r="W20" s="10">
        <f>[14]Setembro!$C$26</f>
        <v>22.9</v>
      </c>
      <c r="X20" s="10">
        <f>[14]Setembro!$C$27</f>
        <v>26.1</v>
      </c>
      <c r="Y20" s="10">
        <f>[14]Setembro!$C$28</f>
        <v>28.5</v>
      </c>
      <c r="Z20" s="10">
        <f>[14]Setembro!$C$29</f>
        <v>33.1</v>
      </c>
      <c r="AA20" s="10">
        <f>[14]Setembro!$C$30</f>
        <v>29.2</v>
      </c>
      <c r="AB20" s="10">
        <f>[14]Setembro!$C$31</f>
        <v>30.5</v>
      </c>
      <c r="AC20" s="10">
        <f>[14]Setembro!$C$32</f>
        <v>23.7</v>
      </c>
      <c r="AD20" s="10">
        <f>[14]Setembro!$C$33</f>
        <v>26.7</v>
      </c>
      <c r="AE20" s="10">
        <f>[14]Setembro!$C$34</f>
        <v>24.7</v>
      </c>
      <c r="AF20" s="106">
        <f t="shared" si="3"/>
        <v>36.299999999999997</v>
      </c>
      <c r="AG20" s="89">
        <f t="shared" si="1"/>
        <v>28.782758620689666</v>
      </c>
      <c r="AK20" t="s">
        <v>24</v>
      </c>
      <c r="AL20" t="s">
        <v>24</v>
      </c>
    </row>
    <row r="21" spans="1:38" s="5" customFormat="1" x14ac:dyDescent="0.2">
      <c r="A21" s="56" t="s">
        <v>6</v>
      </c>
      <c r="B21" s="10">
        <f>[15]Setembro!$C$5</f>
        <v>37.1</v>
      </c>
      <c r="C21" s="10">
        <f>[15]Setembro!$C$6</f>
        <v>35.1</v>
      </c>
      <c r="D21" s="10">
        <f>[15]Setembro!$C$7</f>
        <v>24.8</v>
      </c>
      <c r="E21" s="10">
        <f>[15]Setembro!$C$8</f>
        <v>27.1</v>
      </c>
      <c r="F21" s="10">
        <f>[15]Setembro!$C$9</f>
        <v>28.5</v>
      </c>
      <c r="G21" s="10">
        <f>[15]Setembro!$C$10</f>
        <v>27.7</v>
      </c>
      <c r="H21" s="10">
        <f>[15]Setembro!$C$11</f>
        <v>34.4</v>
      </c>
      <c r="I21" s="10">
        <f>[15]Setembro!$C$12</f>
        <v>37</v>
      </c>
      <c r="J21" s="10">
        <f>[15]Setembro!$C$13</f>
        <v>37.6</v>
      </c>
      <c r="K21" s="10">
        <f>[15]Setembro!$C$14</f>
        <v>31.8</v>
      </c>
      <c r="L21" s="10">
        <f>[15]Setembro!$C$15</f>
        <v>30.9</v>
      </c>
      <c r="M21" s="10">
        <f>[15]Setembro!$C$16</f>
        <v>33.9</v>
      </c>
      <c r="N21" s="10">
        <f>[15]Setembro!$C$17</f>
        <v>30.9</v>
      </c>
      <c r="O21" s="10">
        <f>[15]Setembro!$C$18</f>
        <v>27.2</v>
      </c>
      <c r="P21" s="10">
        <f>[15]Setembro!$C$19</f>
        <v>24.5</v>
      </c>
      <c r="Q21" s="10">
        <f>[15]Setembro!$C$20</f>
        <v>29.7</v>
      </c>
      <c r="R21" s="10">
        <f>[15]Setembro!$C$21</f>
        <v>31.2</v>
      </c>
      <c r="S21" s="10">
        <f>[15]Setembro!$C$22</f>
        <v>34.6</v>
      </c>
      <c r="T21" s="10">
        <f>[15]Setembro!$C$23</f>
        <v>36.6</v>
      </c>
      <c r="U21" s="10">
        <f>[15]Setembro!$C$24</f>
        <v>32.299999999999997</v>
      </c>
      <c r="V21" s="10">
        <f>[15]Setembro!$C$25</f>
        <v>33.5</v>
      </c>
      <c r="W21" s="10">
        <f>[15]Setembro!$C$26</f>
        <v>27.4</v>
      </c>
      <c r="X21" s="10">
        <f>[15]Setembro!$C$27</f>
        <v>25.2</v>
      </c>
      <c r="Y21" s="10">
        <f>[15]Setembro!$C$28</f>
        <v>29</v>
      </c>
      <c r="Z21" s="10">
        <f>[15]Setembro!$C$29</f>
        <v>34.9</v>
      </c>
      <c r="AA21" s="10">
        <f>[15]Setembro!$C$30</f>
        <v>29</v>
      </c>
      <c r="AB21" s="10">
        <f>[15]Setembro!$C$31</f>
        <v>31</v>
      </c>
      <c r="AC21" s="10">
        <f>[15]Setembro!$C$32</f>
        <v>23</v>
      </c>
      <c r="AD21" s="10">
        <f>[15]Setembro!$C$33</f>
        <v>25.4</v>
      </c>
      <c r="AE21" s="10">
        <f>[15]Setembro!$C$34</f>
        <v>26.5</v>
      </c>
      <c r="AF21" s="106">
        <f t="shared" si="3"/>
        <v>37.6</v>
      </c>
      <c r="AG21" s="89">
        <f t="shared" si="1"/>
        <v>30.59333333333333</v>
      </c>
      <c r="AK21" s="5" t="s">
        <v>24</v>
      </c>
      <c r="AL21" s="5" t="s">
        <v>24</v>
      </c>
    </row>
    <row r="22" spans="1:38" x14ac:dyDescent="0.2">
      <c r="A22" s="56" t="s">
        <v>7</v>
      </c>
      <c r="B22" s="10">
        <f>[16]Setembro!$C$5</f>
        <v>38.1</v>
      </c>
      <c r="C22" s="10">
        <f>[16]Setembro!$C$6</f>
        <v>37</v>
      </c>
      <c r="D22" s="10">
        <f>[16]Setembro!$C$7</f>
        <v>29</v>
      </c>
      <c r="E22" s="10">
        <f>[16]Setembro!$C$8</f>
        <v>30.2</v>
      </c>
      <c r="F22" s="10">
        <f>[16]Setembro!$C$9</f>
        <v>31.5</v>
      </c>
      <c r="G22" s="10">
        <f>[16]Setembro!$C$10</f>
        <v>32.4</v>
      </c>
      <c r="H22" s="10">
        <f>[16]Setembro!$C$11</f>
        <v>38.1</v>
      </c>
      <c r="I22" s="10">
        <f>[16]Setembro!$C$12</f>
        <v>37.700000000000003</v>
      </c>
      <c r="J22" s="10">
        <f>[16]Setembro!$C$13</f>
        <v>38.200000000000003</v>
      </c>
      <c r="K22" s="10">
        <f>[16]Setembro!$C$14</f>
        <v>31.3</v>
      </c>
      <c r="L22" s="10">
        <f>[16]Setembro!$C$15</f>
        <v>34</v>
      </c>
      <c r="M22" s="10">
        <f>[16]Setembro!$C$16</f>
        <v>36.700000000000003</v>
      </c>
      <c r="N22" s="10">
        <f>[16]Setembro!$C$17</f>
        <v>34.700000000000003</v>
      </c>
      <c r="O22" s="10">
        <f>[16]Setembro!$C$18</f>
        <v>29.4</v>
      </c>
      <c r="P22" s="10">
        <f>[16]Setembro!$C$19</f>
        <v>25.3</v>
      </c>
      <c r="Q22" s="10">
        <f>[16]Setembro!$C$20</f>
        <v>31.9</v>
      </c>
      <c r="R22" s="10">
        <f>[16]Setembro!$C$21</f>
        <v>35.4</v>
      </c>
      <c r="S22" s="10">
        <f>[16]Setembro!$C$22</f>
        <v>38.700000000000003</v>
      </c>
      <c r="T22" s="10">
        <f>[16]Setembro!$C$23</f>
        <v>38.1</v>
      </c>
      <c r="U22" s="10">
        <f>[16]Setembro!$C$24</f>
        <v>36.1</v>
      </c>
      <c r="V22" s="10">
        <f>[16]Setembro!$C$25</f>
        <v>36.4</v>
      </c>
      <c r="W22" s="10">
        <f>[16]Setembro!$C$26</f>
        <v>31.8</v>
      </c>
      <c r="X22" s="10">
        <f>[16]Setembro!$C$27</f>
        <v>27</v>
      </c>
      <c r="Y22" s="10">
        <f>[16]Setembro!$C$28</f>
        <v>33.6</v>
      </c>
      <c r="Z22" s="10">
        <f>[16]Setembro!$C$29</f>
        <v>37.299999999999997</v>
      </c>
      <c r="AA22" s="10">
        <f>[16]Setembro!$C$30</f>
        <v>36.700000000000003</v>
      </c>
      <c r="AB22" s="10">
        <f>[16]Setembro!$C$31</f>
        <v>33.1</v>
      </c>
      <c r="AC22" s="10">
        <f>[16]Setembro!$C$32</f>
        <v>29.6</v>
      </c>
      <c r="AD22" s="10">
        <f>[16]Setembro!$C$33</f>
        <v>23.4</v>
      </c>
      <c r="AE22" s="10">
        <f>[16]Setembro!$C$34</f>
        <v>28.1</v>
      </c>
      <c r="AF22" s="106">
        <f t="shared" si="3"/>
        <v>38.700000000000003</v>
      </c>
      <c r="AG22" s="89">
        <f t="shared" si="1"/>
        <v>33.36</v>
      </c>
    </row>
    <row r="23" spans="1:38" x14ac:dyDescent="0.2">
      <c r="A23" s="56" t="s">
        <v>138</v>
      </c>
      <c r="B23" s="10">
        <f>[17]Setembro!$C$5</f>
        <v>34.6</v>
      </c>
      <c r="C23" s="10">
        <f>[17]Setembro!$C$6</f>
        <v>34.9</v>
      </c>
      <c r="D23" s="10">
        <f>[17]Setembro!$C$7</f>
        <v>27</v>
      </c>
      <c r="E23" s="10">
        <f>[17]Setembro!$C$8</f>
        <v>26.7</v>
      </c>
      <c r="F23" s="10">
        <f>[17]Setembro!$C$9</f>
        <v>25.7</v>
      </c>
      <c r="G23" s="10">
        <f>[17]Setembro!$C$10</f>
        <v>28.1</v>
      </c>
      <c r="H23" s="10">
        <f>[17]Setembro!$C$11</f>
        <v>32</v>
      </c>
      <c r="I23" s="10">
        <f>[17]Setembro!$C$12</f>
        <v>35.5</v>
      </c>
      <c r="J23" s="10">
        <f>[17]Setembro!$C$13</f>
        <v>34.799999999999997</v>
      </c>
      <c r="K23" s="10">
        <f>[17]Setembro!$C$14</f>
        <v>27.1</v>
      </c>
      <c r="L23" s="10">
        <f>[17]Setembro!$C$15</f>
        <v>32.299999999999997</v>
      </c>
      <c r="M23" s="10">
        <f>[17]Setembro!$C$16</f>
        <v>35.799999999999997</v>
      </c>
      <c r="N23" s="10">
        <f>[17]Setembro!$C$17</f>
        <v>31.5</v>
      </c>
      <c r="O23" s="10">
        <f>[17]Setembro!$C$18</f>
        <v>23.3</v>
      </c>
      <c r="P23" s="10">
        <f>[17]Setembro!$C$19</f>
        <v>22.1</v>
      </c>
      <c r="Q23" s="10">
        <f>[17]Setembro!$C$20</f>
        <v>26.8</v>
      </c>
      <c r="R23" s="10">
        <f>[17]Setembro!$C$21</f>
        <v>27.6</v>
      </c>
      <c r="S23" s="10">
        <f>[17]Setembro!$C$22</f>
        <v>31</v>
      </c>
      <c r="T23" s="10">
        <f>[17]Setembro!$C$23</f>
        <v>35.1</v>
      </c>
      <c r="U23" s="10">
        <f>[17]Setembro!$C$24</f>
        <v>25.3</v>
      </c>
      <c r="V23" s="10">
        <f>[17]Setembro!$C$25</f>
        <v>34.200000000000003</v>
      </c>
      <c r="W23" s="10">
        <f>[17]Setembro!$C$26</f>
        <v>25.2</v>
      </c>
      <c r="X23" s="10">
        <f>[17]Setembro!$C$27</f>
        <v>23</v>
      </c>
      <c r="Y23" s="10">
        <f>[17]Setembro!$C$28</f>
        <v>28.9</v>
      </c>
      <c r="Z23" s="10">
        <f>[17]Setembro!$C$29</f>
        <v>30.1</v>
      </c>
      <c r="AA23" s="10">
        <f>[17]Setembro!$C$30</f>
        <v>24.8</v>
      </c>
      <c r="AB23" s="10">
        <f>[17]Setembro!$C$31</f>
        <v>30.5</v>
      </c>
      <c r="AC23" s="10">
        <f>[17]Setembro!$C$32</f>
        <v>21.3</v>
      </c>
      <c r="AD23" s="10">
        <f>[17]Setembro!$C$33</f>
        <v>23.8</v>
      </c>
      <c r="AE23" s="10">
        <f>[17]Setembro!$C$34</f>
        <v>26.6</v>
      </c>
      <c r="AF23" s="106">
        <f t="shared" si="3"/>
        <v>35.799999999999997</v>
      </c>
      <c r="AG23" s="89">
        <f t="shared" si="1"/>
        <v>28.853333333333339</v>
      </c>
    </row>
    <row r="24" spans="1:38" x14ac:dyDescent="0.2">
      <c r="A24" s="56" t="s">
        <v>8</v>
      </c>
      <c r="B24" s="10">
        <f>[18]Setembro!$C$5</f>
        <v>33.4</v>
      </c>
      <c r="C24" s="10">
        <f>[18]Setembro!$C$6</f>
        <v>35.9</v>
      </c>
      <c r="D24" s="10">
        <f>[18]Setembro!$C$7</f>
        <v>35</v>
      </c>
      <c r="E24" s="10">
        <f>[18]Setembro!$C$8</f>
        <v>30.9</v>
      </c>
      <c r="F24" s="10">
        <f>[18]Setembro!$C$9</f>
        <v>32.1</v>
      </c>
      <c r="G24" s="10">
        <f>[18]Setembro!$C$10</f>
        <v>33.700000000000003</v>
      </c>
      <c r="H24" s="10">
        <f>[18]Setembro!$C$11</f>
        <v>35.700000000000003</v>
      </c>
      <c r="I24" s="10">
        <f>[18]Setembro!$C$12</f>
        <v>37.9</v>
      </c>
      <c r="J24" s="10">
        <f>[18]Setembro!$C$13</f>
        <v>38.9</v>
      </c>
      <c r="K24" s="10">
        <f>[18]Setembro!$C$14</f>
        <v>36</v>
      </c>
      <c r="L24" s="10">
        <f>[18]Setembro!$C$15</f>
        <v>35.6</v>
      </c>
      <c r="M24" s="10">
        <f>[18]Setembro!$C$16</f>
        <v>38.700000000000003</v>
      </c>
      <c r="N24" s="10">
        <f>[18]Setembro!$C$17</f>
        <v>37.5</v>
      </c>
      <c r="O24" s="10">
        <f>[18]Setembro!$C$18</f>
        <v>29.1</v>
      </c>
      <c r="P24" s="10">
        <f>[18]Setembro!$C$19</f>
        <v>27.5</v>
      </c>
      <c r="Q24" s="10">
        <f>[18]Setembro!$C$20</f>
        <v>29.2</v>
      </c>
      <c r="R24" s="10">
        <f>[18]Setembro!$C$21</f>
        <v>30.2</v>
      </c>
      <c r="S24" s="10">
        <f>[18]Setembro!$C$22</f>
        <v>35.299999999999997</v>
      </c>
      <c r="T24" s="10">
        <f>[18]Setembro!$C$23</f>
        <v>38.1</v>
      </c>
      <c r="U24" s="10">
        <f>[18]Setembro!$C$24</f>
        <v>29.1</v>
      </c>
      <c r="V24" s="10">
        <f>[18]Setembro!$C$25</f>
        <v>33.200000000000003</v>
      </c>
      <c r="W24" s="10">
        <f>[18]Setembro!$C$26</f>
        <v>24.6</v>
      </c>
      <c r="X24" s="10">
        <f>[18]Setembro!$C$27</f>
        <v>25.5</v>
      </c>
      <c r="Y24" s="10">
        <f>[18]Setembro!$C$28</f>
        <v>31.6</v>
      </c>
      <c r="Z24" s="10">
        <f>[18]Setembro!$C$29</f>
        <v>36.799999999999997</v>
      </c>
      <c r="AA24" s="10">
        <f>[18]Setembro!$C$30</f>
        <v>34.4</v>
      </c>
      <c r="AB24" s="10">
        <f>[18]Setembro!$C$31</f>
        <v>24.6</v>
      </c>
      <c r="AC24" s="10">
        <f>[18]Setembro!$C$32</f>
        <v>23.2</v>
      </c>
      <c r="AD24" s="10">
        <f>[18]Setembro!$C$33</f>
        <v>26.3</v>
      </c>
      <c r="AE24" s="10">
        <f>[18]Setembro!$C$34</f>
        <v>26.9</v>
      </c>
      <c r="AF24" s="106">
        <f t="shared" si="3"/>
        <v>38.9</v>
      </c>
      <c r="AG24" s="89">
        <f t="shared" si="1"/>
        <v>32.230000000000004</v>
      </c>
      <c r="AI24" t="s">
        <v>24</v>
      </c>
      <c r="AK24" t="s">
        <v>24</v>
      </c>
    </row>
    <row r="25" spans="1:38" x14ac:dyDescent="0.2">
      <c r="A25" s="56" t="s">
        <v>9</v>
      </c>
      <c r="B25" s="10">
        <f>[19]Setembro!$C$5</f>
        <v>31.7</v>
      </c>
      <c r="C25" s="10">
        <f>[19]Setembro!$C$6</f>
        <v>28.4</v>
      </c>
      <c r="D25" s="10">
        <f>[19]Setembro!$C$7</f>
        <v>19.600000000000001</v>
      </c>
      <c r="E25" s="10">
        <f>[19]Setembro!$C$8</f>
        <v>20.5</v>
      </c>
      <c r="F25" s="10" t="str">
        <f>[19]Setembro!$C$9</f>
        <v>*</v>
      </c>
      <c r="G25" s="10" t="str">
        <f>[19]Setembro!$C$10</f>
        <v>*</v>
      </c>
      <c r="H25" s="10" t="str">
        <f>[19]Setembro!$C$11</f>
        <v>*</v>
      </c>
      <c r="I25" s="10">
        <f>[19]Setembro!$C$12</f>
        <v>33.299999999999997</v>
      </c>
      <c r="J25" s="10">
        <f>[19]Setembro!$C$13</f>
        <v>33.6</v>
      </c>
      <c r="K25" s="10">
        <f>[19]Setembro!$C$14</f>
        <v>20.7</v>
      </c>
      <c r="L25" s="10" t="str">
        <f>[19]Setembro!$C$15</f>
        <v>*</v>
      </c>
      <c r="M25" s="10">
        <f>[19]Setembro!$C$16</f>
        <v>23.9</v>
      </c>
      <c r="N25" s="10">
        <f>[19]Setembro!$C$17</f>
        <v>24.4</v>
      </c>
      <c r="O25" s="10" t="str">
        <f>[19]Setembro!$C$18</f>
        <v>*</v>
      </c>
      <c r="P25" s="10" t="str">
        <f>[19]Setembro!$C$19</f>
        <v>*</v>
      </c>
      <c r="Q25" s="10">
        <f>[19]Setembro!$C$20</f>
        <v>26.2</v>
      </c>
      <c r="R25" s="10">
        <f>[19]Setembro!$C$21</f>
        <v>25.6</v>
      </c>
      <c r="S25" s="10">
        <f>[19]Setembro!$C$22</f>
        <v>29.1</v>
      </c>
      <c r="T25" s="10">
        <f>[19]Setembro!$C$23</f>
        <v>32.1</v>
      </c>
      <c r="U25" s="10">
        <f>[19]Setembro!$C$24</f>
        <v>23.6</v>
      </c>
      <c r="V25" s="10">
        <f>[19]Setembro!$C$25</f>
        <v>24.6</v>
      </c>
      <c r="W25" s="10">
        <f>[19]Setembro!$C$26</f>
        <v>19.5</v>
      </c>
      <c r="X25" s="10">
        <f>[19]Setembro!$C$27</f>
        <v>20.7</v>
      </c>
      <c r="Y25" s="10">
        <f>[19]Setembro!$C$28</f>
        <v>24.5</v>
      </c>
      <c r="Z25" s="10">
        <f>[19]Setembro!$C$29</f>
        <v>31.3</v>
      </c>
      <c r="AA25" s="10">
        <f>[19]Setembro!$C$30</f>
        <v>18.2</v>
      </c>
      <c r="AB25" s="10">
        <f>[19]Setembro!$C$31</f>
        <v>23</v>
      </c>
      <c r="AC25" s="10">
        <f>[19]Setembro!$C$32</f>
        <v>22.3</v>
      </c>
      <c r="AD25" s="10">
        <f>[19]Setembro!$C$33</f>
        <v>21.9</v>
      </c>
      <c r="AE25" s="10" t="str">
        <f>[19]Setembro!$C$34</f>
        <v>*</v>
      </c>
      <c r="AF25" s="106" t="s">
        <v>187</v>
      </c>
      <c r="AG25" s="89" t="s">
        <v>187</v>
      </c>
      <c r="AH25" s="11" t="s">
        <v>24</v>
      </c>
      <c r="AK25" t="s">
        <v>24</v>
      </c>
    </row>
    <row r="26" spans="1:38" x14ac:dyDescent="0.2">
      <c r="A26" s="56" t="s">
        <v>139</v>
      </c>
      <c r="B26" s="10">
        <f>[20]Setembro!$C$5</f>
        <v>35.6</v>
      </c>
      <c r="C26" s="10">
        <f>[20]Setembro!$C$6</f>
        <v>35.799999999999997</v>
      </c>
      <c r="D26" s="10">
        <f>[20]Setembro!$C$7</f>
        <v>28.6</v>
      </c>
      <c r="E26" s="10">
        <f>[20]Setembro!$C$8</f>
        <v>29.4</v>
      </c>
      <c r="F26" s="10">
        <f>[20]Setembro!$C$9</f>
        <v>24.1</v>
      </c>
      <c r="G26" s="10">
        <f>[20]Setembro!$C$10</f>
        <v>27.8</v>
      </c>
      <c r="H26" s="10">
        <f>[20]Setembro!$C$11</f>
        <v>34</v>
      </c>
      <c r="I26" s="10">
        <f>[20]Setembro!$C$12</f>
        <v>36.4</v>
      </c>
      <c r="J26" s="10">
        <f>[20]Setembro!$C$13</f>
        <v>37.299999999999997</v>
      </c>
      <c r="K26" s="10">
        <f>[20]Setembro!$C$14</f>
        <v>31.1</v>
      </c>
      <c r="L26" s="10">
        <f>[20]Setembro!$C$15</f>
        <v>33</v>
      </c>
      <c r="M26" s="10">
        <f>[20]Setembro!$C$16</f>
        <v>36.5</v>
      </c>
      <c r="N26" s="10">
        <f>[20]Setembro!$C$17</f>
        <v>34.1</v>
      </c>
      <c r="O26" s="10">
        <f>[20]Setembro!$C$18</f>
        <v>28.4</v>
      </c>
      <c r="P26" s="10">
        <f>[20]Setembro!$C$19</f>
        <v>21.8</v>
      </c>
      <c r="Q26" s="10">
        <f>[20]Setembro!$C$20</f>
        <v>27.7</v>
      </c>
      <c r="R26" s="10">
        <f>[20]Setembro!$C$21</f>
        <v>28.2</v>
      </c>
      <c r="S26" s="10">
        <f>[20]Setembro!$C$22</f>
        <v>30.9</v>
      </c>
      <c r="T26" s="10">
        <f>[20]Setembro!$C$23</f>
        <v>35.799999999999997</v>
      </c>
      <c r="U26" s="10">
        <f>[20]Setembro!$C$24</f>
        <v>31.1</v>
      </c>
      <c r="V26" s="10">
        <f>[20]Setembro!$C$25</f>
        <v>32.5</v>
      </c>
      <c r="W26" s="10">
        <f>[20]Setembro!$C$26</f>
        <v>27.7</v>
      </c>
      <c r="X26" s="10">
        <f>[20]Setembro!$C$27</f>
        <v>24.2</v>
      </c>
      <c r="Y26" s="10">
        <f>[20]Setembro!$C$28</f>
        <v>29.2</v>
      </c>
      <c r="Z26" s="10">
        <f>[20]Setembro!$C$29</f>
        <v>33.1</v>
      </c>
      <c r="AA26" s="10">
        <f>[20]Setembro!$C$30</f>
        <v>25.2</v>
      </c>
      <c r="AB26" s="10">
        <f>[20]Setembro!$C$31</f>
        <v>27.2</v>
      </c>
      <c r="AC26" s="10">
        <f>[20]Setembro!$C$32</f>
        <v>21.6</v>
      </c>
      <c r="AD26" s="10">
        <f>[20]Setembro!$C$33</f>
        <v>25</v>
      </c>
      <c r="AE26" s="10">
        <f>[20]Setembro!$C$34</f>
        <v>23.6</v>
      </c>
      <c r="AF26" s="106">
        <f t="shared" si="3"/>
        <v>37.299999999999997</v>
      </c>
      <c r="AG26" s="89">
        <f t="shared" si="1"/>
        <v>29.896666666666679</v>
      </c>
      <c r="AI26" t="s">
        <v>24</v>
      </c>
      <c r="AK26" t="s">
        <v>24</v>
      </c>
    </row>
    <row r="27" spans="1:38" x14ac:dyDescent="0.2">
      <c r="A27" s="56" t="s">
        <v>10</v>
      </c>
      <c r="B27" s="10">
        <f>[21]Setembro!$C$5</f>
        <v>35.4</v>
      </c>
      <c r="C27" s="10">
        <f>[21]Setembro!$C$6</f>
        <v>35.200000000000003</v>
      </c>
      <c r="D27" s="10">
        <f>[21]Setembro!$C$7</f>
        <v>25.3</v>
      </c>
      <c r="E27" s="10">
        <f>[21]Setembro!$C$8</f>
        <v>26.2</v>
      </c>
      <c r="F27" s="10">
        <f>[21]Setembro!$C$9</f>
        <v>24.9</v>
      </c>
      <c r="G27" s="10">
        <f>[21]Setembro!$C$10</f>
        <v>26.8</v>
      </c>
      <c r="H27" s="10">
        <f>[21]Setembro!$C$11</f>
        <v>31.4</v>
      </c>
      <c r="I27" s="10">
        <f>[21]Setembro!$C$12</f>
        <v>36.299999999999997</v>
      </c>
      <c r="J27" s="10">
        <f>[21]Setembro!$C$13</f>
        <v>35.9</v>
      </c>
      <c r="K27" s="10">
        <f>[21]Setembro!$C$14</f>
        <v>28.2</v>
      </c>
      <c r="L27" s="10">
        <f>[21]Setembro!$C$15</f>
        <v>32.299999999999997</v>
      </c>
      <c r="M27" s="10">
        <f>[21]Setembro!$C$16</f>
        <v>35.9</v>
      </c>
      <c r="N27" s="10">
        <f>[21]Setembro!$C$17</f>
        <v>30.7</v>
      </c>
      <c r="O27" s="10">
        <f>[21]Setembro!$C$18</f>
        <v>23.2</v>
      </c>
      <c r="P27" s="10">
        <f>[21]Setembro!$C$19</f>
        <v>24.2</v>
      </c>
      <c r="Q27" s="10">
        <f>[21]Setembro!$C$20</f>
        <v>27.7</v>
      </c>
      <c r="R27" s="10">
        <f>[21]Setembro!$C$21</f>
        <v>27.5</v>
      </c>
      <c r="S27" s="10">
        <f>[21]Setembro!$C$22</f>
        <v>30.5</v>
      </c>
      <c r="T27" s="10">
        <f>[21]Setembro!$C$23</f>
        <v>35.700000000000003</v>
      </c>
      <c r="U27" s="10">
        <f>[21]Setembro!$C$24</f>
        <v>23.2</v>
      </c>
      <c r="V27" s="10">
        <f>[21]Setembro!$C$25</f>
        <v>29.5</v>
      </c>
      <c r="W27" s="10">
        <f>[21]Setembro!$C$26</f>
        <v>24.6</v>
      </c>
      <c r="X27" s="10">
        <f>[21]Setembro!$C$27</f>
        <v>22.4</v>
      </c>
      <c r="Y27" s="10">
        <f>[21]Setembro!$C$28</f>
        <v>28.7</v>
      </c>
      <c r="Z27" s="10">
        <f>[21]Setembro!$C$29</f>
        <v>31.3</v>
      </c>
      <c r="AA27" s="10">
        <f>[21]Setembro!$C$30</f>
        <v>24.6</v>
      </c>
      <c r="AB27" s="10">
        <f>[21]Setembro!$C$31</f>
        <v>26.6</v>
      </c>
      <c r="AC27" s="10">
        <f>[21]Setembro!$C$32</f>
        <v>22.2</v>
      </c>
      <c r="AD27" s="10">
        <f>[21]Setembro!$C$33</f>
        <v>23.7</v>
      </c>
      <c r="AE27" s="10">
        <f>[21]Setembro!$C$34</f>
        <v>24.6</v>
      </c>
      <c r="AF27" s="106">
        <f t="shared" si="3"/>
        <v>36.299999999999997</v>
      </c>
      <c r="AG27" s="89">
        <f t="shared" si="1"/>
        <v>28.490000000000006</v>
      </c>
      <c r="AL27" s="11" t="s">
        <v>24</v>
      </c>
    </row>
    <row r="28" spans="1:38" x14ac:dyDescent="0.2">
      <c r="A28" s="56" t="s">
        <v>11</v>
      </c>
      <c r="B28" s="10">
        <f>[22]Setembro!$C$5</f>
        <v>33.5</v>
      </c>
      <c r="C28" s="10">
        <f>[22]Setembro!$C$6</f>
        <v>33.1</v>
      </c>
      <c r="D28" s="10">
        <f>[22]Setembro!$C$7</f>
        <v>26.4</v>
      </c>
      <c r="E28" s="10">
        <f>[22]Setembro!$C$8</f>
        <v>30.1</v>
      </c>
      <c r="F28" s="10">
        <f>[22]Setembro!$C$9</f>
        <v>30.5</v>
      </c>
      <c r="G28" s="10">
        <f>[22]Setembro!$C$10</f>
        <v>31.6</v>
      </c>
      <c r="H28" s="10">
        <f>[22]Setembro!$C$11</f>
        <v>33.700000000000003</v>
      </c>
      <c r="I28" s="10">
        <f>[22]Setembro!$C$12</f>
        <v>33</v>
      </c>
      <c r="J28" s="10">
        <f>[22]Setembro!$C$13</f>
        <v>33.9</v>
      </c>
      <c r="K28" s="10">
        <f>[22]Setembro!$C$14</f>
        <v>30.8</v>
      </c>
      <c r="L28" s="10">
        <f>[22]Setembro!$C$15</f>
        <v>33.1</v>
      </c>
      <c r="M28" s="10">
        <f>[22]Setembro!$C$16</f>
        <v>33.4</v>
      </c>
      <c r="N28" s="10">
        <f>[22]Setembro!$C$17</f>
        <v>33.799999999999997</v>
      </c>
      <c r="O28" s="10">
        <f>[22]Setembro!$C$18</f>
        <v>27</v>
      </c>
      <c r="P28" s="10" t="str">
        <f>[22]Setembro!$C$19</f>
        <v>*</v>
      </c>
      <c r="Q28" s="10" t="str">
        <f>[22]Setembro!$C$20</f>
        <v>*</v>
      </c>
      <c r="R28" s="10">
        <f>[22]Setembro!$C$21</f>
        <v>30</v>
      </c>
      <c r="S28" s="10">
        <f>[22]Setembro!$C$22</f>
        <v>34.299999999999997</v>
      </c>
      <c r="T28" s="10">
        <f>[22]Setembro!$C$23</f>
        <v>33.5</v>
      </c>
      <c r="U28" s="10">
        <f>[22]Setembro!$C$24</f>
        <v>30.2</v>
      </c>
      <c r="V28" s="10">
        <f>[22]Setembro!$C$25</f>
        <v>31.4</v>
      </c>
      <c r="W28" s="10">
        <f>[22]Setembro!$C$26</f>
        <v>25.5</v>
      </c>
      <c r="X28" s="10">
        <f>[22]Setembro!$C$27</f>
        <v>24.5</v>
      </c>
      <c r="Y28" s="10">
        <f>[22]Setembro!$C$28</f>
        <v>30.1</v>
      </c>
      <c r="Z28" s="10">
        <f>[22]Setembro!$C$29</f>
        <v>31.6</v>
      </c>
      <c r="AA28" s="10">
        <f>[22]Setembro!$C$30</f>
        <v>29.7</v>
      </c>
      <c r="AB28" s="10">
        <f>[22]Setembro!$C$31</f>
        <v>26.8</v>
      </c>
      <c r="AC28" s="10">
        <f>[22]Setembro!$C$32</f>
        <v>22</v>
      </c>
      <c r="AD28" s="10">
        <f>[22]Setembro!$C$33</f>
        <v>25.7</v>
      </c>
      <c r="AE28" s="10">
        <f>[22]Setembro!$C$34</f>
        <v>26.9</v>
      </c>
      <c r="AF28" s="106" t="s">
        <v>187</v>
      </c>
      <c r="AG28" s="89">
        <f t="shared" si="1"/>
        <v>30.217857142857149</v>
      </c>
      <c r="AI28" s="11" t="s">
        <v>24</v>
      </c>
      <c r="AK28" t="s">
        <v>24</v>
      </c>
    </row>
    <row r="29" spans="1:38" x14ac:dyDescent="0.2">
      <c r="A29" s="56" t="s">
        <v>23</v>
      </c>
      <c r="B29" s="10">
        <f>[23]Setembro!$C$5</f>
        <v>35.299999999999997</v>
      </c>
      <c r="C29" s="10">
        <f>[23]Setembro!$C$6</f>
        <v>34.700000000000003</v>
      </c>
      <c r="D29" s="10">
        <f>[23]Setembro!$C$7</f>
        <v>28.9</v>
      </c>
      <c r="E29" s="10">
        <f>[23]Setembro!$C$8</f>
        <v>31</v>
      </c>
      <c r="F29" s="10">
        <f>[23]Setembro!$C$9</f>
        <v>33</v>
      </c>
      <c r="G29" s="10">
        <f>[23]Setembro!$C$10</f>
        <v>34.5</v>
      </c>
      <c r="H29" s="10">
        <f>[23]Setembro!$C$11</f>
        <v>36.1</v>
      </c>
      <c r="I29" s="10">
        <f>[23]Setembro!$C$12</f>
        <v>34.4</v>
      </c>
      <c r="J29" s="10">
        <f>[23]Setembro!$C$13</f>
        <v>36.299999999999997</v>
      </c>
      <c r="K29" s="10">
        <f>[23]Setembro!$C$14</f>
        <v>31.9</v>
      </c>
      <c r="L29" s="10">
        <f>[23]Setembro!$C$15</f>
        <v>33.299999999999997</v>
      </c>
      <c r="M29" s="10">
        <f>[23]Setembro!$C$16</f>
        <v>34.9</v>
      </c>
      <c r="N29" s="10">
        <f>[23]Setembro!$C$17</f>
        <v>35.6</v>
      </c>
      <c r="O29" s="10">
        <f>[23]Setembro!$C$18</f>
        <v>28.7</v>
      </c>
      <c r="P29" s="10">
        <f>[23]Setembro!$C$19</f>
        <v>25.3</v>
      </c>
      <c r="Q29" s="10">
        <f>[23]Setembro!$C$20</f>
        <v>30.2</v>
      </c>
      <c r="R29" s="10">
        <f>[23]Setembro!$C$21</f>
        <v>33.299999999999997</v>
      </c>
      <c r="S29" s="10">
        <f>[23]Setembro!$C$22</f>
        <v>36.799999999999997</v>
      </c>
      <c r="T29" s="10">
        <f>[23]Setembro!$C$23</f>
        <v>32.799999999999997</v>
      </c>
      <c r="U29" s="10">
        <f>[23]Setembro!$C$24</f>
        <v>33.299999999999997</v>
      </c>
      <c r="V29" s="10">
        <f>[23]Setembro!$C$25</f>
        <v>35.700000000000003</v>
      </c>
      <c r="W29" s="10">
        <f>[23]Setembro!$C$26</f>
        <v>29.4</v>
      </c>
      <c r="X29" s="10">
        <f>[23]Setembro!$C$27</f>
        <v>28.3</v>
      </c>
      <c r="Y29" s="10">
        <f>[23]Setembro!$C$28</f>
        <v>33.9</v>
      </c>
      <c r="Z29" s="10">
        <f>[23]Setembro!$C$29</f>
        <v>34.1</v>
      </c>
      <c r="AA29" s="10">
        <f>[23]Setembro!$C$30</f>
        <v>33</v>
      </c>
      <c r="AB29" s="10">
        <f>[23]Setembro!$C$31</f>
        <v>31.5</v>
      </c>
      <c r="AC29" s="10">
        <f>[23]Setembro!$C$32</f>
        <v>24.1</v>
      </c>
      <c r="AD29" s="10">
        <f>[23]Setembro!$C$33</f>
        <v>26.1</v>
      </c>
      <c r="AE29" s="10">
        <f>[23]Setembro!$C$34</f>
        <v>29.4</v>
      </c>
      <c r="AF29" s="106">
        <f t="shared" si="3"/>
        <v>36.799999999999997</v>
      </c>
      <c r="AG29" s="89">
        <f t="shared" si="1"/>
        <v>32.193333333333328</v>
      </c>
      <c r="AH29" s="11" t="s">
        <v>24</v>
      </c>
      <c r="AI29" s="11" t="s">
        <v>24</v>
      </c>
      <c r="AJ29" t="s">
        <v>24</v>
      </c>
      <c r="AL29" t="s">
        <v>24</v>
      </c>
    </row>
    <row r="30" spans="1:38" x14ac:dyDescent="0.2">
      <c r="A30" s="56" t="s">
        <v>12</v>
      </c>
      <c r="B30" s="10">
        <f>[24]Setembro!$C$5</f>
        <v>34.1</v>
      </c>
      <c r="C30" s="10">
        <f>[24]Setembro!$C$6</f>
        <v>36.6</v>
      </c>
      <c r="D30" s="10">
        <f>[24]Setembro!$C$7</f>
        <v>32.6</v>
      </c>
      <c r="E30" s="10">
        <f>[24]Setembro!$C$8</f>
        <v>28.5</v>
      </c>
      <c r="F30" s="10">
        <f>[24]Setembro!$C$9</f>
        <v>25.4</v>
      </c>
      <c r="G30" s="10">
        <f>[24]Setembro!$C$10</f>
        <v>30</v>
      </c>
      <c r="H30" s="10">
        <f>[24]Setembro!$C$11</f>
        <v>34.1</v>
      </c>
      <c r="I30" s="10">
        <f>[24]Setembro!$C$12</f>
        <v>37.9</v>
      </c>
      <c r="J30" s="10">
        <f>[24]Setembro!$C$13</f>
        <v>40.1</v>
      </c>
      <c r="K30" s="10">
        <f>[24]Setembro!$C$14</f>
        <v>34.299999999999997</v>
      </c>
      <c r="L30" s="10">
        <f>[24]Setembro!$C$15</f>
        <v>34.200000000000003</v>
      </c>
      <c r="M30" s="10">
        <f>[24]Setembro!$C$16</f>
        <v>36.299999999999997</v>
      </c>
      <c r="N30" s="10">
        <f>[24]Setembro!$C$17</f>
        <v>35.700000000000003</v>
      </c>
      <c r="O30" s="10">
        <f>[24]Setembro!$C$18</f>
        <v>27.9</v>
      </c>
      <c r="P30" s="10">
        <f>[24]Setembro!$C$19</f>
        <v>21.7</v>
      </c>
      <c r="Q30" s="10">
        <f>[24]Setembro!$C$20</f>
        <v>29.7</v>
      </c>
      <c r="R30" s="10">
        <f>[24]Setembro!$C$21</f>
        <v>30.8</v>
      </c>
      <c r="S30" s="10">
        <f>[24]Setembro!$C$22</f>
        <v>34.1</v>
      </c>
      <c r="T30" s="10">
        <f>[24]Setembro!$C$23</f>
        <v>38.9</v>
      </c>
      <c r="U30" s="10">
        <f>[24]Setembro!$C$24</f>
        <v>30</v>
      </c>
      <c r="V30" s="10">
        <f>[24]Setembro!$C$25</f>
        <v>29</v>
      </c>
      <c r="W30" s="10">
        <f>[24]Setembro!$C$26</f>
        <v>24.4</v>
      </c>
      <c r="X30" s="10">
        <f>[24]Setembro!$C$27</f>
        <v>25.1</v>
      </c>
      <c r="Y30" s="10">
        <f>[24]Setembro!$C$28</f>
        <v>30.9</v>
      </c>
      <c r="Z30" s="10">
        <f>[24]Setembro!$C$29</f>
        <v>34.799999999999997</v>
      </c>
      <c r="AA30" s="10">
        <f>[24]Setembro!$C$30</f>
        <v>30.2</v>
      </c>
      <c r="AB30" s="10">
        <f>[24]Setembro!$C$31</f>
        <v>27.1</v>
      </c>
      <c r="AC30" s="10">
        <f>[24]Setembro!$C$32</f>
        <v>23.2</v>
      </c>
      <c r="AD30" s="10">
        <f>[24]Setembro!$C$33</f>
        <v>24.4</v>
      </c>
      <c r="AE30" s="10">
        <f>[24]Setembro!$C$34</f>
        <v>24.9</v>
      </c>
      <c r="AF30" s="106">
        <f t="shared" si="3"/>
        <v>40.1</v>
      </c>
      <c r="AG30" s="89">
        <f t="shared" si="1"/>
        <v>30.896666666666665</v>
      </c>
      <c r="AK30" t="s">
        <v>24</v>
      </c>
    </row>
    <row r="31" spans="1:38" s="5" customFormat="1" ht="17.100000000000001" customHeight="1" x14ac:dyDescent="0.2">
      <c r="A31" s="57" t="s">
        <v>14</v>
      </c>
      <c r="B31" s="12">
        <f t="shared" ref="B31:AF31" si="4">MAX(B5:B30)</f>
        <v>38.1</v>
      </c>
      <c r="C31" s="12">
        <f t="shared" si="4"/>
        <v>37.6</v>
      </c>
      <c r="D31" s="12">
        <f t="shared" si="4"/>
        <v>35</v>
      </c>
      <c r="E31" s="12">
        <f t="shared" si="4"/>
        <v>33.200000000000003</v>
      </c>
      <c r="F31" s="12">
        <f t="shared" si="4"/>
        <v>34.1</v>
      </c>
      <c r="G31" s="12">
        <f t="shared" si="4"/>
        <v>35.4</v>
      </c>
      <c r="H31" s="12">
        <f t="shared" si="4"/>
        <v>38.1</v>
      </c>
      <c r="I31" s="12">
        <f t="shared" si="4"/>
        <v>39.200000000000003</v>
      </c>
      <c r="J31" s="12">
        <f t="shared" si="4"/>
        <v>40.1</v>
      </c>
      <c r="K31" s="12">
        <f t="shared" si="4"/>
        <v>36.799999999999997</v>
      </c>
      <c r="L31" s="12">
        <f t="shared" si="4"/>
        <v>36.4</v>
      </c>
      <c r="M31" s="12">
        <f t="shared" si="4"/>
        <v>38.700000000000003</v>
      </c>
      <c r="N31" s="12">
        <f t="shared" si="4"/>
        <v>38.1</v>
      </c>
      <c r="O31" s="12">
        <f t="shared" si="4"/>
        <v>32.1</v>
      </c>
      <c r="P31" s="12">
        <f t="shared" si="4"/>
        <v>29.9</v>
      </c>
      <c r="Q31" s="12">
        <f t="shared" si="4"/>
        <v>32</v>
      </c>
      <c r="R31" s="12">
        <f t="shared" si="4"/>
        <v>36.299999999999997</v>
      </c>
      <c r="S31" s="12">
        <f t="shared" si="4"/>
        <v>38.799999999999997</v>
      </c>
      <c r="T31" s="12">
        <f t="shared" si="4"/>
        <v>39.799999999999997</v>
      </c>
      <c r="U31" s="12">
        <f t="shared" si="4"/>
        <v>36.1</v>
      </c>
      <c r="V31" s="12">
        <f t="shared" si="4"/>
        <v>38.1</v>
      </c>
      <c r="W31" s="12">
        <f t="shared" si="4"/>
        <v>32.6</v>
      </c>
      <c r="X31" s="12">
        <f t="shared" si="4"/>
        <v>29.9</v>
      </c>
      <c r="Y31" s="12">
        <f t="shared" si="4"/>
        <v>33.9</v>
      </c>
      <c r="Z31" s="12">
        <f t="shared" si="4"/>
        <v>38.200000000000003</v>
      </c>
      <c r="AA31" s="12">
        <f t="shared" si="4"/>
        <v>38</v>
      </c>
      <c r="AB31" s="12">
        <f t="shared" si="4"/>
        <v>33.700000000000003</v>
      </c>
      <c r="AC31" s="12">
        <f t="shared" si="4"/>
        <v>29.8</v>
      </c>
      <c r="AD31" s="12">
        <f t="shared" si="4"/>
        <v>28.6</v>
      </c>
      <c r="AE31" s="12">
        <f t="shared" si="4"/>
        <v>31.5</v>
      </c>
      <c r="AF31" s="13">
        <f t="shared" si="4"/>
        <v>40.1</v>
      </c>
      <c r="AG31" s="89">
        <f>AVERAGE(AG5:AG30)</f>
        <v>30.325823873777395</v>
      </c>
      <c r="AK31" s="5" t="s">
        <v>24</v>
      </c>
    </row>
    <row r="32" spans="1:38" x14ac:dyDescent="0.2">
      <c r="A32" s="45"/>
      <c r="B32" s="46"/>
      <c r="C32" s="46"/>
      <c r="D32" s="46" t="s">
        <v>76</v>
      </c>
      <c r="E32" s="46"/>
      <c r="F32" s="46"/>
      <c r="G32" s="46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53"/>
      <c r="AE32" s="53"/>
      <c r="AF32" s="50"/>
      <c r="AG32" s="52"/>
      <c r="AJ32" t="s">
        <v>24</v>
      </c>
      <c r="AK32" t="s">
        <v>24</v>
      </c>
    </row>
    <row r="33" spans="1:38" x14ac:dyDescent="0.2">
      <c r="A33" s="45"/>
      <c r="B33" s="47" t="s">
        <v>77</v>
      </c>
      <c r="C33" s="47"/>
      <c r="D33" s="47"/>
      <c r="E33" s="47"/>
      <c r="F33" s="47"/>
      <c r="G33" s="47"/>
      <c r="H33" s="47"/>
      <c r="I33" s="47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126"/>
      <c r="U33" s="126"/>
      <c r="V33" s="126"/>
      <c r="W33" s="126"/>
      <c r="X33" s="126"/>
      <c r="Y33" s="85"/>
      <c r="Z33" s="85"/>
      <c r="AA33" s="85"/>
      <c r="AB33" s="85"/>
      <c r="AC33" s="85"/>
      <c r="AD33" s="85"/>
      <c r="AE33" s="101"/>
      <c r="AF33" s="50"/>
      <c r="AG33" s="49"/>
      <c r="AL33" t="s">
        <v>24</v>
      </c>
    </row>
    <row r="34" spans="1:38" x14ac:dyDescent="0.2">
      <c r="A34" s="48"/>
      <c r="B34" s="85"/>
      <c r="C34" s="85"/>
      <c r="D34" s="85"/>
      <c r="E34" s="85"/>
      <c r="F34" s="85"/>
      <c r="G34" s="85"/>
      <c r="H34" s="85"/>
      <c r="I34" s="85"/>
      <c r="J34" s="86"/>
      <c r="K34" s="86"/>
      <c r="L34" s="86"/>
      <c r="M34" s="86"/>
      <c r="N34" s="86"/>
      <c r="O34" s="86"/>
      <c r="P34" s="86"/>
      <c r="Q34" s="85"/>
      <c r="R34" s="85"/>
      <c r="S34" s="85"/>
      <c r="T34" s="127"/>
      <c r="U34" s="127"/>
      <c r="V34" s="127"/>
      <c r="W34" s="127"/>
      <c r="X34" s="127"/>
      <c r="Y34" s="85"/>
      <c r="Z34" s="85"/>
      <c r="AA34" s="85"/>
      <c r="AB34" s="85"/>
      <c r="AC34" s="85"/>
      <c r="AD34" s="53"/>
      <c r="AE34" s="53"/>
      <c r="AF34" s="50"/>
      <c r="AG34" s="49"/>
    </row>
    <row r="35" spans="1:38" x14ac:dyDescent="0.2">
      <c r="A35" s="45"/>
      <c r="B35" s="46"/>
      <c r="C35" s="46"/>
      <c r="D35" s="46"/>
      <c r="E35" s="46"/>
      <c r="F35" s="46"/>
      <c r="G35" s="46"/>
      <c r="H35" s="46"/>
      <c r="I35" s="46"/>
      <c r="J35" s="46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53"/>
      <c r="AE35" s="53"/>
      <c r="AF35" s="50"/>
      <c r="AG35" s="90"/>
    </row>
    <row r="36" spans="1:38" x14ac:dyDescent="0.2">
      <c r="A36" s="48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101"/>
      <c r="AF36" s="50"/>
      <c r="AG36" s="52"/>
      <c r="AI36" s="11" t="s">
        <v>24</v>
      </c>
    </row>
    <row r="37" spans="1:38" x14ac:dyDescent="0.2">
      <c r="A37" s="48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101"/>
      <c r="AF37" s="50"/>
      <c r="AG37" s="52"/>
    </row>
    <row r="38" spans="1:38" ht="13.5" thickBot="1" x14ac:dyDescent="0.25">
      <c r="A38" s="60"/>
      <c r="B38" s="61"/>
      <c r="C38" s="61"/>
      <c r="D38" s="61"/>
      <c r="E38" s="61"/>
      <c r="F38" s="61"/>
      <c r="G38" s="61" t="s">
        <v>24</v>
      </c>
      <c r="H38" s="61"/>
      <c r="I38" s="61"/>
      <c r="J38" s="61"/>
      <c r="K38" s="61"/>
      <c r="L38" s="61" t="s">
        <v>24</v>
      </c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2"/>
      <c r="AG38" s="91"/>
    </row>
    <row r="39" spans="1:38" x14ac:dyDescent="0.2">
      <c r="AG39" s="1"/>
      <c r="AL39" t="s">
        <v>24</v>
      </c>
    </row>
    <row r="40" spans="1:38" x14ac:dyDescent="0.2">
      <c r="Z40" s="2" t="s">
        <v>24</v>
      </c>
      <c r="AG40" s="1"/>
      <c r="AI40" t="s">
        <v>24</v>
      </c>
    </row>
    <row r="43" spans="1:38" x14ac:dyDescent="0.2">
      <c r="X43" s="2" t="s">
        <v>24</v>
      </c>
      <c r="Z43" s="2" t="s">
        <v>24</v>
      </c>
    </row>
    <row r="44" spans="1:38" x14ac:dyDescent="0.2">
      <c r="L44" s="2" t="s">
        <v>24</v>
      </c>
      <c r="S44" s="2" t="s">
        <v>24</v>
      </c>
    </row>
    <row r="45" spans="1:38" x14ac:dyDescent="0.2">
      <c r="V45" s="2" t="s">
        <v>24</v>
      </c>
      <c r="AH45" t="s">
        <v>24</v>
      </c>
    </row>
    <row r="47" spans="1:38" x14ac:dyDescent="0.2">
      <c r="S47" s="2" t="s">
        <v>24</v>
      </c>
    </row>
    <row r="48" spans="1:38" x14ac:dyDescent="0.2">
      <c r="U48" s="2" t="s">
        <v>24</v>
      </c>
      <c r="AF48" s="7" t="s">
        <v>24</v>
      </c>
    </row>
  </sheetData>
  <mergeCells count="35">
    <mergeCell ref="A1:AG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K3:K4"/>
    <mergeCell ref="B3:B4"/>
    <mergeCell ref="A2:A4"/>
    <mergeCell ref="T34:X34"/>
    <mergeCell ref="T33:X33"/>
    <mergeCell ref="G3:G4"/>
    <mergeCell ref="U3:U4"/>
    <mergeCell ref="H3:H4"/>
    <mergeCell ref="J3:J4"/>
    <mergeCell ref="C3:C4"/>
    <mergeCell ref="T3:T4"/>
    <mergeCell ref="M3:M4"/>
    <mergeCell ref="N3:N4"/>
    <mergeCell ref="B2:AG2"/>
    <mergeCell ref="D3:D4"/>
    <mergeCell ref="F3:F4"/>
    <mergeCell ref="S3:S4"/>
    <mergeCell ref="L3:L4"/>
    <mergeCell ref="I3:I4"/>
    <mergeCell ref="O3:O4"/>
    <mergeCell ref="V3:V4"/>
    <mergeCell ref="AE3:AE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3"/>
  <sheetViews>
    <sheetView zoomScale="90" zoomScaleNormal="90" workbookViewId="0">
      <selection activeCell="AF7" sqref="AF7:AG8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1" width="5" style="2" customWidth="1"/>
    <col min="32" max="32" width="7" style="7" bestFit="1" customWidth="1"/>
    <col min="33" max="33" width="7.28515625" style="1" bestFit="1" customWidth="1"/>
  </cols>
  <sheetData>
    <row r="1" spans="1:37" ht="20.100000000000001" customHeight="1" x14ac:dyDescent="0.2">
      <c r="A1" s="119" t="s">
        <v>213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1"/>
    </row>
    <row r="2" spans="1:37" s="4" customFormat="1" ht="20.100000000000001" customHeight="1" x14ac:dyDescent="0.2">
      <c r="A2" s="122" t="s">
        <v>13</v>
      </c>
      <c r="B2" s="139" t="s">
        <v>191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1"/>
      <c r="AF2" s="140"/>
      <c r="AG2" s="142"/>
    </row>
    <row r="3" spans="1:37" s="5" customFormat="1" ht="20.100000000000001" customHeight="1" x14ac:dyDescent="0.2">
      <c r="A3" s="122"/>
      <c r="B3" s="123">
        <v>1</v>
      </c>
      <c r="C3" s="123">
        <f>SUM(B3+1)</f>
        <v>2</v>
      </c>
      <c r="D3" s="123">
        <f t="shared" ref="D3:AD3" si="0">SUM(C3+1)</f>
        <v>3</v>
      </c>
      <c r="E3" s="123">
        <f t="shared" si="0"/>
        <v>4</v>
      </c>
      <c r="F3" s="123">
        <f t="shared" si="0"/>
        <v>5</v>
      </c>
      <c r="G3" s="123">
        <f t="shared" si="0"/>
        <v>6</v>
      </c>
      <c r="H3" s="123">
        <f t="shared" si="0"/>
        <v>7</v>
      </c>
      <c r="I3" s="123">
        <f t="shared" si="0"/>
        <v>8</v>
      </c>
      <c r="J3" s="123">
        <f t="shared" si="0"/>
        <v>9</v>
      </c>
      <c r="K3" s="123">
        <f t="shared" si="0"/>
        <v>10</v>
      </c>
      <c r="L3" s="123">
        <f t="shared" si="0"/>
        <v>11</v>
      </c>
      <c r="M3" s="123">
        <f t="shared" si="0"/>
        <v>12</v>
      </c>
      <c r="N3" s="123">
        <f t="shared" si="0"/>
        <v>13</v>
      </c>
      <c r="O3" s="123">
        <f t="shared" si="0"/>
        <v>14</v>
      </c>
      <c r="P3" s="123">
        <f t="shared" si="0"/>
        <v>15</v>
      </c>
      <c r="Q3" s="123">
        <f t="shared" si="0"/>
        <v>16</v>
      </c>
      <c r="R3" s="123">
        <f t="shared" si="0"/>
        <v>17</v>
      </c>
      <c r="S3" s="123">
        <f t="shared" si="0"/>
        <v>18</v>
      </c>
      <c r="T3" s="123">
        <f t="shared" si="0"/>
        <v>19</v>
      </c>
      <c r="U3" s="123">
        <f t="shared" si="0"/>
        <v>20</v>
      </c>
      <c r="V3" s="123">
        <f t="shared" si="0"/>
        <v>21</v>
      </c>
      <c r="W3" s="123">
        <f t="shared" si="0"/>
        <v>22</v>
      </c>
      <c r="X3" s="123">
        <f t="shared" si="0"/>
        <v>23</v>
      </c>
      <c r="Y3" s="123">
        <f t="shared" si="0"/>
        <v>24</v>
      </c>
      <c r="Z3" s="123">
        <f t="shared" si="0"/>
        <v>25</v>
      </c>
      <c r="AA3" s="123">
        <f t="shared" si="0"/>
        <v>26</v>
      </c>
      <c r="AB3" s="123">
        <f t="shared" si="0"/>
        <v>27</v>
      </c>
      <c r="AC3" s="123">
        <f t="shared" si="0"/>
        <v>28</v>
      </c>
      <c r="AD3" s="138">
        <f t="shared" si="0"/>
        <v>29</v>
      </c>
      <c r="AE3" s="143">
        <v>30</v>
      </c>
      <c r="AF3" s="44" t="s">
        <v>18</v>
      </c>
      <c r="AG3" s="58" t="s">
        <v>16</v>
      </c>
    </row>
    <row r="4" spans="1:37" s="5" customFormat="1" ht="20.100000000000001" customHeight="1" x14ac:dyDescent="0.2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38"/>
      <c r="AE4" s="143"/>
      <c r="AF4" s="44" t="s">
        <v>15</v>
      </c>
      <c r="AG4" s="58" t="s">
        <v>15</v>
      </c>
    </row>
    <row r="5" spans="1:37" s="5" customFormat="1" x14ac:dyDescent="0.2">
      <c r="A5" s="56" t="s">
        <v>20</v>
      </c>
      <c r="B5" s="105">
        <f>[1]Setembro!$D$5</f>
        <v>15.6</v>
      </c>
      <c r="C5" s="105">
        <f>[1]Setembro!$D$6</f>
        <v>17.100000000000001</v>
      </c>
      <c r="D5" s="105">
        <f>[1]Setembro!$D$7</f>
        <v>19.7</v>
      </c>
      <c r="E5" s="105">
        <f>[1]Setembro!$D$8</f>
        <v>16.5</v>
      </c>
      <c r="F5" s="105">
        <f>[1]Setembro!$D$9</f>
        <v>15.4</v>
      </c>
      <c r="G5" s="105">
        <f>[1]Setembro!$D$10</f>
        <v>17.399999999999999</v>
      </c>
      <c r="H5" s="105">
        <f>[1]Setembro!$D$11</f>
        <v>15.6</v>
      </c>
      <c r="I5" s="105">
        <f>[1]Setembro!$D$12</f>
        <v>17.100000000000001</v>
      </c>
      <c r="J5" s="105">
        <f>[1]Setembro!$D$13</f>
        <v>17.399999999999999</v>
      </c>
      <c r="K5" s="105">
        <f>[1]Setembro!$D$14</f>
        <v>19.8</v>
      </c>
      <c r="L5" s="105">
        <f>[1]Setembro!$D$15</f>
        <v>16.600000000000001</v>
      </c>
      <c r="M5" s="105">
        <f>[1]Setembro!$D$16</f>
        <v>19.7</v>
      </c>
      <c r="N5" s="105">
        <f>[1]Setembro!$D$17</f>
        <v>19.7</v>
      </c>
      <c r="O5" s="105">
        <f>[1]Setembro!$D$18</f>
        <v>17.399999999999999</v>
      </c>
      <c r="P5" s="105">
        <f>[1]Setembro!$D$19</f>
        <v>17.600000000000001</v>
      </c>
      <c r="Q5" s="105">
        <f>[1]Setembro!$D$20</f>
        <v>16.8</v>
      </c>
      <c r="R5" s="105">
        <f>[1]Setembro!$D$21</f>
        <v>14.9</v>
      </c>
      <c r="S5" s="105">
        <f>[1]Setembro!$D$22</f>
        <v>13.2</v>
      </c>
      <c r="T5" s="105">
        <f>[1]Setembro!$D$23</f>
        <v>17.399999999999999</v>
      </c>
      <c r="U5" s="105">
        <f>[1]Setembro!$D$24</f>
        <v>18.899999999999999</v>
      </c>
      <c r="V5" s="105">
        <f>[1]Setembro!$D$25</f>
        <v>20.6</v>
      </c>
      <c r="W5" s="105">
        <f>[1]Setembro!$D$26</f>
        <v>21.4</v>
      </c>
      <c r="X5" s="105">
        <f>[1]Setembro!$D$27</f>
        <v>12.9</v>
      </c>
      <c r="Y5" s="105">
        <f>[1]Setembro!$D$28</f>
        <v>11.4</v>
      </c>
      <c r="Z5" s="105">
        <f>[1]Setembro!$D$29</f>
        <v>15.3</v>
      </c>
      <c r="AA5" s="105">
        <f>[1]Setembro!$D$30</f>
        <v>19.8</v>
      </c>
      <c r="AB5" s="105">
        <f>[1]Setembro!$D$31</f>
        <v>19.3</v>
      </c>
      <c r="AC5" s="105">
        <f>[1]Setembro!$D$32</f>
        <v>19.399999999999999</v>
      </c>
      <c r="AD5" s="105">
        <f>[1]Setembro!$D$33</f>
        <v>17.899999999999999</v>
      </c>
      <c r="AE5" s="105">
        <f>[1]Setembro!$D$34</f>
        <v>17.5</v>
      </c>
      <c r="AF5" s="13">
        <f>MIN(B5:AE5)</f>
        <v>11.4</v>
      </c>
      <c r="AG5" s="89">
        <f>AVERAGE(B5:AE5)</f>
        <v>17.309999999999999</v>
      </c>
    </row>
    <row r="6" spans="1:37" s="5" customFormat="1" x14ac:dyDescent="0.2">
      <c r="A6" s="56" t="s">
        <v>219</v>
      </c>
      <c r="B6" s="10">
        <v>16.8</v>
      </c>
      <c r="C6" s="10">
        <v>19.8</v>
      </c>
      <c r="D6" s="10">
        <v>18.3</v>
      </c>
      <c r="E6" s="10">
        <v>15.4</v>
      </c>
      <c r="F6" s="10">
        <v>15.2</v>
      </c>
      <c r="G6" s="10">
        <v>14.6</v>
      </c>
      <c r="H6" s="10">
        <v>15.8</v>
      </c>
      <c r="I6" s="10">
        <v>19.5</v>
      </c>
      <c r="J6" s="10">
        <v>21.6</v>
      </c>
      <c r="K6" s="10">
        <v>15.8</v>
      </c>
      <c r="L6" s="10">
        <v>14.2</v>
      </c>
      <c r="M6" s="10">
        <v>19.100000000000001</v>
      </c>
      <c r="N6" s="10">
        <v>19.7</v>
      </c>
      <c r="O6" s="10">
        <v>16.399999999999999</v>
      </c>
      <c r="P6" s="10">
        <v>15.4</v>
      </c>
      <c r="Q6" s="10">
        <v>14.3</v>
      </c>
      <c r="R6" s="10">
        <v>14.1</v>
      </c>
      <c r="S6" s="10">
        <v>12.6</v>
      </c>
      <c r="T6" s="10">
        <v>18.600000000000001</v>
      </c>
      <c r="U6" s="10">
        <v>16.8</v>
      </c>
      <c r="V6" s="10">
        <v>19.899999999999999</v>
      </c>
      <c r="W6" s="10">
        <v>17.100000000000001</v>
      </c>
      <c r="X6" s="10">
        <v>10.1</v>
      </c>
      <c r="Y6" s="10">
        <v>11.4</v>
      </c>
      <c r="Z6" s="10">
        <v>17.2</v>
      </c>
      <c r="AA6" s="10">
        <v>15.7</v>
      </c>
      <c r="AB6" s="10">
        <v>17.7</v>
      </c>
      <c r="AC6" s="10">
        <v>17.7</v>
      </c>
      <c r="AD6" s="10">
        <v>16.7</v>
      </c>
      <c r="AE6" s="10">
        <v>16.100000000000001</v>
      </c>
      <c r="AF6" s="13">
        <f>MIN(B6:AE6)</f>
        <v>10.1</v>
      </c>
      <c r="AG6" s="89">
        <f>AVERAGE(B6:AE6)</f>
        <v>16.453333333333333</v>
      </c>
    </row>
    <row r="7" spans="1:37" x14ac:dyDescent="0.2">
      <c r="A7" s="56" t="s">
        <v>0</v>
      </c>
      <c r="B7" s="10">
        <f>[2]Setembro!$D$5</f>
        <v>21.3</v>
      </c>
      <c r="C7" s="10">
        <f>[2]Setembro!$D$6</f>
        <v>19.7</v>
      </c>
      <c r="D7" s="10">
        <f>[2]Setembro!$D$7</f>
        <v>19.3</v>
      </c>
      <c r="E7" s="10">
        <f>[2]Setembro!$D$8</f>
        <v>17</v>
      </c>
      <c r="F7" s="10">
        <f>[2]Setembro!$D$9</f>
        <v>16.600000000000001</v>
      </c>
      <c r="G7" s="10">
        <f>[2]Setembro!$D$10</f>
        <v>19.3</v>
      </c>
      <c r="H7" s="10">
        <f>[2]Setembro!$D$11</f>
        <v>17.3</v>
      </c>
      <c r="I7" s="10">
        <f>[2]Setembro!$D$12</f>
        <v>19.899999999999999</v>
      </c>
      <c r="J7" s="10">
        <f>[2]Setembro!$D$13</f>
        <v>23</v>
      </c>
      <c r="K7" s="10">
        <f>[2]Setembro!$D$14</f>
        <v>17.3</v>
      </c>
      <c r="L7" s="10">
        <f>[2]Setembro!$D$15</f>
        <v>15.2</v>
      </c>
      <c r="M7" s="10">
        <f>[2]Setembro!$D$16</f>
        <v>19.399999999999999</v>
      </c>
      <c r="N7" s="10">
        <f>[2]Setembro!$D$17</f>
        <v>19.2</v>
      </c>
      <c r="O7" s="10">
        <f>[2]Setembro!$D$18</f>
        <v>17.8</v>
      </c>
      <c r="P7" s="10">
        <f>[2]Setembro!$D$19</f>
        <v>16.899999999999999</v>
      </c>
      <c r="Q7" s="10">
        <f>[2]Setembro!$D$20</f>
        <v>14.3</v>
      </c>
      <c r="R7" s="10">
        <f>[2]Setembro!$D$21</f>
        <v>19.600000000000001</v>
      </c>
      <c r="S7" s="10">
        <f>[2]Setembro!$D$22</f>
        <v>20.399999999999999</v>
      </c>
      <c r="T7" s="10">
        <f>[2]Setembro!$D$23</f>
        <v>24.5</v>
      </c>
      <c r="U7" s="10">
        <f>[2]Setembro!$D$24</f>
        <v>20.6</v>
      </c>
      <c r="V7" s="10">
        <f>[2]Setembro!$D$25</f>
        <v>21.7</v>
      </c>
      <c r="W7" s="10">
        <f>[2]Setembro!$D$26</f>
        <v>20.3</v>
      </c>
      <c r="X7" s="10">
        <f>[2]Setembro!$D$27</f>
        <v>13.4</v>
      </c>
      <c r="Y7" s="10">
        <f>[2]Setembro!$D$28</f>
        <v>17.3</v>
      </c>
      <c r="Z7" s="10">
        <f>[2]Setembro!$D$29</f>
        <v>19.3</v>
      </c>
      <c r="AA7" s="10">
        <f>[2]Setembro!$D$30</f>
        <v>19.899999999999999</v>
      </c>
      <c r="AB7" s="10">
        <f>[2]Setembro!$D$31</f>
        <v>20.8</v>
      </c>
      <c r="AC7" s="10">
        <f>[2]Setembro!$D$32</f>
        <v>20.2</v>
      </c>
      <c r="AD7" s="10">
        <f>[2]Setembro!$D$33</f>
        <v>19.100000000000001</v>
      </c>
      <c r="AE7" s="10">
        <f>[2]Setembro!$D$34</f>
        <v>21.2</v>
      </c>
      <c r="AF7" s="13">
        <f>MIN(B7:AE7)</f>
        <v>13.4</v>
      </c>
      <c r="AG7" s="89">
        <f t="shared" ref="AG7:AG30" si="1">AVERAGE(B7:AE7)</f>
        <v>19.060000000000002</v>
      </c>
    </row>
    <row r="8" spans="1:37" x14ac:dyDescent="0.2">
      <c r="A8" s="56" t="s">
        <v>220</v>
      </c>
      <c r="B8" s="10">
        <v>15.6</v>
      </c>
      <c r="C8" s="10">
        <v>17.2</v>
      </c>
      <c r="D8" s="10">
        <v>13.9</v>
      </c>
      <c r="E8" s="10">
        <v>9.6999999999999993</v>
      </c>
      <c r="F8" s="10">
        <v>11.4</v>
      </c>
      <c r="G8" s="10">
        <v>13.3</v>
      </c>
      <c r="H8" s="10">
        <v>13.7</v>
      </c>
      <c r="I8" s="10">
        <v>19</v>
      </c>
      <c r="J8" s="10">
        <v>20.399999999999999</v>
      </c>
      <c r="K8" s="10">
        <v>11.4</v>
      </c>
      <c r="L8" s="10">
        <v>11.2</v>
      </c>
      <c r="M8" s="10">
        <v>17.100000000000001</v>
      </c>
      <c r="N8" s="10">
        <v>13.7</v>
      </c>
      <c r="O8" s="10">
        <v>13.8</v>
      </c>
      <c r="P8" s="10">
        <v>12.4</v>
      </c>
      <c r="Q8" s="10">
        <v>12</v>
      </c>
      <c r="R8" s="10">
        <v>11.6</v>
      </c>
      <c r="S8" s="10">
        <v>12.1</v>
      </c>
      <c r="T8" s="10">
        <v>16.3</v>
      </c>
      <c r="U8" s="10">
        <v>14.4</v>
      </c>
      <c r="V8" s="10">
        <v>17.899999999999999</v>
      </c>
      <c r="W8" s="10">
        <v>14.1</v>
      </c>
      <c r="X8" s="10">
        <v>7.2</v>
      </c>
      <c r="Y8" s="10">
        <v>10.4</v>
      </c>
      <c r="Z8" s="10">
        <v>16.399999999999999</v>
      </c>
      <c r="AA8" s="10">
        <v>14.4</v>
      </c>
      <c r="AB8" s="10">
        <v>15.6</v>
      </c>
      <c r="AC8" s="10">
        <v>15.6</v>
      </c>
      <c r="AD8" s="10">
        <v>15.8</v>
      </c>
      <c r="AE8" s="10">
        <v>16</v>
      </c>
      <c r="AF8" s="13">
        <f>MIN(B8:AE8)</f>
        <v>7.2</v>
      </c>
      <c r="AG8" s="89">
        <f t="shared" ref="AG8" si="2">AVERAGE(B8:AE8)</f>
        <v>14.119999999999997</v>
      </c>
    </row>
    <row r="9" spans="1:37" x14ac:dyDescent="0.2">
      <c r="A9" s="56" t="s">
        <v>85</v>
      </c>
      <c r="B9" s="10">
        <f>[3]Setembro!$D$5</f>
        <v>16</v>
      </c>
      <c r="C9" s="10">
        <f>[3]Setembro!$D$6</f>
        <v>18</v>
      </c>
      <c r="D9" s="10">
        <f>[3]Setembro!$D$7</f>
        <v>17.899999999999999</v>
      </c>
      <c r="E9" s="10">
        <f>[3]Setembro!$D$8</f>
        <v>14.4</v>
      </c>
      <c r="F9" s="10">
        <f>[3]Setembro!$D$9</f>
        <v>15.6</v>
      </c>
      <c r="G9" s="10">
        <f>[3]Setembro!$D$10</f>
        <v>14.6</v>
      </c>
      <c r="H9" s="10">
        <f>[3]Setembro!$D$11</f>
        <v>14.8</v>
      </c>
      <c r="I9" s="10">
        <f>[3]Setembro!$D$12</f>
        <v>17.7</v>
      </c>
      <c r="J9" s="10">
        <f>[3]Setembro!$D$13</f>
        <v>21.6</v>
      </c>
      <c r="K9" s="10">
        <f>[3]Setembro!$D$14</f>
        <v>18.5</v>
      </c>
      <c r="L9" s="10">
        <f>[3]Setembro!$D$15</f>
        <v>14.3</v>
      </c>
      <c r="M9" s="10">
        <f>[3]Setembro!$D$16</f>
        <v>17.399999999999999</v>
      </c>
      <c r="N9" s="10">
        <f>[3]Setembro!$D$17</f>
        <v>18.899999999999999</v>
      </c>
      <c r="O9" s="10">
        <f>[3]Setembro!$D$18</f>
        <v>15.9</v>
      </c>
      <c r="P9" s="10">
        <f>[3]Setembro!$D$19</f>
        <v>15.7</v>
      </c>
      <c r="Q9" s="10">
        <f>[3]Setembro!$D$20</f>
        <v>14.9</v>
      </c>
      <c r="R9" s="10">
        <f>[3]Setembro!$D$21</f>
        <v>14.3</v>
      </c>
      <c r="S9" s="10">
        <f>[3]Setembro!$D$22</f>
        <v>13.9</v>
      </c>
      <c r="T9" s="10">
        <f>[3]Setembro!$D$23</f>
        <v>18.399999999999999</v>
      </c>
      <c r="U9" s="10">
        <f>[3]Setembro!$D$24</f>
        <v>19</v>
      </c>
      <c r="V9" s="10">
        <f>[3]Setembro!$D$25</f>
        <v>19.899999999999999</v>
      </c>
      <c r="W9" s="10">
        <f>[3]Setembro!$D$26</f>
        <v>18.7</v>
      </c>
      <c r="X9" s="10">
        <f>[3]Setembro!$D$27</f>
        <v>11</v>
      </c>
      <c r="Y9" s="10">
        <f>[3]Setembro!$D$28</f>
        <v>11.2</v>
      </c>
      <c r="Z9" s="10">
        <f>[3]Setembro!$D$29</f>
        <v>15.5</v>
      </c>
      <c r="AA9" s="10">
        <f>[3]Setembro!$D$30</f>
        <v>19</v>
      </c>
      <c r="AB9" s="10">
        <f>[3]Setembro!$D$31</f>
        <v>18.2</v>
      </c>
      <c r="AC9" s="10">
        <f>[3]Setembro!$D$32</f>
        <v>17.899999999999999</v>
      </c>
      <c r="AD9" s="10">
        <f>[3]Setembro!$D$33</f>
        <v>17</v>
      </c>
      <c r="AE9" s="10">
        <f>[3]Setembro!$D$34</f>
        <v>16.100000000000001</v>
      </c>
      <c r="AF9" s="13">
        <f t="shared" ref="AF9:AF30" si="3">MIN(B9:AE9)</f>
        <v>11</v>
      </c>
      <c r="AG9" s="89">
        <f t="shared" si="1"/>
        <v>16.543333333333329</v>
      </c>
    </row>
    <row r="10" spans="1:37" x14ac:dyDescent="0.2">
      <c r="A10" s="56" t="s">
        <v>41</v>
      </c>
      <c r="B10" s="10">
        <f>[4]Setembro!$D$5</f>
        <v>16</v>
      </c>
      <c r="C10" s="10">
        <f>[4]Setembro!$D$6</f>
        <v>21.5</v>
      </c>
      <c r="D10" s="10">
        <f>[4]Setembro!$D$7</f>
        <v>18.100000000000001</v>
      </c>
      <c r="E10" s="10">
        <f>[4]Setembro!$D$8</f>
        <v>15.9</v>
      </c>
      <c r="F10" s="10">
        <f>[4]Setembro!$D$9</f>
        <v>14.5</v>
      </c>
      <c r="G10" s="10">
        <f>[4]Setembro!$D$10</f>
        <v>15.9</v>
      </c>
      <c r="H10" s="10">
        <f>[4]Setembro!$D$11</f>
        <v>16.5</v>
      </c>
      <c r="I10" s="10">
        <f>[4]Setembro!$D$12</f>
        <v>19</v>
      </c>
      <c r="J10" s="10">
        <f>[4]Setembro!$D$13</f>
        <v>20.9</v>
      </c>
      <c r="K10" s="10">
        <f>[4]Setembro!$D$14</f>
        <v>18.8</v>
      </c>
      <c r="L10" s="10">
        <f>[4]Setembro!$D$15</f>
        <v>15.6</v>
      </c>
      <c r="M10" s="10">
        <f>[4]Setembro!$D$16</f>
        <v>17.2</v>
      </c>
      <c r="N10" s="10">
        <f>[4]Setembro!$D$17</f>
        <v>18.7</v>
      </c>
      <c r="O10" s="10">
        <f>[4]Setembro!$D$18</f>
        <v>17.3</v>
      </c>
      <c r="P10" s="10">
        <f>[4]Setembro!$D$19</f>
        <v>16.7</v>
      </c>
      <c r="Q10" s="10">
        <f>[4]Setembro!$D$20</f>
        <v>16.399999999999999</v>
      </c>
      <c r="R10" s="10">
        <f>[4]Setembro!$D$21</f>
        <v>14.2</v>
      </c>
      <c r="S10" s="10">
        <f>[4]Setembro!$D$22</f>
        <v>12.8</v>
      </c>
      <c r="T10" s="10">
        <f>[4]Setembro!$D$23</f>
        <v>17.600000000000001</v>
      </c>
      <c r="U10" s="10">
        <f>[4]Setembro!$D$24</f>
        <v>17.2</v>
      </c>
      <c r="V10" s="10">
        <f>[4]Setembro!$D$25</f>
        <v>20.399999999999999</v>
      </c>
      <c r="W10" s="10">
        <f>[4]Setembro!$D$26</f>
        <v>17.399999999999999</v>
      </c>
      <c r="X10" s="10">
        <f>[4]Setembro!$D$27</f>
        <v>10.4</v>
      </c>
      <c r="Y10" s="10">
        <f>[4]Setembro!$D$28</f>
        <v>11</v>
      </c>
      <c r="Z10" s="10">
        <f>[4]Setembro!$D$29</f>
        <v>16.5</v>
      </c>
      <c r="AA10" s="10">
        <f>[4]Setembro!$D$30</f>
        <v>16.899999999999999</v>
      </c>
      <c r="AB10" s="10">
        <f>[4]Setembro!$D$31</f>
        <v>17.7</v>
      </c>
      <c r="AC10" s="10">
        <f>[4]Setembro!$D$32</f>
        <v>18.600000000000001</v>
      </c>
      <c r="AD10" s="10">
        <f>[4]Setembro!$D$33</f>
        <v>16.399999999999999</v>
      </c>
      <c r="AE10" s="10">
        <f>[4]Setembro!$D$34</f>
        <v>16.399999999999999</v>
      </c>
      <c r="AF10" s="13">
        <f t="shared" si="3"/>
        <v>10.4</v>
      </c>
      <c r="AG10" s="89">
        <f t="shared" si="1"/>
        <v>16.749999999999996</v>
      </c>
    </row>
    <row r="11" spans="1:37" x14ac:dyDescent="0.2">
      <c r="A11" s="56" t="s">
        <v>93</v>
      </c>
      <c r="B11" s="10" t="str">
        <f>[5]Setembro!$D$5</f>
        <v>*</v>
      </c>
      <c r="C11" s="10" t="str">
        <f>[5]Setembro!$D$6</f>
        <v>*</v>
      </c>
      <c r="D11" s="10" t="str">
        <f>[5]Setembro!$D$7</f>
        <v>*</v>
      </c>
      <c r="E11" s="10" t="str">
        <f>[5]Setembro!$D$8</f>
        <v>*</v>
      </c>
      <c r="F11" s="10" t="str">
        <f>[5]Setembro!$D$9</f>
        <v>*</v>
      </c>
      <c r="G11" s="10" t="str">
        <f>[5]Setembro!$D$10</f>
        <v>*</v>
      </c>
      <c r="H11" s="10" t="str">
        <f>[5]Setembro!$D$11</f>
        <v>*</v>
      </c>
      <c r="I11" s="10" t="str">
        <f>[5]Setembro!$D$12</f>
        <v>*</v>
      </c>
      <c r="J11" s="10" t="str">
        <f>[5]Setembro!$D$13</f>
        <v>*</v>
      </c>
      <c r="K11" s="10" t="str">
        <f>[5]Setembro!$D$14</f>
        <v>*</v>
      </c>
      <c r="L11" s="10" t="str">
        <f>[5]Setembro!$D$15</f>
        <v>*</v>
      </c>
      <c r="M11" s="10" t="str">
        <f>[5]Setembro!$D$16</f>
        <v>*</v>
      </c>
      <c r="N11" s="10" t="str">
        <f>[5]Setembro!$D$17</f>
        <v>*</v>
      </c>
      <c r="O11" s="10" t="str">
        <f>[5]Setembro!$D$18</f>
        <v>*</v>
      </c>
      <c r="P11" s="10" t="str">
        <f>[5]Setembro!$D$19</f>
        <v>*</v>
      </c>
      <c r="Q11" s="10" t="str">
        <f>[5]Setembro!$D$20</f>
        <v>*</v>
      </c>
      <c r="R11" s="10" t="str">
        <f>[5]Setembro!$D$21</f>
        <v>*</v>
      </c>
      <c r="S11" s="10" t="str">
        <f>[5]Setembro!$D$22</f>
        <v>*</v>
      </c>
      <c r="T11" s="10" t="str">
        <f>[5]Setembro!$D$23</f>
        <v>*</v>
      </c>
      <c r="U11" s="10" t="str">
        <f>[5]Setembro!$D$24</f>
        <v>*</v>
      </c>
      <c r="V11" s="10">
        <f>[5]Setembro!$D$25</f>
        <v>19.600000000000001</v>
      </c>
      <c r="W11" s="10">
        <f>[5]Setembro!$D$26</f>
        <v>15</v>
      </c>
      <c r="X11" s="10">
        <f>[5]Setembro!$D$27</f>
        <v>8.9</v>
      </c>
      <c r="Y11" s="10">
        <f>[5]Setembro!$D$28</f>
        <v>10.8</v>
      </c>
      <c r="Z11" s="10">
        <f>[5]Setembro!$D$29</f>
        <v>18.5</v>
      </c>
      <c r="AA11" s="10">
        <f>[5]Setembro!$D$30</f>
        <v>15.4</v>
      </c>
      <c r="AB11" s="10">
        <f>[5]Setembro!$D$31</f>
        <v>16.7</v>
      </c>
      <c r="AC11" s="10">
        <f>[5]Setembro!$D$32</f>
        <v>16.8</v>
      </c>
      <c r="AD11" s="10">
        <f>[5]Setembro!$D$33</f>
        <v>16.399999999999999</v>
      </c>
      <c r="AE11" s="10">
        <f>[5]Setembro!$D$34</f>
        <v>16.3</v>
      </c>
      <c r="AF11" s="13" t="s">
        <v>187</v>
      </c>
      <c r="AG11" s="89" t="s">
        <v>187</v>
      </c>
    </row>
    <row r="12" spans="1:37" x14ac:dyDescent="0.2">
      <c r="A12" s="56" t="s">
        <v>136</v>
      </c>
      <c r="B12" s="10">
        <f>[6]Setembro!$D$5</f>
        <v>19.399999999999999</v>
      </c>
      <c r="C12" s="10">
        <f>[6]Setembro!$D$6</f>
        <v>15.3</v>
      </c>
      <c r="D12" s="10">
        <f>[6]Setembro!$D$7</f>
        <v>17.8</v>
      </c>
      <c r="E12" s="10">
        <f>[6]Setembro!$D$8</f>
        <v>14.4</v>
      </c>
      <c r="F12" s="10">
        <f>[6]Setembro!$D$9</f>
        <v>17.2</v>
      </c>
      <c r="G12" s="10">
        <f>[6]Setembro!$D$10</f>
        <v>16.5</v>
      </c>
      <c r="H12" s="10">
        <f>[6]Setembro!$D$11</f>
        <v>15.3</v>
      </c>
      <c r="I12" s="10">
        <f>[6]Setembro!$D$12</f>
        <v>16</v>
      </c>
      <c r="J12" s="10">
        <f>[6]Setembro!$D$13</f>
        <v>19.3</v>
      </c>
      <c r="K12" s="10">
        <f>[6]Setembro!$D$14</f>
        <v>17.5</v>
      </c>
      <c r="L12" s="10">
        <f>[6]Setembro!$D$15</f>
        <v>15.3</v>
      </c>
      <c r="M12" s="10">
        <f>[6]Setembro!$D$16</f>
        <v>17.600000000000001</v>
      </c>
      <c r="N12" s="10">
        <f>[6]Setembro!$D$17</f>
        <v>19.2</v>
      </c>
      <c r="O12" s="10">
        <f>[6]Setembro!$D$18</f>
        <v>16.7</v>
      </c>
      <c r="P12" s="10">
        <f>[6]Setembro!$D$19</f>
        <v>16.100000000000001</v>
      </c>
      <c r="Q12" s="10">
        <f>[6]Setembro!$D$20</f>
        <v>16</v>
      </c>
      <c r="R12" s="10">
        <f>[6]Setembro!$D$21</f>
        <v>16.5</v>
      </c>
      <c r="S12" s="10">
        <f>[6]Setembro!$D$22</f>
        <v>17</v>
      </c>
      <c r="T12" s="10">
        <f>[6]Setembro!$D$23</f>
        <v>20.100000000000001</v>
      </c>
      <c r="U12" s="10">
        <f>[6]Setembro!$D$24</f>
        <v>19.2</v>
      </c>
      <c r="V12" s="10">
        <f>[6]Setembro!$D$25</f>
        <v>19.7</v>
      </c>
      <c r="W12" s="10">
        <f>[6]Setembro!$D$26</f>
        <v>19.3</v>
      </c>
      <c r="X12" s="10">
        <f>[6]Setembro!$D$27</f>
        <v>12.4</v>
      </c>
      <c r="Y12" s="10">
        <f>[6]Setembro!$D$28</f>
        <v>12.1</v>
      </c>
      <c r="Z12" s="10">
        <f>[6]Setembro!$D$29</f>
        <v>17.8</v>
      </c>
      <c r="AA12" s="10">
        <f>[6]Setembro!$D$30</f>
        <v>19.5</v>
      </c>
      <c r="AB12" s="10">
        <f>[6]Setembro!$D$31</f>
        <v>18.399999999999999</v>
      </c>
      <c r="AC12" s="10">
        <f>[6]Setembro!$D$32</f>
        <v>18.399999999999999</v>
      </c>
      <c r="AD12" s="10">
        <f>[6]Setembro!$D$33</f>
        <v>17.2</v>
      </c>
      <c r="AE12" s="10">
        <f>[6]Setembro!$D$34</f>
        <v>16.8</v>
      </c>
      <c r="AF12" s="13">
        <f t="shared" si="3"/>
        <v>12.1</v>
      </c>
      <c r="AG12" s="89">
        <f t="shared" si="1"/>
        <v>17.133333333333333</v>
      </c>
      <c r="AI12" s="11" t="s">
        <v>24</v>
      </c>
    </row>
    <row r="13" spans="1:37" x14ac:dyDescent="0.2">
      <c r="A13" s="56" t="s">
        <v>1</v>
      </c>
      <c r="B13" s="10">
        <f>[7]Setembro!$D$5</f>
        <v>21.4</v>
      </c>
      <c r="C13" s="10">
        <f>[7]Setembro!$D$6</f>
        <v>19.399999999999999</v>
      </c>
      <c r="D13" s="10">
        <f>[7]Setembro!$D$7</f>
        <v>17.5</v>
      </c>
      <c r="E13" s="10">
        <f>[7]Setembro!$D$8</f>
        <v>15.5</v>
      </c>
      <c r="F13" s="10">
        <f>[7]Setembro!$D$9</f>
        <v>17.600000000000001</v>
      </c>
      <c r="G13" s="10">
        <f>[7]Setembro!$D$10</f>
        <v>16.7</v>
      </c>
      <c r="H13" s="10">
        <f>[7]Setembro!$D$11</f>
        <v>18</v>
      </c>
      <c r="I13" s="10">
        <f>[7]Setembro!$D$12</f>
        <v>22.8</v>
      </c>
      <c r="J13" s="10">
        <f>[7]Setembro!$D$13</f>
        <v>23.8</v>
      </c>
      <c r="K13" s="10">
        <f>[7]Setembro!$D$14</f>
        <v>16.899999999999999</v>
      </c>
      <c r="L13" s="10">
        <f>[7]Setembro!$D$15</f>
        <v>15.3</v>
      </c>
      <c r="M13" s="10">
        <f>[7]Setembro!$D$16</f>
        <v>19.399999999999999</v>
      </c>
      <c r="N13" s="10">
        <f>[7]Setembro!$D$17</f>
        <v>20</v>
      </c>
      <c r="O13" s="10">
        <f>[7]Setembro!$D$18</f>
        <v>16.399999999999999</v>
      </c>
      <c r="P13" s="10">
        <f>[7]Setembro!$D$19</f>
        <v>15.7</v>
      </c>
      <c r="Q13" s="10">
        <f>[7]Setembro!$D$20</f>
        <v>13.7</v>
      </c>
      <c r="R13" s="10">
        <f>[7]Setembro!$D$21</f>
        <v>16.100000000000001</v>
      </c>
      <c r="S13" s="10">
        <f>[7]Setembro!$D$22</f>
        <v>16.899999999999999</v>
      </c>
      <c r="T13" s="10">
        <f>[7]Setembro!$D$23</f>
        <v>23</v>
      </c>
      <c r="U13" s="10">
        <f>[7]Setembro!$D$24</f>
        <v>19.100000000000001</v>
      </c>
      <c r="V13" s="10">
        <f>[7]Setembro!$D$25</f>
        <v>19.7</v>
      </c>
      <c r="W13" s="10">
        <f>[7]Setembro!$D$26</f>
        <v>17.5</v>
      </c>
      <c r="X13" s="10">
        <f>[7]Setembro!$D$27</f>
        <v>10.8</v>
      </c>
      <c r="Y13" s="10">
        <f>[7]Setembro!$D$28</f>
        <v>15.2</v>
      </c>
      <c r="Z13" s="10">
        <f>[7]Setembro!$D$29</f>
        <v>20.2</v>
      </c>
      <c r="AA13" s="10">
        <f>[7]Setembro!$D$30</f>
        <v>17.3</v>
      </c>
      <c r="AB13" s="10">
        <f>[7]Setembro!$D$31</f>
        <v>18.600000000000001</v>
      </c>
      <c r="AC13" s="10">
        <f>[7]Setembro!$D$32</f>
        <v>18.100000000000001</v>
      </c>
      <c r="AD13" s="10">
        <f>[7]Setembro!$D$33</f>
        <v>17.899999999999999</v>
      </c>
      <c r="AE13" s="10">
        <f>[7]Setembro!$D$34</f>
        <v>18.7</v>
      </c>
      <c r="AF13" s="13">
        <f t="shared" si="3"/>
        <v>10.8</v>
      </c>
      <c r="AG13" s="89">
        <f t="shared" si="1"/>
        <v>17.97333333333334</v>
      </c>
      <c r="AI13" s="11" t="s">
        <v>24</v>
      </c>
    </row>
    <row r="14" spans="1:37" x14ac:dyDescent="0.2">
      <c r="A14" s="56" t="s">
        <v>2</v>
      </c>
      <c r="B14" s="10">
        <f>[8]Setembro!$D$5</f>
        <v>16.899999999999999</v>
      </c>
      <c r="C14" s="10">
        <f>[8]Setembro!$D$6</f>
        <v>15.5</v>
      </c>
      <c r="D14" s="10">
        <f>[8]Setembro!$D$7</f>
        <v>17.2</v>
      </c>
      <c r="E14" s="10">
        <f>[8]Setembro!$D$8</f>
        <v>18.8</v>
      </c>
      <c r="F14" s="10">
        <f>[8]Setembro!$D$9</f>
        <v>16.100000000000001</v>
      </c>
      <c r="G14" s="10">
        <f>[8]Setembro!$D$10</f>
        <v>17.100000000000001</v>
      </c>
      <c r="H14" s="10">
        <f>[8]Setembro!$D$11</f>
        <v>18.7</v>
      </c>
      <c r="I14" s="10">
        <f>[8]Setembro!$D$12</f>
        <v>17.8</v>
      </c>
      <c r="J14" s="10">
        <f>[8]Setembro!$D$13</f>
        <v>20.2</v>
      </c>
      <c r="K14" s="10">
        <f>[8]Setembro!$D$14</f>
        <v>23.1</v>
      </c>
      <c r="L14" s="10">
        <f>[8]Setembro!$D$15</f>
        <v>20.8</v>
      </c>
      <c r="M14" s="10">
        <f>[8]Setembro!$D$16</f>
        <v>19.5</v>
      </c>
      <c r="N14" s="10">
        <f>[8]Setembro!$D$17</f>
        <v>19.5</v>
      </c>
      <c r="O14" s="10">
        <f>[8]Setembro!$D$18</f>
        <v>21.8</v>
      </c>
      <c r="P14" s="10">
        <f>[8]Setembro!$D$19</f>
        <v>16.8</v>
      </c>
      <c r="Q14" s="10">
        <f>[8]Setembro!$D$20</f>
        <v>17.600000000000001</v>
      </c>
      <c r="R14" s="10">
        <f>[8]Setembro!$D$21</f>
        <v>16.8</v>
      </c>
      <c r="S14" s="10">
        <f>[8]Setembro!$D$22</f>
        <v>15.9</v>
      </c>
      <c r="T14" s="10">
        <f>[8]Setembro!$D$23</f>
        <v>20.2</v>
      </c>
      <c r="U14" s="10">
        <f>[8]Setembro!$D$24</f>
        <v>20</v>
      </c>
      <c r="V14" s="10">
        <f>[8]Setembro!$D$25</f>
        <v>20.100000000000001</v>
      </c>
      <c r="W14" s="10">
        <f>[8]Setembro!$D$26</f>
        <v>19.100000000000001</v>
      </c>
      <c r="X14" s="10">
        <f>[8]Setembro!$D$27</f>
        <v>15.6</v>
      </c>
      <c r="Y14" s="10">
        <f>[8]Setembro!$D$28</f>
        <v>13.4</v>
      </c>
      <c r="Z14" s="10">
        <f>[8]Setembro!$D$29</f>
        <v>15.5</v>
      </c>
      <c r="AA14" s="10">
        <f>[8]Setembro!$D$30</f>
        <v>20.7</v>
      </c>
      <c r="AB14" s="10">
        <f>[8]Setembro!$D$31</f>
        <v>18.7</v>
      </c>
      <c r="AC14" s="10">
        <f>[8]Setembro!$D$32</f>
        <v>18.2</v>
      </c>
      <c r="AD14" s="10">
        <f>[8]Setembro!$D$33</f>
        <v>18.2</v>
      </c>
      <c r="AE14" s="10">
        <f>[8]Setembro!$D$34</f>
        <v>17.399999999999999</v>
      </c>
      <c r="AF14" s="13">
        <f t="shared" si="3"/>
        <v>13.4</v>
      </c>
      <c r="AG14" s="89">
        <f t="shared" si="1"/>
        <v>18.240000000000002</v>
      </c>
      <c r="AH14" s="11" t="s">
        <v>24</v>
      </c>
      <c r="AI14" s="11" t="s">
        <v>24</v>
      </c>
    </row>
    <row r="15" spans="1:37" x14ac:dyDescent="0.2">
      <c r="A15" s="56" t="s">
        <v>3</v>
      </c>
      <c r="B15" s="10">
        <f>[9]Setembro!$D$5</f>
        <v>17.3</v>
      </c>
      <c r="C15" s="10">
        <f>[9]Setembro!$D$6</f>
        <v>18.8</v>
      </c>
      <c r="D15" s="10">
        <f>[9]Setembro!$D$7</f>
        <v>17.399999999999999</v>
      </c>
      <c r="E15" s="10">
        <f>[9]Setembro!$D$8</f>
        <v>15.1</v>
      </c>
      <c r="F15" s="10">
        <f>[9]Setembro!$D$9</f>
        <v>15</v>
      </c>
      <c r="G15" s="10">
        <f>[9]Setembro!$D$10</f>
        <v>12.7</v>
      </c>
      <c r="H15" s="10">
        <f>[9]Setembro!$D$11</f>
        <v>17</v>
      </c>
      <c r="I15" s="10">
        <f>[9]Setembro!$D$12</f>
        <v>21</v>
      </c>
      <c r="J15" s="10">
        <f>[9]Setembro!$D$13</f>
        <v>21.4</v>
      </c>
      <c r="K15" s="10">
        <f>[9]Setembro!$D$14</f>
        <v>18.899999999999999</v>
      </c>
      <c r="L15" s="10">
        <f>[9]Setembro!$D$15</f>
        <v>17.7</v>
      </c>
      <c r="M15" s="10">
        <f>[9]Setembro!$D$16</f>
        <v>19.899999999999999</v>
      </c>
      <c r="N15" s="10">
        <f>[9]Setembro!$D$17</f>
        <v>19.899999999999999</v>
      </c>
      <c r="O15" s="10">
        <f>[9]Setembro!$D$18</f>
        <v>17</v>
      </c>
      <c r="P15" s="10">
        <f>[9]Setembro!$D$19</f>
        <v>14.1</v>
      </c>
      <c r="Q15" s="10">
        <f>[9]Setembro!$D$20</f>
        <v>15.3</v>
      </c>
      <c r="R15" s="10">
        <f>[9]Setembro!$D$21</f>
        <v>15.1</v>
      </c>
      <c r="S15" s="10">
        <f>[9]Setembro!$D$22</f>
        <v>14.2</v>
      </c>
      <c r="T15" s="10">
        <f>[9]Setembro!$D$23</f>
        <v>20.9</v>
      </c>
      <c r="U15" s="10">
        <f>[9]Setembro!$D$24</f>
        <v>18.100000000000001</v>
      </c>
      <c r="V15" s="10">
        <f>[9]Setembro!$D$25</f>
        <v>21.5</v>
      </c>
      <c r="W15" s="10">
        <f>[9]Setembro!$D$26</f>
        <v>17.8</v>
      </c>
      <c r="X15" s="10">
        <f>[9]Setembro!$D$27</f>
        <v>12.9</v>
      </c>
      <c r="Y15" s="10">
        <f>[9]Setembro!$D$28</f>
        <v>12.3</v>
      </c>
      <c r="Z15" s="10">
        <f>[9]Setembro!$D$29</f>
        <v>18.3</v>
      </c>
      <c r="AA15" s="10">
        <f>[9]Setembro!$D$30</f>
        <v>19.100000000000001</v>
      </c>
      <c r="AB15" s="10">
        <f>[9]Setembro!$D$31</f>
        <v>16.600000000000001</v>
      </c>
      <c r="AC15" s="10">
        <f>[9]Setembro!$D$32</f>
        <v>16.600000000000001</v>
      </c>
      <c r="AD15" s="10">
        <f>[9]Setembro!$D$33</f>
        <v>15</v>
      </c>
      <c r="AE15" s="10">
        <f>[9]Setembro!$D$34</f>
        <v>16.8</v>
      </c>
      <c r="AF15" s="13">
        <f t="shared" si="3"/>
        <v>12.3</v>
      </c>
      <c r="AG15" s="89">
        <f t="shared" si="1"/>
        <v>17.123333333333338</v>
      </c>
    </row>
    <row r="16" spans="1:37" x14ac:dyDescent="0.2">
      <c r="A16" s="56" t="s">
        <v>4</v>
      </c>
      <c r="B16" s="10">
        <f>[10]Setembro!$D$5</f>
        <v>21.1</v>
      </c>
      <c r="C16" s="10">
        <f>[10]Setembro!$D$6</f>
        <v>22.9</v>
      </c>
      <c r="D16" s="10">
        <f>[10]Setembro!$D$7</f>
        <v>20.100000000000001</v>
      </c>
      <c r="E16" s="10">
        <f>[10]Setembro!$D$8</f>
        <v>19.3</v>
      </c>
      <c r="F16" s="10">
        <f>[10]Setembro!$D$9</f>
        <v>17.399999999999999</v>
      </c>
      <c r="G16" s="10">
        <f>[10]Setembro!$D$10</f>
        <v>18.100000000000001</v>
      </c>
      <c r="H16" s="10">
        <f>[10]Setembro!$D$11</f>
        <v>18.399999999999999</v>
      </c>
      <c r="I16" s="10">
        <f>[10]Setembro!$D$12</f>
        <v>24.6</v>
      </c>
      <c r="J16" s="10">
        <f>[10]Setembro!$D$13</f>
        <v>24</v>
      </c>
      <c r="K16" s="10">
        <f>[10]Setembro!$D$14</f>
        <v>19.100000000000001</v>
      </c>
      <c r="L16" s="10">
        <f>[10]Setembro!$D$15</f>
        <v>16.600000000000001</v>
      </c>
      <c r="M16" s="10">
        <f>[10]Setembro!$D$16</f>
        <v>22.1</v>
      </c>
      <c r="N16" s="10">
        <f>[10]Setembro!$D$17</f>
        <v>19.100000000000001</v>
      </c>
      <c r="O16" s="10">
        <f>[10]Setembro!$D$18</f>
        <v>18</v>
      </c>
      <c r="P16" s="10">
        <f>[10]Setembro!$D$19</f>
        <v>17.399999999999999</v>
      </c>
      <c r="Q16" s="10">
        <f>[10]Setembro!$D$20</f>
        <v>16.8</v>
      </c>
      <c r="R16" s="10">
        <f>[10]Setembro!$D$21</f>
        <v>20.5</v>
      </c>
      <c r="S16" s="10">
        <f>[10]Setembro!$D$22</f>
        <v>25</v>
      </c>
      <c r="T16" s="10">
        <f>[10]Setembro!$D$23</f>
        <v>26.7</v>
      </c>
      <c r="U16" s="10">
        <f>[10]Setembro!$D$24</f>
        <v>24.1</v>
      </c>
      <c r="V16" s="10">
        <f>[10]Setembro!$D$25</f>
        <v>23.7</v>
      </c>
      <c r="W16" s="10">
        <f>[10]Setembro!$D$26</f>
        <v>21.2</v>
      </c>
      <c r="X16" s="10">
        <f>[10]Setembro!$D$27</f>
        <v>15.3</v>
      </c>
      <c r="Y16" s="10">
        <f>[10]Setembro!$D$28</f>
        <v>21.3</v>
      </c>
      <c r="Z16" s="10">
        <f>[10]Setembro!$D$29</f>
        <v>21.6</v>
      </c>
      <c r="AA16" s="10">
        <f>[10]Setembro!$D$30</f>
        <v>24.2</v>
      </c>
      <c r="AB16" s="10">
        <f>[10]Setembro!$D$31</f>
        <v>22.1</v>
      </c>
      <c r="AC16" s="10">
        <f>[10]Setembro!$D$32</f>
        <v>20.3</v>
      </c>
      <c r="AD16" s="10">
        <f>[10]Setembro!$D$33</f>
        <v>17.7</v>
      </c>
      <c r="AE16" s="10">
        <f>[10]Setembro!$D$34</f>
        <v>17.5</v>
      </c>
      <c r="AF16" s="13">
        <f t="shared" si="3"/>
        <v>15.3</v>
      </c>
      <c r="AG16" s="89">
        <f t="shared" si="1"/>
        <v>20.540000000000003</v>
      </c>
      <c r="AH16" s="11" t="s">
        <v>24</v>
      </c>
      <c r="AK16" t="s">
        <v>24</v>
      </c>
    </row>
    <row r="17" spans="1:38" x14ac:dyDescent="0.2">
      <c r="A17" s="56" t="s">
        <v>22</v>
      </c>
      <c r="B17" s="10">
        <f>[11]Setembro!$D$5</f>
        <v>18.7</v>
      </c>
      <c r="C17" s="10">
        <f>[11]Setembro!$D$6</f>
        <v>17.899999999999999</v>
      </c>
      <c r="D17" s="10">
        <f>[11]Setembro!$D$7</f>
        <v>17.100000000000001</v>
      </c>
      <c r="E17" s="10">
        <f>[11]Setembro!$D$8</f>
        <v>16.8</v>
      </c>
      <c r="F17" s="10">
        <f>[11]Setembro!$D$9</f>
        <v>15.2</v>
      </c>
      <c r="G17" s="10">
        <f>[11]Setembro!$D$10</f>
        <v>14.7</v>
      </c>
      <c r="H17" s="10">
        <f>[11]Setembro!$D$11</f>
        <v>17</v>
      </c>
      <c r="I17" s="10">
        <f>[11]Setembro!$D$12</f>
        <v>20.8</v>
      </c>
      <c r="J17" s="10">
        <f>[11]Setembro!$D$13</f>
        <v>22.3</v>
      </c>
      <c r="K17" s="10">
        <f>[11]Setembro!$D$14</f>
        <v>17.5</v>
      </c>
      <c r="L17" s="10">
        <f>[11]Setembro!$D$15</f>
        <v>17.899999999999999</v>
      </c>
      <c r="M17" s="10">
        <f>[11]Setembro!$D$16</f>
        <v>18.5</v>
      </c>
      <c r="N17" s="10">
        <f>[11]Setembro!$D$17</f>
        <v>18.7</v>
      </c>
      <c r="O17" s="10">
        <f>[11]Setembro!$D$18</f>
        <v>18.600000000000001</v>
      </c>
      <c r="P17" s="10">
        <f>[11]Setembro!$D$19</f>
        <v>15.8</v>
      </c>
      <c r="Q17" s="10">
        <f>[11]Setembro!$D$20</f>
        <v>16.3</v>
      </c>
      <c r="R17" s="10">
        <f>[11]Setembro!$D$21</f>
        <v>17.2</v>
      </c>
      <c r="S17" s="10">
        <f>[11]Setembro!$D$22</f>
        <v>16.5</v>
      </c>
      <c r="T17" s="10">
        <f>[11]Setembro!$D$23</f>
        <v>21</v>
      </c>
      <c r="U17" s="10">
        <f>[11]Setembro!$D$24</f>
        <v>18.5</v>
      </c>
      <c r="V17" s="10">
        <f>[11]Setembro!$D$25</f>
        <v>20.7</v>
      </c>
      <c r="W17" s="10">
        <f>[11]Setembro!$D$26</f>
        <v>18.899999999999999</v>
      </c>
      <c r="X17" s="10">
        <f>[11]Setembro!$D$27</f>
        <v>13.8</v>
      </c>
      <c r="Y17" s="10">
        <f>[11]Setembro!$D$28</f>
        <v>12.3</v>
      </c>
      <c r="Z17" s="10">
        <f>[11]Setembro!$D$29</f>
        <v>18.100000000000001</v>
      </c>
      <c r="AA17" s="10">
        <f>[11]Setembro!$D$30</f>
        <v>19.899999999999999</v>
      </c>
      <c r="AB17" s="10">
        <f>[11]Setembro!$D$31</f>
        <v>17.100000000000001</v>
      </c>
      <c r="AC17" s="10">
        <f>[11]Setembro!$D$32</f>
        <v>17.3</v>
      </c>
      <c r="AD17" s="10">
        <f>[11]Setembro!$D$33</f>
        <v>16</v>
      </c>
      <c r="AE17" s="10">
        <f>[11]Setembro!$D$34</f>
        <v>16.7</v>
      </c>
      <c r="AF17" s="13">
        <f t="shared" si="3"/>
        <v>12.3</v>
      </c>
      <c r="AG17" s="89">
        <f t="shared" si="1"/>
        <v>17.593333333333337</v>
      </c>
      <c r="AI17" t="s">
        <v>24</v>
      </c>
    </row>
    <row r="18" spans="1:38" x14ac:dyDescent="0.2">
      <c r="A18" s="56" t="s">
        <v>5</v>
      </c>
      <c r="B18" s="10">
        <f>[12]Setembro!$D$5</f>
        <v>17.8</v>
      </c>
      <c r="C18" s="10">
        <f>[12]Setembro!$D$6</f>
        <v>17.7</v>
      </c>
      <c r="D18" s="10">
        <f>[12]Setembro!$D$7</f>
        <v>19</v>
      </c>
      <c r="E18" s="10">
        <f>[12]Setembro!$D$8</f>
        <v>16</v>
      </c>
      <c r="F18" s="10">
        <f>[12]Setembro!$D$9</f>
        <v>19.600000000000001</v>
      </c>
      <c r="G18" s="10">
        <f>[12]Setembro!$D$10</f>
        <v>17.100000000000001</v>
      </c>
      <c r="H18" s="10">
        <f>[12]Setembro!$D$11</f>
        <v>17.100000000000001</v>
      </c>
      <c r="I18" s="10">
        <f>[12]Setembro!$D$12</f>
        <v>18.399999999999999</v>
      </c>
      <c r="J18" s="10">
        <f>[12]Setembro!$D$13</f>
        <v>18.8</v>
      </c>
      <c r="K18" s="10">
        <f>[12]Setembro!$D$14</f>
        <v>19.899999999999999</v>
      </c>
      <c r="L18" s="10">
        <f>[12]Setembro!$D$15</f>
        <v>17.5</v>
      </c>
      <c r="M18" s="10">
        <f>[12]Setembro!$D$16</f>
        <v>19.2</v>
      </c>
      <c r="N18" s="10">
        <f>[12]Setembro!$D$17</f>
        <v>19.600000000000001</v>
      </c>
      <c r="O18" s="10">
        <f>[12]Setembro!$D$18</f>
        <v>22</v>
      </c>
      <c r="P18" s="10">
        <f>[12]Setembro!$D$19</f>
        <v>17.8</v>
      </c>
      <c r="Q18" s="10">
        <f>[12]Setembro!$D$20</f>
        <v>18</v>
      </c>
      <c r="R18" s="10">
        <f>[12]Setembro!$D$21</f>
        <v>18.5</v>
      </c>
      <c r="S18" s="10">
        <f>[12]Setembro!$D$22</f>
        <v>18.8</v>
      </c>
      <c r="T18" s="10">
        <f>[12]Setembro!$D$23</f>
        <v>21.5</v>
      </c>
      <c r="U18" s="10">
        <f>[12]Setembro!$D$24</f>
        <v>22</v>
      </c>
      <c r="V18" s="10">
        <f>[12]Setembro!$D$25</f>
        <v>22.5</v>
      </c>
      <c r="W18" s="10">
        <f>[12]Setembro!$D$26</f>
        <v>24.1</v>
      </c>
      <c r="X18" s="10">
        <f>[12]Setembro!$D$27</f>
        <v>18.899999999999999</v>
      </c>
      <c r="Y18" s="10">
        <f>[12]Setembro!$D$28</f>
        <v>17.7</v>
      </c>
      <c r="Z18" s="10">
        <f>[12]Setembro!$D$29</f>
        <v>19.3</v>
      </c>
      <c r="AA18" s="10">
        <f>[12]Setembro!$D$30</f>
        <v>21.2</v>
      </c>
      <c r="AB18" s="10">
        <f>[12]Setembro!$D$31</f>
        <v>19.5</v>
      </c>
      <c r="AC18" s="10">
        <f>[12]Setembro!$D$32</f>
        <v>20.2</v>
      </c>
      <c r="AD18" s="10">
        <f>[12]Setembro!$D$33</f>
        <v>19.3</v>
      </c>
      <c r="AE18" s="10">
        <f>[12]Setembro!$D$34</f>
        <v>20.2</v>
      </c>
      <c r="AF18" s="13">
        <f t="shared" si="3"/>
        <v>16</v>
      </c>
      <c r="AG18" s="89">
        <f t="shared" si="1"/>
        <v>19.306666666666668</v>
      </c>
      <c r="AI18" t="s">
        <v>24</v>
      </c>
      <c r="AK18" t="s">
        <v>24</v>
      </c>
    </row>
    <row r="19" spans="1:38" x14ac:dyDescent="0.2">
      <c r="A19" s="56" t="s">
        <v>137</v>
      </c>
      <c r="B19" s="10" t="str">
        <f>[13]Setembro!$D$5</f>
        <v>*</v>
      </c>
      <c r="C19" s="10" t="str">
        <f>[13]Setembro!$D$6</f>
        <v>*</v>
      </c>
      <c r="D19" s="10" t="str">
        <f>[13]Setembro!$D$7</f>
        <v>*</v>
      </c>
      <c r="E19" s="10" t="str">
        <f>[13]Setembro!$D$8</f>
        <v>*</v>
      </c>
      <c r="F19" s="10" t="str">
        <f>[13]Setembro!$D$9</f>
        <v>*</v>
      </c>
      <c r="G19" s="10" t="str">
        <f>[13]Setembro!$D$10</f>
        <v>*</v>
      </c>
      <c r="H19" s="10" t="str">
        <f>[13]Setembro!$D$11</f>
        <v>*</v>
      </c>
      <c r="I19" s="10" t="str">
        <f>[13]Setembro!$D$12</f>
        <v>*</v>
      </c>
      <c r="J19" s="10" t="str">
        <f>[13]Setembro!$D$13</f>
        <v>*</v>
      </c>
      <c r="K19" s="10" t="str">
        <f>[13]Setembro!$D$14</f>
        <v>*</v>
      </c>
      <c r="L19" s="10" t="str">
        <f>[13]Setembro!$D$15</f>
        <v>*</v>
      </c>
      <c r="M19" s="10" t="str">
        <f>[13]Setembro!$D$16</f>
        <v>*</v>
      </c>
      <c r="N19" s="10" t="str">
        <f>[13]Setembro!$D$17</f>
        <v>*</v>
      </c>
      <c r="O19" s="10" t="str">
        <f>[13]Setembro!$D$18</f>
        <v>*</v>
      </c>
      <c r="P19" s="10" t="str">
        <f>[13]Setembro!$D$19</f>
        <v>*</v>
      </c>
      <c r="Q19" s="10" t="str">
        <f>[13]Setembro!$D$20</f>
        <v>*</v>
      </c>
      <c r="R19" s="10" t="str">
        <f>[13]Setembro!$D$21</f>
        <v>*</v>
      </c>
      <c r="S19" s="10" t="str">
        <f>[13]Setembro!$D$22</f>
        <v>*</v>
      </c>
      <c r="T19" s="10" t="str">
        <f>[13]Setembro!$D$23</f>
        <v>*</v>
      </c>
      <c r="U19" s="10" t="str">
        <f>[13]Setembro!$D$24</f>
        <v>*</v>
      </c>
      <c r="V19" s="10">
        <f>[13]Setembro!$D$25</f>
        <v>20.3</v>
      </c>
      <c r="W19" s="10">
        <f>[13]Setembro!$D$26</f>
        <v>17.600000000000001</v>
      </c>
      <c r="X19" s="10">
        <f>[13]Setembro!$D$27</f>
        <v>9.6</v>
      </c>
      <c r="Y19" s="10">
        <f>[13]Setembro!$D$28</f>
        <v>11.2</v>
      </c>
      <c r="Z19" s="10">
        <f>[13]Setembro!$D$29</f>
        <v>18.3</v>
      </c>
      <c r="AA19" s="10">
        <f>[13]Setembro!$D$30</f>
        <v>16.100000000000001</v>
      </c>
      <c r="AB19" s="10">
        <f>[13]Setembro!$D$31</f>
        <v>17.7</v>
      </c>
      <c r="AC19" s="10">
        <f>[13]Setembro!$D$32</f>
        <v>17.8</v>
      </c>
      <c r="AD19" s="10">
        <f>[13]Setembro!$D$33</f>
        <v>17</v>
      </c>
      <c r="AE19" s="10">
        <f>[13]Setembro!$D$34</f>
        <v>16.8</v>
      </c>
      <c r="AF19" s="13" t="s">
        <v>187</v>
      </c>
      <c r="AG19" s="89" t="s">
        <v>187</v>
      </c>
      <c r="AI19" t="s">
        <v>24</v>
      </c>
      <c r="AL19" t="s">
        <v>24</v>
      </c>
    </row>
    <row r="20" spans="1:38" x14ac:dyDescent="0.2">
      <c r="A20" s="56" t="s">
        <v>21</v>
      </c>
      <c r="B20" s="10">
        <f>[14]Setembro!$D$5</f>
        <v>17.5</v>
      </c>
      <c r="C20" s="10">
        <f>[14]Setembro!$D$6</f>
        <v>18.8</v>
      </c>
      <c r="D20" s="10">
        <f>[14]Setembro!$D$7</f>
        <v>18.2</v>
      </c>
      <c r="E20" s="10">
        <f>[14]Setembro!$D$8</f>
        <v>15.4</v>
      </c>
      <c r="F20" s="10">
        <f>[14]Setembro!$D$9</f>
        <v>14.2</v>
      </c>
      <c r="G20" s="10">
        <f>[14]Setembro!$D$10</f>
        <v>16.7</v>
      </c>
      <c r="H20" s="10" t="str">
        <f>[14]Setembro!$D$11</f>
        <v>*</v>
      </c>
      <c r="I20" s="10">
        <f>[14]Setembro!$D$12</f>
        <v>21</v>
      </c>
      <c r="J20" s="10">
        <f>[14]Setembro!$D$13</f>
        <v>22.1</v>
      </c>
      <c r="K20" s="10">
        <f>[14]Setembro!$D$14</f>
        <v>15.8</v>
      </c>
      <c r="L20" s="10">
        <f>[14]Setembro!$D$15</f>
        <v>13.4</v>
      </c>
      <c r="M20" s="10">
        <f>[14]Setembro!$D$16</f>
        <v>19.3</v>
      </c>
      <c r="N20" s="10">
        <f>[14]Setembro!$D$17</f>
        <v>18.600000000000001</v>
      </c>
      <c r="O20" s="10">
        <f>[14]Setembro!$D$18</f>
        <v>16.600000000000001</v>
      </c>
      <c r="P20" s="10">
        <f>[14]Setembro!$D$19</f>
        <v>15.1</v>
      </c>
      <c r="Q20" s="10">
        <f>[14]Setembro!$D$20</f>
        <v>12.6</v>
      </c>
      <c r="R20" s="10">
        <f>[14]Setembro!$D$21</f>
        <v>17.2</v>
      </c>
      <c r="S20" s="10">
        <f>[14]Setembro!$D$22</f>
        <v>17.899999999999999</v>
      </c>
      <c r="T20" s="10">
        <f>[14]Setembro!$D$23</f>
        <v>19.8</v>
      </c>
      <c r="U20" s="10">
        <f>[14]Setembro!$D$24</f>
        <v>18.899999999999999</v>
      </c>
      <c r="V20" s="10">
        <f>[14]Setembro!$D$25</f>
        <v>20.9</v>
      </c>
      <c r="W20" s="10">
        <f>[14]Setembro!$D$26</f>
        <v>19.600000000000001</v>
      </c>
      <c r="X20" s="10">
        <f>[14]Setembro!$D$27</f>
        <v>11.5</v>
      </c>
      <c r="Y20" s="10">
        <f>[14]Setembro!$D$28</f>
        <v>14.7</v>
      </c>
      <c r="Z20" s="10">
        <f>[14]Setembro!$D$29</f>
        <v>17.899999999999999</v>
      </c>
      <c r="AA20" s="10">
        <f>[14]Setembro!$D$30</f>
        <v>18.5</v>
      </c>
      <c r="AB20" s="10">
        <f>[14]Setembro!$D$31</f>
        <v>19.899999999999999</v>
      </c>
      <c r="AC20" s="10">
        <f>[14]Setembro!$D$32</f>
        <v>19.2</v>
      </c>
      <c r="AD20" s="10">
        <f>[14]Setembro!$D$33</f>
        <v>20</v>
      </c>
      <c r="AE20" s="10">
        <f>[14]Setembro!$D$34</f>
        <v>19.7</v>
      </c>
      <c r="AF20" s="13">
        <f t="shared" si="3"/>
        <v>11.5</v>
      </c>
      <c r="AG20" s="89">
        <f t="shared" si="1"/>
        <v>17.620689655172409</v>
      </c>
      <c r="AL20" t="s">
        <v>24</v>
      </c>
    </row>
    <row r="21" spans="1:38" s="5" customFormat="1" x14ac:dyDescent="0.2">
      <c r="A21" s="56" t="s">
        <v>6</v>
      </c>
      <c r="B21" s="10">
        <f>[15]Setembro!$D$5</f>
        <v>19</v>
      </c>
      <c r="C21" s="10">
        <f>[15]Setembro!$D$6</f>
        <v>18</v>
      </c>
      <c r="D21" s="10">
        <f>[15]Setembro!$D$7</f>
        <v>19.3</v>
      </c>
      <c r="E21" s="10">
        <f>[15]Setembro!$D$8</f>
        <v>17.8</v>
      </c>
      <c r="F21" s="10">
        <f>[15]Setembro!$D$9</f>
        <v>16.3</v>
      </c>
      <c r="G21" s="10">
        <f>[15]Setembro!$D$10</f>
        <v>19.100000000000001</v>
      </c>
      <c r="H21" s="10">
        <f>[15]Setembro!$D$11</f>
        <v>17.5</v>
      </c>
      <c r="I21" s="10">
        <f>[15]Setembro!$D$12</f>
        <v>18.8</v>
      </c>
      <c r="J21" s="10">
        <f>[15]Setembro!$D$13</f>
        <v>20.100000000000001</v>
      </c>
      <c r="K21" s="10">
        <f>[15]Setembro!$D$14</f>
        <v>18</v>
      </c>
      <c r="L21" s="10">
        <f>[15]Setembro!$D$15</f>
        <v>15.6</v>
      </c>
      <c r="M21" s="10">
        <f>[15]Setembro!$D$16</f>
        <v>20.399999999999999</v>
      </c>
      <c r="N21" s="10">
        <f>[15]Setembro!$D$17</f>
        <v>19.100000000000001</v>
      </c>
      <c r="O21" s="10">
        <f>[15]Setembro!$D$18</f>
        <v>17.8</v>
      </c>
      <c r="P21" s="10">
        <f>[15]Setembro!$D$19</f>
        <v>16.7</v>
      </c>
      <c r="Q21" s="10">
        <f>[15]Setembro!$D$20</f>
        <v>14</v>
      </c>
      <c r="R21" s="10">
        <f>[15]Setembro!$D$21</f>
        <v>17.8</v>
      </c>
      <c r="S21" s="10">
        <f>[15]Setembro!$D$22</f>
        <v>19.5</v>
      </c>
      <c r="T21" s="10">
        <f>[15]Setembro!$D$23</f>
        <v>20.9</v>
      </c>
      <c r="U21" s="10">
        <f>[15]Setembro!$D$24</f>
        <v>20.3</v>
      </c>
      <c r="V21" s="10">
        <f>[15]Setembro!$D$25</f>
        <v>22</v>
      </c>
      <c r="W21" s="10">
        <f>[15]Setembro!$D$26</f>
        <v>20.3</v>
      </c>
      <c r="X21" s="10">
        <f>[15]Setembro!$D$27</f>
        <v>14.4</v>
      </c>
      <c r="Y21" s="10">
        <f>[15]Setembro!$D$28</f>
        <v>14.8</v>
      </c>
      <c r="Z21" s="10">
        <f>[15]Setembro!$D$29</f>
        <v>19.100000000000001</v>
      </c>
      <c r="AA21" s="10">
        <f>[15]Setembro!$D$30</f>
        <v>21.1</v>
      </c>
      <c r="AB21" s="10">
        <f>[15]Setembro!$D$31</f>
        <v>20.7</v>
      </c>
      <c r="AC21" s="10">
        <f>[15]Setembro!$D$32</f>
        <v>20.2</v>
      </c>
      <c r="AD21" s="10">
        <f>[15]Setembro!$D$33</f>
        <v>20.3</v>
      </c>
      <c r="AE21" s="10">
        <f>[15]Setembro!$D$34</f>
        <v>20.9</v>
      </c>
      <c r="AF21" s="13">
        <f t="shared" si="3"/>
        <v>14</v>
      </c>
      <c r="AG21" s="89">
        <f t="shared" si="1"/>
        <v>18.66</v>
      </c>
      <c r="AK21" s="5" t="s">
        <v>24</v>
      </c>
    </row>
    <row r="22" spans="1:38" x14ac:dyDescent="0.2">
      <c r="A22" s="56" t="s">
        <v>7</v>
      </c>
      <c r="B22" s="10">
        <f>[16]Setembro!$D$5</f>
        <v>18.3</v>
      </c>
      <c r="C22" s="10">
        <f>[16]Setembro!$D$6</f>
        <v>19</v>
      </c>
      <c r="D22" s="10">
        <f>[16]Setembro!$D$7</f>
        <v>20</v>
      </c>
      <c r="E22" s="10">
        <f>[16]Setembro!$D$8</f>
        <v>17</v>
      </c>
      <c r="F22" s="10">
        <f>[16]Setembro!$D$9</f>
        <v>15.7</v>
      </c>
      <c r="G22" s="10">
        <f>[16]Setembro!$D$10</f>
        <v>17.3</v>
      </c>
      <c r="H22" s="10">
        <f>[16]Setembro!$D$11</f>
        <v>15.1</v>
      </c>
      <c r="I22" s="10">
        <f>[16]Setembro!$D$12</f>
        <v>22.9</v>
      </c>
      <c r="J22" s="10">
        <f>[16]Setembro!$D$13</f>
        <v>22.6</v>
      </c>
      <c r="K22" s="10">
        <f>[16]Setembro!$D$14</f>
        <v>20.3</v>
      </c>
      <c r="L22" s="10">
        <f>[16]Setembro!$D$15</f>
        <v>16.100000000000001</v>
      </c>
      <c r="M22" s="10">
        <f>[16]Setembro!$D$16</f>
        <v>18</v>
      </c>
      <c r="N22" s="10">
        <f>[16]Setembro!$D$17</f>
        <v>20.8</v>
      </c>
      <c r="O22" s="10">
        <f>[16]Setembro!$D$18</f>
        <v>17.7</v>
      </c>
      <c r="P22" s="10">
        <f>[16]Setembro!$D$19</f>
        <v>16</v>
      </c>
      <c r="Q22" s="10">
        <f>[16]Setembro!$D$20</f>
        <v>15.9</v>
      </c>
      <c r="R22" s="10">
        <f>[16]Setembro!$D$21</f>
        <v>17</v>
      </c>
      <c r="S22" s="10">
        <f>[16]Setembro!$D$22</f>
        <v>18.100000000000001</v>
      </c>
      <c r="T22" s="10">
        <f>[16]Setembro!$D$23</f>
        <v>23</v>
      </c>
      <c r="U22" s="10">
        <f>[16]Setembro!$D$24</f>
        <v>24.4</v>
      </c>
      <c r="V22" s="10">
        <f>[16]Setembro!$D$25</f>
        <v>23.7</v>
      </c>
      <c r="W22" s="10">
        <f>[16]Setembro!$D$26</f>
        <v>21.9</v>
      </c>
      <c r="X22" s="10">
        <f>[16]Setembro!$D$27</f>
        <v>16.399999999999999</v>
      </c>
      <c r="Y22" s="10">
        <f>[16]Setembro!$D$28</f>
        <v>16.8</v>
      </c>
      <c r="Z22" s="10">
        <f>[16]Setembro!$D$29</f>
        <v>19</v>
      </c>
      <c r="AA22" s="10">
        <f>[16]Setembro!$D$30</f>
        <v>23.6</v>
      </c>
      <c r="AB22" s="10">
        <f>[16]Setembro!$D$31</f>
        <v>21.5</v>
      </c>
      <c r="AC22" s="10">
        <f>[16]Setembro!$D$32</f>
        <v>20.2</v>
      </c>
      <c r="AD22" s="10">
        <f>[16]Setembro!$D$33</f>
        <v>18.600000000000001</v>
      </c>
      <c r="AE22" s="10">
        <f>[16]Setembro!$D$34</f>
        <v>17.8</v>
      </c>
      <c r="AF22" s="13">
        <f t="shared" si="3"/>
        <v>15.1</v>
      </c>
      <c r="AG22" s="89">
        <f t="shared" si="1"/>
        <v>19.156666666666663</v>
      </c>
      <c r="AI22" t="s">
        <v>24</v>
      </c>
      <c r="AJ22" t="s">
        <v>24</v>
      </c>
    </row>
    <row r="23" spans="1:38" x14ac:dyDescent="0.2">
      <c r="A23" s="56" t="s">
        <v>138</v>
      </c>
      <c r="B23" s="10">
        <f>[17]Setembro!$D$5</f>
        <v>17.600000000000001</v>
      </c>
      <c r="C23" s="10">
        <f>[17]Setembro!$D$6</f>
        <v>21.8</v>
      </c>
      <c r="D23" s="10">
        <f>[17]Setembro!$D$7</f>
        <v>18.2</v>
      </c>
      <c r="E23" s="10">
        <f>[17]Setembro!$D$8</f>
        <v>13.7</v>
      </c>
      <c r="F23" s="10">
        <f>[17]Setembro!$D$9</f>
        <v>13.6</v>
      </c>
      <c r="G23" s="10">
        <f>[17]Setembro!$D$10</f>
        <v>13.4</v>
      </c>
      <c r="H23" s="10">
        <f>[17]Setembro!$D$11</f>
        <v>16</v>
      </c>
      <c r="I23" s="10">
        <f>[17]Setembro!$D$12</f>
        <v>20.8</v>
      </c>
      <c r="J23" s="10">
        <f>[17]Setembro!$D$13</f>
        <v>23</v>
      </c>
      <c r="K23" s="10">
        <f>[17]Setembro!$D$14</f>
        <v>17.100000000000001</v>
      </c>
      <c r="L23" s="10">
        <f>[17]Setembro!$D$15</f>
        <v>12.8</v>
      </c>
      <c r="M23" s="10">
        <f>[17]Setembro!$D$16</f>
        <v>19.899999999999999</v>
      </c>
      <c r="N23" s="10">
        <f>[17]Setembro!$D$17</f>
        <v>19</v>
      </c>
      <c r="O23" s="10">
        <f>[17]Setembro!$D$18</f>
        <v>17</v>
      </c>
      <c r="P23" s="10">
        <f>[17]Setembro!$D$19</f>
        <v>15.2</v>
      </c>
      <c r="Q23" s="10">
        <f>[17]Setembro!$D$20</f>
        <v>11.8</v>
      </c>
      <c r="R23" s="10">
        <f>[17]Setembro!$D$21</f>
        <v>14.6</v>
      </c>
      <c r="S23" s="10">
        <f>[17]Setembro!$D$22</f>
        <v>14.3</v>
      </c>
      <c r="T23" s="10">
        <f>[17]Setembro!$D$23</f>
        <v>20.7</v>
      </c>
      <c r="U23" s="10">
        <f>[17]Setembro!$D$24</f>
        <v>18</v>
      </c>
      <c r="V23" s="10">
        <f>[17]Setembro!$D$25</f>
        <v>18.8</v>
      </c>
      <c r="W23" s="10">
        <f>[17]Setembro!$D$26</f>
        <v>16.5</v>
      </c>
      <c r="X23" s="10">
        <f>[17]Setembro!$D$27</f>
        <v>8.6999999999999993</v>
      </c>
      <c r="Y23" s="10">
        <f>[17]Setembro!$D$28</f>
        <v>11</v>
      </c>
      <c r="Z23" s="10">
        <f>[17]Setembro!$D$29</f>
        <v>15.5</v>
      </c>
      <c r="AA23" s="10">
        <f>[17]Setembro!$D$30</f>
        <v>15.6</v>
      </c>
      <c r="AB23" s="10">
        <f>[17]Setembro!$D$31</f>
        <v>18.3</v>
      </c>
      <c r="AC23" s="10">
        <f>[17]Setembro!$D$32</f>
        <v>18.3</v>
      </c>
      <c r="AD23" s="10">
        <f>[17]Setembro!$D$33</f>
        <v>17.600000000000001</v>
      </c>
      <c r="AE23" s="10">
        <f>[17]Setembro!$D$34</f>
        <v>18</v>
      </c>
      <c r="AF23" s="13">
        <f t="shared" si="3"/>
        <v>8.6999999999999993</v>
      </c>
      <c r="AG23" s="89">
        <f t="shared" si="1"/>
        <v>16.560000000000006</v>
      </c>
      <c r="AJ23" t="s">
        <v>24</v>
      </c>
    </row>
    <row r="24" spans="1:38" x14ac:dyDescent="0.2">
      <c r="A24" s="56" t="s">
        <v>8</v>
      </c>
      <c r="B24" s="10">
        <f>[18]Setembro!$D$5</f>
        <v>17.7</v>
      </c>
      <c r="C24" s="10">
        <f>[18]Setembro!$D$6</f>
        <v>20.5</v>
      </c>
      <c r="D24" s="10">
        <f>[18]Setembro!$D$7</f>
        <v>18.7</v>
      </c>
      <c r="E24" s="10">
        <f>[18]Setembro!$D$8</f>
        <v>18.399999999999999</v>
      </c>
      <c r="F24" s="10">
        <f>[18]Setembro!$D$9</f>
        <v>15.8</v>
      </c>
      <c r="G24" s="10">
        <f>[18]Setembro!$D$10</f>
        <v>16.3</v>
      </c>
      <c r="H24" s="10">
        <f>[18]Setembro!$D$11</f>
        <v>20</v>
      </c>
      <c r="I24" s="10">
        <f>[18]Setembro!$D$12</f>
        <v>22.6</v>
      </c>
      <c r="J24" s="10">
        <f>[18]Setembro!$D$13</f>
        <v>22.7</v>
      </c>
      <c r="K24" s="10">
        <f>[18]Setembro!$D$14</f>
        <v>23.2</v>
      </c>
      <c r="L24" s="10">
        <f>[18]Setembro!$D$15</f>
        <v>19.100000000000001</v>
      </c>
      <c r="M24" s="10">
        <f>[18]Setembro!$D$16</f>
        <v>19.600000000000001</v>
      </c>
      <c r="N24" s="10">
        <f>[18]Setembro!$D$17</f>
        <v>20.3</v>
      </c>
      <c r="O24" s="10">
        <f>[18]Setembro!$D$18</f>
        <v>21.7</v>
      </c>
      <c r="P24" s="10">
        <f>[18]Setembro!$D$19</f>
        <v>19</v>
      </c>
      <c r="Q24" s="10">
        <f>[18]Setembro!$D$20</f>
        <v>18.399999999999999</v>
      </c>
      <c r="R24" s="10">
        <f>[18]Setembro!$D$21</f>
        <v>16.2</v>
      </c>
      <c r="S24" s="10">
        <f>[18]Setembro!$D$22</f>
        <v>15.1</v>
      </c>
      <c r="T24" s="10">
        <f>[18]Setembro!$D$23</f>
        <v>19.7</v>
      </c>
      <c r="U24" s="10">
        <f>[18]Setembro!$D$24</f>
        <v>20.100000000000001</v>
      </c>
      <c r="V24" s="10">
        <f>[18]Setembro!$D$25</f>
        <v>20.5</v>
      </c>
      <c r="W24" s="10">
        <f>[18]Setembro!$D$26</f>
        <v>20.5</v>
      </c>
      <c r="X24" s="10">
        <f>[18]Setembro!$D$27</f>
        <v>14.6</v>
      </c>
      <c r="Y24" s="10">
        <f>[18]Setembro!$D$28</f>
        <v>12.3</v>
      </c>
      <c r="Z24" s="10">
        <f>[18]Setembro!$D$29</f>
        <v>15.2</v>
      </c>
      <c r="AA24" s="10">
        <f>[18]Setembro!$D$30</f>
        <v>20.6</v>
      </c>
      <c r="AB24" s="10">
        <f>[18]Setembro!$D$31</f>
        <v>20</v>
      </c>
      <c r="AC24" s="10">
        <f>[18]Setembro!$D$32</f>
        <v>19.7</v>
      </c>
      <c r="AD24" s="10">
        <f>[18]Setembro!$D$33</f>
        <v>18.100000000000001</v>
      </c>
      <c r="AE24" s="10">
        <f>[18]Setembro!$D$34</f>
        <v>18.8</v>
      </c>
      <c r="AF24" s="13">
        <f t="shared" si="3"/>
        <v>12.3</v>
      </c>
      <c r="AG24" s="89">
        <f t="shared" si="1"/>
        <v>18.846666666666668</v>
      </c>
    </row>
    <row r="25" spans="1:38" x14ac:dyDescent="0.2">
      <c r="A25" s="56" t="s">
        <v>9</v>
      </c>
      <c r="B25" s="10">
        <f>[19]Setembro!$D$5</f>
        <v>14.9</v>
      </c>
      <c r="C25" s="10">
        <f>[19]Setembro!$D$6</f>
        <v>17.3</v>
      </c>
      <c r="D25" s="10">
        <f>[19]Setembro!$D$7</f>
        <v>13.4</v>
      </c>
      <c r="E25" s="10">
        <f>[19]Setembro!$D$8</f>
        <v>12.1</v>
      </c>
      <c r="F25" s="10" t="str">
        <f>[19]Setembro!$D$9</f>
        <v>*</v>
      </c>
      <c r="G25" s="10" t="str">
        <f>[19]Setembro!$D$10</f>
        <v>*</v>
      </c>
      <c r="H25" s="10" t="str">
        <f>[19]Setembro!$D$11</f>
        <v>*</v>
      </c>
      <c r="I25" s="10">
        <f>[19]Setembro!$D$12</f>
        <v>16.899999999999999</v>
      </c>
      <c r="J25" s="10">
        <f>[19]Setembro!$D$13</f>
        <v>20.7</v>
      </c>
      <c r="K25" s="10">
        <f>[19]Setembro!$D$14</f>
        <v>11.3</v>
      </c>
      <c r="L25" s="10" t="str">
        <f>[19]Setembro!$D$15</f>
        <v>*</v>
      </c>
      <c r="M25" s="10">
        <f>[19]Setembro!$D$16</f>
        <v>17.600000000000001</v>
      </c>
      <c r="N25" s="10">
        <f>[19]Setembro!$D$17</f>
        <v>13</v>
      </c>
      <c r="O25" s="10" t="str">
        <f>[19]Setembro!$D$18</f>
        <v>*</v>
      </c>
      <c r="P25" s="10" t="str">
        <f>[19]Setembro!$D$19</f>
        <v>*</v>
      </c>
      <c r="Q25" s="10">
        <f>[19]Setembro!$D$20</f>
        <v>13.2</v>
      </c>
      <c r="R25" s="10">
        <f>[19]Setembro!$D$21</f>
        <v>12.2</v>
      </c>
      <c r="S25" s="10">
        <f>[19]Setembro!$D$22</f>
        <v>11.8</v>
      </c>
      <c r="T25" s="10">
        <f>[19]Setembro!$D$23</f>
        <v>18.100000000000001</v>
      </c>
      <c r="U25" s="10">
        <f>[19]Setembro!$D$24</f>
        <v>14.5</v>
      </c>
      <c r="V25" s="10">
        <f>[19]Setembro!$D$25</f>
        <v>17.899999999999999</v>
      </c>
      <c r="W25" s="10">
        <f>[19]Setembro!$D$26</f>
        <v>14.5</v>
      </c>
      <c r="X25" s="10">
        <f>[19]Setembro!$D$27</f>
        <v>7.7</v>
      </c>
      <c r="Y25" s="10">
        <f>[19]Setembro!$D$28</f>
        <v>9.3000000000000007</v>
      </c>
      <c r="Z25" s="10">
        <f>[19]Setembro!$D$29</f>
        <v>15.8</v>
      </c>
      <c r="AA25" s="10">
        <f>[19]Setembro!$D$30</f>
        <v>14.8</v>
      </c>
      <c r="AB25" s="10">
        <f>[19]Setembro!$D$31</f>
        <v>16.2</v>
      </c>
      <c r="AC25" s="10">
        <f>[19]Setembro!$D$32</f>
        <v>15.6</v>
      </c>
      <c r="AD25" s="10">
        <f>[19]Setembro!$D$33</f>
        <v>16.100000000000001</v>
      </c>
      <c r="AE25" s="10" t="str">
        <f>[19]Setembro!$D$34</f>
        <v>*</v>
      </c>
      <c r="AF25" s="13" t="s">
        <v>187</v>
      </c>
      <c r="AG25" s="89" t="s">
        <v>187</v>
      </c>
      <c r="AH25" s="11" t="s">
        <v>24</v>
      </c>
      <c r="AI25" t="s">
        <v>24</v>
      </c>
      <c r="AK25" t="s">
        <v>24</v>
      </c>
    </row>
    <row r="26" spans="1:38" x14ac:dyDescent="0.2">
      <c r="A26" s="56" t="s">
        <v>139</v>
      </c>
      <c r="B26" s="10">
        <f>[20]Setembro!$D$5</f>
        <v>17</v>
      </c>
      <c r="C26" s="10">
        <f>[20]Setembro!$D$6</f>
        <v>19.3</v>
      </c>
      <c r="D26" s="10">
        <f>[20]Setembro!$D$7</f>
        <v>18.7</v>
      </c>
      <c r="E26" s="10">
        <f>[20]Setembro!$D$8</f>
        <v>15.7</v>
      </c>
      <c r="F26" s="10">
        <f>[20]Setembro!$D$9</f>
        <v>16.7</v>
      </c>
      <c r="G26" s="10">
        <f>[20]Setembro!$D$10</f>
        <v>16.100000000000001</v>
      </c>
      <c r="H26" s="10">
        <f>[20]Setembro!$D$11</f>
        <v>15.9</v>
      </c>
      <c r="I26" s="10">
        <f>[20]Setembro!$D$12</f>
        <v>17.399999999999999</v>
      </c>
      <c r="J26" s="10">
        <f>[20]Setembro!$D$13</f>
        <v>19.100000000000001</v>
      </c>
      <c r="K26" s="10">
        <f>[20]Setembro!$D$14</f>
        <v>20.3</v>
      </c>
      <c r="L26" s="10">
        <f>[20]Setembro!$D$15</f>
        <v>14.7</v>
      </c>
      <c r="M26" s="10">
        <f>[20]Setembro!$D$16</f>
        <v>18.7</v>
      </c>
      <c r="N26" s="10">
        <f>[20]Setembro!$D$17</f>
        <v>20.2</v>
      </c>
      <c r="O26" s="10">
        <f>[20]Setembro!$D$18</f>
        <v>16.7</v>
      </c>
      <c r="P26" s="10">
        <f>[20]Setembro!$D$19</f>
        <v>16.7</v>
      </c>
      <c r="Q26" s="10">
        <f>[20]Setembro!$D$20</f>
        <v>15.5</v>
      </c>
      <c r="R26" s="10">
        <f>[20]Setembro!$D$21</f>
        <v>15.3</v>
      </c>
      <c r="S26" s="10">
        <f>[20]Setembro!$D$22</f>
        <v>14.4</v>
      </c>
      <c r="T26" s="10">
        <f>[20]Setembro!$D$23</f>
        <v>19</v>
      </c>
      <c r="U26" s="10">
        <f>[20]Setembro!$D$24</f>
        <v>18.5</v>
      </c>
      <c r="V26" s="10">
        <f>[20]Setembro!$D$25</f>
        <v>20.9</v>
      </c>
      <c r="W26" s="10">
        <f>[20]Setembro!$D$26</f>
        <v>18.8</v>
      </c>
      <c r="X26" s="10">
        <f>[20]Setembro!$D$27</f>
        <v>11.6</v>
      </c>
      <c r="Y26" s="10">
        <f>[20]Setembro!$D$28</f>
        <v>11.5</v>
      </c>
      <c r="Z26" s="10">
        <f>[20]Setembro!$D$29</f>
        <v>17.2</v>
      </c>
      <c r="AA26" s="10">
        <f>[20]Setembro!$D$30</f>
        <v>18.899999999999999</v>
      </c>
      <c r="AB26" s="10">
        <f>[20]Setembro!$D$31</f>
        <v>19.100000000000001</v>
      </c>
      <c r="AC26" s="10">
        <f>[20]Setembro!$D$32</f>
        <v>18.899999999999999</v>
      </c>
      <c r="AD26" s="10">
        <f>[20]Setembro!$D$33</f>
        <v>18</v>
      </c>
      <c r="AE26" s="10">
        <f>[20]Setembro!$D$34</f>
        <v>17.5</v>
      </c>
      <c r="AF26" s="13">
        <f t="shared" si="3"/>
        <v>11.5</v>
      </c>
      <c r="AG26" s="89">
        <f t="shared" si="1"/>
        <v>17.276666666666664</v>
      </c>
      <c r="AK26" t="s">
        <v>24</v>
      </c>
    </row>
    <row r="27" spans="1:38" x14ac:dyDescent="0.2">
      <c r="A27" s="56" t="s">
        <v>10</v>
      </c>
      <c r="B27" s="10">
        <f>[21]Setembro!$D$5</f>
        <v>18.2</v>
      </c>
      <c r="C27" s="10">
        <f>[21]Setembro!$D$6</f>
        <v>19.600000000000001</v>
      </c>
      <c r="D27" s="10">
        <f>[21]Setembro!$D$7</f>
        <v>18.3</v>
      </c>
      <c r="E27" s="10">
        <f>[21]Setembro!$D$8</f>
        <v>14.6</v>
      </c>
      <c r="F27" s="10">
        <f>[21]Setembro!$D$9</f>
        <v>14.8</v>
      </c>
      <c r="G27" s="10">
        <f>[21]Setembro!$D$10</f>
        <v>14.7</v>
      </c>
      <c r="H27" s="10">
        <f>[21]Setembro!$D$11</f>
        <v>15.3</v>
      </c>
      <c r="I27" s="10">
        <f>[21]Setembro!$D$12</f>
        <v>18.3</v>
      </c>
      <c r="J27" s="10">
        <f>[21]Setembro!$D$13</f>
        <v>20</v>
      </c>
      <c r="K27" s="10">
        <f>[21]Setembro!$D$14</f>
        <v>16.2</v>
      </c>
      <c r="L27" s="10">
        <f>[21]Setembro!$D$15</f>
        <v>12.4</v>
      </c>
      <c r="M27" s="10">
        <f>[21]Setembro!$D$16</f>
        <v>18.600000000000001</v>
      </c>
      <c r="N27" s="10">
        <f>[21]Setembro!$D$17</f>
        <v>19.100000000000001</v>
      </c>
      <c r="O27" s="10">
        <f>[21]Setembro!$D$18</f>
        <v>16.7</v>
      </c>
      <c r="P27" s="10">
        <f>[21]Setembro!$D$19</f>
        <v>14.3</v>
      </c>
      <c r="Q27" s="10">
        <f>[21]Setembro!$D$20</f>
        <v>10.199999999999999</v>
      </c>
      <c r="R27" s="10">
        <f>[21]Setembro!$D$21</f>
        <v>14.8</v>
      </c>
      <c r="S27" s="10">
        <f>[21]Setembro!$D$22</f>
        <v>13.8</v>
      </c>
      <c r="T27" s="10">
        <f>[21]Setembro!$D$23</f>
        <v>18.2</v>
      </c>
      <c r="U27" s="10">
        <f>[21]Setembro!$D$24</f>
        <v>17.399999999999999</v>
      </c>
      <c r="V27" s="10">
        <f>[21]Setembro!$D$25</f>
        <v>19.8</v>
      </c>
      <c r="W27" s="10">
        <f>[21]Setembro!$D$26</f>
        <v>17.5</v>
      </c>
      <c r="X27" s="10">
        <f>[21]Setembro!$D$27</f>
        <v>9.5</v>
      </c>
      <c r="Y27" s="10">
        <f>[21]Setembro!$D$28</f>
        <v>8.5</v>
      </c>
      <c r="Z27" s="10">
        <f>[21]Setembro!$D$29</f>
        <v>15.5</v>
      </c>
      <c r="AA27" s="10">
        <f>[21]Setembro!$D$30</f>
        <v>15.9</v>
      </c>
      <c r="AB27" s="10">
        <f>[21]Setembro!$D$31</f>
        <v>18.100000000000001</v>
      </c>
      <c r="AC27" s="10">
        <f>[21]Setembro!$D$32</f>
        <v>18.2</v>
      </c>
      <c r="AD27" s="10">
        <f>[21]Setembro!$D$33</f>
        <v>17.2</v>
      </c>
      <c r="AE27" s="10">
        <f>[21]Setembro!$D$34</f>
        <v>17.2</v>
      </c>
      <c r="AF27" s="13">
        <f t="shared" si="3"/>
        <v>8.5</v>
      </c>
      <c r="AG27" s="89">
        <f t="shared" si="1"/>
        <v>16.096666666666664</v>
      </c>
      <c r="AI27" t="s">
        <v>24</v>
      </c>
      <c r="AJ27" t="s">
        <v>24</v>
      </c>
      <c r="AK27" t="s">
        <v>24</v>
      </c>
    </row>
    <row r="28" spans="1:38" x14ac:dyDescent="0.2">
      <c r="A28" s="56" t="s">
        <v>11</v>
      </c>
      <c r="B28" s="10">
        <f>[22]Setembro!$D$5</f>
        <v>18.8</v>
      </c>
      <c r="C28" s="10">
        <f>[22]Setembro!$D$6</f>
        <v>18</v>
      </c>
      <c r="D28" s="10">
        <f>[22]Setembro!$D$7</f>
        <v>17.600000000000001</v>
      </c>
      <c r="E28" s="10">
        <f>[22]Setembro!$D$8</f>
        <v>14.4</v>
      </c>
      <c r="F28" s="10">
        <f>[22]Setembro!$D$9</f>
        <v>16.899999999999999</v>
      </c>
      <c r="G28" s="10">
        <f>[22]Setembro!$D$10</f>
        <v>15.1</v>
      </c>
      <c r="H28" s="10">
        <f>[22]Setembro!$D$11</f>
        <v>15.9</v>
      </c>
      <c r="I28" s="10">
        <f>[22]Setembro!$D$12</f>
        <v>17.7</v>
      </c>
      <c r="J28" s="10">
        <f>[22]Setembro!$D$13</f>
        <v>19.7</v>
      </c>
      <c r="K28" s="10">
        <f>[22]Setembro!$D$14</f>
        <v>18.3</v>
      </c>
      <c r="L28" s="10">
        <f>[22]Setembro!$D$15</f>
        <v>15.5</v>
      </c>
      <c r="M28" s="10">
        <f>[22]Setembro!$D$16</f>
        <v>18.899999999999999</v>
      </c>
      <c r="N28" s="10">
        <f>[22]Setembro!$D$17</f>
        <v>18.3</v>
      </c>
      <c r="O28" s="10">
        <f>[22]Setembro!$D$18</f>
        <v>16.5</v>
      </c>
      <c r="P28" s="10" t="str">
        <f>[22]Setembro!$D$19</f>
        <v>*</v>
      </c>
      <c r="Q28" s="10" t="str">
        <f>[22]Setembro!$D$20</f>
        <v>*</v>
      </c>
      <c r="R28" s="10">
        <f>[22]Setembro!$D$21</f>
        <v>15.6</v>
      </c>
      <c r="S28" s="10">
        <f>[22]Setembro!$D$22</f>
        <v>16.600000000000001</v>
      </c>
      <c r="T28" s="10">
        <f>[22]Setembro!$D$23</f>
        <v>19.899999999999999</v>
      </c>
      <c r="U28" s="10">
        <f>[22]Setembro!$D$24</f>
        <v>19</v>
      </c>
      <c r="V28" s="10">
        <f>[22]Setembro!$D$25</f>
        <v>21.7</v>
      </c>
      <c r="W28" s="10">
        <f>[22]Setembro!$D$26</f>
        <v>18.8</v>
      </c>
      <c r="X28" s="10">
        <f>[22]Setembro!$D$27</f>
        <v>12.5</v>
      </c>
      <c r="Y28" s="10">
        <f>[22]Setembro!$D$28</f>
        <v>14.2</v>
      </c>
      <c r="Z28" s="10">
        <f>[22]Setembro!$D$29</f>
        <v>18.7</v>
      </c>
      <c r="AA28" s="10">
        <f>[22]Setembro!$D$30</f>
        <v>18.600000000000001</v>
      </c>
      <c r="AB28" s="10">
        <f>[22]Setembro!$D$31</f>
        <v>17.8</v>
      </c>
      <c r="AC28" s="10">
        <f>[22]Setembro!$D$32</f>
        <v>17.899999999999999</v>
      </c>
      <c r="AD28" s="10">
        <f>[22]Setembro!$D$33</f>
        <v>16.600000000000001</v>
      </c>
      <c r="AE28" s="10">
        <f>[22]Setembro!$D$34</f>
        <v>17.5</v>
      </c>
      <c r="AF28" s="13" t="s">
        <v>187</v>
      </c>
      <c r="AG28" s="89" t="s">
        <v>187</v>
      </c>
      <c r="AI28" t="s">
        <v>24</v>
      </c>
      <c r="AK28" t="s">
        <v>24</v>
      </c>
    </row>
    <row r="29" spans="1:38" x14ac:dyDescent="0.2">
      <c r="A29" s="56" t="s">
        <v>23</v>
      </c>
      <c r="B29" s="10">
        <f>[23]Setembro!$D$5</f>
        <v>19.7</v>
      </c>
      <c r="C29" s="10">
        <f>[23]Setembro!$D$6</f>
        <v>21.4</v>
      </c>
      <c r="D29" s="10">
        <f>[23]Setembro!$D$7</f>
        <v>15.7</v>
      </c>
      <c r="E29" s="10">
        <f>[23]Setembro!$D$8</f>
        <v>15.3</v>
      </c>
      <c r="F29" s="10">
        <f>[23]Setembro!$D$9</f>
        <v>19.8</v>
      </c>
      <c r="G29" s="10">
        <f>[23]Setembro!$D$10</f>
        <v>18.2</v>
      </c>
      <c r="H29" s="10">
        <f>[23]Setembro!$D$11</f>
        <v>19.399999999999999</v>
      </c>
      <c r="I29" s="10">
        <f>[23]Setembro!$D$12</f>
        <v>22.8</v>
      </c>
      <c r="J29" s="10">
        <f>[23]Setembro!$D$13</f>
        <v>22.2</v>
      </c>
      <c r="K29" s="10">
        <f>[23]Setembro!$D$14</f>
        <v>18.8</v>
      </c>
      <c r="L29" s="10">
        <f>[23]Setembro!$D$15</f>
        <v>17.5</v>
      </c>
      <c r="M29" s="10">
        <f>[23]Setembro!$D$16</f>
        <v>21.3</v>
      </c>
      <c r="N29" s="10">
        <f>[23]Setembro!$D$17</f>
        <v>22.4</v>
      </c>
      <c r="O29" s="10">
        <f>[23]Setembro!$D$18</f>
        <v>20.2</v>
      </c>
      <c r="P29" s="10">
        <f>[23]Setembro!$D$19</f>
        <v>16.5</v>
      </c>
      <c r="Q29" s="10">
        <f>[23]Setembro!$D$20</f>
        <v>17.7</v>
      </c>
      <c r="R29" s="10">
        <f>[23]Setembro!$D$21</f>
        <v>19</v>
      </c>
      <c r="S29" s="10">
        <f>[23]Setembro!$D$22</f>
        <v>20.8</v>
      </c>
      <c r="T29" s="10">
        <f>[23]Setembro!$D$23</f>
        <v>23.4</v>
      </c>
      <c r="U29" s="10">
        <f>[23]Setembro!$D$24</f>
        <v>22.7</v>
      </c>
      <c r="V29" s="10">
        <f>[23]Setembro!$D$25</f>
        <v>23.8</v>
      </c>
      <c r="W29" s="10">
        <f>[23]Setembro!$D$26</f>
        <v>22.7</v>
      </c>
      <c r="X29" s="10">
        <f>[23]Setembro!$D$27</f>
        <v>17.100000000000001</v>
      </c>
      <c r="Y29" s="10">
        <f>[23]Setembro!$D$28</f>
        <v>17.100000000000001</v>
      </c>
      <c r="Z29" s="10">
        <f>[23]Setembro!$D$29</f>
        <v>21.5</v>
      </c>
      <c r="AA29" s="10">
        <f>[23]Setembro!$D$30</f>
        <v>21.6</v>
      </c>
      <c r="AB29" s="10">
        <f>[23]Setembro!$D$31</f>
        <v>19.8</v>
      </c>
      <c r="AC29" s="10">
        <f>[23]Setembro!$D$32</f>
        <v>19.399999999999999</v>
      </c>
      <c r="AD29" s="10">
        <f>[23]Setembro!$D$33</f>
        <v>18.600000000000001</v>
      </c>
      <c r="AE29" s="10">
        <f>[23]Setembro!$D$34</f>
        <v>19.399999999999999</v>
      </c>
      <c r="AF29" s="13">
        <f t="shared" si="3"/>
        <v>15.3</v>
      </c>
      <c r="AG29" s="89">
        <f t="shared" si="1"/>
        <v>19.86</v>
      </c>
      <c r="AH29" s="11" t="s">
        <v>24</v>
      </c>
      <c r="AI29" t="s">
        <v>24</v>
      </c>
      <c r="AK29" t="s">
        <v>24</v>
      </c>
    </row>
    <row r="30" spans="1:38" x14ac:dyDescent="0.2">
      <c r="A30" s="56" t="s">
        <v>12</v>
      </c>
      <c r="B30" s="10">
        <f>[24]Setembro!$D$5</f>
        <v>17.2</v>
      </c>
      <c r="C30" s="10">
        <f>[24]Setembro!$D$6</f>
        <v>18.8</v>
      </c>
      <c r="D30" s="10">
        <f>[24]Setembro!$D$7</f>
        <v>20.2</v>
      </c>
      <c r="E30" s="10">
        <f>[24]Setembro!$D$8</f>
        <v>18.100000000000001</v>
      </c>
      <c r="F30" s="10">
        <f>[24]Setembro!$D$9</f>
        <v>15.6</v>
      </c>
      <c r="G30" s="10">
        <f>[24]Setembro!$D$10</f>
        <v>17</v>
      </c>
      <c r="H30" s="10">
        <f>[24]Setembro!$D$11</f>
        <v>16.100000000000001</v>
      </c>
      <c r="I30" s="10">
        <f>[24]Setembro!$D$12</f>
        <v>20.9</v>
      </c>
      <c r="J30" s="10">
        <f>[24]Setembro!$D$13</f>
        <v>23.2</v>
      </c>
      <c r="K30" s="10">
        <f>[24]Setembro!$D$14</f>
        <v>23.7</v>
      </c>
      <c r="L30" s="10">
        <f>[24]Setembro!$D$15</f>
        <v>17.899999999999999</v>
      </c>
      <c r="M30" s="10">
        <f>[24]Setembro!$D$16</f>
        <v>19.100000000000001</v>
      </c>
      <c r="N30" s="10">
        <f>[24]Setembro!$D$17</f>
        <v>19.399999999999999</v>
      </c>
      <c r="O30" s="10">
        <f>[24]Setembro!$D$18</f>
        <v>17</v>
      </c>
      <c r="P30" s="10">
        <f>[24]Setembro!$D$19</f>
        <v>17.100000000000001</v>
      </c>
      <c r="Q30" s="10">
        <f>[24]Setembro!$D$20</f>
        <v>17.399999999999999</v>
      </c>
      <c r="R30" s="10">
        <f>[24]Setembro!$D$21</f>
        <v>14.8</v>
      </c>
      <c r="S30" s="10">
        <f>[24]Setembro!$D$22</f>
        <v>13.4</v>
      </c>
      <c r="T30" s="10">
        <f>[24]Setembro!$D$23</f>
        <v>19.100000000000001</v>
      </c>
      <c r="U30" s="10">
        <f>[24]Setembro!$D$24</f>
        <v>18.100000000000001</v>
      </c>
      <c r="V30" s="10">
        <f>[24]Setembro!$D$25</f>
        <v>20.399999999999999</v>
      </c>
      <c r="W30" s="10">
        <f>[24]Setembro!$D$26</f>
        <v>20.8</v>
      </c>
      <c r="X30" s="10">
        <f>[24]Setembro!$D$27</f>
        <v>12.8</v>
      </c>
      <c r="Y30" s="10">
        <f>[24]Setembro!$D$28</f>
        <v>12.4</v>
      </c>
      <c r="Z30" s="10">
        <f>[24]Setembro!$D$29</f>
        <v>16.600000000000001</v>
      </c>
      <c r="AA30" s="10">
        <f>[24]Setembro!$D$30</f>
        <v>18.8</v>
      </c>
      <c r="AB30" s="10">
        <f>[24]Setembro!$D$31</f>
        <v>19</v>
      </c>
      <c r="AC30" s="10">
        <f>[24]Setembro!$D$32</f>
        <v>19.2</v>
      </c>
      <c r="AD30" s="10">
        <f>[24]Setembro!$D$33</f>
        <v>17</v>
      </c>
      <c r="AE30" s="10">
        <f>[24]Setembro!$D$34</f>
        <v>17.7</v>
      </c>
      <c r="AF30" s="13">
        <f t="shared" si="3"/>
        <v>12.4</v>
      </c>
      <c r="AG30" s="89">
        <f t="shared" si="1"/>
        <v>17.96</v>
      </c>
    </row>
    <row r="31" spans="1:38" s="5" customFormat="1" ht="17.100000000000001" customHeight="1" x14ac:dyDescent="0.2">
      <c r="A31" s="57" t="s">
        <v>189</v>
      </c>
      <c r="B31" s="12">
        <f t="shared" ref="B31:AF31" si="4">MIN(B5:B30)</f>
        <v>14.9</v>
      </c>
      <c r="C31" s="12">
        <f t="shared" si="4"/>
        <v>15.3</v>
      </c>
      <c r="D31" s="12">
        <f t="shared" si="4"/>
        <v>13.4</v>
      </c>
      <c r="E31" s="12">
        <f t="shared" si="4"/>
        <v>9.6999999999999993</v>
      </c>
      <c r="F31" s="12">
        <f t="shared" si="4"/>
        <v>11.4</v>
      </c>
      <c r="G31" s="12">
        <f t="shared" si="4"/>
        <v>12.7</v>
      </c>
      <c r="H31" s="12">
        <f t="shared" si="4"/>
        <v>13.7</v>
      </c>
      <c r="I31" s="12">
        <f t="shared" si="4"/>
        <v>16</v>
      </c>
      <c r="J31" s="12">
        <f t="shared" si="4"/>
        <v>17.399999999999999</v>
      </c>
      <c r="K31" s="12">
        <f t="shared" si="4"/>
        <v>11.3</v>
      </c>
      <c r="L31" s="12">
        <f t="shared" si="4"/>
        <v>11.2</v>
      </c>
      <c r="M31" s="12">
        <f t="shared" si="4"/>
        <v>17.100000000000001</v>
      </c>
      <c r="N31" s="12">
        <f t="shared" si="4"/>
        <v>13</v>
      </c>
      <c r="O31" s="12">
        <f t="shared" si="4"/>
        <v>13.8</v>
      </c>
      <c r="P31" s="12">
        <f t="shared" si="4"/>
        <v>12.4</v>
      </c>
      <c r="Q31" s="12">
        <f t="shared" si="4"/>
        <v>10.199999999999999</v>
      </c>
      <c r="R31" s="12">
        <f t="shared" si="4"/>
        <v>11.6</v>
      </c>
      <c r="S31" s="12">
        <f t="shared" si="4"/>
        <v>11.8</v>
      </c>
      <c r="T31" s="12">
        <f t="shared" si="4"/>
        <v>16.3</v>
      </c>
      <c r="U31" s="12">
        <f t="shared" si="4"/>
        <v>14.4</v>
      </c>
      <c r="V31" s="12">
        <f t="shared" si="4"/>
        <v>17.899999999999999</v>
      </c>
      <c r="W31" s="12">
        <f t="shared" si="4"/>
        <v>14.1</v>
      </c>
      <c r="X31" s="12">
        <f t="shared" si="4"/>
        <v>7.2</v>
      </c>
      <c r="Y31" s="12">
        <f t="shared" si="4"/>
        <v>8.5</v>
      </c>
      <c r="Z31" s="12">
        <f t="shared" si="4"/>
        <v>15.2</v>
      </c>
      <c r="AA31" s="12">
        <f t="shared" si="4"/>
        <v>14.4</v>
      </c>
      <c r="AB31" s="12">
        <f t="shared" si="4"/>
        <v>15.6</v>
      </c>
      <c r="AC31" s="12">
        <f t="shared" si="4"/>
        <v>15.6</v>
      </c>
      <c r="AD31" s="12">
        <f t="shared" si="4"/>
        <v>15</v>
      </c>
      <c r="AE31" s="12">
        <f t="shared" si="4"/>
        <v>16</v>
      </c>
      <c r="AF31" s="13">
        <f t="shared" si="4"/>
        <v>7.2</v>
      </c>
      <c r="AG31" s="89">
        <f>AVERAGE(AG5:AG30)</f>
        <v>17.73563740856844</v>
      </c>
      <c r="AK31" s="5" t="s">
        <v>24</v>
      </c>
    </row>
    <row r="32" spans="1:38" x14ac:dyDescent="0.2">
      <c r="A32" s="45"/>
      <c r="B32" s="46"/>
      <c r="C32" s="46"/>
      <c r="D32" s="46" t="s">
        <v>76</v>
      </c>
      <c r="E32" s="46"/>
      <c r="F32" s="46"/>
      <c r="G32" s="46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53"/>
      <c r="AE32" s="53"/>
      <c r="AF32" s="50"/>
      <c r="AG32" s="52"/>
    </row>
    <row r="33" spans="1:38" x14ac:dyDescent="0.2">
      <c r="A33" s="45"/>
      <c r="B33" s="47" t="s">
        <v>77</v>
      </c>
      <c r="C33" s="47"/>
      <c r="D33" s="47"/>
      <c r="E33" s="47"/>
      <c r="F33" s="47"/>
      <c r="G33" s="47"/>
      <c r="H33" s="47"/>
      <c r="I33" s="47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126"/>
      <c r="U33" s="126"/>
      <c r="V33" s="126"/>
      <c r="W33" s="126"/>
      <c r="X33" s="126"/>
      <c r="Y33" s="85"/>
      <c r="Z33" s="85"/>
      <c r="AA33" s="85"/>
      <c r="AB33" s="85"/>
      <c r="AC33" s="85"/>
      <c r="AD33" s="85"/>
      <c r="AE33" s="101"/>
      <c r="AF33" s="50"/>
      <c r="AG33" s="49"/>
      <c r="AK33" t="s">
        <v>24</v>
      </c>
      <c r="AL33" t="s">
        <v>24</v>
      </c>
    </row>
    <row r="34" spans="1:38" x14ac:dyDescent="0.2">
      <c r="A34" s="48"/>
      <c r="B34" s="85"/>
      <c r="C34" s="85"/>
      <c r="D34" s="85"/>
      <c r="E34" s="85"/>
      <c r="F34" s="85"/>
      <c r="G34" s="85"/>
      <c r="H34" s="85"/>
      <c r="I34" s="85"/>
      <c r="J34" s="86"/>
      <c r="K34" s="86"/>
      <c r="L34" s="86"/>
      <c r="M34" s="86"/>
      <c r="N34" s="86"/>
      <c r="O34" s="86"/>
      <c r="P34" s="86"/>
      <c r="Q34" s="85"/>
      <c r="R34" s="85"/>
      <c r="S34" s="85"/>
      <c r="T34" s="127"/>
      <c r="U34" s="127"/>
      <c r="V34" s="127"/>
      <c r="W34" s="127"/>
      <c r="X34" s="127"/>
      <c r="Y34" s="85"/>
      <c r="Z34" s="85"/>
      <c r="AA34" s="85"/>
      <c r="AB34" s="85"/>
      <c r="AC34" s="85"/>
      <c r="AD34" s="53"/>
      <c r="AE34" s="53"/>
      <c r="AF34" s="50"/>
      <c r="AG34" s="49"/>
    </row>
    <row r="35" spans="1:38" x14ac:dyDescent="0.2">
      <c r="A35" s="45"/>
      <c r="B35" s="46"/>
      <c r="C35" s="46"/>
      <c r="D35" s="46"/>
      <c r="E35" s="46"/>
      <c r="F35" s="46"/>
      <c r="G35" s="46"/>
      <c r="H35" s="46"/>
      <c r="I35" s="46"/>
      <c r="J35" s="46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53"/>
      <c r="AE35" s="53"/>
      <c r="AF35" s="50"/>
      <c r="AG35" s="90"/>
    </row>
    <row r="36" spans="1:38" x14ac:dyDescent="0.2">
      <c r="A36" s="48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101"/>
      <c r="AF36" s="50"/>
      <c r="AG36" s="52"/>
      <c r="AJ36" t="s">
        <v>24</v>
      </c>
      <c r="AK36" t="s">
        <v>24</v>
      </c>
    </row>
    <row r="37" spans="1:38" x14ac:dyDescent="0.2">
      <c r="A37" s="48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101"/>
      <c r="AF37" s="50"/>
      <c r="AG37" s="52"/>
      <c r="AK37" t="s">
        <v>24</v>
      </c>
      <c r="AL37" s="11" t="s">
        <v>24</v>
      </c>
    </row>
    <row r="38" spans="1:38" ht="13.5" thickBot="1" x14ac:dyDescent="0.25">
      <c r="A38" s="60"/>
      <c r="B38" s="61"/>
      <c r="C38" s="61"/>
      <c r="D38" s="61"/>
      <c r="E38" s="61"/>
      <c r="F38" s="61"/>
      <c r="G38" s="61" t="s">
        <v>24</v>
      </c>
      <c r="H38" s="61"/>
      <c r="I38" s="61"/>
      <c r="J38" s="61"/>
      <c r="K38" s="61"/>
      <c r="L38" s="61" t="s">
        <v>24</v>
      </c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2"/>
      <c r="AG38" s="91"/>
      <c r="AK38" t="s">
        <v>24</v>
      </c>
    </row>
    <row r="39" spans="1:38" x14ac:dyDescent="0.2">
      <c r="AI39" t="s">
        <v>24</v>
      </c>
    </row>
    <row r="41" spans="1:38" x14ac:dyDescent="0.2">
      <c r="AD41" s="2" t="s">
        <v>24</v>
      </c>
    </row>
    <row r="43" spans="1:38" x14ac:dyDescent="0.2">
      <c r="AH43" s="11" t="s">
        <v>24</v>
      </c>
      <c r="AI43" t="s">
        <v>24</v>
      </c>
    </row>
    <row r="46" spans="1:38" x14ac:dyDescent="0.2">
      <c r="I46" s="2" t="s">
        <v>24</v>
      </c>
      <c r="Y46" s="2" t="s">
        <v>24</v>
      </c>
      <c r="AB46" s="2" t="s">
        <v>24</v>
      </c>
      <c r="AH46" t="s">
        <v>24</v>
      </c>
    </row>
    <row r="47" spans="1:38" x14ac:dyDescent="0.2">
      <c r="AK47" t="s">
        <v>24</v>
      </c>
    </row>
    <row r="53" spans="34:34" x14ac:dyDescent="0.2">
      <c r="AH53" s="11" t="s">
        <v>24</v>
      </c>
    </row>
  </sheetData>
  <mergeCells count="35">
    <mergeCell ref="T34:X3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T33:X33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G2"/>
    <mergeCell ref="A2:A4"/>
    <mergeCell ref="S3:S4"/>
    <mergeCell ref="AE3:AE4"/>
    <mergeCell ref="Z3:Z4"/>
    <mergeCell ref="U3:U4"/>
    <mergeCell ref="I3:I4"/>
    <mergeCell ref="T3:T4"/>
    <mergeCell ref="V3:V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3"/>
  <sheetViews>
    <sheetView zoomScale="90" zoomScaleNormal="90" workbookViewId="0">
      <selection activeCell="AF7" sqref="AF7:AF8"/>
    </sheetView>
  </sheetViews>
  <sheetFormatPr defaultRowHeight="12.75" x14ac:dyDescent="0.2"/>
  <cols>
    <col min="1" max="1" width="19.140625" style="2" bestFit="1" customWidth="1"/>
    <col min="2" max="2" width="6.85546875" style="2" bestFit="1" customWidth="1"/>
    <col min="3" max="25" width="5.42578125" style="2" bestFit="1" customWidth="1"/>
    <col min="26" max="26" width="6" style="2" customWidth="1"/>
    <col min="27" max="30" width="5.42578125" style="2" bestFit="1" customWidth="1"/>
    <col min="31" max="31" width="6.85546875" style="2" bestFit="1" customWidth="1"/>
    <col min="32" max="32" width="6.5703125" style="7" bestFit="1" customWidth="1"/>
  </cols>
  <sheetData>
    <row r="1" spans="1:36" ht="20.100000000000001" customHeight="1" x14ac:dyDescent="0.2">
      <c r="A1" s="119" t="s">
        <v>212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1"/>
    </row>
    <row r="2" spans="1:36" s="4" customFormat="1" ht="20.100000000000001" customHeight="1" x14ac:dyDescent="0.2">
      <c r="A2" s="122" t="s">
        <v>13</v>
      </c>
      <c r="B2" s="139" t="s">
        <v>191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2"/>
    </row>
    <row r="3" spans="1:36" s="5" customFormat="1" ht="20.100000000000001" customHeight="1" x14ac:dyDescent="0.2">
      <c r="A3" s="122"/>
      <c r="B3" s="123">
        <v>1</v>
      </c>
      <c r="C3" s="123">
        <f>SUM(B3+1)</f>
        <v>2</v>
      </c>
      <c r="D3" s="123">
        <f t="shared" ref="D3:AD3" si="0">SUM(C3+1)</f>
        <v>3</v>
      </c>
      <c r="E3" s="123">
        <f t="shared" si="0"/>
        <v>4</v>
      </c>
      <c r="F3" s="123">
        <f t="shared" si="0"/>
        <v>5</v>
      </c>
      <c r="G3" s="123">
        <f t="shared" si="0"/>
        <v>6</v>
      </c>
      <c r="H3" s="123">
        <f t="shared" si="0"/>
        <v>7</v>
      </c>
      <c r="I3" s="123">
        <f t="shared" si="0"/>
        <v>8</v>
      </c>
      <c r="J3" s="123">
        <f t="shared" si="0"/>
        <v>9</v>
      </c>
      <c r="K3" s="123">
        <f t="shared" si="0"/>
        <v>10</v>
      </c>
      <c r="L3" s="123">
        <f t="shared" si="0"/>
        <v>11</v>
      </c>
      <c r="M3" s="123">
        <f t="shared" si="0"/>
        <v>12</v>
      </c>
      <c r="N3" s="123">
        <f t="shared" si="0"/>
        <v>13</v>
      </c>
      <c r="O3" s="123">
        <f t="shared" si="0"/>
        <v>14</v>
      </c>
      <c r="P3" s="123">
        <f t="shared" si="0"/>
        <v>15</v>
      </c>
      <c r="Q3" s="123">
        <f t="shared" si="0"/>
        <v>16</v>
      </c>
      <c r="R3" s="123">
        <f t="shared" si="0"/>
        <v>17</v>
      </c>
      <c r="S3" s="123">
        <f t="shared" si="0"/>
        <v>18</v>
      </c>
      <c r="T3" s="123">
        <f t="shared" si="0"/>
        <v>19</v>
      </c>
      <c r="U3" s="123">
        <f t="shared" si="0"/>
        <v>20</v>
      </c>
      <c r="V3" s="123">
        <f t="shared" si="0"/>
        <v>21</v>
      </c>
      <c r="W3" s="123">
        <f t="shared" si="0"/>
        <v>22</v>
      </c>
      <c r="X3" s="123">
        <f t="shared" si="0"/>
        <v>23</v>
      </c>
      <c r="Y3" s="123">
        <f t="shared" si="0"/>
        <v>24</v>
      </c>
      <c r="Z3" s="123">
        <f t="shared" si="0"/>
        <v>25</v>
      </c>
      <c r="AA3" s="123">
        <f t="shared" si="0"/>
        <v>26</v>
      </c>
      <c r="AB3" s="123">
        <f t="shared" si="0"/>
        <v>27</v>
      </c>
      <c r="AC3" s="123">
        <f t="shared" si="0"/>
        <v>28</v>
      </c>
      <c r="AD3" s="123">
        <f t="shared" si="0"/>
        <v>29</v>
      </c>
      <c r="AE3" s="123">
        <v>30</v>
      </c>
      <c r="AF3" s="144" t="s">
        <v>16</v>
      </c>
    </row>
    <row r="4" spans="1:36" s="5" customFormat="1" ht="20.100000000000001" customHeight="1" x14ac:dyDescent="0.2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45"/>
    </row>
    <row r="5" spans="1:36" s="5" customFormat="1" x14ac:dyDescent="0.2">
      <c r="A5" s="56" t="s">
        <v>20</v>
      </c>
      <c r="B5" s="105">
        <f>[1]Setembro!$E$5</f>
        <v>55.875</v>
      </c>
      <c r="C5" s="105">
        <f>[1]Setembro!$E$6</f>
        <v>46.875</v>
      </c>
      <c r="D5" s="105">
        <f>[1]Setembro!$E$7</f>
        <v>63</v>
      </c>
      <c r="E5" s="105">
        <f>[1]Setembro!$E$8</f>
        <v>66.916666666666671</v>
      </c>
      <c r="F5" s="105">
        <f>[1]Setembro!$E$9</f>
        <v>67.25</v>
      </c>
      <c r="G5" s="105">
        <f>[1]Setembro!$E$10</f>
        <v>68</v>
      </c>
      <c r="H5" s="105">
        <f>[1]Setembro!$E$11</f>
        <v>65.5</v>
      </c>
      <c r="I5" s="105">
        <f>[1]Setembro!$E$12</f>
        <v>56</v>
      </c>
      <c r="J5" s="105">
        <f>[1]Setembro!$E$13</f>
        <v>54.291666666666664</v>
      </c>
      <c r="K5" s="105">
        <f>[1]Setembro!$E$14</f>
        <v>62.666666666666664</v>
      </c>
      <c r="L5" s="105">
        <f>[1]Setembro!$E$15</f>
        <v>60.458333333333336</v>
      </c>
      <c r="M5" s="105">
        <f>[1]Setembro!$E$16</f>
        <v>58.583333333333336</v>
      </c>
      <c r="N5" s="105">
        <f>[1]Setembro!$E$17</f>
        <v>59.916666666666664</v>
      </c>
      <c r="O5" s="105">
        <f>[1]Setembro!$E$18</f>
        <v>80.875</v>
      </c>
      <c r="P5" s="105">
        <f>[1]Setembro!$E$19</f>
        <v>90.958333333333329</v>
      </c>
      <c r="Q5" s="105">
        <f>[1]Setembro!$E$20</f>
        <v>76.541666666666671</v>
      </c>
      <c r="R5" s="105">
        <f>[1]Setembro!$E$21</f>
        <v>61.916666666666664</v>
      </c>
      <c r="S5" s="105">
        <f>[1]Setembro!$E$22</f>
        <v>52.625</v>
      </c>
      <c r="T5" s="105">
        <f>[1]Setembro!$E$23</f>
        <v>62.208333333333336</v>
      </c>
      <c r="U5" s="105">
        <f>[1]Setembro!$E$24</f>
        <v>83.458333333333329</v>
      </c>
      <c r="V5" s="105">
        <f>[1]Setembro!$E$25</f>
        <v>91</v>
      </c>
      <c r="W5" s="105">
        <f>[1]Setembro!$E$26</f>
        <v>85.791666666666671</v>
      </c>
      <c r="X5" s="105">
        <f>[1]Setembro!$E$27</f>
        <v>58.041666666666664</v>
      </c>
      <c r="Y5" s="105">
        <f>[1]Setembro!$E$28</f>
        <v>64</v>
      </c>
      <c r="Z5" s="105">
        <f>[1]Setembro!$E$29</f>
        <v>58.416666666666664</v>
      </c>
      <c r="AA5" s="105">
        <f>[1]Setembro!$E$30</f>
        <v>73.958333333333329</v>
      </c>
      <c r="AB5" s="105">
        <f>[1]Setembro!$E$31</f>
        <v>86.041666666666671</v>
      </c>
      <c r="AC5" s="105">
        <f>[1]Setembro!$E$32</f>
        <v>97.875</v>
      </c>
      <c r="AD5" s="105">
        <f>[1]Setembro!$E$33</f>
        <v>85.666666666666671</v>
      </c>
      <c r="AE5" s="105">
        <f>[1]Setembro!$E$34</f>
        <v>92.125</v>
      </c>
      <c r="AF5" s="88">
        <f>AVERAGE(B5:AE5)</f>
        <v>69.561111111111131</v>
      </c>
    </row>
    <row r="6" spans="1:36" s="5" customFormat="1" x14ac:dyDescent="0.2">
      <c r="A6" s="56" t="s">
        <v>219</v>
      </c>
      <c r="B6" s="10">
        <v>54.916666669999998</v>
      </c>
      <c r="C6" s="10">
        <v>48.083333330000002</v>
      </c>
      <c r="D6" s="10">
        <v>72.416666669999998</v>
      </c>
      <c r="E6" s="10">
        <v>66.875</v>
      </c>
      <c r="F6" s="10">
        <v>69.25</v>
      </c>
      <c r="G6" s="10">
        <v>74.833333330000002</v>
      </c>
      <c r="H6" s="10">
        <v>72.958333330000002</v>
      </c>
      <c r="I6" s="10">
        <v>54.791666669999998</v>
      </c>
      <c r="J6" s="10">
        <v>54.291666669999998</v>
      </c>
      <c r="K6" s="10">
        <v>69.5</v>
      </c>
      <c r="L6" s="10">
        <v>60.166666669999998</v>
      </c>
      <c r="M6" s="10">
        <v>66.125</v>
      </c>
      <c r="N6" s="10">
        <v>76.166666669999998</v>
      </c>
      <c r="O6" s="10">
        <v>93.333333330000002</v>
      </c>
      <c r="P6" s="10">
        <v>82.041666669999998</v>
      </c>
      <c r="Q6" s="10">
        <v>66.041666669999998</v>
      </c>
      <c r="R6" s="10">
        <v>57.75</v>
      </c>
      <c r="S6" s="10">
        <v>55.916666669999998</v>
      </c>
      <c r="T6" s="10">
        <v>65</v>
      </c>
      <c r="U6" s="10">
        <v>91.833333330000002</v>
      </c>
      <c r="V6" s="10">
        <v>93.125</v>
      </c>
      <c r="W6" s="10">
        <v>82</v>
      </c>
      <c r="X6" s="10">
        <v>59.875</v>
      </c>
      <c r="Y6" s="10">
        <v>52.375</v>
      </c>
      <c r="Z6" s="10">
        <v>58.916666669999998</v>
      </c>
      <c r="AA6" s="10">
        <v>90.666666669999998</v>
      </c>
      <c r="AB6" s="10">
        <v>91.041666669999998</v>
      </c>
      <c r="AC6" s="10">
        <v>92.125</v>
      </c>
      <c r="AD6" s="10">
        <v>80.125</v>
      </c>
      <c r="AE6" s="10">
        <v>87.708333330000002</v>
      </c>
      <c r="AF6" s="88">
        <f>AVERAGE(B6:AE6)</f>
        <v>71.341666667333342</v>
      </c>
    </row>
    <row r="7" spans="1:36" x14ac:dyDescent="0.2">
      <c r="A7" s="56" t="s">
        <v>0</v>
      </c>
      <c r="B7" s="10">
        <f>[2]Setembro!$E$5</f>
        <v>42.333333333333336</v>
      </c>
      <c r="C7" s="10">
        <f>[2]Setembro!$E$6</f>
        <v>51.875</v>
      </c>
      <c r="D7" s="10">
        <f>[2]Setembro!$E$7</f>
        <v>70.875</v>
      </c>
      <c r="E7" s="10">
        <f>[2]Setembro!$E$8</f>
        <v>58.291666666666664</v>
      </c>
      <c r="F7" s="10">
        <f>[2]Setembro!$E$9</f>
        <v>62.166666666666664</v>
      </c>
      <c r="G7" s="10">
        <f>[2]Setembro!$E$10</f>
        <v>57.416666666666664</v>
      </c>
      <c r="H7" s="10">
        <f>[2]Setembro!$E$11</f>
        <v>66.875</v>
      </c>
      <c r="I7" s="10">
        <f>[2]Setembro!$E$12</f>
        <v>57.333333333333336</v>
      </c>
      <c r="J7" s="10">
        <f>[2]Setembro!$E$13</f>
        <v>53.166666666666664</v>
      </c>
      <c r="K7" s="10">
        <f>[2]Setembro!$E$14</f>
        <v>65.041666666666671</v>
      </c>
      <c r="L7" s="10">
        <f>[2]Setembro!$E$15</f>
        <v>64.75</v>
      </c>
      <c r="M7" s="10">
        <f>[2]Setembro!$E$16</f>
        <v>65.5</v>
      </c>
      <c r="N7" s="10">
        <f>[2]Setembro!$E$17</f>
        <v>60.291666666666664</v>
      </c>
      <c r="O7" s="10">
        <f>[2]Setembro!$E$18</f>
        <v>80.541666666666671</v>
      </c>
      <c r="P7" s="10">
        <f>[2]Setembro!$E$19</f>
        <v>80.833333333333329</v>
      </c>
      <c r="Q7" s="10">
        <f>[2]Setembro!$E$20</f>
        <v>68.958333333333329</v>
      </c>
      <c r="R7" s="10">
        <f>[2]Setembro!$E$21</f>
        <v>49.541666666666664</v>
      </c>
      <c r="S7" s="10">
        <f>[2]Setembro!$E$22</f>
        <v>40.5</v>
      </c>
      <c r="T7" s="10">
        <f>[2]Setembro!$E$23</f>
        <v>44.541666666666664</v>
      </c>
      <c r="U7" s="10">
        <f>[2]Setembro!$E$24</f>
        <v>77.625</v>
      </c>
      <c r="V7" s="10">
        <f>[2]Setembro!$E$25</f>
        <v>79.541666666666671</v>
      </c>
      <c r="W7" s="10">
        <f>[2]Setembro!$E$26</f>
        <v>76.875</v>
      </c>
      <c r="X7" s="10">
        <f>[2]Setembro!$E$27</f>
        <v>56.041666666666664</v>
      </c>
      <c r="Y7" s="10">
        <f>[2]Setembro!$E$28</f>
        <v>44.083333333333336</v>
      </c>
      <c r="Z7" s="10">
        <f>[2]Setembro!$E$29</f>
        <v>60.583333333333336</v>
      </c>
      <c r="AA7" s="10">
        <f>[2]Setembro!$E$30</f>
        <v>70.833333333333329</v>
      </c>
      <c r="AB7" s="10">
        <f>[2]Setembro!$E$31</f>
        <v>76.875</v>
      </c>
      <c r="AC7" s="10">
        <f>[2]Setembro!$E$32</f>
        <v>90.625</v>
      </c>
      <c r="AD7" s="10">
        <f>[2]Setembro!$E$33</f>
        <v>83.25</v>
      </c>
      <c r="AE7" s="10">
        <f>[2]Setembro!$E$34</f>
        <v>77.958333333333329</v>
      </c>
      <c r="AF7" s="88">
        <f t="shared" ref="AF7:AF30" si="1">AVERAGE(B7:AE7)</f>
        <v>64.504166666666663</v>
      </c>
    </row>
    <row r="8" spans="1:36" x14ac:dyDescent="0.2">
      <c r="A8" s="56" t="s">
        <v>220</v>
      </c>
      <c r="B8" s="10">
        <v>56.916666666666664</v>
      </c>
      <c r="C8" s="10">
        <v>57.458333333333336</v>
      </c>
      <c r="D8" s="10">
        <v>80.25</v>
      </c>
      <c r="E8" s="10">
        <v>65.666666666666671</v>
      </c>
      <c r="F8" s="10">
        <v>78.125</v>
      </c>
      <c r="G8" s="10">
        <v>94.75</v>
      </c>
      <c r="H8" s="10">
        <v>77.041666666666671</v>
      </c>
      <c r="I8" s="10">
        <v>55.208333333333336</v>
      </c>
      <c r="J8" s="10">
        <v>50.875</v>
      </c>
      <c r="K8" s="10">
        <v>87.541666666666671</v>
      </c>
      <c r="L8" s="10">
        <v>52.708333333333336</v>
      </c>
      <c r="M8" s="10">
        <v>71.541666666666671</v>
      </c>
      <c r="N8" s="10">
        <v>76.041666666666671</v>
      </c>
      <c r="O8" s="10">
        <v>97.333333333333329</v>
      </c>
      <c r="P8" s="10">
        <v>65.625</v>
      </c>
      <c r="Q8" s="10">
        <v>50.708333333333336</v>
      </c>
      <c r="R8" s="10">
        <v>59.166666666666664</v>
      </c>
      <c r="S8" s="10">
        <v>51.833333333333336</v>
      </c>
      <c r="T8" s="10">
        <v>65.5</v>
      </c>
      <c r="U8" s="10">
        <v>87.916666666666671</v>
      </c>
      <c r="V8" s="10">
        <v>96.541666666666671</v>
      </c>
      <c r="W8" s="10">
        <v>85.083333333333329</v>
      </c>
      <c r="X8" s="10">
        <v>58.125</v>
      </c>
      <c r="Y8" s="10">
        <v>48.375</v>
      </c>
      <c r="Z8" s="10">
        <v>54.416666666666664</v>
      </c>
      <c r="AA8" s="10">
        <v>97.875</v>
      </c>
      <c r="AB8" s="10">
        <v>97.333333333333329</v>
      </c>
      <c r="AC8" s="10">
        <v>94.625</v>
      </c>
      <c r="AD8" s="10">
        <v>89.291666666666671</v>
      </c>
      <c r="AE8" s="10">
        <v>90.041666666666671</v>
      </c>
      <c r="AF8" s="88">
        <f t="shared" si="1"/>
        <v>73.130555555555546</v>
      </c>
    </row>
    <row r="9" spans="1:36" x14ac:dyDescent="0.2">
      <c r="A9" s="56" t="s">
        <v>85</v>
      </c>
      <c r="B9" s="10">
        <f>[3]Setembro!$E$5</f>
        <v>55.541666666666664</v>
      </c>
      <c r="C9" s="10">
        <f>[3]Setembro!$E$6</f>
        <v>39.833333333333336</v>
      </c>
      <c r="D9" s="10">
        <f>[3]Setembro!$E$7</f>
        <v>72.833333333333329</v>
      </c>
      <c r="E9" s="10">
        <f>[3]Setembro!$E$8</f>
        <v>70.166666666666671</v>
      </c>
      <c r="F9" s="10">
        <f>[3]Setembro!$E$9</f>
        <v>66.875</v>
      </c>
      <c r="G9" s="10">
        <f>[3]Setembro!$E$10</f>
        <v>69.166666666666671</v>
      </c>
      <c r="H9" s="10">
        <f>[3]Setembro!$E$11</f>
        <v>65.958333333333329</v>
      </c>
      <c r="I9" s="10">
        <f>[3]Setembro!$E$12</f>
        <v>49.5</v>
      </c>
      <c r="J9" s="10">
        <f>[3]Setembro!$E$13</f>
        <v>57.666666666666664</v>
      </c>
      <c r="K9" s="10">
        <f>[3]Setembro!$E$14</f>
        <v>68.666666666666671</v>
      </c>
      <c r="L9" s="10">
        <f>[3]Setembro!$E$15</f>
        <v>68.041666666666671</v>
      </c>
      <c r="M9" s="10">
        <f>[3]Setembro!$E$16</f>
        <v>63.583333333333336</v>
      </c>
      <c r="N9" s="10">
        <f>[3]Setembro!$E$17</f>
        <v>64.333333333333329</v>
      </c>
      <c r="O9" s="10">
        <f>[3]Setembro!$E$18</f>
        <v>87.708333333333329</v>
      </c>
      <c r="P9" s="10">
        <f>[3]Setembro!$E$19</f>
        <v>89.458333333333329</v>
      </c>
      <c r="Q9" s="10">
        <f>[3]Setembro!$E$20</f>
        <v>79.583333333333329</v>
      </c>
      <c r="R9" s="10">
        <f>[3]Setembro!$E$21</f>
        <v>67.083333333333329</v>
      </c>
      <c r="S9" s="10">
        <f>[3]Setembro!$E$22</f>
        <v>56.166666666666664</v>
      </c>
      <c r="T9" s="10">
        <f>[3]Setembro!$E$23</f>
        <v>59.875</v>
      </c>
      <c r="U9" s="10">
        <f>[3]Setembro!$E$24</f>
        <v>82.166666666666671</v>
      </c>
      <c r="V9" s="10">
        <f>[3]Setembro!$E$25</f>
        <v>85.041666666666671</v>
      </c>
      <c r="W9" s="10">
        <f>[3]Setembro!$E$26</f>
        <v>87.541666666666671</v>
      </c>
      <c r="X9" s="10">
        <f>[3]Setembro!$E$27</f>
        <v>64.916666666666671</v>
      </c>
      <c r="Y9" s="10">
        <f>[3]Setembro!$E$28</f>
        <v>62.083333333333336</v>
      </c>
      <c r="Z9" s="10">
        <f>[3]Setembro!$E$29</f>
        <v>62</v>
      </c>
      <c r="AA9" s="10">
        <f>[3]Setembro!$E$30</f>
        <v>74.666666666666671</v>
      </c>
      <c r="AB9" s="10">
        <f>[3]Setembro!$E$31</f>
        <v>88.25</v>
      </c>
      <c r="AC9" s="10">
        <f>[3]Setembro!$E$32</f>
        <v>96.875</v>
      </c>
      <c r="AD9" s="10">
        <f>[3]Setembro!$E$33</f>
        <v>90.625</v>
      </c>
      <c r="AE9" s="10">
        <f>[3]Setembro!$E$34</f>
        <v>89.833333333333329</v>
      </c>
      <c r="AF9" s="88">
        <f t="shared" si="1"/>
        <v>71.2013888888889</v>
      </c>
      <c r="AJ9" s="108"/>
    </row>
    <row r="10" spans="1:36" x14ac:dyDescent="0.2">
      <c r="A10" s="56" t="s">
        <v>41</v>
      </c>
      <c r="B10" s="10">
        <f>[4]Setembro!$E$5</f>
        <v>51.416666666666664</v>
      </c>
      <c r="C10" s="10">
        <f>[4]Setembro!$E$6</f>
        <v>39.5</v>
      </c>
      <c r="D10" s="10">
        <f>[4]Setembro!$E$7</f>
        <v>62.428571428571431</v>
      </c>
      <c r="E10" s="10">
        <f>[4]Setembro!$E$8</f>
        <v>72.791666666666671</v>
      </c>
      <c r="F10" s="10">
        <f>[4]Setembro!$E$9</f>
        <v>64.625</v>
      </c>
      <c r="G10" s="10">
        <f>[4]Setembro!$E$10</f>
        <v>78.05</v>
      </c>
      <c r="H10" s="10">
        <f>[4]Setembro!$E$11</f>
        <v>71.666666666666671</v>
      </c>
      <c r="I10" s="10">
        <f>[4]Setembro!$E$12</f>
        <v>52.625</v>
      </c>
      <c r="J10" s="10">
        <f>[4]Setembro!$E$13</f>
        <v>40.75</v>
      </c>
      <c r="K10" s="10">
        <f>[4]Setembro!$E$14</f>
        <v>61.291666666666664</v>
      </c>
      <c r="L10" s="10">
        <f>[4]Setembro!$E$15</f>
        <v>65.5</v>
      </c>
      <c r="M10" s="10">
        <f>[4]Setembro!$E$16</f>
        <v>61.166666666666664</v>
      </c>
      <c r="N10" s="10">
        <f>[4]Setembro!$E$17</f>
        <v>62.041666666666664</v>
      </c>
      <c r="O10" s="10" t="str">
        <f>[4]Setembro!$E$18</f>
        <v>*</v>
      </c>
      <c r="P10" s="10" t="str">
        <f>[4]Setembro!$E$19</f>
        <v>*</v>
      </c>
      <c r="Q10" s="10">
        <f>[4]Setembro!$E$20</f>
        <v>69.260869565217391</v>
      </c>
      <c r="R10" s="10">
        <f>[4]Setembro!$E$21</f>
        <v>57</v>
      </c>
      <c r="S10" s="10">
        <f>[4]Setembro!$E$22</f>
        <v>54.583333333333336</v>
      </c>
      <c r="T10" s="10">
        <f>[4]Setembro!$E$23</f>
        <v>59.833333333333336</v>
      </c>
      <c r="U10" s="10" t="str">
        <f>[4]Setembro!$E$24</f>
        <v>*</v>
      </c>
      <c r="V10" s="10" t="str">
        <f>[4]Setembro!$E$25</f>
        <v>*</v>
      </c>
      <c r="W10" s="10" t="str">
        <f>[4]Setembro!$E$26</f>
        <v>*</v>
      </c>
      <c r="X10" s="10">
        <f>[4]Setembro!$E$27</f>
        <v>58.75</v>
      </c>
      <c r="Y10" s="10">
        <f>[4]Setembro!$E$28</f>
        <v>50.75</v>
      </c>
      <c r="Z10" s="10">
        <f>[4]Setembro!$E$29</f>
        <v>55.166666666666664</v>
      </c>
      <c r="AA10" s="10" t="str">
        <f>[4]Setembro!$E$30</f>
        <v>*</v>
      </c>
      <c r="AB10" s="10" t="str">
        <f>[4]Setembro!$E$31</f>
        <v>*</v>
      </c>
      <c r="AC10" s="10" t="str">
        <f>[4]Setembro!$E$32</f>
        <v>*</v>
      </c>
      <c r="AD10" s="10" t="str">
        <f>[4]Setembro!$E$33</f>
        <v>*</v>
      </c>
      <c r="AE10" s="10">
        <f>[4]Setembro!$E$34</f>
        <v>77.782608695652172</v>
      </c>
      <c r="AF10" s="88" t="s">
        <v>187</v>
      </c>
    </row>
    <row r="11" spans="1:36" x14ac:dyDescent="0.2">
      <c r="A11" s="56" t="s">
        <v>93</v>
      </c>
      <c r="B11" s="10" t="str">
        <f>[5]Setembro!$E$5</f>
        <v>*</v>
      </c>
      <c r="C11" s="10" t="str">
        <f>[5]Setembro!$E$6</f>
        <v>*</v>
      </c>
      <c r="D11" s="10" t="str">
        <f>[5]Setembro!$E$7</f>
        <v>*</v>
      </c>
      <c r="E11" s="10" t="str">
        <f>[5]Setembro!$E$8</f>
        <v>*</v>
      </c>
      <c r="F11" s="10" t="str">
        <f>[5]Setembro!$E$9</f>
        <v>*</v>
      </c>
      <c r="G11" s="10" t="str">
        <f>[5]Setembro!$E$10</f>
        <v>*</v>
      </c>
      <c r="H11" s="10" t="str">
        <f>[5]Setembro!$E$11</f>
        <v>*</v>
      </c>
      <c r="I11" s="10" t="str">
        <f>[5]Setembro!$E$12</f>
        <v>*</v>
      </c>
      <c r="J11" s="10" t="str">
        <f>[5]Setembro!$E$13</f>
        <v>*</v>
      </c>
      <c r="K11" s="10" t="str">
        <f>[5]Setembro!$E$14</f>
        <v>*</v>
      </c>
      <c r="L11" s="10" t="str">
        <f>[5]Setembro!$E$15</f>
        <v>*</v>
      </c>
      <c r="M11" s="10" t="str">
        <f>[5]Setembro!$E$16</f>
        <v>*</v>
      </c>
      <c r="N11" s="10" t="str">
        <f>[5]Setembro!$E$17</f>
        <v>*</v>
      </c>
      <c r="O11" s="10" t="str">
        <f>[5]Setembro!$E$18</f>
        <v>*</v>
      </c>
      <c r="P11" s="10" t="str">
        <f>[5]Setembro!$E$19</f>
        <v>*</v>
      </c>
      <c r="Q11" s="10" t="str">
        <f>[5]Setembro!$E$20</f>
        <v>*</v>
      </c>
      <c r="R11" s="10" t="str">
        <f>[5]Setembro!$E$21</f>
        <v>*</v>
      </c>
      <c r="S11" s="10" t="str">
        <f>[5]Setembro!$E$22</f>
        <v>*</v>
      </c>
      <c r="T11" s="10" t="str">
        <f>[5]Setembro!$E$23</f>
        <v>*</v>
      </c>
      <c r="U11" s="10" t="str">
        <f>[5]Setembro!$E$24</f>
        <v>*</v>
      </c>
      <c r="V11" s="10">
        <f>[5]Setembro!$E$25</f>
        <v>96.166666666666671</v>
      </c>
      <c r="W11" s="10">
        <f>[5]Setembro!$E$26</f>
        <v>85.125</v>
      </c>
      <c r="X11" s="10">
        <f>[5]Setembro!$E$27</f>
        <v>57.473684210526315</v>
      </c>
      <c r="Y11" s="10">
        <f>[5]Setembro!$E$28</f>
        <v>50.583333333333336</v>
      </c>
      <c r="Z11" s="10">
        <f>[5]Setembro!$E$29</f>
        <v>48.791666666666664</v>
      </c>
      <c r="AA11" s="10">
        <f>[5]Setembro!$E$30</f>
        <v>93.333333333333329</v>
      </c>
      <c r="AB11" s="10">
        <f>[5]Setembro!$E$31</f>
        <v>96.25</v>
      </c>
      <c r="AC11" s="10">
        <f>[5]Setembro!$E$32</f>
        <v>97.166666666666671</v>
      </c>
      <c r="AD11" s="10">
        <f>[5]Setembro!$E$33</f>
        <v>84.625</v>
      </c>
      <c r="AE11" s="10">
        <f>[5]Setembro!$E$34</f>
        <v>88.791666666666671</v>
      </c>
      <c r="AF11" s="88">
        <f t="shared" si="1"/>
        <v>79.830701754385956</v>
      </c>
      <c r="AJ11" t="s">
        <v>24</v>
      </c>
    </row>
    <row r="12" spans="1:36" x14ac:dyDescent="0.2">
      <c r="A12" s="56" t="s">
        <v>136</v>
      </c>
      <c r="B12" s="10" t="str">
        <f>[6]Setembro!$E$5</f>
        <v>*</v>
      </c>
      <c r="C12" s="10" t="str">
        <f>[6]Setembro!$E$6</f>
        <v>*</v>
      </c>
      <c r="D12" s="10" t="str">
        <f>[6]Setembro!$E$7</f>
        <v>*</v>
      </c>
      <c r="E12" s="10" t="str">
        <f>[6]Setembro!$E$8</f>
        <v>*</v>
      </c>
      <c r="F12" s="10" t="str">
        <f>[6]Setembro!$E$9</f>
        <v>*</v>
      </c>
      <c r="G12" s="10" t="str">
        <f>[6]Setembro!$E$10</f>
        <v>*</v>
      </c>
      <c r="H12" s="10" t="str">
        <f>[6]Setembro!$E$11</f>
        <v>*</v>
      </c>
      <c r="I12" s="10" t="str">
        <f>[6]Setembro!$E$12</f>
        <v>*</v>
      </c>
      <c r="J12" s="10" t="str">
        <f>[6]Setembro!$E$13</f>
        <v>*</v>
      </c>
      <c r="K12" s="10" t="str">
        <f>[6]Setembro!$E$14</f>
        <v>*</v>
      </c>
      <c r="L12" s="10" t="str">
        <f>[6]Setembro!$E$15</f>
        <v>*</v>
      </c>
      <c r="M12" s="10" t="str">
        <f>[6]Setembro!$E$16</f>
        <v>*</v>
      </c>
      <c r="N12" s="10" t="str">
        <f>[6]Setembro!$E$17</f>
        <v>*</v>
      </c>
      <c r="O12" s="10" t="str">
        <f>[6]Setembro!$E$18</f>
        <v>*</v>
      </c>
      <c r="P12" s="10" t="str">
        <f>[6]Setembro!$E$19</f>
        <v>*</v>
      </c>
      <c r="Q12" s="10" t="str">
        <f>[6]Setembro!$E$20</f>
        <v>*</v>
      </c>
      <c r="R12" s="10" t="str">
        <f>[6]Setembro!$E$21</f>
        <v>*</v>
      </c>
      <c r="S12" s="10" t="str">
        <f>[6]Setembro!$E$22</f>
        <v>*</v>
      </c>
      <c r="T12" s="10" t="str">
        <f>[6]Setembro!$E$23</f>
        <v>*</v>
      </c>
      <c r="U12" s="10" t="str">
        <f>[6]Setembro!$E$24</f>
        <v>*</v>
      </c>
      <c r="V12" s="10" t="str">
        <f>[6]Setembro!$E$25</f>
        <v>*</v>
      </c>
      <c r="W12" s="10" t="str">
        <f>[6]Setembro!$E$26</f>
        <v>*</v>
      </c>
      <c r="X12" s="10" t="str">
        <f>[6]Setembro!$E$27</f>
        <v>*</v>
      </c>
      <c r="Y12" s="10" t="str">
        <f>[6]Setembro!$E$28</f>
        <v>*</v>
      </c>
      <c r="Z12" s="10" t="str">
        <f>[6]Setembro!$E$29</f>
        <v>*</v>
      </c>
      <c r="AA12" s="10" t="str">
        <f>[6]Setembro!$E$30</f>
        <v>*</v>
      </c>
      <c r="AB12" s="10" t="str">
        <f>[6]Setembro!$E$31</f>
        <v>*</v>
      </c>
      <c r="AC12" s="10" t="str">
        <f>[6]Setembro!$E$32</f>
        <v>*</v>
      </c>
      <c r="AD12" s="10" t="str">
        <f>[6]Setembro!$E$33</f>
        <v>*</v>
      </c>
      <c r="AE12" s="10" t="str">
        <f>[6]Setembro!$E$34</f>
        <v>*</v>
      </c>
      <c r="AF12" s="88" t="s">
        <v>187</v>
      </c>
    </row>
    <row r="13" spans="1:36" x14ac:dyDescent="0.2">
      <c r="A13" s="56" t="s">
        <v>1</v>
      </c>
      <c r="B13" s="10">
        <f>[7]Setembro!$E$5</f>
        <v>40.291666666666664</v>
      </c>
      <c r="C13" s="10">
        <f>[7]Setembro!$E$6</f>
        <v>37.791666666666664</v>
      </c>
      <c r="D13" s="10">
        <f>[7]Setembro!$E$7</f>
        <v>73.875</v>
      </c>
      <c r="E13" s="10">
        <f>[7]Setembro!$E$8</f>
        <v>64.333333333333329</v>
      </c>
      <c r="F13" s="10">
        <f>[7]Setembro!$E$9</f>
        <v>59.458333333333336</v>
      </c>
      <c r="G13" s="10">
        <f>[7]Setembro!$E$10</f>
        <v>59.25</v>
      </c>
      <c r="H13" s="10">
        <f>[7]Setembro!$E$11</f>
        <v>58.291666666666664</v>
      </c>
      <c r="I13" s="10">
        <f>[7]Setembro!$E$12</f>
        <v>42.166666666666664</v>
      </c>
      <c r="J13" s="10">
        <f>[7]Setembro!$E$13</f>
        <v>50.458333333333336</v>
      </c>
      <c r="K13" s="10">
        <f>[7]Setembro!$E$14</f>
        <v>60.954545454545453</v>
      </c>
      <c r="L13" s="10">
        <f>[7]Setembro!$E$15</f>
        <v>60.041666666666664</v>
      </c>
      <c r="M13" s="10">
        <f>[7]Setembro!$E$16</f>
        <v>55.478260869565219</v>
      </c>
      <c r="N13" s="10">
        <f>[7]Setembro!$E$17</f>
        <v>59.826086956521742</v>
      </c>
      <c r="O13" s="10">
        <f>[7]Setembro!$E$18</f>
        <v>83.291666666666671</v>
      </c>
      <c r="P13" s="10">
        <f>[7]Setembro!$E$19</f>
        <v>79.125</v>
      </c>
      <c r="Q13" s="10">
        <f>[7]Setembro!$E$20</f>
        <v>62.708333333333336</v>
      </c>
      <c r="R13" s="10">
        <f>[7]Setembro!$E$21</f>
        <v>50.833333333333336</v>
      </c>
      <c r="S13" s="10">
        <f>[7]Setembro!$E$22</f>
        <v>39.958333333333336</v>
      </c>
      <c r="T13" s="10">
        <f>[7]Setembro!$E$23</f>
        <v>46</v>
      </c>
      <c r="U13" s="10">
        <f>[7]Setembro!$E$24</f>
        <v>78.833333333333329</v>
      </c>
      <c r="V13" s="10">
        <f>[7]Setembro!$E$25</f>
        <v>81.375</v>
      </c>
      <c r="W13" s="10">
        <f>[7]Setembro!$E$26</f>
        <v>80.291666666666671</v>
      </c>
      <c r="X13" s="10">
        <f>[7]Setembro!$E$27</f>
        <v>55.375</v>
      </c>
      <c r="Y13" s="10">
        <f>[7]Setembro!$E$28</f>
        <v>42.625</v>
      </c>
      <c r="Z13" s="10">
        <f>[7]Setembro!$E$29</f>
        <v>41.791666666666664</v>
      </c>
      <c r="AA13" s="10">
        <f>[7]Setembro!$E$30</f>
        <v>65.833333333333329</v>
      </c>
      <c r="AB13" s="10">
        <f>[7]Setembro!$E$31</f>
        <v>75.291666666666671</v>
      </c>
      <c r="AC13" s="10">
        <f>[7]Setembro!$E$32</f>
        <v>91.125</v>
      </c>
      <c r="AD13" s="10">
        <f>[7]Setembro!$E$33</f>
        <v>81.375</v>
      </c>
      <c r="AE13" s="10">
        <f>[7]Setembro!$E$34</f>
        <v>75.833333333333329</v>
      </c>
      <c r="AF13" s="88">
        <f t="shared" si="1"/>
        <v>61.796129776021083</v>
      </c>
      <c r="AH13" s="11" t="s">
        <v>24</v>
      </c>
    </row>
    <row r="14" spans="1:36" x14ac:dyDescent="0.2">
      <c r="A14" s="56" t="s">
        <v>2</v>
      </c>
      <c r="B14" s="10">
        <f>[8]Setembro!$E$5</f>
        <v>44.25</v>
      </c>
      <c r="C14" s="10">
        <f>[8]Setembro!$E$6</f>
        <v>37</v>
      </c>
      <c r="D14" s="10">
        <f>[8]Setembro!$E$7</f>
        <v>41.772727272727273</v>
      </c>
      <c r="E14" s="10">
        <f>[8]Setembro!$E$8</f>
        <v>54.125</v>
      </c>
      <c r="F14" s="10">
        <f>[8]Setembro!$E$9</f>
        <v>48.31818181818182</v>
      </c>
      <c r="G14" s="10">
        <f>[8]Setembro!$E$10</f>
        <v>50.708333333333336</v>
      </c>
      <c r="H14" s="10">
        <f>[8]Setembro!$E$11</f>
        <v>48.541666666666664</v>
      </c>
      <c r="I14" s="10">
        <f>[8]Setembro!$E$12</f>
        <v>36.333333333333336</v>
      </c>
      <c r="J14" s="10">
        <f>[8]Setembro!$E$13</f>
        <v>30.125</v>
      </c>
      <c r="K14" s="10">
        <f>[8]Setembro!$E$14</f>
        <v>35.958333333333336</v>
      </c>
      <c r="L14" s="10">
        <f>[8]Setembro!$E$15</f>
        <v>49.875</v>
      </c>
      <c r="M14" s="10">
        <f>[8]Setembro!$E$16</f>
        <v>42.625</v>
      </c>
      <c r="N14" s="10">
        <f>[8]Setembro!$E$17</f>
        <v>41.958333333333336</v>
      </c>
      <c r="O14" s="10">
        <f>[8]Setembro!$E$18</f>
        <v>52.458333333333336</v>
      </c>
      <c r="P14" s="10">
        <f>[8]Setembro!$E$19</f>
        <v>62.166666666666664</v>
      </c>
      <c r="Q14" s="10">
        <f>[8]Setembro!$E$20</f>
        <v>63.458333333333336</v>
      </c>
      <c r="R14" s="10">
        <f>[8]Setembro!$E$21</f>
        <v>47.695652173913047</v>
      </c>
      <c r="S14" s="10">
        <f>[8]Setembro!$E$22</f>
        <v>38.166666666666664</v>
      </c>
      <c r="T14" s="10">
        <f>[8]Setembro!$E$23</f>
        <v>53.782608695652172</v>
      </c>
      <c r="U14" s="10">
        <f>[8]Setembro!$E$24</f>
        <v>79.958333333333329</v>
      </c>
      <c r="V14" s="10">
        <f>[8]Setembro!$E$25</f>
        <v>75.916666666666671</v>
      </c>
      <c r="W14" s="10">
        <f>[8]Setembro!$E$26</f>
        <v>87.869565217391298</v>
      </c>
      <c r="X14" s="10">
        <f>[8]Setembro!$E$27</f>
        <v>55.954545454545453</v>
      </c>
      <c r="Y14" s="10">
        <f>[8]Setembro!$E$28</f>
        <v>45.75</v>
      </c>
      <c r="Z14" s="10">
        <f>[8]Setembro!$E$29</f>
        <v>47.652173913043477</v>
      </c>
      <c r="AA14" s="10">
        <f>[8]Setembro!$E$30</f>
        <v>64.909090909090907</v>
      </c>
      <c r="AB14" s="10">
        <f>[8]Setembro!$E$31</f>
        <v>86.818181818181813</v>
      </c>
      <c r="AC14" s="10">
        <f>[8]Setembro!$E$32</f>
        <v>91.19047619047619</v>
      </c>
      <c r="AD14" s="10">
        <f>[8]Setembro!$E$33</f>
        <v>86.5</v>
      </c>
      <c r="AE14" s="10">
        <f>[8]Setembro!$E$34</f>
        <v>76.347826086956516</v>
      </c>
      <c r="AF14" s="88">
        <f t="shared" si="1"/>
        <v>55.939534318338666</v>
      </c>
      <c r="AG14" s="11" t="s">
        <v>24</v>
      </c>
      <c r="AH14" s="11" t="s">
        <v>24</v>
      </c>
    </row>
    <row r="15" spans="1:36" x14ac:dyDescent="0.2">
      <c r="A15" s="56" t="s">
        <v>3</v>
      </c>
      <c r="B15" s="10">
        <f>[9]Setembro!$E$5</f>
        <v>41.708333333333336</v>
      </c>
      <c r="C15" s="10">
        <f>[9]Setembro!$E$6</f>
        <v>36.083333333333336</v>
      </c>
      <c r="D15" s="10">
        <f>[9]Setembro!$E$7</f>
        <v>46.954545454545453</v>
      </c>
      <c r="E15" s="10">
        <f>[9]Setembro!$E$8</f>
        <v>67</v>
      </c>
      <c r="F15" s="10">
        <f>[9]Setembro!$E$9</f>
        <v>55.875</v>
      </c>
      <c r="G15" s="10">
        <f>[9]Setembro!$E$10</f>
        <v>59.333333333333336</v>
      </c>
      <c r="H15" s="10">
        <f>[9]Setembro!$E$11</f>
        <v>40.333333333333336</v>
      </c>
      <c r="I15" s="10">
        <f>[9]Setembro!$E$12</f>
        <v>30.25</v>
      </c>
      <c r="J15" s="10">
        <f>[9]Setembro!$E$13</f>
        <v>26.458333333333332</v>
      </c>
      <c r="K15" s="10">
        <f>[9]Setembro!$E$14</f>
        <v>36.916666666666664</v>
      </c>
      <c r="L15" s="10">
        <f>[9]Setembro!$E$15</f>
        <v>56.625</v>
      </c>
      <c r="M15" s="10">
        <f>[9]Setembro!$E$16</f>
        <v>46.833333333333336</v>
      </c>
      <c r="N15" s="10">
        <f>[9]Setembro!$E$17</f>
        <v>44.434782608695649</v>
      </c>
      <c r="O15" s="10">
        <f>[9]Setembro!$E$18</f>
        <v>66.5</v>
      </c>
      <c r="P15" s="10">
        <f>[9]Setembro!$E$19</f>
        <v>79.458333333333329</v>
      </c>
      <c r="Q15" s="10">
        <f>[9]Setembro!$E$20</f>
        <v>74.458333333333329</v>
      </c>
      <c r="R15" s="10">
        <f>[9]Setembro!$E$21</f>
        <v>52.708333333333336</v>
      </c>
      <c r="S15" s="10">
        <f>[9]Setembro!$E$22</f>
        <v>39.583333333333336</v>
      </c>
      <c r="T15" s="10">
        <f>[9]Setembro!$E$23</f>
        <v>46</v>
      </c>
      <c r="U15" s="10">
        <f>[9]Setembro!$E$24</f>
        <v>73.75</v>
      </c>
      <c r="V15" s="10">
        <f>[9]Setembro!$E$25</f>
        <v>63.458333333333336</v>
      </c>
      <c r="W15" s="10">
        <f>[9]Setembro!$E$26</f>
        <v>84.521739130434781</v>
      </c>
      <c r="X15" s="10">
        <f>[9]Setembro!$E$27</f>
        <v>64.400000000000006</v>
      </c>
      <c r="Y15" s="10">
        <f>[9]Setembro!$E$28</f>
        <v>48.5</v>
      </c>
      <c r="Z15" s="10">
        <f>[9]Setembro!$E$29</f>
        <v>35.869565217391305</v>
      </c>
      <c r="AA15" s="10">
        <f>[9]Setembro!$E$30</f>
        <v>59.909090909090907</v>
      </c>
      <c r="AB15" s="10">
        <f>[9]Setembro!$E$31</f>
        <v>85.454545454545453</v>
      </c>
      <c r="AC15" s="10">
        <f>[9]Setembro!$E$32</f>
        <v>92.272727272727266</v>
      </c>
      <c r="AD15" s="10">
        <f>[9]Setembro!$E$33</f>
        <v>89.333333333333329</v>
      </c>
      <c r="AE15" s="10">
        <f>[9]Setembro!$E$34</f>
        <v>77.291666666666671</v>
      </c>
      <c r="AF15" s="88">
        <f t="shared" si="1"/>
        <v>57.409177646025476</v>
      </c>
      <c r="AH15" t="s">
        <v>24</v>
      </c>
    </row>
    <row r="16" spans="1:36" x14ac:dyDescent="0.2">
      <c r="A16" s="56" t="s">
        <v>4</v>
      </c>
      <c r="B16" s="10">
        <f>[10]Setembro!$E$5</f>
        <v>40.833333333333336</v>
      </c>
      <c r="C16" s="10">
        <f>[10]Setembro!$E$6</f>
        <v>40.208333333333336</v>
      </c>
      <c r="D16" s="10">
        <f>[10]Setembro!$E$7</f>
        <v>53.083333333333336</v>
      </c>
      <c r="E16" s="10">
        <f>[10]Setembro!$E$8</f>
        <v>40.291666666666664</v>
      </c>
      <c r="F16" s="10">
        <f>[10]Setembro!$E$9</f>
        <v>35.304347826086953</v>
      </c>
      <c r="G16" s="10">
        <f>[10]Setembro!$E$10</f>
        <v>51.375</v>
      </c>
      <c r="H16" s="10">
        <f>[10]Setembro!$E$11</f>
        <v>54.541666666666664</v>
      </c>
      <c r="I16" s="10">
        <f>[10]Setembro!$E$12</f>
        <v>42.208333333333336</v>
      </c>
      <c r="J16" s="10">
        <f>[10]Setembro!$E$13</f>
        <v>40.375</v>
      </c>
      <c r="K16" s="10">
        <f>[10]Setembro!$E$14</f>
        <v>40.208333333333336</v>
      </c>
      <c r="L16" s="10">
        <f>[10]Setembro!$E$15</f>
        <v>51.041666666666664</v>
      </c>
      <c r="M16" s="10">
        <f>[10]Setembro!$E$16</f>
        <v>49.208333333333336</v>
      </c>
      <c r="N16" s="10">
        <f>[10]Setembro!$E$17</f>
        <v>40.173913043478258</v>
      </c>
      <c r="O16" s="10">
        <f>[10]Setembro!$E$18</f>
        <v>53.416666666666664</v>
      </c>
      <c r="P16" s="10">
        <f>[10]Setembro!$E$19</f>
        <v>61.304347826086953</v>
      </c>
      <c r="Q16" s="10">
        <f>[10]Setembro!$E$20</f>
        <v>46.375</v>
      </c>
      <c r="R16" s="10">
        <f>[10]Setembro!$E$21</f>
        <v>40.913043478260867</v>
      </c>
      <c r="S16" s="10">
        <f>[10]Setembro!$E$22</f>
        <v>34.083333333333336</v>
      </c>
      <c r="T16" s="10">
        <f>[10]Setembro!$E$23</f>
        <v>42.708333333333336</v>
      </c>
      <c r="U16" s="10">
        <f>[10]Setembro!$E$24</f>
        <v>55.083333333333336</v>
      </c>
      <c r="V16" s="10">
        <f>[10]Setembro!$E$25</f>
        <v>57.541666666666664</v>
      </c>
      <c r="W16" s="10">
        <f>[10]Setembro!$E$26</f>
        <v>62.916666666666664</v>
      </c>
      <c r="X16" s="10">
        <f>[10]Setembro!$E$27</f>
        <v>47.571428571428569</v>
      </c>
      <c r="Y16" s="10">
        <f>[10]Setembro!$E$28</f>
        <v>30.166666666666668</v>
      </c>
      <c r="Z16" s="10">
        <f>[10]Setembro!$E$29</f>
        <v>44.272727272727273</v>
      </c>
      <c r="AA16" s="10">
        <f>[10]Setembro!$E$30</f>
        <v>51.208333333333336</v>
      </c>
      <c r="AB16" s="10">
        <f>[10]Setembro!$E$31</f>
        <v>73.25</v>
      </c>
      <c r="AC16" s="10">
        <f>[10]Setembro!$E$32</f>
        <v>84.571428571428569</v>
      </c>
      <c r="AD16" s="10">
        <f>[10]Setembro!$E$33</f>
        <v>83.5</v>
      </c>
      <c r="AE16" s="10">
        <f>[10]Setembro!$E$34</f>
        <v>76.272727272727266</v>
      </c>
      <c r="AF16" s="88">
        <f t="shared" si="1"/>
        <v>50.8002987954075</v>
      </c>
      <c r="AG16" s="11" t="s">
        <v>24</v>
      </c>
    </row>
    <row r="17" spans="1:36" x14ac:dyDescent="0.2">
      <c r="A17" s="56" t="s">
        <v>22</v>
      </c>
      <c r="B17" s="10">
        <f>[11]Setembro!$E$5</f>
        <v>38.666666666666664</v>
      </c>
      <c r="C17" s="10">
        <f>[11]Setembro!$E$6</f>
        <v>37.375</v>
      </c>
      <c r="D17" s="10">
        <f>[11]Setembro!$E$7</f>
        <v>49.458333333333336</v>
      </c>
      <c r="E17" s="10">
        <f>[11]Setembro!$E$8</f>
        <v>67.75</v>
      </c>
      <c r="F17" s="10">
        <f>[11]Setembro!$E$9</f>
        <v>57.541666666666664</v>
      </c>
      <c r="G17" s="10">
        <f>[11]Setembro!$E$10</f>
        <v>54.666666666666664</v>
      </c>
      <c r="H17" s="10">
        <f>[11]Setembro!$E$11</f>
        <v>40.583333333333336</v>
      </c>
      <c r="I17" s="10">
        <f>[11]Setembro!$E$12</f>
        <v>32.5</v>
      </c>
      <c r="J17" s="10">
        <f>[11]Setembro!$E$13</f>
        <v>26.958333333333332</v>
      </c>
      <c r="K17" s="10">
        <f>[11]Setembro!$E$14</f>
        <v>35.583333333333336</v>
      </c>
      <c r="L17" s="10">
        <f>[11]Setembro!$E$15</f>
        <v>56.083333333333336</v>
      </c>
      <c r="M17" s="10">
        <f>[11]Setembro!$E$16</f>
        <v>47.291666666666664</v>
      </c>
      <c r="N17" s="10">
        <f>[11]Setembro!$E$17</f>
        <v>42.958333333333336</v>
      </c>
      <c r="O17" s="10">
        <f>[11]Setembro!$E$18</f>
        <v>60.75</v>
      </c>
      <c r="P17" s="10">
        <f>[11]Setembro!$E$19</f>
        <v>74.333333333333329</v>
      </c>
      <c r="Q17" s="10">
        <f>[11]Setembro!$E$20</f>
        <v>70.416666666666671</v>
      </c>
      <c r="R17" s="10">
        <f>[11]Setembro!$E$21</f>
        <v>48.541666666666664</v>
      </c>
      <c r="S17" s="10">
        <f>[11]Setembro!$E$22</f>
        <v>37.416666666666664</v>
      </c>
      <c r="T17" s="10">
        <f>[11]Setembro!$E$23</f>
        <v>51.583333333333336</v>
      </c>
      <c r="U17" s="10">
        <f>[11]Setembro!$E$24</f>
        <v>74.208333333333329</v>
      </c>
      <c r="V17" s="10">
        <f>[11]Setembro!$E$25</f>
        <v>64.166666666666671</v>
      </c>
      <c r="W17" s="10">
        <f>[11]Setembro!$E$26</f>
        <v>77.791666666666671</v>
      </c>
      <c r="X17" s="10">
        <f>[11]Setembro!$E$27</f>
        <v>64.75</v>
      </c>
      <c r="Y17" s="10">
        <f>[11]Setembro!$E$28</f>
        <v>47.875</v>
      </c>
      <c r="Z17" s="10">
        <f>[11]Setembro!$E$29</f>
        <v>40.5</v>
      </c>
      <c r="AA17" s="10">
        <f>[11]Setembro!$E$30</f>
        <v>59.375</v>
      </c>
      <c r="AB17" s="10">
        <f>[11]Setembro!$E$31</f>
        <v>79.958333333333329</v>
      </c>
      <c r="AC17" s="10">
        <f>[11]Setembro!$E$32</f>
        <v>92.625</v>
      </c>
      <c r="AD17" s="10">
        <f>[11]Setembro!$E$33</f>
        <v>85.166666666666671</v>
      </c>
      <c r="AE17" s="10">
        <f>[11]Setembro!$E$34</f>
        <v>73.041666666666671</v>
      </c>
      <c r="AF17" s="88">
        <f t="shared" si="1"/>
        <v>56.330555555555556</v>
      </c>
      <c r="AH17" t="s">
        <v>24</v>
      </c>
      <c r="AI17" t="s">
        <v>24</v>
      </c>
      <c r="AJ17" s="11" t="s">
        <v>24</v>
      </c>
    </row>
    <row r="18" spans="1:36" x14ac:dyDescent="0.2">
      <c r="A18" s="56" t="s">
        <v>5</v>
      </c>
      <c r="B18" s="10">
        <f>[12]Setembro!$E$5</f>
        <v>42.833333333333336</v>
      </c>
      <c r="C18" s="10">
        <f>[12]Setembro!$E$6</f>
        <v>43.041666666666664</v>
      </c>
      <c r="D18" s="10">
        <f>[12]Setembro!$E$7</f>
        <v>62.130434782608695</v>
      </c>
      <c r="E18" s="10">
        <f>[12]Setembro!$E$8</f>
        <v>62.25</v>
      </c>
      <c r="F18" s="10">
        <f>[12]Setembro!$E$9</f>
        <v>50.652173913043477</v>
      </c>
      <c r="G18" s="10">
        <f>[12]Setembro!$E$10</f>
        <v>48.041666666666664</v>
      </c>
      <c r="H18" s="10">
        <f>[12]Setembro!$E$11</f>
        <v>53.708333333333336</v>
      </c>
      <c r="I18" s="10">
        <f>[12]Setembro!$E$12</f>
        <v>52.958333333333336</v>
      </c>
      <c r="J18" s="10">
        <f>[12]Setembro!$E$13</f>
        <v>54.666666666666664</v>
      </c>
      <c r="K18" s="10">
        <f>[12]Setembro!$E$14</f>
        <v>60.25</v>
      </c>
      <c r="L18" s="10">
        <f>[12]Setembro!$E$15</f>
        <v>58.166666666666664</v>
      </c>
      <c r="M18" s="10">
        <f>[12]Setembro!$E$16</f>
        <v>53.708333333333336</v>
      </c>
      <c r="N18" s="10">
        <f>[12]Setembro!$E$17</f>
        <v>49.521739130434781</v>
      </c>
      <c r="O18" s="10">
        <f>[12]Setembro!$E$18</f>
        <v>64.041666666666671</v>
      </c>
      <c r="P18" s="10">
        <f>[12]Setembro!$E$19</f>
        <v>70.625</v>
      </c>
      <c r="Q18" s="10">
        <f>[12]Setembro!$E$20</f>
        <v>65.416666666666671</v>
      </c>
      <c r="R18" s="10">
        <f>[12]Setembro!$E$21</f>
        <v>44.565217391304351</v>
      </c>
      <c r="S18" s="10">
        <f>[12]Setembro!$E$22</f>
        <v>36.166666666666664</v>
      </c>
      <c r="T18" s="10">
        <f>[12]Setembro!$E$23</f>
        <v>46.208333333333336</v>
      </c>
      <c r="U18" s="10">
        <f>[12]Setembro!$E$24</f>
        <v>60.041666666666664</v>
      </c>
      <c r="V18" s="10">
        <f>[12]Setembro!$E$25</f>
        <v>58.958333333333336</v>
      </c>
      <c r="W18" s="10">
        <f>[12]Setembro!$E$26</f>
        <v>63.863636363636367</v>
      </c>
      <c r="X18" s="10">
        <f>[12]Setembro!$E$27</f>
        <v>44.217391304347828</v>
      </c>
      <c r="Y18" s="10">
        <f>[12]Setembro!$E$28</f>
        <v>37.583333333333336</v>
      </c>
      <c r="Z18" s="10">
        <f>[12]Setembro!$E$29</f>
        <v>52.913043478260867</v>
      </c>
      <c r="AA18" s="10">
        <f>[12]Setembro!$E$30</f>
        <v>62.217391304347828</v>
      </c>
      <c r="AB18" s="10">
        <f>[12]Setembro!$E$31</f>
        <v>79.875</v>
      </c>
      <c r="AC18" s="10">
        <f>[12]Setembro!$E$32</f>
        <v>90.454545454545453</v>
      </c>
      <c r="AD18" s="10">
        <f>[12]Setembro!$E$33</f>
        <v>80.913043478260875</v>
      </c>
      <c r="AE18" s="10">
        <f>[12]Setembro!$E$34</f>
        <v>71.739130434782609</v>
      </c>
      <c r="AF18" s="88">
        <f t="shared" si="1"/>
        <v>57.390980456741303</v>
      </c>
      <c r="AJ18" t="s">
        <v>24</v>
      </c>
    </row>
    <row r="19" spans="1:36" x14ac:dyDescent="0.2">
      <c r="A19" s="56" t="s">
        <v>137</v>
      </c>
      <c r="B19" s="10" t="str">
        <f>[13]Setembro!$E$5</f>
        <v>*</v>
      </c>
      <c r="C19" s="10" t="str">
        <f>[13]Setembro!$E$6</f>
        <v>*</v>
      </c>
      <c r="D19" s="10" t="str">
        <f>[13]Setembro!$E$7</f>
        <v>*</v>
      </c>
      <c r="E19" s="10" t="str">
        <f>[13]Setembro!$E$8</f>
        <v>*</v>
      </c>
      <c r="F19" s="10" t="str">
        <f>[13]Setembro!$E$9</f>
        <v>*</v>
      </c>
      <c r="G19" s="10" t="str">
        <f>[13]Setembro!$E$10</f>
        <v>*</v>
      </c>
      <c r="H19" s="10" t="str">
        <f>[13]Setembro!$E$11</f>
        <v>*</v>
      </c>
      <c r="I19" s="10" t="str">
        <f>[13]Setembro!$E$12</f>
        <v>*</v>
      </c>
      <c r="J19" s="10" t="str">
        <f>[13]Setembro!$E$13</f>
        <v>*</v>
      </c>
      <c r="K19" s="10" t="str">
        <f>[13]Setembro!$E$14</f>
        <v>*</v>
      </c>
      <c r="L19" s="10" t="str">
        <f>[13]Setembro!$E$15</f>
        <v>*</v>
      </c>
      <c r="M19" s="10" t="str">
        <f>[13]Setembro!$E$16</f>
        <v>*</v>
      </c>
      <c r="N19" s="10" t="str">
        <f>[13]Setembro!$E$17</f>
        <v>*</v>
      </c>
      <c r="O19" s="10" t="str">
        <f>[13]Setembro!$E$18</f>
        <v>*</v>
      </c>
      <c r="P19" s="10" t="str">
        <f>[13]Setembro!$E$19</f>
        <v>*</v>
      </c>
      <c r="Q19" s="10" t="str">
        <f>[13]Setembro!$E$20</f>
        <v>*</v>
      </c>
      <c r="R19" s="10" t="str">
        <f>[13]Setembro!$E$21</f>
        <v>*</v>
      </c>
      <c r="S19" s="10" t="str">
        <f>[13]Setembro!$E$22</f>
        <v>*</v>
      </c>
      <c r="T19" s="10" t="str">
        <f>[13]Setembro!$E$23</f>
        <v>*</v>
      </c>
      <c r="U19" s="10" t="str">
        <f>[13]Setembro!$E$24</f>
        <v>*</v>
      </c>
      <c r="V19" s="10">
        <f>[13]Setembro!$E$25</f>
        <v>89.291666666666671</v>
      </c>
      <c r="W19" s="10">
        <f>[13]Setembro!$E$26</f>
        <v>77.541666666666671</v>
      </c>
      <c r="X19" s="10">
        <f>[13]Setembro!$E$27</f>
        <v>56.041666666666664</v>
      </c>
      <c r="Y19" s="10">
        <f>[13]Setembro!$E$28</f>
        <v>46.75</v>
      </c>
      <c r="Z19" s="10">
        <f>[13]Setembro!$E$29</f>
        <v>48.041666666666664</v>
      </c>
      <c r="AA19" s="10">
        <f>[13]Setembro!$E$30</f>
        <v>88</v>
      </c>
      <c r="AB19" s="10">
        <f>[13]Setembro!$E$31</f>
        <v>92.875</v>
      </c>
      <c r="AC19" s="10">
        <f>[13]Setembro!$E$32</f>
        <v>94.25</v>
      </c>
      <c r="AD19" s="10">
        <f>[13]Setembro!$E$33</f>
        <v>87.208333333333329</v>
      </c>
      <c r="AE19" s="10">
        <f>[13]Setembro!$E$34</f>
        <v>87.041666666666671</v>
      </c>
      <c r="AF19" s="88" t="s">
        <v>187</v>
      </c>
      <c r="AI19" t="s">
        <v>24</v>
      </c>
      <c r="AJ19" t="s">
        <v>24</v>
      </c>
    </row>
    <row r="20" spans="1:36" x14ac:dyDescent="0.2">
      <c r="A20" s="56" t="s">
        <v>21</v>
      </c>
      <c r="B20" s="10">
        <f>[14]Setembro!$E$5</f>
        <v>43.869565217391305</v>
      </c>
      <c r="C20" s="10">
        <f>[14]Setembro!$E$6</f>
        <v>52.916666666666664</v>
      </c>
      <c r="D20" s="10">
        <f>[14]Setembro!$E$7</f>
        <v>68.125</v>
      </c>
      <c r="E20" s="10">
        <f>[14]Setembro!$E$8</f>
        <v>50.708333333333336</v>
      </c>
      <c r="F20" s="10">
        <f>[14]Setembro!$E$9</f>
        <v>57.5</v>
      </c>
      <c r="G20" s="10">
        <f>[14]Setembro!$E$10</f>
        <v>57.625</v>
      </c>
      <c r="H20" s="10" t="str">
        <f>[14]Setembro!$E$11</f>
        <v>*</v>
      </c>
      <c r="I20" s="10">
        <f>[14]Setembro!$E$12</f>
        <v>45.166666666666664</v>
      </c>
      <c r="J20" s="10">
        <f>[14]Setembro!$E$13</f>
        <v>48.208333333333336</v>
      </c>
      <c r="K20" s="10">
        <f>[14]Setembro!$E$14</f>
        <v>64.875</v>
      </c>
      <c r="L20" s="10">
        <f>[14]Setembro!$E$15</f>
        <v>61.652173913043477</v>
      </c>
      <c r="M20" s="10">
        <f>[14]Setembro!$E$16</f>
        <v>63.125</v>
      </c>
      <c r="N20" s="10">
        <f>[14]Setembro!$E$17</f>
        <v>60.375</v>
      </c>
      <c r="O20" s="10">
        <f>[14]Setembro!$E$18</f>
        <v>78.125</v>
      </c>
      <c r="P20" s="10">
        <f>[14]Setembro!$E$19</f>
        <v>80.083333333333329</v>
      </c>
      <c r="Q20" s="10">
        <f>[14]Setembro!$E$20</f>
        <v>55.333333333333336</v>
      </c>
      <c r="R20" s="10">
        <f>[14]Setembro!$E$21</f>
        <v>45.333333333333336</v>
      </c>
      <c r="S20" s="10">
        <f>[14]Setembro!$E$22</f>
        <v>40.541666666666664</v>
      </c>
      <c r="T20" s="10">
        <f>[14]Setembro!$E$23</f>
        <v>49.25</v>
      </c>
      <c r="U20" s="10">
        <f>[14]Setembro!$E$24</f>
        <v>76.666666666666671</v>
      </c>
      <c r="V20" s="10">
        <f>[14]Setembro!$E$25</f>
        <v>77.166666666666671</v>
      </c>
      <c r="W20" s="10">
        <f>[14]Setembro!$E$26</f>
        <v>74.25</v>
      </c>
      <c r="X20" s="10">
        <f>[14]Setembro!$E$27</f>
        <v>49.958333333333336</v>
      </c>
      <c r="Y20" s="10">
        <f>[14]Setembro!$E$28</f>
        <v>39.083333333333336</v>
      </c>
      <c r="Z20" s="10">
        <f>[14]Setembro!$E$29</f>
        <v>47.25</v>
      </c>
      <c r="AA20" s="10">
        <f>[14]Setembro!$E$30</f>
        <v>74.5</v>
      </c>
      <c r="AB20" s="10">
        <f>[14]Setembro!$E$31</f>
        <v>77.125</v>
      </c>
      <c r="AC20" s="10">
        <f>[14]Setembro!$E$32</f>
        <v>84.375</v>
      </c>
      <c r="AD20" s="10">
        <f>[14]Setembro!$E$33</f>
        <v>78.25</v>
      </c>
      <c r="AE20" s="10">
        <f>[14]Setembro!$E$34</f>
        <v>82.958333333333329</v>
      </c>
      <c r="AF20" s="88">
        <f t="shared" si="1"/>
        <v>61.530922038980506</v>
      </c>
      <c r="AJ20" t="s">
        <v>24</v>
      </c>
    </row>
    <row r="21" spans="1:36" s="5" customFormat="1" x14ac:dyDescent="0.2">
      <c r="A21" s="56" t="s">
        <v>6</v>
      </c>
      <c r="B21" s="10">
        <f>[15]Setembro!$E$5</f>
        <v>47.541666666666664</v>
      </c>
      <c r="C21" s="10">
        <f>[15]Setembro!$E$6</f>
        <v>50.625</v>
      </c>
      <c r="D21" s="10">
        <f>[15]Setembro!$E$7</f>
        <v>65.565217391304344</v>
      </c>
      <c r="E21" s="10">
        <f>[15]Setembro!$E$8</f>
        <v>49.833333333333336</v>
      </c>
      <c r="F21" s="10">
        <f>[15]Setembro!$E$9</f>
        <v>58.434782608695649</v>
      </c>
      <c r="G21" s="10">
        <f>[15]Setembro!$E$10</f>
        <v>59.833333333333336</v>
      </c>
      <c r="H21" s="10">
        <f>[15]Setembro!$E$11</f>
        <v>64.583333333333329</v>
      </c>
      <c r="I21" s="10">
        <f>[15]Setembro!$E$12</f>
        <v>55.333333333333336</v>
      </c>
      <c r="J21" s="10">
        <f>[15]Setembro!$E$13</f>
        <v>52.083333333333336</v>
      </c>
      <c r="K21" s="10">
        <f>[15]Setembro!$E$14</f>
        <v>58.416666666666664</v>
      </c>
      <c r="L21" s="10">
        <f>[15]Setembro!$E$15</f>
        <v>58.791666666666664</v>
      </c>
      <c r="M21" s="10">
        <f>[15]Setembro!$E$16</f>
        <v>60</v>
      </c>
      <c r="N21" s="10">
        <f>[15]Setembro!$E$17</f>
        <v>56</v>
      </c>
      <c r="O21" s="10">
        <f>[15]Setembro!$E$18</f>
        <v>74.608695652173907</v>
      </c>
      <c r="P21" s="10">
        <f>[15]Setembro!$E$19</f>
        <v>79.5</v>
      </c>
      <c r="Q21" s="10">
        <f>[15]Setembro!$E$20</f>
        <v>63.391304347826086</v>
      </c>
      <c r="R21" s="10">
        <f>[15]Setembro!$E$21</f>
        <v>55.5</v>
      </c>
      <c r="S21" s="10">
        <f>[15]Setembro!$E$22</f>
        <v>45.416666666666664</v>
      </c>
      <c r="T21" s="10">
        <f>[15]Setembro!$E$23</f>
        <v>52.458333333333336</v>
      </c>
      <c r="U21" s="10">
        <f>[15]Setembro!$E$24</f>
        <v>76.75</v>
      </c>
      <c r="V21" s="10">
        <f>[15]Setembro!$E$25</f>
        <v>79.708333333333329</v>
      </c>
      <c r="W21" s="10">
        <f>[15]Setembro!$E$26</f>
        <v>72.875</v>
      </c>
      <c r="X21" s="10">
        <f>[15]Setembro!$E$27</f>
        <v>48.545454545454547</v>
      </c>
      <c r="Y21" s="10">
        <f>[15]Setembro!$E$28</f>
        <v>46.291666666666664</v>
      </c>
      <c r="Z21" s="10">
        <f>[15]Setembro!$E$29</f>
        <v>53.130434782608695</v>
      </c>
      <c r="AA21" s="10">
        <f>[15]Setembro!$E$30</f>
        <v>71.099999999999994</v>
      </c>
      <c r="AB21" s="10">
        <f>[15]Setembro!$E$31</f>
        <v>77.227272727272734</v>
      </c>
      <c r="AC21" s="10">
        <f>[15]Setembro!$E$32</f>
        <v>91.272727272727266</v>
      </c>
      <c r="AD21" s="10">
        <f>[15]Setembro!$E$33</f>
        <v>84.347826086956516</v>
      </c>
      <c r="AE21" s="10">
        <f>[15]Setembro!$E$34</f>
        <v>81.727272727272734</v>
      </c>
      <c r="AF21" s="88">
        <f t="shared" si="1"/>
        <v>63.029755160298627</v>
      </c>
    </row>
    <row r="22" spans="1:36" x14ac:dyDescent="0.2">
      <c r="A22" s="56" t="s">
        <v>7</v>
      </c>
      <c r="B22" s="10">
        <f>[16]Setembro!$E$5</f>
        <v>48.583333333333336</v>
      </c>
      <c r="C22" s="10">
        <f>[16]Setembro!$E$6</f>
        <v>50.875</v>
      </c>
      <c r="D22" s="10">
        <f>[16]Setembro!$E$7</f>
        <v>63.666666666666664</v>
      </c>
      <c r="E22" s="10">
        <f>[16]Setembro!$E$8</f>
        <v>54.25</v>
      </c>
      <c r="F22" s="10">
        <f>[16]Setembro!$E$9</f>
        <v>51.791666666666664</v>
      </c>
      <c r="G22" s="10">
        <f>[16]Setembro!$E$10</f>
        <v>58.583333333333336</v>
      </c>
      <c r="H22" s="10">
        <f>[16]Setembro!$E$11</f>
        <v>59.041666666666664</v>
      </c>
      <c r="I22" s="10">
        <f>[16]Setembro!$E$12</f>
        <v>45.958333333333336</v>
      </c>
      <c r="J22" s="10">
        <f>[16]Setembro!$E$13</f>
        <v>50.666666666666664</v>
      </c>
      <c r="K22" s="10">
        <f>[16]Setembro!$E$14</f>
        <v>45.291666666666664</v>
      </c>
      <c r="L22" s="10">
        <f>[16]Setembro!$E$15</f>
        <v>56.583333333333336</v>
      </c>
      <c r="M22" s="10">
        <f>[16]Setembro!$E$16</f>
        <v>60.125</v>
      </c>
      <c r="N22" s="10">
        <f>[16]Setembro!$E$17</f>
        <v>52.458333333333336</v>
      </c>
      <c r="O22" s="10">
        <f>[16]Setembro!$E$18</f>
        <v>62</v>
      </c>
      <c r="P22" s="10">
        <f>[16]Setembro!$E$19</f>
        <v>77.958333333333329</v>
      </c>
      <c r="Q22" s="10">
        <f>[16]Setembro!$E$20</f>
        <v>63.5</v>
      </c>
      <c r="R22" s="10">
        <f>[16]Setembro!$E$21</f>
        <v>54.291666666666664</v>
      </c>
      <c r="S22" s="10">
        <f>[16]Setembro!$E$22</f>
        <v>47.125</v>
      </c>
      <c r="T22" s="10">
        <f>[16]Setembro!$E$23</f>
        <v>48.875</v>
      </c>
      <c r="U22" s="10">
        <f>[16]Setembro!$E$24</f>
        <v>61.375</v>
      </c>
      <c r="V22" s="10">
        <f>[16]Setembro!$E$25</f>
        <v>67.958333333333329</v>
      </c>
      <c r="W22" s="10">
        <f>[16]Setembro!$E$26</f>
        <v>72.291666666666671</v>
      </c>
      <c r="X22" s="10">
        <f>[16]Setembro!$E$27</f>
        <v>48.916666666666664</v>
      </c>
      <c r="Y22" s="10">
        <f>[16]Setembro!$E$28</f>
        <v>45.208333333333336</v>
      </c>
      <c r="Z22" s="10">
        <f>[16]Setembro!$E$29</f>
        <v>57.25</v>
      </c>
      <c r="AA22" s="10">
        <f>[16]Setembro!$E$30</f>
        <v>56.833333333333336</v>
      </c>
      <c r="AB22" s="10">
        <f>[16]Setembro!$E$31</f>
        <v>74.541666666666671</v>
      </c>
      <c r="AC22" s="10">
        <f>[16]Setembro!$E$32</f>
        <v>87.75</v>
      </c>
      <c r="AD22" s="10">
        <f>[16]Setembro!$E$33</f>
        <v>88.958333333333329</v>
      </c>
      <c r="AE22" s="10">
        <f>[16]Setembro!$E$34</f>
        <v>82.083333333333329</v>
      </c>
      <c r="AF22" s="88">
        <f t="shared" si="1"/>
        <v>59.826388888888886</v>
      </c>
      <c r="AI22" t="s">
        <v>24</v>
      </c>
    </row>
    <row r="23" spans="1:36" x14ac:dyDescent="0.2">
      <c r="A23" s="56" t="s">
        <v>138</v>
      </c>
      <c r="B23" s="10">
        <f>[17]Setembro!$E$5</f>
        <v>52.708333333333336</v>
      </c>
      <c r="C23" s="10">
        <f>[17]Setembro!$E$6</f>
        <v>43.208333333333336</v>
      </c>
      <c r="D23" s="10">
        <f>[17]Setembro!$E$7</f>
        <v>67.833333333333329</v>
      </c>
      <c r="E23" s="10">
        <f>[17]Setembro!$E$8</f>
        <v>70.208333333333329</v>
      </c>
      <c r="F23" s="10">
        <f>[17]Setembro!$E$9</f>
        <v>67.875</v>
      </c>
      <c r="G23" s="10">
        <f>[17]Setembro!$E$10</f>
        <v>68</v>
      </c>
      <c r="H23" s="10">
        <f>[17]Setembro!$E$11</f>
        <v>67.708333333333329</v>
      </c>
      <c r="I23" s="10">
        <f>[17]Setembro!$E$12</f>
        <v>54</v>
      </c>
      <c r="J23" s="10">
        <f>[17]Setembro!$E$13</f>
        <v>53.25</v>
      </c>
      <c r="K23" s="10">
        <f>[17]Setembro!$E$14</f>
        <v>65.166666666666671</v>
      </c>
      <c r="L23" s="10">
        <f>[17]Setembro!$E$15</f>
        <v>66.291666666666671</v>
      </c>
      <c r="M23" s="10">
        <f>[17]Setembro!$E$16</f>
        <v>61.083333333333336</v>
      </c>
      <c r="N23" s="10">
        <f>[17]Setembro!$E$17</f>
        <v>67.083333333333329</v>
      </c>
      <c r="O23" s="10">
        <f>[17]Setembro!$E$18</f>
        <v>82.875</v>
      </c>
      <c r="P23" s="10">
        <f>[17]Setembro!$E$19</f>
        <v>84.958333333333329</v>
      </c>
      <c r="Q23" s="10">
        <f>[17]Setembro!$E$20</f>
        <v>75.875</v>
      </c>
      <c r="R23" s="10">
        <f>[17]Setembro!$E$21</f>
        <v>60.958333333333336</v>
      </c>
      <c r="S23" s="10">
        <f>[17]Setembro!$E$22</f>
        <v>51.916666666666664</v>
      </c>
      <c r="T23" s="10">
        <f>[17]Setembro!$E$23</f>
        <v>54.083333333333336</v>
      </c>
      <c r="U23" s="10">
        <f>[17]Setembro!$E$24</f>
        <v>80.166666666666671</v>
      </c>
      <c r="V23" s="10">
        <f>[17]Setembro!$E$25</f>
        <v>82.875</v>
      </c>
      <c r="W23" s="10">
        <f>[17]Setembro!$E$26</f>
        <v>82.75</v>
      </c>
      <c r="X23" s="10">
        <f>[17]Setembro!$E$27</f>
        <v>64.75</v>
      </c>
      <c r="Y23" s="10">
        <f>[17]Setembro!$E$28</f>
        <v>54.75</v>
      </c>
      <c r="Z23" s="10">
        <f>[17]Setembro!$E$29</f>
        <v>53.791666666666664</v>
      </c>
      <c r="AA23" s="10">
        <f>[17]Setembro!$E$30</f>
        <v>86.875</v>
      </c>
      <c r="AB23" s="10">
        <f>[17]Setembro!$E$31</f>
        <v>85.875</v>
      </c>
      <c r="AC23" s="10">
        <f>[17]Setembro!$E$32</f>
        <v>94.25</v>
      </c>
      <c r="AD23" s="10">
        <f>[17]Setembro!$E$33</f>
        <v>84.416666666666671</v>
      </c>
      <c r="AE23" s="10">
        <f>[17]Setembro!$E$34</f>
        <v>77.291666666666671</v>
      </c>
      <c r="AF23" s="88">
        <f t="shared" si="1"/>
        <v>68.762500000000003</v>
      </c>
      <c r="AJ23" t="s">
        <v>24</v>
      </c>
    </row>
    <row r="24" spans="1:36" x14ac:dyDescent="0.2">
      <c r="A24" s="56" t="s">
        <v>8</v>
      </c>
      <c r="B24" s="10">
        <f>[18]Setembro!$E$5</f>
        <v>42.130434782608695</v>
      </c>
      <c r="C24" s="10">
        <f>[18]Setembro!$E$6</f>
        <v>31.826086956521738</v>
      </c>
      <c r="D24" s="10">
        <f>[18]Setembro!$E$7</f>
        <v>35.041666666666664</v>
      </c>
      <c r="E24" s="10">
        <f>[18]Setembro!$E$8</f>
        <v>57.166666666666664</v>
      </c>
      <c r="F24" s="10">
        <f>[18]Setembro!$E$9</f>
        <v>50.916666666666664</v>
      </c>
      <c r="G24" s="10">
        <f>[18]Setembro!$E$10</f>
        <v>53.958333333333336</v>
      </c>
      <c r="H24" s="10">
        <f>[18]Setembro!$E$11</f>
        <v>53.166666666666664</v>
      </c>
      <c r="I24" s="10">
        <f>[18]Setembro!$E$12</f>
        <v>33.541666666666664</v>
      </c>
      <c r="J24" s="10">
        <f>[18]Setembro!$E$13</f>
        <v>24.958333333333332</v>
      </c>
      <c r="K24" s="10">
        <f>[18]Setembro!$E$14</f>
        <v>33.25</v>
      </c>
      <c r="L24" s="10">
        <f>[18]Setembro!$E$15</f>
        <v>54.458333333333336</v>
      </c>
      <c r="M24" s="10">
        <f>[18]Setembro!$E$16</f>
        <v>45.708333333333336</v>
      </c>
      <c r="N24" s="10">
        <f>[18]Setembro!$E$17</f>
        <v>49.478260869565219</v>
      </c>
      <c r="O24" s="10">
        <f>[18]Setembro!$E$18</f>
        <v>61.041666666666664</v>
      </c>
      <c r="P24" s="10">
        <f>[18]Setembro!$E$19</f>
        <v>62.916666666666664</v>
      </c>
      <c r="Q24" s="10">
        <f>[18]Setembro!$E$20</f>
        <v>65.708333333333329</v>
      </c>
      <c r="R24" s="10">
        <f>[18]Setembro!$E$21</f>
        <v>50.125</v>
      </c>
      <c r="S24" s="10">
        <f>[18]Setembro!$E$22</f>
        <v>40</v>
      </c>
      <c r="T24" s="10">
        <f>[18]Setembro!$E$23</f>
        <v>42.5</v>
      </c>
      <c r="U24" s="10">
        <f>[18]Setembro!$E$24</f>
        <v>78</v>
      </c>
      <c r="V24" s="10">
        <f>[18]Setembro!$E$25</f>
        <v>70.291666666666671</v>
      </c>
      <c r="W24" s="10">
        <f>[18]Setembro!$E$26</f>
        <v>85.708333333333329</v>
      </c>
      <c r="X24" s="10">
        <f>[18]Setembro!$E$27</f>
        <v>63.625</v>
      </c>
      <c r="Y24" s="10">
        <f>[18]Setembro!$E$28</f>
        <v>46</v>
      </c>
      <c r="Z24" s="10">
        <f>[18]Setembro!$E$29</f>
        <v>44.875</v>
      </c>
      <c r="AA24" s="10">
        <f>[18]Setembro!$E$30</f>
        <v>57.083333333333336</v>
      </c>
      <c r="AB24" s="10">
        <f>[18]Setembro!$E$31</f>
        <v>84.583333333333329</v>
      </c>
      <c r="AC24" s="10">
        <f>[18]Setembro!$E$32</f>
        <v>89.333333333333329</v>
      </c>
      <c r="AD24" s="10">
        <f>[18]Setembro!$E$33</f>
        <v>79.375</v>
      </c>
      <c r="AE24" s="10">
        <f>[18]Setembro!$E$34</f>
        <v>74.125</v>
      </c>
      <c r="AF24" s="88">
        <f t="shared" si="1"/>
        <v>55.363103864734292</v>
      </c>
      <c r="AH24" t="s">
        <v>24</v>
      </c>
      <c r="AJ24" t="s">
        <v>24</v>
      </c>
    </row>
    <row r="25" spans="1:36" x14ac:dyDescent="0.2">
      <c r="A25" s="56" t="s">
        <v>9</v>
      </c>
      <c r="B25" s="10">
        <f>[19]Setembro!$E$5</f>
        <v>55.833333333333336</v>
      </c>
      <c r="C25" s="10">
        <f>[19]Setembro!$E$6</f>
        <v>51.416666666666664</v>
      </c>
      <c r="D25" s="10">
        <f>[19]Setembro!$E$7</f>
        <v>83.583333333333329</v>
      </c>
      <c r="E25" s="10">
        <f>[19]Setembro!$E$8</f>
        <v>61.291666666666664</v>
      </c>
      <c r="F25" s="10" t="str">
        <f>[19]Setembro!$E$9</f>
        <v>*</v>
      </c>
      <c r="G25" s="10" t="str">
        <f>[19]Setembro!$E$10</f>
        <v>*</v>
      </c>
      <c r="H25" s="10" t="str">
        <f>[19]Setembro!$E$11</f>
        <v>*</v>
      </c>
      <c r="I25" s="10">
        <f>[19]Setembro!$E$12</f>
        <v>57.875</v>
      </c>
      <c r="J25" s="10">
        <f>[19]Setembro!$E$13</f>
        <v>53.083333333333336</v>
      </c>
      <c r="K25" s="10">
        <f>[19]Setembro!$E$14</f>
        <v>86.875</v>
      </c>
      <c r="L25" s="10" t="str">
        <f>[19]Setembro!$E$15</f>
        <v>*</v>
      </c>
      <c r="M25" s="10">
        <f>[19]Setembro!$E$16</f>
        <v>66.5</v>
      </c>
      <c r="N25" s="10">
        <f>[19]Setembro!$E$17</f>
        <v>80.5</v>
      </c>
      <c r="O25" s="10" t="str">
        <f>[19]Setembro!$E$18</f>
        <v>*</v>
      </c>
      <c r="P25" s="10" t="str">
        <f>[19]Setembro!$E$19</f>
        <v>*</v>
      </c>
      <c r="Q25" s="10">
        <f>[19]Setembro!$E$20</f>
        <v>45.166666666666664</v>
      </c>
      <c r="R25" s="10">
        <f>[19]Setembro!$E$21</f>
        <v>57.708333333333336</v>
      </c>
      <c r="S25" s="10">
        <f>[19]Setembro!$E$22</f>
        <v>53.708333333333336</v>
      </c>
      <c r="T25" s="10">
        <f>[19]Setembro!$E$23</f>
        <v>62.333333333333336</v>
      </c>
      <c r="U25" s="10">
        <f>[19]Setembro!$E$24</f>
        <v>85.458333333333329</v>
      </c>
      <c r="V25" s="10">
        <f>[19]Setembro!$E$25</f>
        <v>92.541666666666671</v>
      </c>
      <c r="W25" s="10">
        <f>[19]Setembro!$E$26</f>
        <v>84.041666666666671</v>
      </c>
      <c r="X25" s="10">
        <f>[19]Setembro!$E$27</f>
        <v>57.333333333333336</v>
      </c>
      <c r="Y25" s="10">
        <f>[19]Setembro!$E$28</f>
        <v>47.5</v>
      </c>
      <c r="Z25" s="10">
        <f>[19]Setembro!$E$29</f>
        <v>54.541666666666664</v>
      </c>
      <c r="AA25" s="10">
        <f>[19]Setembro!$E$30</f>
        <v>94.5</v>
      </c>
      <c r="AB25" s="10">
        <f>[19]Setembro!$E$31</f>
        <v>94.791666666666671</v>
      </c>
      <c r="AC25" s="10">
        <f>[19]Setembro!$E$32</f>
        <v>91.583333333333329</v>
      </c>
      <c r="AD25" s="10">
        <f>[19]Setembro!$E$33</f>
        <v>88.791666666666671</v>
      </c>
      <c r="AE25" s="10" t="str">
        <f>[19]Setembro!$E$34</f>
        <v>*</v>
      </c>
      <c r="AF25" s="88" t="s">
        <v>187</v>
      </c>
      <c r="AG25" s="11" t="s">
        <v>24</v>
      </c>
      <c r="AH25" t="s">
        <v>24</v>
      </c>
      <c r="AJ25" t="s">
        <v>24</v>
      </c>
    </row>
    <row r="26" spans="1:36" x14ac:dyDescent="0.2">
      <c r="A26" s="56" t="s">
        <v>139</v>
      </c>
      <c r="B26" s="10">
        <f>[20]Setembro!$E$5</f>
        <v>52.625</v>
      </c>
      <c r="C26" s="10">
        <f>[20]Setembro!$E$6</f>
        <v>44.208333333333336</v>
      </c>
      <c r="D26" s="10">
        <f>[20]Setembro!$E$7</f>
        <v>66.916666666666671</v>
      </c>
      <c r="E26" s="10">
        <f>[20]Setembro!$E$8</f>
        <v>67.041666666666671</v>
      </c>
      <c r="F26" s="10">
        <f>[20]Setembro!$E$9</f>
        <v>66.416666666666671</v>
      </c>
      <c r="G26" s="10">
        <f>[20]Setembro!$E$10</f>
        <v>73.541666666666671</v>
      </c>
      <c r="H26" s="10">
        <f>[20]Setembro!$E$11</f>
        <v>67.25</v>
      </c>
      <c r="I26" s="10">
        <f>[20]Setembro!$E$12</f>
        <v>58.791666666666664</v>
      </c>
      <c r="J26" s="10">
        <f>[20]Setembro!$E$13</f>
        <v>55.333333333333336</v>
      </c>
      <c r="K26" s="10">
        <f>[20]Setembro!$E$14</f>
        <v>63.958333333333336</v>
      </c>
      <c r="L26" s="10">
        <f>[20]Setembro!$E$15</f>
        <v>64.666666666666671</v>
      </c>
      <c r="M26" s="10">
        <f>[20]Setembro!$E$16</f>
        <v>60.041666666666664</v>
      </c>
      <c r="N26" s="10">
        <f>[20]Setembro!$E$17</f>
        <v>61</v>
      </c>
      <c r="O26" s="10">
        <f>[20]Setembro!$E$18</f>
        <v>86.083333333333329</v>
      </c>
      <c r="P26" s="10">
        <f>[20]Setembro!$E$19</f>
        <v>86.833333333333329</v>
      </c>
      <c r="Q26" s="10">
        <f>[20]Setembro!$E$20</f>
        <v>74.958333333333329</v>
      </c>
      <c r="R26" s="10">
        <f>[20]Setembro!$E$21</f>
        <v>59.166666666666664</v>
      </c>
      <c r="S26" s="10">
        <f>[20]Setembro!$E$22</f>
        <v>53.583333333333336</v>
      </c>
      <c r="T26" s="10">
        <f>[20]Setembro!$E$23</f>
        <v>55.875</v>
      </c>
      <c r="U26" s="10">
        <f>[20]Setembro!$E$24</f>
        <v>82.833333333333329</v>
      </c>
      <c r="V26" s="10">
        <f>[20]Setembro!$E$25</f>
        <v>87</v>
      </c>
      <c r="W26" s="10">
        <f>[20]Setembro!$E$26</f>
        <v>84.208333333333329</v>
      </c>
      <c r="X26" s="10">
        <f>[20]Setembro!$E$27</f>
        <v>59.208333333333336</v>
      </c>
      <c r="Y26" s="10">
        <f>[20]Setembro!$E$28</f>
        <v>56.75</v>
      </c>
      <c r="Z26" s="10">
        <f>[20]Setembro!$E$29</f>
        <v>50.291666666666664</v>
      </c>
      <c r="AA26" s="10">
        <f>[20]Setembro!$E$30</f>
        <v>75.125</v>
      </c>
      <c r="AB26" s="10">
        <f>[20]Setembro!$E$31</f>
        <v>85.166666666666671</v>
      </c>
      <c r="AC26" s="10">
        <f>[20]Setembro!$E$32</f>
        <v>99.166666666666671</v>
      </c>
      <c r="AD26" s="10">
        <f>[20]Setembro!$E$33</f>
        <v>87.75</v>
      </c>
      <c r="AE26" s="10">
        <f>[20]Setembro!$E$34</f>
        <v>87.208333333333329</v>
      </c>
      <c r="AF26" s="88">
        <f t="shared" si="1"/>
        <v>69.099999999999994</v>
      </c>
      <c r="AH26" t="s">
        <v>24</v>
      </c>
      <c r="AI26" t="s">
        <v>24</v>
      </c>
    </row>
    <row r="27" spans="1:36" x14ac:dyDescent="0.2">
      <c r="A27" s="56" t="s">
        <v>10</v>
      </c>
      <c r="B27" s="10">
        <f>[21]Setembro!$E$5</f>
        <v>53.416666666666664</v>
      </c>
      <c r="C27" s="10">
        <f>[21]Setembro!$E$6</f>
        <v>48.458333333333336</v>
      </c>
      <c r="D27" s="10">
        <f>[21]Setembro!$E$7</f>
        <v>73.041666666666671</v>
      </c>
      <c r="E27" s="10">
        <f>[21]Setembro!$E$8</f>
        <v>68.083333333333329</v>
      </c>
      <c r="F27" s="10">
        <f>[21]Setembro!$E$9</f>
        <v>74.75</v>
      </c>
      <c r="G27" s="10">
        <f>[21]Setembro!$E$10</f>
        <v>75.416666666666671</v>
      </c>
      <c r="H27" s="10">
        <f>[21]Setembro!$E$11</f>
        <v>72.208333333333329</v>
      </c>
      <c r="I27" s="10">
        <f>[21]Setembro!$E$12</f>
        <v>54</v>
      </c>
      <c r="J27" s="10">
        <f>[21]Setembro!$E$13</f>
        <v>58.583333333333336</v>
      </c>
      <c r="K27" s="10">
        <f>[21]Setembro!$E$14</f>
        <v>71.958333333333329</v>
      </c>
      <c r="L27" s="10">
        <f>[21]Setembro!$E$15</f>
        <v>64.75</v>
      </c>
      <c r="M27" s="10">
        <f>[21]Setembro!$E$16</f>
        <v>65.833333333333329</v>
      </c>
      <c r="N27" s="10">
        <f>[21]Setembro!$E$17</f>
        <v>75.666666666666671</v>
      </c>
      <c r="O27" s="10">
        <f>[21]Setembro!$E$18</f>
        <v>93.583333333333329</v>
      </c>
      <c r="P27" s="10">
        <f>[21]Setembro!$E$19</f>
        <v>80.208333333333329</v>
      </c>
      <c r="Q27" s="10">
        <f>[21]Setembro!$E$20</f>
        <v>73.666666666666671</v>
      </c>
      <c r="R27" s="10">
        <f>[21]Setembro!$E$21</f>
        <v>57.75</v>
      </c>
      <c r="S27" s="10">
        <f>[21]Setembro!$E$22</f>
        <v>54.833333333333336</v>
      </c>
      <c r="T27" s="10">
        <f>[21]Setembro!$E$23</f>
        <v>60.333333333333336</v>
      </c>
      <c r="U27" s="10">
        <f>[21]Setembro!$E$24</f>
        <v>92.583333333333329</v>
      </c>
      <c r="V27" s="10">
        <f>[21]Setembro!$E$25</f>
        <v>90.913043478260875</v>
      </c>
      <c r="W27" s="10">
        <f>[21]Setembro!$E$26</f>
        <v>80.666666666666671</v>
      </c>
      <c r="X27" s="10">
        <f>[21]Setembro!$E$27</f>
        <v>61.875</v>
      </c>
      <c r="Y27" s="10">
        <f>[21]Setembro!$E$28</f>
        <v>60.416666666666664</v>
      </c>
      <c r="Z27" s="10">
        <f>[21]Setembro!$E$29</f>
        <v>56.666666666666664</v>
      </c>
      <c r="AA27" s="10">
        <f>[21]Setembro!$E$30</f>
        <v>89.5</v>
      </c>
      <c r="AB27" s="10">
        <f>[21]Setembro!$E$31</f>
        <v>88.208333333333329</v>
      </c>
      <c r="AC27" s="10">
        <f>[21]Setembro!$E$32</f>
        <v>94.958333333333329</v>
      </c>
      <c r="AD27" s="10">
        <f>[21]Setembro!$E$33</f>
        <v>85.333333333333329</v>
      </c>
      <c r="AE27" s="10">
        <f>[21]Setembro!$E$34</f>
        <v>84.208333333333329</v>
      </c>
      <c r="AF27" s="88">
        <f t="shared" si="1"/>
        <v>72.062379227053142</v>
      </c>
      <c r="AI27" t="s">
        <v>24</v>
      </c>
      <c r="AJ27" t="s">
        <v>24</v>
      </c>
    </row>
    <row r="28" spans="1:36" x14ac:dyDescent="0.2">
      <c r="A28" s="56" t="s">
        <v>11</v>
      </c>
      <c r="B28" s="10">
        <f>[22]Setembro!$E$5</f>
        <v>44.291666666666664</v>
      </c>
      <c r="C28" s="10">
        <f>[22]Setembro!$E$6</f>
        <v>37.666666666666664</v>
      </c>
      <c r="D28" s="10">
        <f>[22]Setembro!$E$7</f>
        <v>74.625</v>
      </c>
      <c r="E28" s="10">
        <f>[22]Setembro!$E$8</f>
        <v>67.75</v>
      </c>
      <c r="F28" s="10">
        <f>[22]Setembro!$E$9</f>
        <v>60.5</v>
      </c>
      <c r="G28" s="10">
        <f>[22]Setembro!$E$10</f>
        <v>62.166666666666664</v>
      </c>
      <c r="H28" s="10">
        <f>[22]Setembro!$E$11</f>
        <v>55.875</v>
      </c>
      <c r="I28" s="10">
        <f>[22]Setembro!$E$12</f>
        <v>46.208333333333336</v>
      </c>
      <c r="J28" s="10">
        <f>[22]Setembro!$E$13</f>
        <v>53.541666666666664</v>
      </c>
      <c r="K28" s="10">
        <f>[22]Setembro!$E$14</f>
        <v>67.375</v>
      </c>
      <c r="L28" s="10">
        <f>[22]Setembro!$E$15</f>
        <v>64.916666666666671</v>
      </c>
      <c r="M28" s="10">
        <f>[22]Setembro!$E$16</f>
        <v>55.25</v>
      </c>
      <c r="N28" s="10">
        <f>[22]Setembro!$E$17</f>
        <v>58.375</v>
      </c>
      <c r="O28" s="10">
        <f>[22]Setembro!$E$18</f>
        <v>78.333333333333329</v>
      </c>
      <c r="P28" s="10" t="str">
        <f>[22]Setembro!$E$19</f>
        <v>*</v>
      </c>
      <c r="Q28" s="10" t="str">
        <f>[22]Setembro!$E$20</f>
        <v>*</v>
      </c>
      <c r="R28" s="10">
        <f>[22]Setembro!$E$21</f>
        <v>56.458333333333336</v>
      </c>
      <c r="S28" s="10">
        <f>[22]Setembro!$E$22</f>
        <v>45.291666666666664</v>
      </c>
      <c r="T28" s="10">
        <f>[22]Setembro!$E$23</f>
        <v>51.041666666666664</v>
      </c>
      <c r="U28" s="10">
        <f>[22]Setembro!$E$24</f>
        <v>76.333333333333329</v>
      </c>
      <c r="V28" s="10">
        <f>[22]Setembro!$E$25</f>
        <v>72.708333333333329</v>
      </c>
      <c r="W28" s="10">
        <f>[22]Setembro!$E$26</f>
        <v>83.875</v>
      </c>
      <c r="X28" s="10">
        <f>[22]Setembro!$E$27</f>
        <v>60.5</v>
      </c>
      <c r="Y28" s="10">
        <f>[22]Setembro!$E$28</f>
        <v>48.125</v>
      </c>
      <c r="Z28" s="10">
        <f>[22]Setembro!$E$29</f>
        <v>53.083333333333336</v>
      </c>
      <c r="AA28" s="10">
        <f>[22]Setembro!$E$30</f>
        <v>71.416666666666671</v>
      </c>
      <c r="AB28" s="10">
        <f>[22]Setembro!$E$31</f>
        <v>85.583333333333329</v>
      </c>
      <c r="AC28" s="10">
        <f>[22]Setembro!$E$32</f>
        <v>93.208333333333329</v>
      </c>
      <c r="AD28" s="10">
        <f>[22]Setembro!$E$33</f>
        <v>87</v>
      </c>
      <c r="AE28" s="10">
        <f>[22]Setembro!$E$34</f>
        <v>81.208333333333329</v>
      </c>
      <c r="AF28" s="88" t="s">
        <v>187</v>
      </c>
      <c r="AH28" s="11" t="s">
        <v>24</v>
      </c>
      <c r="AJ28" t="s">
        <v>24</v>
      </c>
    </row>
    <row r="29" spans="1:36" x14ac:dyDescent="0.2">
      <c r="A29" s="56" t="s">
        <v>23</v>
      </c>
      <c r="B29" s="10">
        <f>[23]Setembro!$E$5</f>
        <v>35.5</v>
      </c>
      <c r="C29" s="10">
        <f>[23]Setembro!$E$6</f>
        <v>34.125</v>
      </c>
      <c r="D29" s="10">
        <f>[23]Setembro!$E$7</f>
        <v>64.458333333333329</v>
      </c>
      <c r="E29" s="10">
        <f>[23]Setembro!$E$8</f>
        <v>70.416666666666671</v>
      </c>
      <c r="F29" s="10">
        <f>[23]Setembro!$E$9</f>
        <v>53.25</v>
      </c>
      <c r="G29" s="10">
        <f>[23]Setembro!$E$10</f>
        <v>50.416666666666664</v>
      </c>
      <c r="H29" s="10">
        <f>[23]Setembro!$E$11</f>
        <v>43.416666666666664</v>
      </c>
      <c r="I29" s="10">
        <f>[23]Setembro!$E$12</f>
        <v>40.958333333333336</v>
      </c>
      <c r="J29" s="10">
        <f>[23]Setembro!$E$13</f>
        <v>39.208333333333336</v>
      </c>
      <c r="K29" s="10">
        <f>[23]Setembro!$E$14</f>
        <v>57.916666666666664</v>
      </c>
      <c r="L29" s="10">
        <f>[23]Setembro!$E$15</f>
        <v>62.208333333333336</v>
      </c>
      <c r="M29" s="10">
        <f>[23]Setembro!$E$16</f>
        <v>49.291666666666664</v>
      </c>
      <c r="N29" s="10">
        <f>[23]Setembro!$E$17</f>
        <v>45.916666666666664</v>
      </c>
      <c r="O29" s="10">
        <f>[23]Setembro!$E$18</f>
        <v>69.208333333333329</v>
      </c>
      <c r="P29" s="10">
        <f>[23]Setembro!$E$19</f>
        <v>75.125</v>
      </c>
      <c r="Q29" s="10">
        <f>[23]Setembro!$E$20</f>
        <v>66.166666666666671</v>
      </c>
      <c r="R29" s="10">
        <f>[23]Setembro!$E$21</f>
        <v>47.166666666666664</v>
      </c>
      <c r="S29" s="10">
        <f>[23]Setembro!$E$22</f>
        <v>39.875</v>
      </c>
      <c r="T29" s="10">
        <f>[23]Setembro!$E$23</f>
        <v>52.5</v>
      </c>
      <c r="U29" s="10">
        <f>[23]Setembro!$E$24</f>
        <v>62.333333333333336</v>
      </c>
      <c r="V29" s="10">
        <f>[23]Setembro!$E$25</f>
        <v>52</v>
      </c>
      <c r="W29" s="10">
        <f>[23]Setembro!$E$26</f>
        <v>64.625</v>
      </c>
      <c r="X29" s="10">
        <f>[23]Setembro!$E$27</f>
        <v>61.75</v>
      </c>
      <c r="Y29" s="10">
        <f>[23]Setembro!$E$28</f>
        <v>38.833333333333336</v>
      </c>
      <c r="Z29" s="10">
        <f>[23]Setembro!$E$29</f>
        <v>52.166666666666664</v>
      </c>
      <c r="AA29" s="10">
        <f>[23]Setembro!$E$30</f>
        <v>62.375</v>
      </c>
      <c r="AB29" s="10">
        <f>[23]Setembro!$E$31</f>
        <v>83.333333333333329</v>
      </c>
      <c r="AC29" s="10">
        <f>[23]Setembro!$E$32</f>
        <v>92.208333333333329</v>
      </c>
      <c r="AD29" s="10">
        <f>[23]Setembro!$E$33</f>
        <v>88.125</v>
      </c>
      <c r="AE29" s="10">
        <f>[23]Setembro!$E$34</f>
        <v>80.150000000000006</v>
      </c>
      <c r="AF29" s="88">
        <f t="shared" si="1"/>
        <v>57.834166666666661</v>
      </c>
      <c r="AG29" s="11" t="s">
        <v>24</v>
      </c>
      <c r="AI29" t="s">
        <v>24</v>
      </c>
      <c r="AJ29" t="s">
        <v>24</v>
      </c>
    </row>
    <row r="30" spans="1:36" x14ac:dyDescent="0.2">
      <c r="A30" s="56" t="s">
        <v>12</v>
      </c>
      <c r="B30" s="10">
        <f>[24]Setembro!$E$5</f>
        <v>43.791666666666664</v>
      </c>
      <c r="C30" s="10">
        <f>[24]Setembro!$E$6</f>
        <v>39.458333333333336</v>
      </c>
      <c r="D30" s="10">
        <f>[24]Setembro!$E$7</f>
        <v>51.791666666666664</v>
      </c>
      <c r="E30" s="10">
        <f>[24]Setembro!$E$8</f>
        <v>62.833333333333336</v>
      </c>
      <c r="F30" s="10">
        <f>[24]Setembro!$E$9</f>
        <v>58.666666666666664</v>
      </c>
      <c r="G30" s="10">
        <f>[24]Setembro!$E$10</f>
        <v>59.416666666666664</v>
      </c>
      <c r="H30" s="10">
        <f>[24]Setembro!$E$11</f>
        <v>57.041666666666664</v>
      </c>
      <c r="I30" s="10">
        <f>[24]Setembro!$E$12</f>
        <v>43.333333333333336</v>
      </c>
      <c r="J30" s="10">
        <f>[24]Setembro!$E$13</f>
        <v>32.291666666666664</v>
      </c>
      <c r="K30" s="10">
        <f>[24]Setembro!$E$14</f>
        <v>46.416666666666664</v>
      </c>
      <c r="L30" s="10">
        <f>[24]Setembro!$E$15</f>
        <v>61.291666666666664</v>
      </c>
      <c r="M30" s="10">
        <f>[24]Setembro!$E$16</f>
        <v>53.333333333333336</v>
      </c>
      <c r="N30" s="10">
        <f>[24]Setembro!$E$17</f>
        <v>54.541666666666664</v>
      </c>
      <c r="O30" s="10">
        <f>[24]Setembro!$E$18</f>
        <v>77.208333333333329</v>
      </c>
      <c r="P30" s="10">
        <f>[24]Setembro!$E$19</f>
        <v>86.166666666666671</v>
      </c>
      <c r="Q30" s="10">
        <f>[24]Setembro!$E$20</f>
        <v>66.458333333333329</v>
      </c>
      <c r="R30" s="10">
        <f>[24]Setembro!$E$21</f>
        <v>49.75</v>
      </c>
      <c r="S30" s="10">
        <f>[24]Setembro!$E$22</f>
        <v>45.708333333333336</v>
      </c>
      <c r="T30" s="10">
        <f>[24]Setembro!$E$23</f>
        <v>49.833333333333336</v>
      </c>
      <c r="U30" s="10">
        <f>[24]Setembro!$E$24</f>
        <v>83.916666666666671</v>
      </c>
      <c r="V30" s="10">
        <f>[24]Setembro!$E$25</f>
        <v>83.791666666666671</v>
      </c>
      <c r="W30" s="10">
        <f>[24]Setembro!$E$26</f>
        <v>87.458333333333329</v>
      </c>
      <c r="X30" s="10">
        <f>[24]Setembro!$E$27</f>
        <v>57.125</v>
      </c>
      <c r="Y30" s="10">
        <f>[24]Setembro!$E$28</f>
        <v>51.166666666666664</v>
      </c>
      <c r="Z30" s="10">
        <f>[24]Setembro!$E$29</f>
        <v>49.541666666666664</v>
      </c>
      <c r="AA30" s="10">
        <f>[24]Setembro!$E$30</f>
        <v>67.666666666666671</v>
      </c>
      <c r="AB30" s="10">
        <f>[24]Setembro!$E$31</f>
        <v>78.791666666666671</v>
      </c>
      <c r="AC30" s="10">
        <f>[24]Setembro!$E$32</f>
        <v>90.045454545454547</v>
      </c>
      <c r="AD30" s="10">
        <f>[24]Setembro!$E$33</f>
        <v>76.875</v>
      </c>
      <c r="AE30" s="10">
        <f>[24]Setembro!$E$34</f>
        <v>77.958333333333329</v>
      </c>
      <c r="AF30" s="88">
        <f t="shared" si="1"/>
        <v>61.45568181818183</v>
      </c>
      <c r="AH30" t="s">
        <v>24</v>
      </c>
      <c r="AI30" t="s">
        <v>24</v>
      </c>
      <c r="AJ30" t="s">
        <v>24</v>
      </c>
    </row>
    <row r="31" spans="1:36" s="5" customFormat="1" ht="17.100000000000001" customHeight="1" x14ac:dyDescent="0.2">
      <c r="A31" s="57" t="s">
        <v>188</v>
      </c>
      <c r="B31" s="12">
        <f t="shared" ref="B31:AE31" si="2">AVERAGE(B5:B30)</f>
        <v>47.211956521884069</v>
      </c>
      <c r="C31" s="12">
        <f t="shared" si="2"/>
        <v>43.474322621153121</v>
      </c>
      <c r="D31" s="12">
        <f t="shared" si="2"/>
        <v>63.640282449264816</v>
      </c>
      <c r="E31" s="12">
        <f t="shared" si="2"/>
        <v>62.436594202898561</v>
      </c>
      <c r="F31" s="12">
        <f t="shared" si="2"/>
        <v>59.797400886333691</v>
      </c>
      <c r="G31" s="12">
        <f t="shared" si="2"/>
        <v>62.934090908939417</v>
      </c>
      <c r="H31" s="12">
        <f t="shared" si="2"/>
        <v>59.823412698253975</v>
      </c>
      <c r="I31" s="12">
        <f t="shared" si="2"/>
        <v>47.69746376826086</v>
      </c>
      <c r="J31" s="12">
        <f t="shared" si="2"/>
        <v>46.143115942173914</v>
      </c>
      <c r="K31" s="12">
        <f t="shared" si="2"/>
        <v>58.5251976284585</v>
      </c>
      <c r="L31" s="12">
        <f t="shared" si="2"/>
        <v>59.957674571956524</v>
      </c>
      <c r="M31" s="12">
        <f t="shared" si="2"/>
        <v>57.475504095778206</v>
      </c>
      <c r="N31" s="12">
        <f t="shared" si="2"/>
        <v>58.219990548349095</v>
      </c>
      <c r="O31" s="12">
        <f t="shared" si="2"/>
        <v>75.39604899915112</v>
      </c>
      <c r="P31" s="12">
        <f t="shared" si="2"/>
        <v>77.483967391471012</v>
      </c>
      <c r="Q31" s="12">
        <f t="shared" si="2"/>
        <v>65.643280632562579</v>
      </c>
      <c r="R31" s="12">
        <f t="shared" si="2"/>
        <v>53.561909262759926</v>
      </c>
      <c r="S31" s="12">
        <f t="shared" si="2"/>
        <v>45.869565217536227</v>
      </c>
      <c r="T31" s="12">
        <f t="shared" si="2"/>
        <v>53.144533711405174</v>
      </c>
      <c r="U31" s="12">
        <f t="shared" si="2"/>
        <v>77.331439393787861</v>
      </c>
      <c r="V31" s="12">
        <f t="shared" si="2"/>
        <v>78.711654589371975</v>
      </c>
      <c r="W31" s="12">
        <f t="shared" si="2"/>
        <v>79.581803085199823</v>
      </c>
      <c r="X31" s="12">
        <f t="shared" si="2"/>
        <v>57.404833496785429</v>
      </c>
      <c r="Y31" s="12">
        <f t="shared" si="2"/>
        <v>48.225000000000001</v>
      </c>
      <c r="Z31" s="12">
        <f t="shared" si="2"/>
        <v>51.276851120027942</v>
      </c>
      <c r="AA31" s="12">
        <f t="shared" si="2"/>
        <v>73.323357213577623</v>
      </c>
      <c r="AB31" s="12">
        <f t="shared" si="2"/>
        <v>84.355902777916668</v>
      </c>
      <c r="AC31" s="12">
        <f t="shared" si="2"/>
        <v>92.247181637806634</v>
      </c>
      <c r="AD31" s="12">
        <f t="shared" si="2"/>
        <v>84.866772342995162</v>
      </c>
      <c r="AE31" s="12">
        <f t="shared" si="2"/>
        <v>81.280329106141281</v>
      </c>
      <c r="AF31" s="87">
        <f>AVERAGE(AF5:AF30)</f>
        <v>63.723864993182623</v>
      </c>
      <c r="AH31" s="5" t="s">
        <v>24</v>
      </c>
      <c r="AJ31" s="5" t="s">
        <v>24</v>
      </c>
    </row>
    <row r="32" spans="1:36" x14ac:dyDescent="0.2">
      <c r="A32" s="45"/>
      <c r="B32" s="46"/>
      <c r="C32" s="46"/>
      <c r="D32" s="46" t="s">
        <v>76</v>
      </c>
      <c r="E32" s="46"/>
      <c r="F32" s="46"/>
      <c r="G32" s="46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53"/>
      <c r="AE32" s="59" t="s">
        <v>24</v>
      </c>
      <c r="AF32" s="83"/>
    </row>
    <row r="33" spans="1:36" x14ac:dyDescent="0.2">
      <c r="A33" s="45"/>
      <c r="B33" s="47" t="s">
        <v>77</v>
      </c>
      <c r="C33" s="47"/>
      <c r="D33" s="47"/>
      <c r="E33" s="47"/>
      <c r="F33" s="47"/>
      <c r="G33" s="47"/>
      <c r="H33" s="47"/>
      <c r="I33" s="47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126"/>
      <c r="U33" s="126"/>
      <c r="V33" s="126"/>
      <c r="W33" s="126"/>
      <c r="X33" s="126"/>
      <c r="Y33" s="85"/>
      <c r="Z33" s="85"/>
      <c r="AA33" s="85"/>
      <c r="AB33" s="85"/>
      <c r="AC33" s="85"/>
      <c r="AD33" s="85"/>
      <c r="AE33" s="85"/>
      <c r="AF33" s="83"/>
      <c r="AJ33" t="s">
        <v>24</v>
      </c>
    </row>
    <row r="34" spans="1:36" x14ac:dyDescent="0.2">
      <c r="A34" s="48"/>
      <c r="B34" s="85"/>
      <c r="C34" s="85"/>
      <c r="D34" s="85"/>
      <c r="E34" s="85"/>
      <c r="F34" s="85"/>
      <c r="G34" s="85"/>
      <c r="H34" s="85"/>
      <c r="I34" s="85"/>
      <c r="J34" s="86"/>
      <c r="K34" s="86"/>
      <c r="L34" s="86"/>
      <c r="M34" s="86"/>
      <c r="N34" s="86"/>
      <c r="O34" s="86"/>
      <c r="P34" s="86"/>
      <c r="Q34" s="85"/>
      <c r="R34" s="85"/>
      <c r="S34" s="85"/>
      <c r="T34" s="127"/>
      <c r="U34" s="127"/>
      <c r="V34" s="127"/>
      <c r="W34" s="127"/>
      <c r="X34" s="127"/>
      <c r="Y34" s="85"/>
      <c r="Z34" s="85"/>
      <c r="AA34" s="85"/>
      <c r="AB34" s="85"/>
      <c r="AC34" s="85"/>
      <c r="AD34" s="53"/>
      <c r="AE34" s="53"/>
      <c r="AF34" s="83"/>
    </row>
    <row r="35" spans="1:36" x14ac:dyDescent="0.2">
      <c r="A35" s="45"/>
      <c r="B35" s="46"/>
      <c r="C35" s="46"/>
      <c r="D35" s="46"/>
      <c r="E35" s="46"/>
      <c r="F35" s="46"/>
      <c r="G35" s="46"/>
      <c r="H35" s="46"/>
      <c r="I35" s="46"/>
      <c r="J35" s="46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53"/>
      <c r="AE35" s="53"/>
      <c r="AF35" s="83"/>
    </row>
    <row r="36" spans="1:36" x14ac:dyDescent="0.2">
      <c r="A36" s="48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53"/>
      <c r="AF36" s="83"/>
    </row>
    <row r="37" spans="1:36" x14ac:dyDescent="0.2">
      <c r="A37" s="48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54"/>
      <c r="AF37" s="83"/>
    </row>
    <row r="38" spans="1:36" ht="13.5" thickBot="1" x14ac:dyDescent="0.25">
      <c r="A38" s="60"/>
      <c r="B38" s="61"/>
      <c r="C38" s="61"/>
      <c r="D38" s="61"/>
      <c r="E38" s="61"/>
      <c r="F38" s="61"/>
      <c r="G38" s="61" t="s">
        <v>24</v>
      </c>
      <c r="H38" s="61"/>
      <c r="I38" s="61"/>
      <c r="J38" s="61"/>
      <c r="K38" s="61"/>
      <c r="L38" s="61" t="s">
        <v>24</v>
      </c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84"/>
      <c r="AH38" t="s">
        <v>24</v>
      </c>
    </row>
    <row r="40" spans="1:36" x14ac:dyDescent="0.2">
      <c r="AH40" t="s">
        <v>24</v>
      </c>
    </row>
    <row r="41" spans="1:36" x14ac:dyDescent="0.2">
      <c r="K41" s="2" t="s">
        <v>24</v>
      </c>
      <c r="AE41" s="2" t="s">
        <v>24</v>
      </c>
    </row>
    <row r="43" spans="1:36" x14ac:dyDescent="0.2">
      <c r="M43" s="2" t="s">
        <v>24</v>
      </c>
      <c r="T43" s="2" t="s">
        <v>24</v>
      </c>
    </row>
    <row r="44" spans="1:36" x14ac:dyDescent="0.2">
      <c r="AB44" s="2" t="s">
        <v>24</v>
      </c>
      <c r="AC44" s="2" t="s">
        <v>24</v>
      </c>
      <c r="AF44" s="7" t="s">
        <v>24</v>
      </c>
    </row>
    <row r="45" spans="1:36" x14ac:dyDescent="0.2">
      <c r="P45" s="2" t="s">
        <v>24</v>
      </c>
      <c r="R45" s="2" t="s">
        <v>24</v>
      </c>
    </row>
    <row r="47" spans="1:36" x14ac:dyDescent="0.2">
      <c r="AG47" t="s">
        <v>24</v>
      </c>
    </row>
    <row r="50" spans="11:20" x14ac:dyDescent="0.2">
      <c r="T50" s="2" t="s">
        <v>24</v>
      </c>
    </row>
    <row r="53" spans="11:20" x14ac:dyDescent="0.2">
      <c r="K53" s="2" t="s">
        <v>24</v>
      </c>
    </row>
  </sheetData>
  <mergeCells count="36">
    <mergeCell ref="AF3:AF4"/>
    <mergeCell ref="T33:X33"/>
    <mergeCell ref="T34:X34"/>
    <mergeCell ref="Z3:Z4"/>
    <mergeCell ref="AE3:AE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  <mergeCell ref="N3:N4"/>
    <mergeCell ref="O3:O4"/>
    <mergeCell ref="P3:P4"/>
    <mergeCell ref="Q3:Q4"/>
    <mergeCell ref="R3:R4"/>
    <mergeCell ref="B2:AF2"/>
    <mergeCell ref="M3:M4"/>
    <mergeCell ref="A1:AF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7"/>
  <sheetViews>
    <sheetView zoomScale="90" zoomScaleNormal="90" workbookViewId="0">
      <selection activeCell="AG7" sqref="AF7:AG8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1" width="6.28515625" style="2" customWidth="1"/>
    <col min="32" max="32" width="7.5703125" style="7" bestFit="1" customWidth="1"/>
    <col min="33" max="33" width="7.7109375" style="1" customWidth="1"/>
  </cols>
  <sheetData>
    <row r="1" spans="1:35" ht="20.100000000000001" customHeight="1" x14ac:dyDescent="0.2">
      <c r="A1" s="119" t="s">
        <v>211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1"/>
    </row>
    <row r="2" spans="1:35" s="4" customFormat="1" ht="20.100000000000001" customHeight="1" x14ac:dyDescent="0.2">
      <c r="A2" s="146" t="s">
        <v>13</v>
      </c>
      <c r="B2" s="139" t="s">
        <v>191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2"/>
    </row>
    <row r="3" spans="1:35" s="5" customFormat="1" ht="20.100000000000001" customHeight="1" x14ac:dyDescent="0.2">
      <c r="A3" s="146"/>
      <c r="B3" s="147">
        <v>1</v>
      </c>
      <c r="C3" s="147">
        <f>SUM(B3+1)</f>
        <v>2</v>
      </c>
      <c r="D3" s="147">
        <f t="shared" ref="D3:AD3" si="0">SUM(C3+1)</f>
        <v>3</v>
      </c>
      <c r="E3" s="147">
        <f t="shared" si="0"/>
        <v>4</v>
      </c>
      <c r="F3" s="147">
        <f t="shared" si="0"/>
        <v>5</v>
      </c>
      <c r="G3" s="147">
        <f t="shared" si="0"/>
        <v>6</v>
      </c>
      <c r="H3" s="147">
        <f t="shared" si="0"/>
        <v>7</v>
      </c>
      <c r="I3" s="147">
        <f t="shared" si="0"/>
        <v>8</v>
      </c>
      <c r="J3" s="147">
        <f t="shared" si="0"/>
        <v>9</v>
      </c>
      <c r="K3" s="147">
        <f t="shared" si="0"/>
        <v>10</v>
      </c>
      <c r="L3" s="147">
        <f t="shared" si="0"/>
        <v>11</v>
      </c>
      <c r="M3" s="147">
        <f t="shared" si="0"/>
        <v>12</v>
      </c>
      <c r="N3" s="147">
        <f t="shared" si="0"/>
        <v>13</v>
      </c>
      <c r="O3" s="147">
        <f t="shared" si="0"/>
        <v>14</v>
      </c>
      <c r="P3" s="147">
        <f t="shared" si="0"/>
        <v>15</v>
      </c>
      <c r="Q3" s="147">
        <f t="shared" si="0"/>
        <v>16</v>
      </c>
      <c r="R3" s="147">
        <f t="shared" si="0"/>
        <v>17</v>
      </c>
      <c r="S3" s="147">
        <f t="shared" si="0"/>
        <v>18</v>
      </c>
      <c r="T3" s="147">
        <f t="shared" si="0"/>
        <v>19</v>
      </c>
      <c r="U3" s="147">
        <f t="shared" si="0"/>
        <v>20</v>
      </c>
      <c r="V3" s="147">
        <f t="shared" si="0"/>
        <v>21</v>
      </c>
      <c r="W3" s="147">
        <f t="shared" si="0"/>
        <v>22</v>
      </c>
      <c r="X3" s="147">
        <f t="shared" si="0"/>
        <v>23</v>
      </c>
      <c r="Y3" s="147">
        <f t="shared" si="0"/>
        <v>24</v>
      </c>
      <c r="Z3" s="147">
        <f t="shared" si="0"/>
        <v>25</v>
      </c>
      <c r="AA3" s="147">
        <f t="shared" si="0"/>
        <v>26</v>
      </c>
      <c r="AB3" s="147">
        <f t="shared" si="0"/>
        <v>27</v>
      </c>
      <c r="AC3" s="147">
        <f t="shared" si="0"/>
        <v>28</v>
      </c>
      <c r="AD3" s="147">
        <f t="shared" si="0"/>
        <v>29</v>
      </c>
      <c r="AE3" s="148">
        <v>30</v>
      </c>
      <c r="AF3" s="102" t="s">
        <v>17</v>
      </c>
      <c r="AG3" s="97" t="s">
        <v>16</v>
      </c>
    </row>
    <row r="4" spans="1:35" s="5" customFormat="1" ht="20.100000000000001" customHeight="1" x14ac:dyDescent="0.2">
      <c r="A4" s="146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8"/>
      <c r="AF4" s="102" t="s">
        <v>15</v>
      </c>
      <c r="AG4" s="97" t="s">
        <v>15</v>
      </c>
    </row>
    <row r="5" spans="1:35" s="5" customFormat="1" x14ac:dyDescent="0.2">
      <c r="A5" s="56" t="s">
        <v>20</v>
      </c>
      <c r="B5" s="105">
        <f>[1]Setembro!$F$5</f>
        <v>88</v>
      </c>
      <c r="C5" s="105">
        <f>[1]Setembro!$F$6</f>
        <v>87</v>
      </c>
      <c r="D5" s="105">
        <f>[1]Setembro!$F$7</f>
        <v>89</v>
      </c>
      <c r="E5" s="105">
        <f>[1]Setembro!$F$8</f>
        <v>88</v>
      </c>
      <c r="F5" s="105">
        <f>[1]Setembro!$F$9</f>
        <v>91</v>
      </c>
      <c r="G5" s="105">
        <f>[1]Setembro!$F$10</f>
        <v>86</v>
      </c>
      <c r="H5" s="105">
        <f>[1]Setembro!$F$11</f>
        <v>99</v>
      </c>
      <c r="I5" s="105">
        <f>[1]Setembro!$F$12</f>
        <v>92</v>
      </c>
      <c r="J5" s="105">
        <f>[1]Setembro!$F$13</f>
        <v>97</v>
      </c>
      <c r="K5" s="105">
        <f>[1]Setembro!$F$14</f>
        <v>87</v>
      </c>
      <c r="L5" s="105">
        <f>[1]Setembro!$F$15</f>
        <v>90</v>
      </c>
      <c r="M5" s="105">
        <f>[1]Setembro!$F$16</f>
        <v>93</v>
      </c>
      <c r="N5" s="105">
        <f>[1]Setembro!$F$17</f>
        <v>91</v>
      </c>
      <c r="O5" s="105">
        <f>[1]Setembro!$F$18</f>
        <v>100</v>
      </c>
      <c r="P5" s="105">
        <f>[1]Setembro!$F$19</f>
        <v>100</v>
      </c>
      <c r="Q5" s="105">
        <f>[1]Setembro!$F$20</f>
        <v>100</v>
      </c>
      <c r="R5" s="105">
        <f>[1]Setembro!$F$21</f>
        <v>92</v>
      </c>
      <c r="S5" s="105">
        <f>[1]Setembro!$F$22</f>
        <v>83</v>
      </c>
      <c r="T5" s="105">
        <f>[1]Setembro!$F$23</f>
        <v>91</v>
      </c>
      <c r="U5" s="105">
        <f>[1]Setembro!$F$24</f>
        <v>100</v>
      </c>
      <c r="V5" s="105">
        <f>[1]Setembro!$F$25</f>
        <v>100</v>
      </c>
      <c r="W5" s="105">
        <f>[1]Setembro!$F$26</f>
        <v>100</v>
      </c>
      <c r="X5" s="105">
        <f>[1]Setembro!$F$27</f>
        <v>92</v>
      </c>
      <c r="Y5" s="105">
        <f>[1]Setembro!$F$28</f>
        <v>97</v>
      </c>
      <c r="Z5" s="105">
        <f>[1]Setembro!$F$29</f>
        <v>90</v>
      </c>
      <c r="AA5" s="105">
        <f>[1]Setembro!$F$30</f>
        <v>96</v>
      </c>
      <c r="AB5" s="105">
        <f>[1]Setembro!$F$31</f>
        <v>99</v>
      </c>
      <c r="AC5" s="105">
        <f>[1]Setembro!$F$32</f>
        <v>100</v>
      </c>
      <c r="AD5" s="105">
        <f>[1]Setembro!$F$33</f>
        <v>100</v>
      </c>
      <c r="AE5" s="105">
        <f>[1]Setembro!$F$34</f>
        <v>100</v>
      </c>
      <c r="AF5" s="13">
        <f>MAX(B5:AE5)</f>
        <v>100</v>
      </c>
      <c r="AG5" s="89">
        <f>AVERAGE(B5:AE5)</f>
        <v>93.933333333333337</v>
      </c>
    </row>
    <row r="6" spans="1:35" s="5" customFormat="1" x14ac:dyDescent="0.2">
      <c r="A6" s="56" t="s">
        <v>219</v>
      </c>
      <c r="B6" s="10">
        <v>76</v>
      </c>
      <c r="C6" s="10">
        <v>67</v>
      </c>
      <c r="D6" s="10">
        <v>86</v>
      </c>
      <c r="E6" s="10">
        <v>77</v>
      </c>
      <c r="F6" s="10">
        <v>85</v>
      </c>
      <c r="G6" s="10">
        <v>93</v>
      </c>
      <c r="H6" s="10">
        <v>97</v>
      </c>
      <c r="I6" s="10">
        <v>75</v>
      </c>
      <c r="J6" s="10">
        <v>79</v>
      </c>
      <c r="K6" s="10">
        <v>88</v>
      </c>
      <c r="L6" s="10">
        <v>83</v>
      </c>
      <c r="M6" s="10">
        <v>82</v>
      </c>
      <c r="N6" s="10">
        <v>93</v>
      </c>
      <c r="O6" s="10">
        <v>97</v>
      </c>
      <c r="P6" s="10">
        <v>98</v>
      </c>
      <c r="Q6" s="10">
        <v>89</v>
      </c>
      <c r="R6" s="10">
        <v>84</v>
      </c>
      <c r="S6" s="10">
        <v>79</v>
      </c>
      <c r="T6" s="10">
        <v>87</v>
      </c>
      <c r="U6" s="10">
        <v>98</v>
      </c>
      <c r="V6" s="10">
        <v>98</v>
      </c>
      <c r="W6" s="10">
        <v>97</v>
      </c>
      <c r="X6" s="10">
        <v>83</v>
      </c>
      <c r="Y6" s="10">
        <v>87</v>
      </c>
      <c r="Z6" s="10">
        <v>82</v>
      </c>
      <c r="AA6" s="10">
        <v>98</v>
      </c>
      <c r="AB6" s="10">
        <v>98</v>
      </c>
      <c r="AC6" s="10">
        <v>99</v>
      </c>
      <c r="AD6" s="10">
        <v>97</v>
      </c>
      <c r="AE6" s="10">
        <v>97</v>
      </c>
      <c r="AF6" s="13">
        <f>MAX(B6:AE6)</f>
        <v>99</v>
      </c>
      <c r="AG6" s="89">
        <f>AVERAGE(B6:AE6)</f>
        <v>88.3</v>
      </c>
    </row>
    <row r="7" spans="1:35" x14ac:dyDescent="0.2">
      <c r="A7" s="56" t="s">
        <v>0</v>
      </c>
      <c r="B7" s="10">
        <f>[2]Setembro!$F$5</f>
        <v>72</v>
      </c>
      <c r="C7" s="10">
        <f>[2]Setembro!$F$6</f>
        <v>77</v>
      </c>
      <c r="D7" s="10">
        <f>[2]Setembro!$F$7</f>
        <v>81</v>
      </c>
      <c r="E7" s="10">
        <f>[2]Setembro!$F$8</f>
        <v>70</v>
      </c>
      <c r="F7" s="10">
        <f>[2]Setembro!$F$9</f>
        <v>81</v>
      </c>
      <c r="G7" s="10">
        <f>[2]Setembro!$F$10</f>
        <v>75</v>
      </c>
      <c r="H7" s="10">
        <f>[2]Setembro!$F$11</f>
        <v>91</v>
      </c>
      <c r="I7" s="10">
        <f>[2]Setembro!$F$12</f>
        <v>89</v>
      </c>
      <c r="J7" s="10">
        <f>[2]Setembro!$F$13</f>
        <v>78</v>
      </c>
      <c r="K7" s="10">
        <f>[2]Setembro!$F$14</f>
        <v>79</v>
      </c>
      <c r="L7" s="10">
        <f>[2]Setembro!$F$15</f>
        <v>86</v>
      </c>
      <c r="M7" s="10">
        <f>[2]Setembro!$F$16</f>
        <v>90</v>
      </c>
      <c r="N7" s="10">
        <f>[2]Setembro!$F$17</f>
        <v>77</v>
      </c>
      <c r="O7" s="10">
        <f>[2]Setembro!$F$18</f>
        <v>94</v>
      </c>
      <c r="P7" s="10">
        <f>[2]Setembro!$F$19</f>
        <v>94</v>
      </c>
      <c r="Q7" s="10">
        <f>[2]Setembro!$F$20</f>
        <v>95</v>
      </c>
      <c r="R7" s="10">
        <f>[2]Setembro!$F$21</f>
        <v>66</v>
      </c>
      <c r="S7" s="10">
        <f>[2]Setembro!$F$22</f>
        <v>50</v>
      </c>
      <c r="T7" s="10">
        <f>[2]Setembro!$F$23</f>
        <v>65</v>
      </c>
      <c r="U7" s="10">
        <f>[2]Setembro!$F$24</f>
        <v>93</v>
      </c>
      <c r="V7" s="10">
        <f>[2]Setembro!$F$25</f>
        <v>93</v>
      </c>
      <c r="W7" s="10">
        <f>[2]Setembro!$F$26</f>
        <v>93</v>
      </c>
      <c r="X7" s="10">
        <f>[2]Setembro!$F$27</f>
        <v>85</v>
      </c>
      <c r="Y7" s="10">
        <f>[2]Setembro!$F$28</f>
        <v>65</v>
      </c>
      <c r="Z7" s="10">
        <f>[2]Setembro!$F$29</f>
        <v>82</v>
      </c>
      <c r="AA7" s="10">
        <f>[2]Setembro!$F$30</f>
        <v>92</v>
      </c>
      <c r="AB7" s="10">
        <f>[2]Setembro!$F$31</f>
        <v>93</v>
      </c>
      <c r="AC7" s="10">
        <f>[2]Setembro!$F$32</f>
        <v>95</v>
      </c>
      <c r="AD7" s="10">
        <f>[2]Setembro!$F$33</f>
        <v>95</v>
      </c>
      <c r="AE7" s="10">
        <f>[2]Setembro!$F$34</f>
        <v>92</v>
      </c>
      <c r="AF7" s="13">
        <f t="shared" ref="AF7:AF30" si="1">MAX(B7:AE7)</f>
        <v>95</v>
      </c>
      <c r="AG7" s="89">
        <f t="shared" ref="AG7:AG30" si="2">AVERAGE(B7:AE7)</f>
        <v>82.933333333333337</v>
      </c>
    </row>
    <row r="8" spans="1:35" x14ac:dyDescent="0.2">
      <c r="A8" s="56" t="s">
        <v>220</v>
      </c>
      <c r="B8" s="10">
        <v>81</v>
      </c>
      <c r="C8" s="10">
        <v>93</v>
      </c>
      <c r="D8" s="10">
        <v>99</v>
      </c>
      <c r="E8" s="10">
        <v>94</v>
      </c>
      <c r="F8" s="10">
        <v>96</v>
      </c>
      <c r="G8" s="10">
        <v>99</v>
      </c>
      <c r="H8" s="10">
        <v>98</v>
      </c>
      <c r="I8" s="10">
        <v>80</v>
      </c>
      <c r="J8" s="10">
        <v>73</v>
      </c>
      <c r="K8" s="10">
        <v>99</v>
      </c>
      <c r="L8" s="10">
        <v>66</v>
      </c>
      <c r="M8" s="10">
        <v>87</v>
      </c>
      <c r="N8" s="10">
        <v>98</v>
      </c>
      <c r="O8" s="10">
        <v>99</v>
      </c>
      <c r="P8" s="10">
        <v>95</v>
      </c>
      <c r="Q8" s="10">
        <v>70</v>
      </c>
      <c r="R8" s="10">
        <v>95</v>
      </c>
      <c r="S8" s="10">
        <v>78</v>
      </c>
      <c r="T8" s="10">
        <v>97</v>
      </c>
      <c r="U8" s="10">
        <v>99</v>
      </c>
      <c r="V8" s="10">
        <v>99</v>
      </c>
      <c r="W8" s="10">
        <v>99</v>
      </c>
      <c r="X8" s="10">
        <v>85</v>
      </c>
      <c r="Y8" s="10">
        <v>72</v>
      </c>
      <c r="Z8" s="10">
        <v>99</v>
      </c>
      <c r="AA8" s="10">
        <v>99</v>
      </c>
      <c r="AB8" s="10">
        <v>99</v>
      </c>
      <c r="AC8" s="10">
        <v>99</v>
      </c>
      <c r="AD8" s="10">
        <v>99</v>
      </c>
      <c r="AE8" s="10">
        <v>99</v>
      </c>
      <c r="AF8" s="13">
        <f t="shared" ref="AF8" si="3">MAX(B8:AE8)</f>
        <v>99</v>
      </c>
      <c r="AG8" s="89">
        <f t="shared" ref="AG8" si="4">AVERAGE(B8:AE8)</f>
        <v>91.5</v>
      </c>
    </row>
    <row r="9" spans="1:35" x14ac:dyDescent="0.2">
      <c r="A9" s="56" t="s">
        <v>85</v>
      </c>
      <c r="B9" s="10">
        <f>[3]Setembro!$F$5</f>
        <v>87</v>
      </c>
      <c r="C9" s="10">
        <f>[3]Setembro!$F$6</f>
        <v>63</v>
      </c>
      <c r="D9" s="10">
        <f>[3]Setembro!$F$7</f>
        <v>94</v>
      </c>
      <c r="E9" s="10">
        <f>[3]Setembro!$F$8</f>
        <v>90</v>
      </c>
      <c r="F9" s="10">
        <f>[3]Setembro!$F$9</f>
        <v>87</v>
      </c>
      <c r="G9" s="10">
        <f>[3]Setembro!$F$10</f>
        <v>97</v>
      </c>
      <c r="H9" s="10">
        <f>[3]Setembro!$F$11</f>
        <v>99</v>
      </c>
      <c r="I9" s="10">
        <f>[3]Setembro!$F$12</f>
        <v>90</v>
      </c>
      <c r="J9" s="10">
        <f>[3]Setembro!$F$13</f>
        <v>77</v>
      </c>
      <c r="K9" s="10">
        <f>[3]Setembro!$F$14</f>
        <v>95</v>
      </c>
      <c r="L9" s="10">
        <f>[3]Setembro!$F$15</f>
        <v>95</v>
      </c>
      <c r="M9" s="10">
        <f>[3]Setembro!$F$16</f>
        <v>95</v>
      </c>
      <c r="N9" s="10">
        <f>[3]Setembro!$F$17</f>
        <v>92</v>
      </c>
      <c r="O9" s="10">
        <f>[3]Setembro!$F$18</f>
        <v>100</v>
      </c>
      <c r="P9" s="10">
        <f>[3]Setembro!$F$19</f>
        <v>100</v>
      </c>
      <c r="Q9" s="10">
        <f>[3]Setembro!$F$20</f>
        <v>100</v>
      </c>
      <c r="R9" s="10">
        <f>[3]Setembro!$F$21</f>
        <v>91</v>
      </c>
      <c r="S9" s="10">
        <f>[3]Setembro!$F$22</f>
        <v>77</v>
      </c>
      <c r="T9" s="10">
        <f>[3]Setembro!$F$23</f>
        <v>84</v>
      </c>
      <c r="U9" s="10">
        <f>[3]Setembro!$F$24</f>
        <v>100</v>
      </c>
      <c r="V9" s="10">
        <f>[3]Setembro!$F$25</f>
        <v>100</v>
      </c>
      <c r="W9" s="10">
        <f>[3]Setembro!$F$26</f>
        <v>100</v>
      </c>
      <c r="X9" s="10">
        <f>[3]Setembro!$F$27</f>
        <v>94</v>
      </c>
      <c r="Y9" s="10">
        <f>[3]Setembro!$F$28</f>
        <v>86</v>
      </c>
      <c r="Z9" s="10">
        <f>[3]Setembro!$F$29</f>
        <v>89</v>
      </c>
      <c r="AA9" s="10">
        <f>[3]Setembro!$F$30</f>
        <v>92</v>
      </c>
      <c r="AB9" s="10">
        <f>[3]Setembro!$F$31</f>
        <v>100</v>
      </c>
      <c r="AC9" s="10">
        <f>[3]Setembro!$F$32</f>
        <v>100</v>
      </c>
      <c r="AD9" s="10">
        <f>[3]Setembro!$F$33</f>
        <v>100</v>
      </c>
      <c r="AE9" s="10">
        <f>[3]Setembro!$F$34</f>
        <v>100</v>
      </c>
      <c r="AF9" s="13">
        <f t="shared" si="1"/>
        <v>100</v>
      </c>
      <c r="AG9" s="89">
        <f t="shared" si="2"/>
        <v>92.466666666666669</v>
      </c>
    </row>
    <row r="10" spans="1:35" x14ac:dyDescent="0.2">
      <c r="A10" s="56" t="s">
        <v>41</v>
      </c>
      <c r="B10" s="10">
        <f>[4]Setembro!$F$5</f>
        <v>78</v>
      </c>
      <c r="C10" s="10">
        <f>[4]Setembro!$F$6</f>
        <v>52</v>
      </c>
      <c r="D10" s="10">
        <f>[4]Setembro!$F$7</f>
        <v>100</v>
      </c>
      <c r="E10" s="10">
        <f>[4]Setembro!$F$8</f>
        <v>100</v>
      </c>
      <c r="F10" s="10">
        <f>[4]Setembro!$F$9</f>
        <v>77</v>
      </c>
      <c r="G10" s="10">
        <f>[4]Setembro!$F$10</f>
        <v>100</v>
      </c>
      <c r="H10" s="10">
        <f>[4]Setembro!$F$11</f>
        <v>100</v>
      </c>
      <c r="I10" s="10">
        <f>[4]Setembro!$F$12</f>
        <v>80</v>
      </c>
      <c r="J10" s="10">
        <f>[4]Setembro!$F$13</f>
        <v>68</v>
      </c>
      <c r="K10" s="10">
        <f>[4]Setembro!$F$14</f>
        <v>100</v>
      </c>
      <c r="L10" s="10">
        <f>[4]Setembro!$F$15</f>
        <v>87</v>
      </c>
      <c r="M10" s="10">
        <f>[4]Setembro!$F$16</f>
        <v>78</v>
      </c>
      <c r="N10" s="10">
        <f>[4]Setembro!$F$17</f>
        <v>79</v>
      </c>
      <c r="O10" s="10" t="str">
        <f>[4]Setembro!$F$18</f>
        <v>*</v>
      </c>
      <c r="P10" s="10" t="str">
        <f>[4]Setembro!$F$19</f>
        <v>*</v>
      </c>
      <c r="Q10" s="10">
        <f>[4]Setembro!$F$20</f>
        <v>100</v>
      </c>
      <c r="R10" s="10">
        <f>[4]Setembro!$F$21</f>
        <v>80</v>
      </c>
      <c r="S10" s="10">
        <f>[4]Setembro!$F$22</f>
        <v>76</v>
      </c>
      <c r="T10" s="10">
        <f>[4]Setembro!$F$23</f>
        <v>80</v>
      </c>
      <c r="U10" s="10" t="str">
        <f>[4]Setembro!$F$24</f>
        <v>*</v>
      </c>
      <c r="V10" s="10" t="str">
        <f>[4]Setembro!$F$25</f>
        <v>*</v>
      </c>
      <c r="W10" s="10" t="str">
        <f>[4]Setembro!$F$26</f>
        <v>*</v>
      </c>
      <c r="X10" s="10">
        <f>[4]Setembro!$F$27</f>
        <v>81</v>
      </c>
      <c r="Y10" s="10">
        <f>[4]Setembro!$F$28</f>
        <v>79</v>
      </c>
      <c r="Z10" s="10">
        <f>[4]Setembro!$F$29</f>
        <v>77</v>
      </c>
      <c r="AA10" s="10" t="str">
        <f>[4]Setembro!$F$30</f>
        <v>*</v>
      </c>
      <c r="AB10" s="10" t="str">
        <f>[4]Setembro!$F$31</f>
        <v>*</v>
      </c>
      <c r="AC10" s="10" t="str">
        <f>[4]Setembro!$F$32</f>
        <v>*</v>
      </c>
      <c r="AD10" s="10" t="str">
        <f>[4]Setembro!$F$33</f>
        <v>*</v>
      </c>
      <c r="AE10" s="10">
        <f>[4]Setembro!$F$34</f>
        <v>100</v>
      </c>
      <c r="AF10" s="13" t="s">
        <v>187</v>
      </c>
      <c r="AG10" s="89" t="s">
        <v>187</v>
      </c>
    </row>
    <row r="11" spans="1:35" x14ac:dyDescent="0.2">
      <c r="A11" s="56" t="s">
        <v>93</v>
      </c>
      <c r="B11" s="10" t="str">
        <f>[5]Setembro!$F$5</f>
        <v>*</v>
      </c>
      <c r="C11" s="10" t="str">
        <f>[5]Setembro!$F$6</f>
        <v>*</v>
      </c>
      <c r="D11" s="10" t="str">
        <f>[5]Setembro!$F$7</f>
        <v>*</v>
      </c>
      <c r="E11" s="10" t="str">
        <f>[5]Setembro!$F$8</f>
        <v>*</v>
      </c>
      <c r="F11" s="10" t="str">
        <f>[5]Setembro!$F$9</f>
        <v>*</v>
      </c>
      <c r="G11" s="10" t="str">
        <f>[5]Setembro!$F$10</f>
        <v>*</v>
      </c>
      <c r="H11" s="10" t="str">
        <f>[5]Setembro!$F$11</f>
        <v>*</v>
      </c>
      <c r="I11" s="10" t="str">
        <f>[5]Setembro!$F$12</f>
        <v>*</v>
      </c>
      <c r="J11" s="10" t="str">
        <f>[5]Setembro!$F$13</f>
        <v>*</v>
      </c>
      <c r="K11" s="10" t="str">
        <f>[5]Setembro!$F$14</f>
        <v>*</v>
      </c>
      <c r="L11" s="10" t="str">
        <f>[5]Setembro!$F$15</f>
        <v>*</v>
      </c>
      <c r="M11" s="10" t="str">
        <f>[5]Setembro!$F$16</f>
        <v>*</v>
      </c>
      <c r="N11" s="10" t="str">
        <f>[5]Setembro!$F$17</f>
        <v>*</v>
      </c>
      <c r="O11" s="10" t="str">
        <f>[5]Setembro!$F$18</f>
        <v>*</v>
      </c>
      <c r="P11" s="10" t="str">
        <f>[5]Setembro!$F$19</f>
        <v>*</v>
      </c>
      <c r="Q11" s="10" t="str">
        <f>[5]Setembro!$F$20</f>
        <v>*</v>
      </c>
      <c r="R11" s="10" t="str">
        <f>[5]Setembro!$F$21</f>
        <v>*</v>
      </c>
      <c r="S11" s="10" t="str">
        <f>[5]Setembro!$F$22</f>
        <v>*</v>
      </c>
      <c r="T11" s="10" t="str">
        <f>[5]Setembro!$F$23</f>
        <v>*</v>
      </c>
      <c r="U11" s="10" t="str">
        <f>[5]Setembro!$F$24</f>
        <v>*</v>
      </c>
      <c r="V11" s="10">
        <f>[5]Setembro!$F$25</f>
        <v>100</v>
      </c>
      <c r="W11" s="10">
        <f>[5]Setembro!$F$26</f>
        <v>100</v>
      </c>
      <c r="X11" s="10">
        <f>[5]Setembro!$F$27</f>
        <v>90</v>
      </c>
      <c r="Y11" s="10">
        <f>[5]Setembro!$F$28</f>
        <v>83</v>
      </c>
      <c r="Z11" s="10">
        <f>[5]Setembro!$F$29</f>
        <v>87</v>
      </c>
      <c r="AA11" s="10">
        <f>[5]Setembro!$F$30</f>
        <v>100</v>
      </c>
      <c r="AB11" s="10">
        <f>[5]Setembro!$F$31</f>
        <v>100</v>
      </c>
      <c r="AC11" s="10">
        <f>[5]Setembro!$F$32</f>
        <v>100</v>
      </c>
      <c r="AD11" s="10">
        <f>[5]Setembro!$F$33</f>
        <v>100</v>
      </c>
      <c r="AE11" s="10">
        <f>[5]Setembro!$F$34</f>
        <v>100</v>
      </c>
      <c r="AF11" s="13">
        <f t="shared" si="1"/>
        <v>100</v>
      </c>
      <c r="AG11" s="89">
        <f t="shared" si="2"/>
        <v>96</v>
      </c>
      <c r="AI11" t="s">
        <v>24</v>
      </c>
    </row>
    <row r="12" spans="1:35" x14ac:dyDescent="0.2">
      <c r="A12" s="56" t="s">
        <v>136</v>
      </c>
      <c r="B12" s="10" t="str">
        <f>[6]Setembro!$F$5</f>
        <v>*</v>
      </c>
      <c r="C12" s="10" t="str">
        <f>[6]Setembro!$F$6</f>
        <v>*</v>
      </c>
      <c r="D12" s="10" t="str">
        <f>[6]Setembro!$F$7</f>
        <v>*</v>
      </c>
      <c r="E12" s="10" t="str">
        <f>[6]Setembro!$F$8</f>
        <v>*</v>
      </c>
      <c r="F12" s="10" t="str">
        <f>[6]Setembro!$F$9</f>
        <v>*</v>
      </c>
      <c r="G12" s="10" t="str">
        <f>[6]Setembro!$F$10</f>
        <v>*</v>
      </c>
      <c r="H12" s="10" t="str">
        <f>[6]Setembro!$F$11</f>
        <v>*</v>
      </c>
      <c r="I12" s="10" t="str">
        <f>[6]Setembro!$F$12</f>
        <v>*</v>
      </c>
      <c r="J12" s="10" t="str">
        <f>[6]Setembro!$F$13</f>
        <v>*</v>
      </c>
      <c r="K12" s="10" t="str">
        <f>[6]Setembro!$F$14</f>
        <v>*</v>
      </c>
      <c r="L12" s="10" t="str">
        <f>[6]Setembro!$F$15</f>
        <v>*</v>
      </c>
      <c r="M12" s="10" t="str">
        <f>[6]Setembro!$F$16</f>
        <v>*</v>
      </c>
      <c r="N12" s="10" t="str">
        <f>[6]Setembro!$F$17</f>
        <v>*</v>
      </c>
      <c r="O12" s="10" t="str">
        <f>[6]Setembro!$F$18</f>
        <v>*</v>
      </c>
      <c r="P12" s="10" t="str">
        <f>[6]Setembro!$F$19</f>
        <v>*</v>
      </c>
      <c r="Q12" s="10" t="str">
        <f>[6]Setembro!$F$20</f>
        <v>*</v>
      </c>
      <c r="R12" s="10" t="str">
        <f>[6]Setembro!$F$21</f>
        <v>*</v>
      </c>
      <c r="S12" s="10" t="str">
        <f>[6]Setembro!$F$22</f>
        <v>*</v>
      </c>
      <c r="T12" s="10" t="str">
        <f>[6]Setembro!$F$23</f>
        <v>*</v>
      </c>
      <c r="U12" s="10" t="str">
        <f>[6]Setembro!$F$24</f>
        <v>*</v>
      </c>
      <c r="V12" s="10" t="str">
        <f>[6]Setembro!$F$25</f>
        <v>*</v>
      </c>
      <c r="W12" s="10" t="str">
        <f>[6]Setembro!$F$26</f>
        <v>*</v>
      </c>
      <c r="X12" s="10" t="str">
        <f>[6]Setembro!$F$27</f>
        <v>*</v>
      </c>
      <c r="Y12" s="10" t="str">
        <f>[6]Setembro!$F$28</f>
        <v>*</v>
      </c>
      <c r="Z12" s="10" t="str">
        <f>[6]Setembro!$F$29</f>
        <v>*</v>
      </c>
      <c r="AA12" s="10" t="str">
        <f>[6]Setembro!$F$30</f>
        <v>*</v>
      </c>
      <c r="AB12" s="10" t="str">
        <f>[6]Setembro!$F$31</f>
        <v>*</v>
      </c>
      <c r="AC12" s="10" t="str">
        <f>[6]Setembro!$F$32</f>
        <v>*</v>
      </c>
      <c r="AD12" s="10" t="str">
        <f>[6]Setembro!$F$33</f>
        <v>*</v>
      </c>
      <c r="AE12" s="10" t="str">
        <f>[6]Setembro!$F$34</f>
        <v>*</v>
      </c>
      <c r="AF12" s="13" t="s">
        <v>187</v>
      </c>
      <c r="AG12" s="89" t="s">
        <v>187</v>
      </c>
    </row>
    <row r="13" spans="1:35" x14ac:dyDescent="0.2">
      <c r="A13" s="56" t="s">
        <v>1</v>
      </c>
      <c r="B13" s="10">
        <f>[7]Setembro!$F$5</f>
        <v>56</v>
      </c>
      <c r="C13" s="10">
        <f>[7]Setembro!$F$6</f>
        <v>60</v>
      </c>
      <c r="D13" s="10">
        <f>[7]Setembro!$F$7</f>
        <v>89</v>
      </c>
      <c r="E13" s="10">
        <f>[7]Setembro!$F$8</f>
        <v>78</v>
      </c>
      <c r="F13" s="10">
        <f>[7]Setembro!$F$9</f>
        <v>71</v>
      </c>
      <c r="G13" s="10">
        <f>[7]Setembro!$F$10</f>
        <v>80</v>
      </c>
      <c r="H13" s="10">
        <f>[7]Setembro!$F$11</f>
        <v>86</v>
      </c>
      <c r="I13" s="10">
        <f>[7]Setembro!$F$12</f>
        <v>53</v>
      </c>
      <c r="J13" s="10">
        <f>[7]Setembro!$F$13</f>
        <v>65</v>
      </c>
      <c r="K13" s="10">
        <f>[7]Setembro!$F$14</f>
        <v>84</v>
      </c>
      <c r="L13" s="10">
        <f>[7]Setembro!$F$15</f>
        <v>79</v>
      </c>
      <c r="M13" s="10">
        <f>[7]Setembro!$F$16</f>
        <v>82</v>
      </c>
      <c r="N13" s="10">
        <f>[7]Setembro!$F$17</f>
        <v>80</v>
      </c>
      <c r="O13" s="10">
        <f>[7]Setembro!$F$18</f>
        <v>94</v>
      </c>
      <c r="P13" s="10">
        <f>[7]Setembro!$F$19</f>
        <v>95</v>
      </c>
      <c r="Q13" s="10">
        <f>[7]Setembro!$F$20</f>
        <v>91</v>
      </c>
      <c r="R13" s="10">
        <f>[7]Setembro!$F$21</f>
        <v>75</v>
      </c>
      <c r="S13" s="10">
        <f>[7]Setembro!$F$22</f>
        <v>55</v>
      </c>
      <c r="T13" s="10">
        <f>[7]Setembro!$F$23</f>
        <v>58</v>
      </c>
      <c r="U13" s="10">
        <f>[7]Setembro!$F$24</f>
        <v>95</v>
      </c>
      <c r="V13" s="10">
        <f>[7]Setembro!$F$25</f>
        <v>95</v>
      </c>
      <c r="W13" s="10">
        <f>[7]Setembro!$F$26</f>
        <v>94</v>
      </c>
      <c r="X13" s="10">
        <f>[7]Setembro!$F$27</f>
        <v>84</v>
      </c>
      <c r="Y13" s="10">
        <f>[7]Setembro!$F$28</f>
        <v>57</v>
      </c>
      <c r="Z13" s="10">
        <f>[7]Setembro!$F$29</f>
        <v>70</v>
      </c>
      <c r="AA13" s="10">
        <f>[7]Setembro!$F$30</f>
        <v>83</v>
      </c>
      <c r="AB13" s="10">
        <f>[7]Setembro!$F$31</f>
        <v>91</v>
      </c>
      <c r="AC13" s="10">
        <f>[7]Setembro!$F$32</f>
        <v>95</v>
      </c>
      <c r="AD13" s="10">
        <f>[7]Setembro!$F$33</f>
        <v>92</v>
      </c>
      <c r="AE13" s="10">
        <f>[7]Setembro!$F$34</f>
        <v>83</v>
      </c>
      <c r="AF13" s="13">
        <f t="shared" si="1"/>
        <v>95</v>
      </c>
      <c r="AG13" s="89">
        <f t="shared" si="2"/>
        <v>79</v>
      </c>
      <c r="AI13" s="11" t="s">
        <v>24</v>
      </c>
    </row>
    <row r="14" spans="1:35" x14ac:dyDescent="0.2">
      <c r="A14" s="56" t="s">
        <v>2</v>
      </c>
      <c r="B14" s="10">
        <f>[8]Setembro!$F$5</f>
        <v>76</v>
      </c>
      <c r="C14" s="10">
        <f>[8]Setembro!$F$6</f>
        <v>70</v>
      </c>
      <c r="D14" s="10">
        <f>[8]Setembro!$F$7</f>
        <v>69</v>
      </c>
      <c r="E14" s="10">
        <f>[8]Setembro!$F$8</f>
        <v>77</v>
      </c>
      <c r="F14" s="10">
        <f>[8]Setembro!$F$9</f>
        <v>74</v>
      </c>
      <c r="G14" s="10">
        <f>[8]Setembro!$F$10</f>
        <v>77</v>
      </c>
      <c r="H14" s="10">
        <f>[8]Setembro!$F$11</f>
        <v>81</v>
      </c>
      <c r="I14" s="10">
        <f>[8]Setembro!$F$12</f>
        <v>67</v>
      </c>
      <c r="J14" s="10">
        <f>[8]Setembro!$F$13</f>
        <v>56</v>
      </c>
      <c r="K14" s="10">
        <f>[8]Setembro!$F$14</f>
        <v>48</v>
      </c>
      <c r="L14" s="10">
        <f>[8]Setembro!$F$15</f>
        <v>79</v>
      </c>
      <c r="M14" s="10">
        <f>[8]Setembro!$F$16</f>
        <v>78</v>
      </c>
      <c r="N14" s="10">
        <f>[8]Setembro!$F$17</f>
        <v>71</v>
      </c>
      <c r="O14" s="10">
        <f>[8]Setembro!$F$18</f>
        <v>69</v>
      </c>
      <c r="P14" s="10">
        <f>[8]Setembro!$F$19</f>
        <v>85</v>
      </c>
      <c r="Q14" s="10">
        <f>[8]Setembro!$F$20</f>
        <v>89</v>
      </c>
      <c r="R14" s="10">
        <f>[8]Setembro!$F$21</f>
        <v>70</v>
      </c>
      <c r="S14" s="10">
        <f>[8]Setembro!$F$22</f>
        <v>57</v>
      </c>
      <c r="T14" s="10">
        <f>[8]Setembro!$F$23</f>
        <v>87</v>
      </c>
      <c r="U14" s="10">
        <f>[8]Setembro!$F$24</f>
        <v>93</v>
      </c>
      <c r="V14" s="10">
        <f>[8]Setembro!$F$25</f>
        <v>94</v>
      </c>
      <c r="W14" s="10">
        <f>[8]Setembro!$F$26</f>
        <v>94</v>
      </c>
      <c r="X14" s="10">
        <f>[8]Setembro!$F$27</f>
        <v>88</v>
      </c>
      <c r="Y14" s="10">
        <f>[8]Setembro!$F$28</f>
        <v>81</v>
      </c>
      <c r="Z14" s="10">
        <f>[8]Setembro!$F$29</f>
        <v>81</v>
      </c>
      <c r="AA14" s="10">
        <f>[8]Setembro!$F$30</f>
        <v>91</v>
      </c>
      <c r="AB14" s="10">
        <f>[8]Setembro!$F$31</f>
        <v>94</v>
      </c>
      <c r="AC14" s="10">
        <f>[8]Setembro!$F$32</f>
        <v>94</v>
      </c>
      <c r="AD14" s="10">
        <f>[8]Setembro!$F$33</f>
        <v>94</v>
      </c>
      <c r="AE14" s="10">
        <f>[8]Setembro!$F$34</f>
        <v>94</v>
      </c>
      <c r="AF14" s="13">
        <f t="shared" si="1"/>
        <v>94</v>
      </c>
      <c r="AG14" s="89">
        <f t="shared" si="2"/>
        <v>79.266666666666666</v>
      </c>
      <c r="AH14" s="11" t="s">
        <v>24</v>
      </c>
      <c r="AI14" s="11" t="s">
        <v>24</v>
      </c>
    </row>
    <row r="15" spans="1:35" x14ac:dyDescent="0.2">
      <c r="A15" s="56" t="s">
        <v>3</v>
      </c>
      <c r="B15" s="10">
        <f>[9]Setembro!$F$5</f>
        <v>66</v>
      </c>
      <c r="C15" s="10">
        <f>[9]Setembro!$F$6</f>
        <v>54</v>
      </c>
      <c r="D15" s="10">
        <f>[9]Setembro!$F$7</f>
        <v>74</v>
      </c>
      <c r="E15" s="10">
        <f>[9]Setembro!$F$8</f>
        <v>91</v>
      </c>
      <c r="F15" s="10">
        <f>[9]Setembro!$F$9</f>
        <v>83</v>
      </c>
      <c r="G15" s="10">
        <f>[9]Setembro!$F$10</f>
        <v>92</v>
      </c>
      <c r="H15" s="10">
        <f>[9]Setembro!$F$11</f>
        <v>74</v>
      </c>
      <c r="I15" s="10">
        <f>[9]Setembro!$F$12</f>
        <v>44</v>
      </c>
      <c r="J15" s="10">
        <f>[9]Setembro!$F$13</f>
        <v>42</v>
      </c>
      <c r="K15" s="10">
        <f>[9]Setembro!$F$14</f>
        <v>56</v>
      </c>
      <c r="L15" s="10">
        <f>[9]Setembro!$F$15</f>
        <v>84</v>
      </c>
      <c r="M15" s="10">
        <f>[9]Setembro!$F$16</f>
        <v>70</v>
      </c>
      <c r="N15" s="10">
        <f>[9]Setembro!$F$17</f>
        <v>72</v>
      </c>
      <c r="O15" s="10">
        <f>[9]Setembro!$F$18</f>
        <v>86</v>
      </c>
      <c r="P15" s="10">
        <f>[9]Setembro!$F$19</f>
        <v>93</v>
      </c>
      <c r="Q15" s="10">
        <f>[9]Setembro!$F$20</f>
        <v>94</v>
      </c>
      <c r="R15" s="10">
        <f>[9]Setembro!$F$21</f>
        <v>80</v>
      </c>
      <c r="S15" s="10">
        <f>[9]Setembro!$F$22</f>
        <v>63</v>
      </c>
      <c r="T15" s="10">
        <f>[9]Setembro!$F$23</f>
        <v>65</v>
      </c>
      <c r="U15" s="10">
        <f>[9]Setembro!$F$24</f>
        <v>94</v>
      </c>
      <c r="V15" s="10">
        <f>[9]Setembro!$F$25</f>
        <v>83</v>
      </c>
      <c r="W15" s="10">
        <f>[9]Setembro!$F$26</f>
        <v>95</v>
      </c>
      <c r="X15" s="10">
        <f>[9]Setembro!$F$27</f>
        <v>95</v>
      </c>
      <c r="Y15" s="10">
        <f>[9]Setembro!$F$28</f>
        <v>72</v>
      </c>
      <c r="Z15" s="10">
        <f>[9]Setembro!$F$29</f>
        <v>55</v>
      </c>
      <c r="AA15" s="10">
        <f>[9]Setembro!$F$30</f>
        <v>93</v>
      </c>
      <c r="AB15" s="10">
        <f>[9]Setembro!$F$31</f>
        <v>96</v>
      </c>
      <c r="AC15" s="10">
        <f>[9]Setembro!$F$32</f>
        <v>95</v>
      </c>
      <c r="AD15" s="10">
        <f>[9]Setembro!$F$33</f>
        <v>96</v>
      </c>
      <c r="AE15" s="10">
        <f>[9]Setembro!$F$34</f>
        <v>92</v>
      </c>
      <c r="AF15" s="13">
        <f t="shared" si="1"/>
        <v>96</v>
      </c>
      <c r="AG15" s="89">
        <f t="shared" si="2"/>
        <v>78.3</v>
      </c>
      <c r="AI15" t="s">
        <v>24</v>
      </c>
    </row>
    <row r="16" spans="1:35" x14ac:dyDescent="0.2">
      <c r="A16" s="56" t="s">
        <v>4</v>
      </c>
      <c r="B16" s="10">
        <f>[10]Setembro!$F$5</f>
        <v>68</v>
      </c>
      <c r="C16" s="10">
        <f>[10]Setembro!$F$6</f>
        <v>76</v>
      </c>
      <c r="D16" s="10">
        <f>[10]Setembro!$F$7</f>
        <v>61</v>
      </c>
      <c r="E16" s="10">
        <f>[10]Setembro!$F$8</f>
        <v>54</v>
      </c>
      <c r="F16" s="10">
        <f>[10]Setembro!$F$9</f>
        <v>45</v>
      </c>
      <c r="G16" s="10">
        <f>[10]Setembro!$F$10</f>
        <v>76</v>
      </c>
      <c r="H16" s="10">
        <f>[10]Setembro!$F$11</f>
        <v>85</v>
      </c>
      <c r="I16" s="10">
        <f>[10]Setembro!$F$12</f>
        <v>65</v>
      </c>
      <c r="J16" s="10">
        <f>[10]Setembro!$F$13</f>
        <v>71</v>
      </c>
      <c r="K16" s="10">
        <f>[10]Setembro!$F$14</f>
        <v>54</v>
      </c>
      <c r="L16" s="10">
        <f>[10]Setembro!$F$15</f>
        <v>75</v>
      </c>
      <c r="M16" s="10">
        <f>[10]Setembro!$F$16</f>
        <v>76</v>
      </c>
      <c r="N16" s="10">
        <f>[10]Setembro!$F$17</f>
        <v>76</v>
      </c>
      <c r="O16" s="10">
        <f>[10]Setembro!$F$18</f>
        <v>77</v>
      </c>
      <c r="P16" s="10">
        <f>[10]Setembro!$F$19</f>
        <v>83</v>
      </c>
      <c r="Q16" s="10">
        <f>[10]Setembro!$F$20</f>
        <v>80</v>
      </c>
      <c r="R16" s="10">
        <f>[10]Setembro!$F$21</f>
        <v>68</v>
      </c>
      <c r="S16" s="10">
        <f>[10]Setembro!$F$22</f>
        <v>43</v>
      </c>
      <c r="T16" s="10">
        <f>[10]Setembro!$F$23</f>
        <v>60</v>
      </c>
      <c r="U16" s="10">
        <f>[10]Setembro!$F$24</f>
        <v>74</v>
      </c>
      <c r="V16" s="10">
        <f>[10]Setembro!$F$25</f>
        <v>84</v>
      </c>
      <c r="W16" s="10">
        <f>[10]Setembro!$F$26</f>
        <v>86</v>
      </c>
      <c r="X16" s="10">
        <f>[10]Setembro!$F$27</f>
        <v>90</v>
      </c>
      <c r="Y16" s="10">
        <f>[10]Setembro!$F$28</f>
        <v>43</v>
      </c>
      <c r="Z16" s="10">
        <f>[10]Setembro!$F$29</f>
        <v>70</v>
      </c>
      <c r="AA16" s="10">
        <f>[10]Setembro!$F$30</f>
        <v>87</v>
      </c>
      <c r="AB16" s="10">
        <f>[10]Setembro!$F$31</f>
        <v>90</v>
      </c>
      <c r="AC16" s="10">
        <f>[10]Setembro!$F$32</f>
        <v>92</v>
      </c>
      <c r="AD16" s="10">
        <f>[10]Setembro!$F$33</f>
        <v>87</v>
      </c>
      <c r="AE16" s="10">
        <f>[10]Setembro!$F$34</f>
        <v>88</v>
      </c>
      <c r="AF16" s="13">
        <f t="shared" si="1"/>
        <v>92</v>
      </c>
      <c r="AG16" s="89">
        <f t="shared" si="2"/>
        <v>72.8</v>
      </c>
      <c r="AH16" s="11" t="s">
        <v>24</v>
      </c>
    </row>
    <row r="17" spans="1:37" x14ac:dyDescent="0.2">
      <c r="A17" s="56" t="s">
        <v>22</v>
      </c>
      <c r="B17" s="10">
        <f>[11]Setembro!$F$5</f>
        <v>60</v>
      </c>
      <c r="C17" s="10">
        <f>[11]Setembro!$F$6</f>
        <v>61</v>
      </c>
      <c r="D17" s="10">
        <f>[11]Setembro!$F$7</f>
        <v>71</v>
      </c>
      <c r="E17" s="10">
        <f>[11]Setembro!$F$8</f>
        <v>87</v>
      </c>
      <c r="F17" s="10">
        <f>[11]Setembro!$F$9</f>
        <v>85</v>
      </c>
      <c r="G17" s="10">
        <f>[11]Setembro!$F$10</f>
        <v>85</v>
      </c>
      <c r="H17" s="10">
        <f>[11]Setembro!$F$11</f>
        <v>68</v>
      </c>
      <c r="I17" s="10">
        <f>[11]Setembro!$F$12</f>
        <v>47</v>
      </c>
      <c r="J17" s="10">
        <f>[11]Setembro!$F$13</f>
        <v>41</v>
      </c>
      <c r="K17" s="10">
        <f>[11]Setembro!$F$14</f>
        <v>62</v>
      </c>
      <c r="L17" s="10">
        <f>[11]Setembro!$F$15</f>
        <v>88</v>
      </c>
      <c r="M17" s="10">
        <f>[11]Setembro!$F$16</f>
        <v>82</v>
      </c>
      <c r="N17" s="10">
        <f>[11]Setembro!$F$17</f>
        <v>74</v>
      </c>
      <c r="O17" s="10">
        <f>[11]Setembro!$F$18</f>
        <v>88</v>
      </c>
      <c r="P17" s="10">
        <f>[11]Setembro!$F$19</f>
        <v>89</v>
      </c>
      <c r="Q17" s="10">
        <f>[11]Setembro!$F$20</f>
        <v>96</v>
      </c>
      <c r="R17" s="10">
        <f>[11]Setembro!$F$21</f>
        <v>73</v>
      </c>
      <c r="S17" s="10">
        <f>[11]Setembro!$F$22</f>
        <v>55</v>
      </c>
      <c r="T17" s="10">
        <f>[11]Setembro!$F$23</f>
        <v>78</v>
      </c>
      <c r="U17" s="10">
        <f>[11]Setembro!$F$24</f>
        <v>99</v>
      </c>
      <c r="V17" s="10">
        <f>[11]Setembro!$F$25</f>
        <v>86</v>
      </c>
      <c r="W17" s="10">
        <f>[11]Setembro!$F$26</f>
        <v>96</v>
      </c>
      <c r="X17" s="10">
        <f>[11]Setembro!$F$27</f>
        <v>98</v>
      </c>
      <c r="Y17" s="10">
        <f>[11]Setembro!$F$28</f>
        <v>78</v>
      </c>
      <c r="Z17" s="10">
        <f>[11]Setembro!$F$29</f>
        <v>60</v>
      </c>
      <c r="AA17" s="10">
        <f>[11]Setembro!$F$30</f>
        <v>94</v>
      </c>
      <c r="AB17" s="10">
        <f>[11]Setembro!$F$31</f>
        <v>100</v>
      </c>
      <c r="AC17" s="10">
        <f>[11]Setembro!$F$32</f>
        <v>100</v>
      </c>
      <c r="AD17" s="10">
        <f>[11]Setembro!$F$33</f>
        <v>100</v>
      </c>
      <c r="AE17" s="10">
        <f>[11]Setembro!$F$34</f>
        <v>98</v>
      </c>
      <c r="AF17" s="13">
        <f t="shared" si="1"/>
        <v>100</v>
      </c>
      <c r="AG17" s="89">
        <f t="shared" si="2"/>
        <v>79.966666666666669</v>
      </c>
      <c r="AJ17" s="11" t="s">
        <v>24</v>
      </c>
    </row>
    <row r="18" spans="1:37" x14ac:dyDescent="0.2">
      <c r="A18" s="56" t="s">
        <v>5</v>
      </c>
      <c r="B18" s="10">
        <f>[12]Setembro!$F$5</f>
        <v>75</v>
      </c>
      <c r="C18" s="10">
        <f>[12]Setembro!$F$6</f>
        <v>71</v>
      </c>
      <c r="D18" s="10">
        <f>[12]Setembro!$F$7</f>
        <v>87</v>
      </c>
      <c r="E18" s="10">
        <f>[12]Setembro!$F$8</f>
        <v>92</v>
      </c>
      <c r="F18" s="10">
        <f>[12]Setembro!$F$9</f>
        <v>76</v>
      </c>
      <c r="G18" s="10">
        <f>[12]Setembro!$F$10</f>
        <v>77</v>
      </c>
      <c r="H18" s="10">
        <f>[12]Setembro!$F$11</f>
        <v>92</v>
      </c>
      <c r="I18" s="10">
        <f>[12]Setembro!$F$12</f>
        <v>79</v>
      </c>
      <c r="J18" s="10">
        <f>[12]Setembro!$F$13</f>
        <v>94</v>
      </c>
      <c r="K18" s="10">
        <f>[12]Setembro!$F$14</f>
        <v>87</v>
      </c>
      <c r="L18" s="10">
        <f>[12]Setembro!$F$15</f>
        <v>90</v>
      </c>
      <c r="M18" s="10">
        <f>[12]Setembro!$F$16</f>
        <v>89</v>
      </c>
      <c r="N18" s="10">
        <f>[12]Setembro!$F$17</f>
        <v>84</v>
      </c>
      <c r="O18" s="10">
        <f>[12]Setembro!$F$18</f>
        <v>82</v>
      </c>
      <c r="P18" s="10">
        <f>[12]Setembro!$F$19</f>
        <v>87</v>
      </c>
      <c r="Q18" s="10">
        <f>[12]Setembro!$F$20</f>
        <v>93</v>
      </c>
      <c r="R18" s="10">
        <f>[12]Setembro!$F$21</f>
        <v>70</v>
      </c>
      <c r="S18" s="10">
        <f>[12]Setembro!$F$22</f>
        <v>58</v>
      </c>
      <c r="T18" s="10">
        <f>[12]Setembro!$F$23</f>
        <v>61</v>
      </c>
      <c r="U18" s="10">
        <f>[12]Setembro!$F$24</f>
        <v>92</v>
      </c>
      <c r="V18" s="10">
        <f>[12]Setembro!$F$25</f>
        <v>91</v>
      </c>
      <c r="W18" s="10">
        <f>[12]Setembro!$F$26</f>
        <v>83</v>
      </c>
      <c r="X18" s="10">
        <f>[12]Setembro!$F$27</f>
        <v>68</v>
      </c>
      <c r="Y18" s="10">
        <f>[12]Setembro!$F$28</f>
        <v>50</v>
      </c>
      <c r="Z18" s="10">
        <f>[12]Setembro!$F$29</f>
        <v>79</v>
      </c>
      <c r="AA18" s="10">
        <f>[12]Setembro!$F$30</f>
        <v>92</v>
      </c>
      <c r="AB18" s="10">
        <f>[12]Setembro!$F$31</f>
        <v>96</v>
      </c>
      <c r="AC18" s="10">
        <f>[12]Setembro!$F$32</f>
        <v>97</v>
      </c>
      <c r="AD18" s="10">
        <f>[12]Setembro!$F$33</f>
        <v>96</v>
      </c>
      <c r="AE18" s="10">
        <f>[12]Setembro!$F$34</f>
        <v>94</v>
      </c>
      <c r="AF18" s="13">
        <f t="shared" si="1"/>
        <v>97</v>
      </c>
      <c r="AG18" s="89">
        <f t="shared" si="2"/>
        <v>82.733333333333334</v>
      </c>
    </row>
    <row r="19" spans="1:37" x14ac:dyDescent="0.2">
      <c r="A19" s="56" t="s">
        <v>137</v>
      </c>
      <c r="B19" s="10" t="str">
        <f>[13]Setembro!$F$5</f>
        <v>*</v>
      </c>
      <c r="C19" s="10" t="str">
        <f>[13]Setembro!$F$6</f>
        <v>*</v>
      </c>
      <c r="D19" s="10" t="str">
        <f>[13]Setembro!$F$7</f>
        <v>*</v>
      </c>
      <c r="E19" s="10" t="str">
        <f>[13]Setembro!$F$8</f>
        <v>*</v>
      </c>
      <c r="F19" s="10" t="str">
        <f>[13]Setembro!$F$9</f>
        <v>*</v>
      </c>
      <c r="G19" s="10" t="str">
        <f>[13]Setembro!$F$10</f>
        <v>*</v>
      </c>
      <c r="H19" s="10" t="str">
        <f>[13]Setembro!$F$11</f>
        <v>*</v>
      </c>
      <c r="I19" s="10" t="str">
        <f>[13]Setembro!$F$12</f>
        <v>*</v>
      </c>
      <c r="J19" s="10" t="str">
        <f>[13]Setembro!$F$13</f>
        <v>*</v>
      </c>
      <c r="K19" s="10" t="str">
        <f>[13]Setembro!$F$14</f>
        <v>*</v>
      </c>
      <c r="L19" s="10" t="str">
        <f>[13]Setembro!$F$15</f>
        <v>*</v>
      </c>
      <c r="M19" s="10" t="str">
        <f>[13]Setembro!$F$16</f>
        <v>*</v>
      </c>
      <c r="N19" s="10" t="str">
        <f>[13]Setembro!$F$17</f>
        <v>*</v>
      </c>
      <c r="O19" s="10" t="str">
        <f>[13]Setembro!$F$18</f>
        <v>*</v>
      </c>
      <c r="P19" s="10" t="str">
        <f>[13]Setembro!$F$19</f>
        <v>*</v>
      </c>
      <c r="Q19" s="10" t="str">
        <f>[13]Setembro!$F$20</f>
        <v>*</v>
      </c>
      <c r="R19" s="10" t="str">
        <f>[13]Setembro!$F$21</f>
        <v>*</v>
      </c>
      <c r="S19" s="10" t="str">
        <f>[13]Setembro!$F$22</f>
        <v>*</v>
      </c>
      <c r="T19" s="10" t="str">
        <f>[13]Setembro!$F$23</f>
        <v>*</v>
      </c>
      <c r="U19" s="10" t="str">
        <f>[13]Setembro!$F$24</f>
        <v>*</v>
      </c>
      <c r="V19" s="10">
        <f>[13]Setembro!$F$25</f>
        <v>100</v>
      </c>
      <c r="W19" s="10">
        <f>[13]Setembro!$F$26</f>
        <v>98</v>
      </c>
      <c r="X19" s="10">
        <f>[13]Setembro!$F$27</f>
        <v>84</v>
      </c>
      <c r="Y19" s="10">
        <f>[13]Setembro!$F$28</f>
        <v>88</v>
      </c>
      <c r="Z19" s="10">
        <f>[13]Setembro!$F$29</f>
        <v>65</v>
      </c>
      <c r="AA19" s="10">
        <f>[13]Setembro!$F$30</f>
        <v>100</v>
      </c>
      <c r="AB19" s="10">
        <f>[13]Setembro!$F$31</f>
        <v>99</v>
      </c>
      <c r="AC19" s="10">
        <f>[13]Setembro!$F$32</f>
        <v>100</v>
      </c>
      <c r="AD19" s="10">
        <f>[13]Setembro!$F$33</f>
        <v>100</v>
      </c>
      <c r="AE19" s="10">
        <f>[13]Setembro!$F$34</f>
        <v>99</v>
      </c>
      <c r="AF19" s="13" t="s">
        <v>187</v>
      </c>
      <c r="AG19" s="89" t="s">
        <v>187</v>
      </c>
      <c r="AI19" t="s">
        <v>24</v>
      </c>
    </row>
    <row r="20" spans="1:37" x14ac:dyDescent="0.2">
      <c r="A20" s="56" t="s">
        <v>21</v>
      </c>
      <c r="B20" s="10">
        <f>[14]Setembro!$F$5</f>
        <v>71</v>
      </c>
      <c r="C20" s="10">
        <f>[14]Setembro!$F$6</f>
        <v>69</v>
      </c>
      <c r="D20" s="10">
        <f>[14]Setembro!$F$7</f>
        <v>74</v>
      </c>
      <c r="E20" s="10">
        <f>[14]Setembro!$F$8</f>
        <v>62</v>
      </c>
      <c r="F20" s="10">
        <f>[14]Setembro!$F$9</f>
        <v>73</v>
      </c>
      <c r="G20" s="10">
        <f>[14]Setembro!$F$10</f>
        <v>73</v>
      </c>
      <c r="H20" s="10" t="str">
        <f>[14]Setembro!$F$11</f>
        <v>*</v>
      </c>
      <c r="I20" s="10">
        <f>[14]Setembro!$F$12</f>
        <v>63</v>
      </c>
      <c r="J20" s="10">
        <f>[14]Setembro!$F$13</f>
        <v>67</v>
      </c>
      <c r="K20" s="10">
        <f>[14]Setembro!$F$14</f>
        <v>74</v>
      </c>
      <c r="L20" s="10">
        <f>[14]Setembro!$F$15</f>
        <v>80</v>
      </c>
      <c r="M20" s="10">
        <f>[14]Setembro!$F$16</f>
        <v>75</v>
      </c>
      <c r="N20" s="10">
        <f>[14]Setembro!$F$17</f>
        <v>72</v>
      </c>
      <c r="O20" s="10">
        <f>[14]Setembro!$F$18</f>
        <v>89</v>
      </c>
      <c r="P20" s="10">
        <f>[14]Setembro!$F$19</f>
        <v>91</v>
      </c>
      <c r="Q20" s="10">
        <f>[14]Setembro!$F$20</f>
        <v>79</v>
      </c>
      <c r="R20" s="10">
        <f>[14]Setembro!$F$21</f>
        <v>61</v>
      </c>
      <c r="S20" s="10">
        <f>[14]Setembro!$F$22</f>
        <v>53</v>
      </c>
      <c r="T20" s="10">
        <f>[14]Setembro!$F$23</f>
        <v>70</v>
      </c>
      <c r="U20" s="10">
        <f>[14]Setembro!$F$24</f>
        <v>84</v>
      </c>
      <c r="V20" s="10">
        <f>[14]Setembro!$F$25</f>
        <v>85</v>
      </c>
      <c r="W20" s="10">
        <f>[14]Setembro!$F$26</f>
        <v>84</v>
      </c>
      <c r="X20" s="10">
        <f>[14]Setembro!$F$27</f>
        <v>70</v>
      </c>
      <c r="Y20" s="10">
        <f>[14]Setembro!$F$28</f>
        <v>53</v>
      </c>
      <c r="Z20" s="10">
        <f>[14]Setembro!$F$29</f>
        <v>68</v>
      </c>
      <c r="AA20" s="10">
        <f>[14]Setembro!$F$30</f>
        <v>87</v>
      </c>
      <c r="AB20" s="10">
        <f>[14]Setembro!$F$31</f>
        <v>85</v>
      </c>
      <c r="AC20" s="10">
        <f>[14]Setembro!$F$32</f>
        <v>89</v>
      </c>
      <c r="AD20" s="10">
        <f>[14]Setembro!$F$33</f>
        <v>85</v>
      </c>
      <c r="AE20" s="10">
        <f>[14]Setembro!$F$34</f>
        <v>89</v>
      </c>
      <c r="AF20" s="13">
        <f t="shared" si="1"/>
        <v>91</v>
      </c>
      <c r="AG20" s="89">
        <f t="shared" si="2"/>
        <v>75</v>
      </c>
      <c r="AI20" t="s">
        <v>24</v>
      </c>
    </row>
    <row r="21" spans="1:37" s="5" customFormat="1" x14ac:dyDescent="0.2">
      <c r="A21" s="56" t="s">
        <v>6</v>
      </c>
      <c r="B21" s="10">
        <f>[15]Setembro!$F$5</f>
        <v>72</v>
      </c>
      <c r="C21" s="10">
        <f>[15]Setembro!$F$6</f>
        <v>83</v>
      </c>
      <c r="D21" s="10">
        <f>[15]Setembro!$F$7</f>
        <v>72</v>
      </c>
      <c r="E21" s="10">
        <f>[15]Setembro!$F$8</f>
        <v>64</v>
      </c>
      <c r="F21" s="10">
        <f>[15]Setembro!$F$9</f>
        <v>77</v>
      </c>
      <c r="G21" s="10">
        <f>[15]Setembro!$F$10</f>
        <v>68</v>
      </c>
      <c r="H21" s="10">
        <f>[15]Setembro!$F$11</f>
        <v>88</v>
      </c>
      <c r="I21" s="10">
        <f>[15]Setembro!$F$12</f>
        <v>89</v>
      </c>
      <c r="J21" s="10">
        <f>[15]Setembro!$F$13</f>
        <v>84</v>
      </c>
      <c r="K21" s="10">
        <f>[15]Setembro!$F$14</f>
        <v>71</v>
      </c>
      <c r="L21" s="10">
        <f>[15]Setembro!$F$15</f>
        <v>81</v>
      </c>
      <c r="M21" s="10">
        <f>[15]Setembro!$F$16</f>
        <v>80</v>
      </c>
      <c r="N21" s="10">
        <f>[15]Setembro!$F$17</f>
        <v>71</v>
      </c>
      <c r="O21" s="10">
        <f>[15]Setembro!$F$18</f>
        <v>92</v>
      </c>
      <c r="P21" s="10">
        <f>[15]Setembro!$F$19</f>
        <v>93</v>
      </c>
      <c r="Q21" s="10">
        <f>[15]Setembro!$F$20</f>
        <v>93</v>
      </c>
      <c r="R21" s="10">
        <f>[15]Setembro!$F$21</f>
        <v>76</v>
      </c>
      <c r="S21" s="10">
        <f>[15]Setembro!$F$22</f>
        <v>58</v>
      </c>
      <c r="T21" s="10">
        <f>[15]Setembro!$F$23</f>
        <v>76</v>
      </c>
      <c r="U21" s="10">
        <f>[15]Setembro!$F$24</f>
        <v>91</v>
      </c>
      <c r="V21" s="10">
        <f>[15]Setembro!$F$25</f>
        <v>93</v>
      </c>
      <c r="W21" s="10">
        <f>[15]Setembro!$F$26</f>
        <v>89</v>
      </c>
      <c r="X21" s="10">
        <f>[15]Setembro!$F$27</f>
        <v>80</v>
      </c>
      <c r="Y21" s="10">
        <f>[15]Setembro!$F$28</f>
        <v>79</v>
      </c>
      <c r="Z21" s="10">
        <f>[15]Setembro!$F$29</f>
        <v>73</v>
      </c>
      <c r="AA21" s="10">
        <f>[15]Setembro!$F$30</f>
        <v>90</v>
      </c>
      <c r="AB21" s="10">
        <f>[15]Setembro!$F$31</f>
        <v>93</v>
      </c>
      <c r="AC21" s="10">
        <f>[15]Setembro!$F$32</f>
        <v>94</v>
      </c>
      <c r="AD21" s="10">
        <f>[15]Setembro!$F$33</f>
        <v>94</v>
      </c>
      <c r="AE21" s="10">
        <f>[15]Setembro!$F$34</f>
        <v>91</v>
      </c>
      <c r="AF21" s="13">
        <f t="shared" si="1"/>
        <v>94</v>
      </c>
      <c r="AG21" s="89">
        <f t="shared" si="2"/>
        <v>81.833333333333329</v>
      </c>
    </row>
    <row r="22" spans="1:37" x14ac:dyDescent="0.2">
      <c r="A22" s="56" t="s">
        <v>7</v>
      </c>
      <c r="B22" s="10">
        <f>[16]Setembro!$F$5</f>
        <v>83</v>
      </c>
      <c r="C22" s="10">
        <f>[16]Setembro!$F$6</f>
        <v>80</v>
      </c>
      <c r="D22" s="10">
        <f>[16]Setembro!$F$7</f>
        <v>73</v>
      </c>
      <c r="E22" s="10">
        <f>[16]Setembro!$F$8</f>
        <v>75</v>
      </c>
      <c r="F22" s="10">
        <f>[16]Setembro!$F$9</f>
        <v>64</v>
      </c>
      <c r="G22" s="10">
        <f>[16]Setembro!$F$10</f>
        <v>83</v>
      </c>
      <c r="H22" s="10">
        <f>[16]Setembro!$F$11</f>
        <v>93</v>
      </c>
      <c r="I22" s="10">
        <f>[16]Setembro!$F$12</f>
        <v>68</v>
      </c>
      <c r="J22" s="10">
        <f>[16]Setembro!$F$13</f>
        <v>81</v>
      </c>
      <c r="K22" s="10">
        <f>[16]Setembro!$F$14</f>
        <v>57</v>
      </c>
      <c r="L22" s="10">
        <f>[16]Setembro!$F$15</f>
        <v>81</v>
      </c>
      <c r="M22" s="10">
        <f>[16]Setembro!$F$16</f>
        <v>90</v>
      </c>
      <c r="N22" s="10">
        <f>[16]Setembro!$F$17</f>
        <v>67</v>
      </c>
      <c r="O22" s="10">
        <f>[16]Setembro!$F$18</f>
        <v>90</v>
      </c>
      <c r="P22" s="10">
        <f>[16]Setembro!$F$19</f>
        <v>95</v>
      </c>
      <c r="Q22" s="10">
        <f>[16]Setembro!$F$20</f>
        <v>91</v>
      </c>
      <c r="R22" s="10">
        <f>[16]Setembro!$F$21</f>
        <v>85</v>
      </c>
      <c r="S22" s="10">
        <f>[16]Setembro!$F$22</f>
        <v>77</v>
      </c>
      <c r="T22" s="10">
        <f>[16]Setembro!$F$23</f>
        <v>77</v>
      </c>
      <c r="U22" s="10">
        <f>[16]Setembro!$F$24</f>
        <v>87</v>
      </c>
      <c r="V22" s="10">
        <f>[16]Setembro!$F$25</f>
        <v>94</v>
      </c>
      <c r="W22" s="10">
        <f>[16]Setembro!$F$26</f>
        <v>90</v>
      </c>
      <c r="X22" s="10">
        <f>[16]Setembro!$F$27</f>
        <v>68</v>
      </c>
      <c r="Y22" s="10">
        <f>[16]Setembro!$F$28</f>
        <v>74</v>
      </c>
      <c r="Z22" s="10">
        <f>[16]Setembro!$F$29</f>
        <v>86</v>
      </c>
      <c r="AA22" s="10">
        <f>[16]Setembro!$F$30</f>
        <v>75</v>
      </c>
      <c r="AB22" s="10">
        <f>[16]Setembro!$F$31</f>
        <v>95</v>
      </c>
      <c r="AC22" s="10">
        <f>[16]Setembro!$F$32</f>
        <v>95</v>
      </c>
      <c r="AD22" s="10">
        <f>[16]Setembro!$F$33</f>
        <v>94</v>
      </c>
      <c r="AE22" s="10">
        <f>[16]Setembro!$F$34</f>
        <v>92</v>
      </c>
      <c r="AF22" s="13">
        <f t="shared" si="1"/>
        <v>95</v>
      </c>
      <c r="AG22" s="89">
        <f t="shared" si="2"/>
        <v>82</v>
      </c>
      <c r="AI22" t="s">
        <v>24</v>
      </c>
    </row>
    <row r="23" spans="1:37" x14ac:dyDescent="0.2">
      <c r="A23" s="56" t="s">
        <v>138</v>
      </c>
      <c r="B23" s="10">
        <f>[17]Setembro!$F$5</f>
        <v>68</v>
      </c>
      <c r="C23" s="10">
        <f>[17]Setembro!$F$6</f>
        <v>54</v>
      </c>
      <c r="D23" s="10">
        <f>[17]Setembro!$F$7</f>
        <v>76</v>
      </c>
      <c r="E23" s="10">
        <f>[17]Setembro!$F$8</f>
        <v>79</v>
      </c>
      <c r="F23" s="10">
        <f>[17]Setembro!$F$9</f>
        <v>82</v>
      </c>
      <c r="G23" s="10">
        <f>[17]Setembro!$F$10</f>
        <v>81</v>
      </c>
      <c r="H23" s="10">
        <f>[17]Setembro!$F$11</f>
        <v>82</v>
      </c>
      <c r="I23" s="10">
        <f>[17]Setembro!$F$12</f>
        <v>68</v>
      </c>
      <c r="J23" s="10">
        <f>[17]Setembro!$F$13</f>
        <v>68</v>
      </c>
      <c r="K23" s="10">
        <f>[17]Setembro!$F$14</f>
        <v>76</v>
      </c>
      <c r="L23" s="10">
        <f>[17]Setembro!$F$15</f>
        <v>81</v>
      </c>
      <c r="M23" s="10">
        <f>[17]Setembro!$F$16</f>
        <v>77</v>
      </c>
      <c r="N23" s="10">
        <f>[17]Setembro!$F$17</f>
        <v>80</v>
      </c>
      <c r="O23" s="10">
        <f>[17]Setembro!$F$18</f>
        <v>88</v>
      </c>
      <c r="P23" s="10">
        <f>[17]Setembro!$F$19</f>
        <v>91</v>
      </c>
      <c r="Q23" s="10">
        <f>[17]Setembro!$F$20</f>
        <v>90</v>
      </c>
      <c r="R23" s="10">
        <f>[17]Setembro!$F$21</f>
        <v>78</v>
      </c>
      <c r="S23" s="10">
        <f>[17]Setembro!$F$22</f>
        <v>65</v>
      </c>
      <c r="T23" s="10">
        <f>[17]Setembro!$F$23</f>
        <v>65</v>
      </c>
      <c r="U23" s="10">
        <f>[17]Setembro!$F$24</f>
        <v>86</v>
      </c>
      <c r="V23" s="10">
        <f>[17]Setembro!$F$25</f>
        <v>90</v>
      </c>
      <c r="W23" s="10">
        <f>[17]Setembro!$F$26</f>
        <v>97</v>
      </c>
      <c r="X23" s="10">
        <f>[17]Setembro!$F$27</f>
        <v>97</v>
      </c>
      <c r="Y23" s="10">
        <f>[17]Setembro!$F$28</f>
        <v>94</v>
      </c>
      <c r="Z23" s="10">
        <f>[17]Setembro!$F$29</f>
        <v>84</v>
      </c>
      <c r="AA23" s="10">
        <f>[17]Setembro!$F$30</f>
        <v>98</v>
      </c>
      <c r="AB23" s="10">
        <f>[17]Setembro!$F$31</f>
        <v>97</v>
      </c>
      <c r="AC23" s="10">
        <f>[17]Setembro!$F$32</f>
        <v>97</v>
      </c>
      <c r="AD23" s="10">
        <f>[17]Setembro!$F$33</f>
        <v>96</v>
      </c>
      <c r="AE23" s="10">
        <f>[17]Setembro!$F$34</f>
        <v>90</v>
      </c>
      <c r="AF23" s="13">
        <f t="shared" si="1"/>
        <v>98</v>
      </c>
      <c r="AG23" s="89">
        <f t="shared" si="2"/>
        <v>82.5</v>
      </c>
      <c r="AI23" t="s">
        <v>24</v>
      </c>
    </row>
    <row r="24" spans="1:37" x14ac:dyDescent="0.2">
      <c r="A24" s="56" t="s">
        <v>8</v>
      </c>
      <c r="B24" s="10">
        <f>[18]Setembro!$F$5</f>
        <v>71</v>
      </c>
      <c r="C24" s="10">
        <f>[18]Setembro!$F$6</f>
        <v>46</v>
      </c>
      <c r="D24" s="10">
        <f>[18]Setembro!$F$7</f>
        <v>59</v>
      </c>
      <c r="E24" s="10">
        <f>[18]Setembro!$F$8</f>
        <v>83</v>
      </c>
      <c r="F24" s="10">
        <f>[18]Setembro!$F$9</f>
        <v>74</v>
      </c>
      <c r="G24" s="10">
        <f>[18]Setembro!$F$10</f>
        <v>81</v>
      </c>
      <c r="H24" s="10">
        <f>[18]Setembro!$F$11</f>
        <v>82</v>
      </c>
      <c r="I24" s="10">
        <f>[18]Setembro!$F$12</f>
        <v>51</v>
      </c>
      <c r="J24" s="10">
        <f>[18]Setembro!$F$13</f>
        <v>47</v>
      </c>
      <c r="K24" s="10">
        <f>[18]Setembro!$F$14</f>
        <v>48</v>
      </c>
      <c r="L24" s="10">
        <f>[18]Setembro!$F$15</f>
        <v>85</v>
      </c>
      <c r="M24" s="10">
        <f>[18]Setembro!$F$16</f>
        <v>78</v>
      </c>
      <c r="N24" s="10">
        <f>[18]Setembro!$F$17</f>
        <v>75</v>
      </c>
      <c r="O24" s="10">
        <f>[18]Setembro!$F$18</f>
        <v>75</v>
      </c>
      <c r="P24" s="10">
        <f>[18]Setembro!$F$19</f>
        <v>80</v>
      </c>
      <c r="Q24" s="10">
        <f>[18]Setembro!$F$20</f>
        <v>91</v>
      </c>
      <c r="R24" s="10">
        <f>[18]Setembro!$F$21</f>
        <v>73</v>
      </c>
      <c r="S24" s="10">
        <f>[18]Setembro!$F$22</f>
        <v>63</v>
      </c>
      <c r="T24" s="10">
        <f>[18]Setembro!$F$23</f>
        <v>64</v>
      </c>
      <c r="U24" s="10">
        <f>[18]Setembro!$F$24</f>
        <v>92</v>
      </c>
      <c r="V24" s="10">
        <f>[18]Setembro!$F$25</f>
        <v>88</v>
      </c>
      <c r="W24" s="10">
        <f>[18]Setembro!$F$26</f>
        <v>92</v>
      </c>
      <c r="X24" s="10">
        <f>[18]Setembro!$F$27</f>
        <v>91</v>
      </c>
      <c r="Y24" s="10">
        <f>[18]Setembro!$F$28</f>
        <v>84</v>
      </c>
      <c r="Z24" s="10">
        <f>[18]Setembro!$F$29</f>
        <v>83</v>
      </c>
      <c r="AA24" s="10">
        <f>[18]Setembro!$F$30</f>
        <v>91</v>
      </c>
      <c r="AB24" s="10">
        <f>[18]Setembro!$F$31</f>
        <v>92</v>
      </c>
      <c r="AC24" s="10">
        <f>[18]Setembro!$F$32</f>
        <v>92</v>
      </c>
      <c r="AD24" s="10">
        <f>[18]Setembro!$F$33</f>
        <v>92</v>
      </c>
      <c r="AE24" s="10">
        <f>[18]Setembro!$F$34</f>
        <v>87</v>
      </c>
      <c r="AF24" s="13">
        <f t="shared" si="1"/>
        <v>92</v>
      </c>
      <c r="AG24" s="89">
        <f t="shared" si="2"/>
        <v>77</v>
      </c>
    </row>
    <row r="25" spans="1:37" x14ac:dyDescent="0.2">
      <c r="A25" s="56" t="s">
        <v>9</v>
      </c>
      <c r="B25" s="10">
        <f>[19]Setembro!$F$5</f>
        <v>83</v>
      </c>
      <c r="C25" s="10">
        <f>[19]Setembro!$F$6</f>
        <v>91</v>
      </c>
      <c r="D25" s="10">
        <f>[19]Setembro!$F$7</f>
        <v>97</v>
      </c>
      <c r="E25" s="10">
        <f>[19]Setembro!$F$8</f>
        <v>83</v>
      </c>
      <c r="F25" s="10" t="str">
        <f>[19]Setembro!$F$9</f>
        <v>*</v>
      </c>
      <c r="G25" s="10" t="str">
        <f>[19]Setembro!$F$10</f>
        <v>*</v>
      </c>
      <c r="H25" s="10" t="str">
        <f>[19]Setembro!$F$11</f>
        <v>*</v>
      </c>
      <c r="I25" s="10">
        <f>[19]Setembro!$F$12</f>
        <v>87</v>
      </c>
      <c r="J25" s="10">
        <f>[19]Setembro!$F$13</f>
        <v>70</v>
      </c>
      <c r="K25" s="10">
        <f>[19]Setembro!$F$14</f>
        <v>97</v>
      </c>
      <c r="L25" s="10" t="str">
        <f>[19]Setembro!$F$15</f>
        <v>*</v>
      </c>
      <c r="M25" s="10">
        <f>[19]Setembro!$F$16</f>
        <v>84</v>
      </c>
      <c r="N25" s="10">
        <f>[19]Setembro!$F$17</f>
        <v>94</v>
      </c>
      <c r="O25" s="10" t="str">
        <f>[19]Setembro!$F$18</f>
        <v>*</v>
      </c>
      <c r="P25" s="10" t="str">
        <f>[19]Setembro!$F$19</f>
        <v>*</v>
      </c>
      <c r="Q25" s="10">
        <f>[19]Setembro!$F$20</f>
        <v>64</v>
      </c>
      <c r="R25" s="10">
        <f>[19]Setembro!$F$21</f>
        <v>91</v>
      </c>
      <c r="S25" s="10">
        <f>[19]Setembro!$F$22</f>
        <v>80</v>
      </c>
      <c r="T25" s="10">
        <f>[19]Setembro!$F$23</f>
        <v>93</v>
      </c>
      <c r="U25" s="10">
        <f>[19]Setembro!$F$24</f>
        <v>96</v>
      </c>
      <c r="V25" s="10">
        <f>[19]Setembro!$F$25</f>
        <v>96</v>
      </c>
      <c r="W25" s="10">
        <f>[19]Setembro!$F$26</f>
        <v>97</v>
      </c>
      <c r="X25" s="10">
        <f>[19]Setembro!$F$27</f>
        <v>82</v>
      </c>
      <c r="Y25" s="10">
        <f>[19]Setembro!$F$28</f>
        <v>75</v>
      </c>
      <c r="Z25" s="10">
        <f>[19]Setembro!$F$29</f>
        <v>93</v>
      </c>
      <c r="AA25" s="10">
        <f>[19]Setembro!$F$30</f>
        <v>97</v>
      </c>
      <c r="AB25" s="10">
        <f>[19]Setembro!$F$31</f>
        <v>97</v>
      </c>
      <c r="AC25" s="10">
        <f>[19]Setembro!$F$32</f>
        <v>97</v>
      </c>
      <c r="AD25" s="10">
        <f>[19]Setembro!$F$33</f>
        <v>96</v>
      </c>
      <c r="AE25" s="10" t="str">
        <f>[19]Setembro!$F$34</f>
        <v>*</v>
      </c>
      <c r="AF25" s="13" t="s">
        <v>187</v>
      </c>
      <c r="AG25" s="89" t="s">
        <v>187</v>
      </c>
      <c r="AH25" s="11" t="s">
        <v>24</v>
      </c>
      <c r="AI25" t="s">
        <v>24</v>
      </c>
    </row>
    <row r="26" spans="1:37" x14ac:dyDescent="0.2">
      <c r="A26" s="56" t="s">
        <v>139</v>
      </c>
      <c r="B26" s="10">
        <f>[20]Setembro!$F$5</f>
        <v>78</v>
      </c>
      <c r="C26" s="10">
        <f>[20]Setembro!$F$6</f>
        <v>71</v>
      </c>
      <c r="D26" s="10">
        <f>[20]Setembro!$F$7</f>
        <v>87</v>
      </c>
      <c r="E26" s="10">
        <f>[20]Setembro!$F$8</f>
        <v>82</v>
      </c>
      <c r="F26" s="10">
        <f>[20]Setembro!$F$9</f>
        <v>79</v>
      </c>
      <c r="G26" s="10">
        <f>[20]Setembro!$F$10</f>
        <v>96</v>
      </c>
      <c r="H26" s="10">
        <f>[20]Setembro!$F$11</f>
        <v>98</v>
      </c>
      <c r="I26" s="10">
        <f>[20]Setembro!$F$12</f>
        <v>93</v>
      </c>
      <c r="J26" s="10">
        <f>[20]Setembro!$F$13</f>
        <v>90</v>
      </c>
      <c r="K26" s="10">
        <f>[20]Setembro!$F$14</f>
        <v>86</v>
      </c>
      <c r="L26" s="10">
        <f>[20]Setembro!$F$15</f>
        <v>92</v>
      </c>
      <c r="M26" s="10">
        <f>[20]Setembro!$F$16</f>
        <v>95</v>
      </c>
      <c r="N26" s="10">
        <f>[20]Setembro!$F$17</f>
        <v>84</v>
      </c>
      <c r="O26" s="10">
        <f>[20]Setembro!$F$18</f>
        <v>100</v>
      </c>
      <c r="P26" s="10">
        <f>[20]Setembro!$F$19</f>
        <v>100</v>
      </c>
      <c r="Q26" s="10">
        <f>[20]Setembro!$F$20</f>
        <v>99</v>
      </c>
      <c r="R26" s="10">
        <f>[20]Setembro!$F$21</f>
        <v>84</v>
      </c>
      <c r="S26" s="10">
        <f>[20]Setembro!$F$22</f>
        <v>73</v>
      </c>
      <c r="T26" s="10">
        <f>[20]Setembro!$F$23</f>
        <v>77</v>
      </c>
      <c r="U26" s="10">
        <f>[20]Setembro!$F$24</f>
        <v>100</v>
      </c>
      <c r="V26" s="10">
        <f>[20]Setembro!$F$25</f>
        <v>100</v>
      </c>
      <c r="W26" s="10">
        <f>[20]Setembro!$F$26</f>
        <v>100</v>
      </c>
      <c r="X26" s="10">
        <f>[20]Setembro!$F$27</f>
        <v>88</v>
      </c>
      <c r="Y26" s="10">
        <f>[20]Setembro!$F$28</f>
        <v>90</v>
      </c>
      <c r="Z26" s="10">
        <f>[20]Setembro!$F$29</f>
        <v>75</v>
      </c>
      <c r="AA26" s="10">
        <f>[20]Setembro!$F$30</f>
        <v>94</v>
      </c>
      <c r="AB26" s="10">
        <f>[20]Setembro!$F$31</f>
        <v>98</v>
      </c>
      <c r="AC26" s="10">
        <f>[20]Setembro!$F$32</f>
        <v>100</v>
      </c>
      <c r="AD26" s="10">
        <f>[20]Setembro!$F$33</f>
        <v>99</v>
      </c>
      <c r="AE26" s="10">
        <f>[20]Setembro!$F$34</f>
        <v>99</v>
      </c>
      <c r="AF26" s="13">
        <f t="shared" si="1"/>
        <v>100</v>
      </c>
      <c r="AG26" s="89">
        <f t="shared" si="2"/>
        <v>90.233333333333334</v>
      </c>
    </row>
    <row r="27" spans="1:37" x14ac:dyDescent="0.2">
      <c r="A27" s="56" t="s">
        <v>10</v>
      </c>
      <c r="B27" s="10">
        <f>[21]Setembro!$F$5</f>
        <v>75</v>
      </c>
      <c r="C27" s="10">
        <f>[21]Setembro!$F$6</f>
        <v>71</v>
      </c>
      <c r="D27" s="10">
        <f>[21]Setembro!$F$7</f>
        <v>85</v>
      </c>
      <c r="E27" s="10">
        <f>[21]Setembro!$F$8</f>
        <v>78</v>
      </c>
      <c r="F27" s="10">
        <f>[21]Setembro!$F$9</f>
        <v>97</v>
      </c>
      <c r="G27" s="10">
        <f>[21]Setembro!$F$10</f>
        <v>93</v>
      </c>
      <c r="H27" s="10">
        <f>[21]Setembro!$F$11</f>
        <v>98</v>
      </c>
      <c r="I27" s="10">
        <f>[21]Setembro!$F$12</f>
        <v>84</v>
      </c>
      <c r="J27" s="10">
        <f>[21]Setembro!$F$13</f>
        <v>86</v>
      </c>
      <c r="K27" s="10">
        <f>[21]Setembro!$F$14</f>
        <v>88</v>
      </c>
      <c r="L27" s="10">
        <f>[21]Setembro!$F$15</f>
        <v>92</v>
      </c>
      <c r="M27" s="10">
        <f>[21]Setembro!$F$16</f>
        <v>91</v>
      </c>
      <c r="N27" s="10">
        <f>[21]Setembro!$F$17</f>
        <v>93</v>
      </c>
      <c r="O27" s="10">
        <f>[21]Setembro!$F$18</f>
        <v>98</v>
      </c>
      <c r="P27" s="10">
        <f>[21]Setembro!$F$19</f>
        <v>99</v>
      </c>
      <c r="Q27" s="10">
        <f>[21]Setembro!$F$20</f>
        <v>99</v>
      </c>
      <c r="R27" s="10">
        <f>[21]Setembro!$F$21</f>
        <v>85</v>
      </c>
      <c r="S27" s="10">
        <f>[21]Setembro!$F$22</f>
        <v>78</v>
      </c>
      <c r="T27" s="10">
        <f>[21]Setembro!$F$23</f>
        <v>91</v>
      </c>
      <c r="U27" s="10">
        <f>[21]Setembro!$F$24</f>
        <v>99</v>
      </c>
      <c r="V27" s="10">
        <f>[21]Setembro!$F$25</f>
        <v>99</v>
      </c>
      <c r="W27" s="10">
        <f>[21]Setembro!$F$26</f>
        <v>97</v>
      </c>
      <c r="X27" s="10">
        <f>[21]Setembro!$F$27</f>
        <v>86</v>
      </c>
      <c r="Y27" s="10">
        <f>[21]Setembro!$F$28</f>
        <v>97</v>
      </c>
      <c r="Z27" s="10">
        <f>[21]Setembro!$F$29</f>
        <v>85</v>
      </c>
      <c r="AA27" s="10">
        <f>[21]Setembro!$F$30</f>
        <v>99</v>
      </c>
      <c r="AB27" s="10">
        <f>[21]Setembro!$F$31</f>
        <v>98</v>
      </c>
      <c r="AC27" s="10">
        <f>[21]Setembro!$F$32</f>
        <v>99</v>
      </c>
      <c r="AD27" s="10">
        <f>[21]Setembro!$F$33</f>
        <v>98</v>
      </c>
      <c r="AE27" s="10">
        <f>[21]Setembro!$F$34</f>
        <v>96</v>
      </c>
      <c r="AF27" s="13">
        <f t="shared" si="1"/>
        <v>99</v>
      </c>
      <c r="AG27" s="89">
        <f t="shared" si="2"/>
        <v>91.13333333333334</v>
      </c>
      <c r="AK27" s="11" t="s">
        <v>24</v>
      </c>
    </row>
    <row r="28" spans="1:37" x14ac:dyDescent="0.2">
      <c r="A28" s="56" t="s">
        <v>11</v>
      </c>
      <c r="B28" s="10">
        <f>[22]Setembro!$F$5</f>
        <v>67</v>
      </c>
      <c r="C28" s="10">
        <f>[22]Setembro!$F$6</f>
        <v>59</v>
      </c>
      <c r="D28" s="10">
        <f>[22]Setembro!$F$7</f>
        <v>94</v>
      </c>
      <c r="E28" s="10">
        <f>[22]Setembro!$F$8</f>
        <v>87</v>
      </c>
      <c r="F28" s="10">
        <f>[22]Setembro!$F$9</f>
        <v>77</v>
      </c>
      <c r="G28" s="10">
        <f>[22]Setembro!$F$10</f>
        <v>89</v>
      </c>
      <c r="H28" s="10">
        <f>[22]Setembro!$F$11</f>
        <v>86</v>
      </c>
      <c r="I28" s="10">
        <f>[22]Setembro!$F$12</f>
        <v>70</v>
      </c>
      <c r="J28" s="10">
        <f>[22]Setembro!$F$13</f>
        <v>79</v>
      </c>
      <c r="K28" s="10">
        <f>[22]Setembro!$F$14</f>
        <v>87</v>
      </c>
      <c r="L28" s="10">
        <f>[22]Setembro!$F$15</f>
        <v>91</v>
      </c>
      <c r="M28" s="10">
        <f>[22]Setembro!$F$16</f>
        <v>80</v>
      </c>
      <c r="N28" s="10">
        <f>[22]Setembro!$F$17</f>
        <v>87</v>
      </c>
      <c r="O28" s="10">
        <f>[22]Setembro!$F$18</f>
        <v>95</v>
      </c>
      <c r="P28" s="10" t="str">
        <f>[22]Setembro!$F$19</f>
        <v>*</v>
      </c>
      <c r="Q28" s="10" t="str">
        <f>[22]Setembro!$F$20</f>
        <v>*</v>
      </c>
      <c r="R28" s="10">
        <f>[22]Setembro!$F$21</f>
        <v>80</v>
      </c>
      <c r="S28" s="10">
        <f>[22]Setembro!$F$22</f>
        <v>64</v>
      </c>
      <c r="T28" s="10">
        <f>[22]Setembro!$F$23</f>
        <v>64</v>
      </c>
      <c r="U28" s="10">
        <f>[22]Setembro!$F$24</f>
        <v>99</v>
      </c>
      <c r="V28" s="10">
        <f>[22]Setembro!$F$25</f>
        <v>92</v>
      </c>
      <c r="W28" s="10">
        <f>[22]Setembro!$F$26</f>
        <v>97</v>
      </c>
      <c r="X28" s="10">
        <f>[22]Setembro!$F$27</f>
        <v>87</v>
      </c>
      <c r="Y28" s="10">
        <f>[22]Setembro!$F$28</f>
        <v>62</v>
      </c>
      <c r="Z28" s="10">
        <f>[22]Setembro!$F$29</f>
        <v>69</v>
      </c>
      <c r="AA28" s="10">
        <f>[22]Setembro!$F$30</f>
        <v>93</v>
      </c>
      <c r="AB28" s="10">
        <f>[22]Setembro!$F$31</f>
        <v>98</v>
      </c>
      <c r="AC28" s="10">
        <f>[22]Setembro!$F$32</f>
        <v>97</v>
      </c>
      <c r="AD28" s="10">
        <f>[22]Setembro!$F$33</f>
        <v>98</v>
      </c>
      <c r="AE28" s="10">
        <f>[22]Setembro!$F$34</f>
        <v>92</v>
      </c>
      <c r="AF28" s="13" t="s">
        <v>187</v>
      </c>
      <c r="AG28" s="89" t="s">
        <v>187</v>
      </c>
      <c r="AI28" t="s">
        <v>24</v>
      </c>
    </row>
    <row r="29" spans="1:37" x14ac:dyDescent="0.2">
      <c r="A29" s="56" t="s">
        <v>23</v>
      </c>
      <c r="B29" s="10">
        <f>[23]Setembro!$F$5</f>
        <v>65</v>
      </c>
      <c r="C29" s="10">
        <f>[23]Setembro!$F$6</f>
        <v>49</v>
      </c>
      <c r="D29" s="10">
        <f>[23]Setembro!$F$7</f>
        <v>99</v>
      </c>
      <c r="E29" s="10">
        <f>[23]Setembro!$F$8</f>
        <v>98</v>
      </c>
      <c r="F29" s="10">
        <f>[23]Setembro!$F$9</f>
        <v>74</v>
      </c>
      <c r="G29" s="10">
        <f>[23]Setembro!$F$10</f>
        <v>77</v>
      </c>
      <c r="H29" s="10">
        <f>[23]Setembro!$F$11</f>
        <v>72</v>
      </c>
      <c r="I29" s="10">
        <f>[23]Setembro!$F$12</f>
        <v>55</v>
      </c>
      <c r="J29" s="10">
        <f>[23]Setembro!$F$13</f>
        <v>68</v>
      </c>
      <c r="K29" s="10">
        <f>[23]Setembro!$F$14</f>
        <v>83</v>
      </c>
      <c r="L29" s="10">
        <f>[23]Setembro!$F$15</f>
        <v>86</v>
      </c>
      <c r="M29" s="10">
        <f>[23]Setembro!$F$16</f>
        <v>75</v>
      </c>
      <c r="N29" s="10">
        <f>[23]Setembro!$F$17</f>
        <v>68</v>
      </c>
      <c r="O29" s="10">
        <f>[23]Setembro!$F$18</f>
        <v>92</v>
      </c>
      <c r="P29" s="10">
        <f>[23]Setembro!$F$19</f>
        <v>95</v>
      </c>
      <c r="Q29" s="10">
        <f>[23]Setembro!$F$20</f>
        <v>92</v>
      </c>
      <c r="R29" s="10">
        <f>[23]Setembro!$F$21</f>
        <v>68</v>
      </c>
      <c r="S29" s="10">
        <f>[23]Setembro!$F$22</f>
        <v>58</v>
      </c>
      <c r="T29" s="10">
        <f>[23]Setembro!$F$23</f>
        <v>75</v>
      </c>
      <c r="U29" s="10">
        <f>[23]Setembro!$F$24</f>
        <v>78</v>
      </c>
      <c r="V29" s="10">
        <f>[23]Setembro!$F$25</f>
        <v>70</v>
      </c>
      <c r="W29" s="10">
        <f>[23]Setembro!$F$26</f>
        <v>80</v>
      </c>
      <c r="X29" s="10">
        <f>[23]Setembro!$F$27</f>
        <v>92</v>
      </c>
      <c r="Y29" s="10">
        <f>[23]Setembro!$F$28</f>
        <v>54</v>
      </c>
      <c r="Z29" s="10">
        <f>[23]Setembro!$F$29</f>
        <v>69</v>
      </c>
      <c r="AA29" s="10">
        <f>[23]Setembro!$F$30</f>
        <v>90</v>
      </c>
      <c r="AB29" s="10">
        <f>[23]Setembro!$F$31</f>
        <v>100</v>
      </c>
      <c r="AC29" s="10">
        <f>[23]Setembro!$F$32</f>
        <v>100</v>
      </c>
      <c r="AD29" s="10">
        <f>[23]Setembro!$F$33</f>
        <v>100</v>
      </c>
      <c r="AE29" s="10">
        <f>[23]Setembro!$F$34</f>
        <v>100</v>
      </c>
      <c r="AF29" s="13">
        <f t="shared" si="1"/>
        <v>100</v>
      </c>
      <c r="AG29" s="89">
        <f t="shared" si="2"/>
        <v>79.400000000000006</v>
      </c>
      <c r="AH29" s="11" t="s">
        <v>24</v>
      </c>
      <c r="AI29" t="s">
        <v>24</v>
      </c>
      <c r="AJ29" s="11" t="s">
        <v>24</v>
      </c>
    </row>
    <row r="30" spans="1:37" x14ac:dyDescent="0.2">
      <c r="A30" s="56" t="s">
        <v>12</v>
      </c>
      <c r="B30" s="10">
        <f>[24]Setembro!$F$5</f>
        <v>68</v>
      </c>
      <c r="C30" s="10">
        <f>[24]Setembro!$F$6</f>
        <v>72</v>
      </c>
      <c r="D30" s="10">
        <f>[24]Setembro!$F$7</f>
        <v>78</v>
      </c>
      <c r="E30" s="10">
        <f>[24]Setembro!$F$8</f>
        <v>86</v>
      </c>
      <c r="F30" s="10">
        <f>[24]Setembro!$F$9</f>
        <v>72</v>
      </c>
      <c r="G30" s="10">
        <f>[24]Setembro!$F$10</f>
        <v>79</v>
      </c>
      <c r="H30" s="10">
        <f>[24]Setembro!$F$11</f>
        <v>87</v>
      </c>
      <c r="I30" s="10">
        <f>[24]Setembro!$F$12</f>
        <v>70</v>
      </c>
      <c r="J30" s="10">
        <f>[24]Setembro!$F$13</f>
        <v>57</v>
      </c>
      <c r="K30" s="10">
        <f>[24]Setembro!$F$14</f>
        <v>62</v>
      </c>
      <c r="L30" s="10">
        <f>[24]Setembro!$F$15</f>
        <v>85</v>
      </c>
      <c r="M30" s="10">
        <f>[24]Setembro!$F$16</f>
        <v>73</v>
      </c>
      <c r="N30" s="10">
        <f>[24]Setembro!$F$17</f>
        <v>80</v>
      </c>
      <c r="O30" s="10">
        <f>[24]Setembro!$F$18</f>
        <v>92</v>
      </c>
      <c r="P30" s="10">
        <f>[24]Setembro!$F$19</f>
        <v>94</v>
      </c>
      <c r="Q30" s="10">
        <f>[24]Setembro!$F$20</f>
        <v>92</v>
      </c>
      <c r="R30" s="10">
        <f>[24]Setembro!$F$21</f>
        <v>76</v>
      </c>
      <c r="S30" s="10">
        <f>[24]Setembro!$F$22</f>
        <v>70</v>
      </c>
      <c r="T30" s="10">
        <f>[24]Setembro!$F$23</f>
        <v>93</v>
      </c>
      <c r="U30" s="10">
        <f>[24]Setembro!$F$24</f>
        <v>95</v>
      </c>
      <c r="V30" s="10">
        <f>[24]Setembro!$F$25</f>
        <v>94</v>
      </c>
      <c r="W30" s="10">
        <f>[24]Setembro!$F$26</f>
        <v>95</v>
      </c>
      <c r="X30" s="10">
        <f>[24]Setembro!$F$27</f>
        <v>80</v>
      </c>
      <c r="Y30" s="10">
        <f>[24]Setembro!$F$28</f>
        <v>79</v>
      </c>
      <c r="Z30" s="10">
        <f>[24]Setembro!$F$29</f>
        <v>75</v>
      </c>
      <c r="AA30" s="10">
        <f>[24]Setembro!$F$30</f>
        <v>93</v>
      </c>
      <c r="AB30" s="10">
        <f>[24]Setembro!$F$31</f>
        <v>92</v>
      </c>
      <c r="AC30" s="10">
        <f>[24]Setembro!$F$32</f>
        <v>95</v>
      </c>
      <c r="AD30" s="10">
        <f>[24]Setembro!$F$33</f>
        <v>94</v>
      </c>
      <c r="AE30" s="10">
        <f>[24]Setembro!$F$34</f>
        <v>94</v>
      </c>
      <c r="AF30" s="13">
        <f t="shared" si="1"/>
        <v>95</v>
      </c>
      <c r="AG30" s="89">
        <f t="shared" si="2"/>
        <v>82.4</v>
      </c>
    </row>
    <row r="31" spans="1:37" s="5" customFormat="1" ht="17.100000000000001" customHeight="1" x14ac:dyDescent="0.2">
      <c r="A31" s="57" t="s">
        <v>14</v>
      </c>
      <c r="B31" s="12">
        <f t="shared" ref="B31:AF31" si="5">MAX(B5:B30)</f>
        <v>88</v>
      </c>
      <c r="C31" s="12">
        <f t="shared" si="5"/>
        <v>93</v>
      </c>
      <c r="D31" s="12">
        <f t="shared" si="5"/>
        <v>100</v>
      </c>
      <c r="E31" s="12">
        <f t="shared" si="5"/>
        <v>100</v>
      </c>
      <c r="F31" s="12">
        <f t="shared" si="5"/>
        <v>97</v>
      </c>
      <c r="G31" s="12">
        <f t="shared" si="5"/>
        <v>100</v>
      </c>
      <c r="H31" s="12">
        <f t="shared" si="5"/>
        <v>100</v>
      </c>
      <c r="I31" s="12">
        <f t="shared" si="5"/>
        <v>93</v>
      </c>
      <c r="J31" s="12">
        <f t="shared" si="5"/>
        <v>97</v>
      </c>
      <c r="K31" s="12">
        <f t="shared" si="5"/>
        <v>100</v>
      </c>
      <c r="L31" s="12">
        <f t="shared" si="5"/>
        <v>95</v>
      </c>
      <c r="M31" s="12">
        <f t="shared" si="5"/>
        <v>95</v>
      </c>
      <c r="N31" s="12">
        <f t="shared" si="5"/>
        <v>98</v>
      </c>
      <c r="O31" s="12">
        <f t="shared" si="5"/>
        <v>100</v>
      </c>
      <c r="P31" s="12">
        <f t="shared" si="5"/>
        <v>100</v>
      </c>
      <c r="Q31" s="12">
        <f t="shared" si="5"/>
        <v>100</v>
      </c>
      <c r="R31" s="12">
        <f t="shared" si="5"/>
        <v>95</v>
      </c>
      <c r="S31" s="12">
        <f t="shared" si="5"/>
        <v>83</v>
      </c>
      <c r="T31" s="12">
        <f t="shared" si="5"/>
        <v>97</v>
      </c>
      <c r="U31" s="12">
        <f t="shared" si="5"/>
        <v>100</v>
      </c>
      <c r="V31" s="12">
        <f t="shared" si="5"/>
        <v>100</v>
      </c>
      <c r="W31" s="12">
        <f t="shared" si="5"/>
        <v>100</v>
      </c>
      <c r="X31" s="12">
        <f t="shared" si="5"/>
        <v>98</v>
      </c>
      <c r="Y31" s="12">
        <f t="shared" si="5"/>
        <v>97</v>
      </c>
      <c r="Z31" s="12">
        <f t="shared" si="5"/>
        <v>99</v>
      </c>
      <c r="AA31" s="12">
        <f t="shared" si="5"/>
        <v>100</v>
      </c>
      <c r="AB31" s="12">
        <f t="shared" si="5"/>
        <v>100</v>
      </c>
      <c r="AC31" s="12">
        <f t="shared" si="5"/>
        <v>100</v>
      </c>
      <c r="AD31" s="12">
        <f t="shared" si="5"/>
        <v>100</v>
      </c>
      <c r="AE31" s="12">
        <f t="shared" si="5"/>
        <v>100</v>
      </c>
      <c r="AF31" s="13">
        <f t="shared" si="5"/>
        <v>100</v>
      </c>
      <c r="AG31" s="89">
        <f>AVERAGE(AG5:AG30)</f>
        <v>83.747619047619054</v>
      </c>
      <c r="AI31" s="5" t="s">
        <v>24</v>
      </c>
    </row>
    <row r="32" spans="1:37" x14ac:dyDescent="0.2">
      <c r="A32" s="45"/>
      <c r="B32" s="46"/>
      <c r="C32" s="46"/>
      <c r="D32" s="46" t="s">
        <v>76</v>
      </c>
      <c r="E32" s="46"/>
      <c r="F32" s="46"/>
      <c r="G32" s="46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53"/>
      <c r="AE32" s="59" t="s">
        <v>24</v>
      </c>
      <c r="AF32" s="50"/>
      <c r="AG32" s="52"/>
    </row>
    <row r="33" spans="1:35" x14ac:dyDescent="0.2">
      <c r="A33" s="45"/>
      <c r="B33" s="47" t="s">
        <v>77</v>
      </c>
      <c r="C33" s="47"/>
      <c r="D33" s="47"/>
      <c r="E33" s="47"/>
      <c r="F33" s="47"/>
      <c r="G33" s="47"/>
      <c r="H33" s="47"/>
      <c r="I33" s="47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126"/>
      <c r="U33" s="126"/>
      <c r="V33" s="126"/>
      <c r="W33" s="126"/>
      <c r="X33" s="126"/>
      <c r="Y33" s="85"/>
      <c r="Z33" s="85"/>
      <c r="AA33" s="85"/>
      <c r="AB33" s="85"/>
      <c r="AC33" s="85"/>
      <c r="AD33" s="85"/>
      <c r="AE33" s="85"/>
      <c r="AF33" s="50"/>
      <c r="AG33" s="49"/>
    </row>
    <row r="34" spans="1:35" x14ac:dyDescent="0.2">
      <c r="A34" s="48"/>
      <c r="B34" s="85"/>
      <c r="C34" s="85"/>
      <c r="D34" s="85"/>
      <c r="E34" s="85"/>
      <c r="F34" s="85"/>
      <c r="G34" s="85"/>
      <c r="H34" s="85"/>
      <c r="I34" s="85"/>
      <c r="J34" s="86"/>
      <c r="K34" s="86"/>
      <c r="L34" s="86"/>
      <c r="M34" s="86"/>
      <c r="N34" s="86"/>
      <c r="O34" s="86"/>
      <c r="P34" s="86"/>
      <c r="Q34" s="85"/>
      <c r="R34" s="85"/>
      <c r="S34" s="85"/>
      <c r="T34" s="127"/>
      <c r="U34" s="127"/>
      <c r="V34" s="127"/>
      <c r="W34" s="127"/>
      <c r="X34" s="127"/>
      <c r="Y34" s="85"/>
      <c r="Z34" s="85"/>
      <c r="AA34" s="85"/>
      <c r="AB34" s="85"/>
      <c r="AC34" s="85"/>
      <c r="AD34" s="53"/>
      <c r="AE34" s="53"/>
      <c r="AF34" s="50"/>
      <c r="AG34" s="49"/>
      <c r="AH34" s="11" t="s">
        <v>24</v>
      </c>
    </row>
    <row r="35" spans="1:35" x14ac:dyDescent="0.2">
      <c r="A35" s="45"/>
      <c r="B35" s="46"/>
      <c r="C35" s="46"/>
      <c r="D35" s="46"/>
      <c r="E35" s="46"/>
      <c r="F35" s="46"/>
      <c r="G35" s="46"/>
      <c r="H35" s="46"/>
      <c r="I35" s="46"/>
      <c r="J35" s="46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53"/>
      <c r="AE35" s="53"/>
      <c r="AF35" s="50"/>
      <c r="AG35" s="90"/>
    </row>
    <row r="36" spans="1:35" x14ac:dyDescent="0.2">
      <c r="A36" s="48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53"/>
      <c r="AF36" s="50"/>
      <c r="AG36" s="52"/>
      <c r="AI36" t="s">
        <v>24</v>
      </c>
    </row>
    <row r="37" spans="1:35" x14ac:dyDescent="0.2">
      <c r="A37" s="48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54"/>
      <c r="AF37" s="50"/>
      <c r="AG37" s="52"/>
    </row>
    <row r="38" spans="1:35" ht="13.5" thickBot="1" x14ac:dyDescent="0.25">
      <c r="A38" s="60"/>
      <c r="B38" s="61"/>
      <c r="C38" s="61"/>
      <c r="D38" s="61"/>
      <c r="E38" s="61"/>
      <c r="F38" s="61"/>
      <c r="G38" s="61" t="s">
        <v>24</v>
      </c>
      <c r="H38" s="61"/>
      <c r="I38" s="61"/>
      <c r="J38" s="61"/>
      <c r="K38" s="61"/>
      <c r="L38" s="61" t="s">
        <v>24</v>
      </c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2"/>
      <c r="AG38" s="91"/>
    </row>
    <row r="39" spans="1:35" x14ac:dyDescent="0.2">
      <c r="AI39" t="s">
        <v>24</v>
      </c>
    </row>
    <row r="40" spans="1:35" x14ac:dyDescent="0.2">
      <c r="U40" s="2" t="s">
        <v>24</v>
      </c>
      <c r="Y40" s="2" t="s">
        <v>24</v>
      </c>
      <c r="AI40" t="s">
        <v>24</v>
      </c>
    </row>
    <row r="41" spans="1:35" x14ac:dyDescent="0.2">
      <c r="L41" s="2" t="s">
        <v>24</v>
      </c>
      <c r="Q41" s="2" t="s">
        <v>24</v>
      </c>
      <c r="U41" s="2" t="s">
        <v>24</v>
      </c>
      <c r="AD41" s="2" t="s">
        <v>24</v>
      </c>
      <c r="AI41" t="s">
        <v>24</v>
      </c>
    </row>
    <row r="42" spans="1:35" x14ac:dyDescent="0.2">
      <c r="O42" s="2" t="s">
        <v>24</v>
      </c>
      <c r="AB42" s="2" t="s">
        <v>24</v>
      </c>
      <c r="AF42" s="7" t="s">
        <v>24</v>
      </c>
    </row>
    <row r="43" spans="1:35" x14ac:dyDescent="0.2">
      <c r="G43" s="2" t="s">
        <v>24</v>
      </c>
      <c r="L43" s="2" t="s">
        <v>24</v>
      </c>
    </row>
    <row r="44" spans="1:35" x14ac:dyDescent="0.2">
      <c r="P44" s="2" t="s">
        <v>190</v>
      </c>
      <c r="S44" s="2" t="s">
        <v>24</v>
      </c>
      <c r="U44" s="2" t="s">
        <v>24</v>
      </c>
      <c r="V44" s="2" t="s">
        <v>24</v>
      </c>
      <c r="Y44" s="2" t="s">
        <v>24</v>
      </c>
      <c r="AD44" s="2" t="s">
        <v>24</v>
      </c>
    </row>
    <row r="45" spans="1:35" x14ac:dyDescent="0.2">
      <c r="L45" s="2" t="s">
        <v>24</v>
      </c>
      <c r="S45" s="2" t="s">
        <v>24</v>
      </c>
      <c r="T45" s="2" t="s">
        <v>24</v>
      </c>
      <c r="Z45" s="2" t="s">
        <v>24</v>
      </c>
      <c r="AA45" s="2" t="s">
        <v>24</v>
      </c>
      <c r="AB45" s="2" t="s">
        <v>24</v>
      </c>
      <c r="AE45" s="2" t="s">
        <v>24</v>
      </c>
    </row>
    <row r="46" spans="1:35" x14ac:dyDescent="0.2">
      <c r="V46" s="2" t="s">
        <v>24</v>
      </c>
      <c r="W46" s="2" t="s">
        <v>24</v>
      </c>
      <c r="X46" s="2" t="s">
        <v>24</v>
      </c>
      <c r="Y46" s="2" t="s">
        <v>24</v>
      </c>
      <c r="AF46" s="7" t="s">
        <v>24</v>
      </c>
    </row>
    <row r="47" spans="1:35" x14ac:dyDescent="0.2">
      <c r="G47" s="2" t="s">
        <v>24</v>
      </c>
      <c r="P47" s="2" t="s">
        <v>24</v>
      </c>
      <c r="V47" s="2" t="s">
        <v>24</v>
      </c>
      <c r="Y47" s="2" t="s">
        <v>24</v>
      </c>
      <c r="AE47" s="2" t="s">
        <v>24</v>
      </c>
      <c r="AI47" t="s">
        <v>24</v>
      </c>
    </row>
    <row r="48" spans="1:35" x14ac:dyDescent="0.2">
      <c r="R48" s="2" t="s">
        <v>24</v>
      </c>
      <c r="U48" s="2" t="s">
        <v>24</v>
      </c>
    </row>
    <row r="49" spans="12:30" x14ac:dyDescent="0.2">
      <c r="L49" s="2" t="s">
        <v>24</v>
      </c>
      <c r="Y49" s="2" t="s">
        <v>24</v>
      </c>
      <c r="AC49" s="2" t="s">
        <v>24</v>
      </c>
      <c r="AD49" s="2" t="s">
        <v>24</v>
      </c>
    </row>
    <row r="51" spans="12:30" x14ac:dyDescent="0.2">
      <c r="N51" s="2" t="s">
        <v>24</v>
      </c>
    </row>
    <row r="52" spans="12:30" x14ac:dyDescent="0.2">
      <c r="U52" s="2" t="s">
        <v>24</v>
      </c>
    </row>
    <row r="57" spans="12:30" x14ac:dyDescent="0.2">
      <c r="W57" s="2" t="s">
        <v>24</v>
      </c>
    </row>
  </sheetData>
  <mergeCells count="35">
    <mergeCell ref="T34:X34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T3:T4"/>
    <mergeCell ref="B2:AG2"/>
    <mergeCell ref="AE3:AE4"/>
    <mergeCell ref="Z3:Z4"/>
    <mergeCell ref="A2:A4"/>
    <mergeCell ref="S3:S4"/>
    <mergeCell ref="V3:V4"/>
    <mergeCell ref="T33:X33"/>
    <mergeCell ref="J3:J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0"/>
  <sheetViews>
    <sheetView zoomScale="90" zoomScaleNormal="90" workbookViewId="0">
      <selection activeCell="AF7" sqref="AF7:AG8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1" width="5.7109375" style="2" customWidth="1"/>
    <col min="32" max="32" width="7" style="6" bestFit="1" customWidth="1"/>
    <col min="33" max="33" width="6.85546875" style="1" customWidth="1"/>
  </cols>
  <sheetData>
    <row r="1" spans="1:37" ht="20.100000000000001" customHeight="1" x14ac:dyDescent="0.2">
      <c r="A1" s="132" t="s">
        <v>210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4"/>
    </row>
    <row r="2" spans="1:37" s="4" customFormat="1" ht="20.100000000000001" customHeight="1" x14ac:dyDescent="0.2">
      <c r="A2" s="122" t="s">
        <v>13</v>
      </c>
      <c r="B2" s="116" t="s">
        <v>191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8"/>
    </row>
    <row r="3" spans="1:37" s="5" customFormat="1" ht="20.100000000000001" customHeight="1" x14ac:dyDescent="0.2">
      <c r="A3" s="122"/>
      <c r="B3" s="123">
        <v>1</v>
      </c>
      <c r="C3" s="123">
        <f>SUM(B3+1)</f>
        <v>2</v>
      </c>
      <c r="D3" s="123">
        <f t="shared" ref="D3:AD3" si="0">SUM(C3+1)</f>
        <v>3</v>
      </c>
      <c r="E3" s="123">
        <f t="shared" si="0"/>
        <v>4</v>
      </c>
      <c r="F3" s="123">
        <f t="shared" si="0"/>
        <v>5</v>
      </c>
      <c r="G3" s="123">
        <f t="shared" si="0"/>
        <v>6</v>
      </c>
      <c r="H3" s="123">
        <f t="shared" si="0"/>
        <v>7</v>
      </c>
      <c r="I3" s="123">
        <f t="shared" si="0"/>
        <v>8</v>
      </c>
      <c r="J3" s="123">
        <f t="shared" si="0"/>
        <v>9</v>
      </c>
      <c r="K3" s="123">
        <f t="shared" si="0"/>
        <v>10</v>
      </c>
      <c r="L3" s="123">
        <f t="shared" si="0"/>
        <v>11</v>
      </c>
      <c r="M3" s="123">
        <f t="shared" si="0"/>
        <v>12</v>
      </c>
      <c r="N3" s="123">
        <f t="shared" si="0"/>
        <v>13</v>
      </c>
      <c r="O3" s="123">
        <f t="shared" si="0"/>
        <v>14</v>
      </c>
      <c r="P3" s="123">
        <f t="shared" si="0"/>
        <v>15</v>
      </c>
      <c r="Q3" s="123">
        <f t="shared" si="0"/>
        <v>16</v>
      </c>
      <c r="R3" s="123">
        <f t="shared" si="0"/>
        <v>17</v>
      </c>
      <c r="S3" s="123">
        <f t="shared" si="0"/>
        <v>18</v>
      </c>
      <c r="T3" s="123">
        <f t="shared" si="0"/>
        <v>19</v>
      </c>
      <c r="U3" s="123">
        <f t="shared" si="0"/>
        <v>20</v>
      </c>
      <c r="V3" s="123">
        <f t="shared" si="0"/>
        <v>21</v>
      </c>
      <c r="W3" s="123">
        <f t="shared" si="0"/>
        <v>22</v>
      </c>
      <c r="X3" s="123">
        <f t="shared" si="0"/>
        <v>23</v>
      </c>
      <c r="Y3" s="123">
        <f t="shared" si="0"/>
        <v>24</v>
      </c>
      <c r="Z3" s="123">
        <f t="shared" si="0"/>
        <v>25</v>
      </c>
      <c r="AA3" s="123">
        <f t="shared" si="0"/>
        <v>26</v>
      </c>
      <c r="AB3" s="123">
        <f t="shared" si="0"/>
        <v>27</v>
      </c>
      <c r="AC3" s="123">
        <f t="shared" si="0"/>
        <v>28</v>
      </c>
      <c r="AD3" s="123">
        <f t="shared" si="0"/>
        <v>29</v>
      </c>
      <c r="AE3" s="138">
        <v>30</v>
      </c>
      <c r="AF3" s="103" t="s">
        <v>18</v>
      </c>
      <c r="AG3" s="58" t="s">
        <v>16</v>
      </c>
    </row>
    <row r="4" spans="1:37" s="5" customFormat="1" ht="20.100000000000001" customHeight="1" x14ac:dyDescent="0.2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38"/>
      <c r="AF4" s="103" t="s">
        <v>15</v>
      </c>
      <c r="AG4" s="58" t="s">
        <v>15</v>
      </c>
    </row>
    <row r="5" spans="1:37" s="5" customFormat="1" x14ac:dyDescent="0.2">
      <c r="A5" s="56" t="s">
        <v>20</v>
      </c>
      <c r="B5" s="105">
        <f>[1]Setembro!$G$5</f>
        <v>17</v>
      </c>
      <c r="C5" s="105">
        <f>[1]Setembro!$G$6</f>
        <v>15</v>
      </c>
      <c r="D5" s="105">
        <f>[1]Setembro!$G$7</f>
        <v>40</v>
      </c>
      <c r="E5" s="105">
        <f>[1]Setembro!$G$8</f>
        <v>39</v>
      </c>
      <c r="F5" s="105">
        <f>[1]Setembro!$G$9</f>
        <v>48</v>
      </c>
      <c r="G5" s="105">
        <f>[1]Setembro!$G$10</f>
        <v>35</v>
      </c>
      <c r="H5" s="105">
        <f>[1]Setembro!$G$11</f>
        <v>20</v>
      </c>
      <c r="I5" s="105">
        <f>[1]Setembro!$G$12</f>
        <v>19</v>
      </c>
      <c r="J5" s="105">
        <f>[1]Setembro!$G$13</f>
        <v>12</v>
      </c>
      <c r="K5" s="105">
        <f>[1]Setembro!$G$14</f>
        <v>36</v>
      </c>
      <c r="L5" s="105">
        <f>[1]Setembro!$G$15</f>
        <v>31</v>
      </c>
      <c r="M5" s="105">
        <f>[1]Setembro!$G$16</f>
        <v>18</v>
      </c>
      <c r="N5" s="105">
        <f>[1]Setembro!$G$17</f>
        <v>29</v>
      </c>
      <c r="O5" s="105">
        <f>[1]Setembro!$G$18</f>
        <v>55</v>
      </c>
      <c r="P5" s="105">
        <f>[1]Setembro!$G$19</f>
        <v>73</v>
      </c>
      <c r="Q5" s="105">
        <f>[1]Setembro!$G$20</f>
        <v>36</v>
      </c>
      <c r="R5" s="105">
        <f>[1]Setembro!$G$21</f>
        <v>27</v>
      </c>
      <c r="S5" s="105">
        <f>[1]Setembro!$G$22</f>
        <v>22</v>
      </c>
      <c r="T5" s="105">
        <f>[1]Setembro!$G$23</f>
        <v>26</v>
      </c>
      <c r="U5" s="105">
        <f>[1]Setembro!$G$24</f>
        <v>56</v>
      </c>
      <c r="V5" s="105">
        <f>[1]Setembro!$G$25</f>
        <v>66</v>
      </c>
      <c r="W5" s="105">
        <f>[1]Setembro!$G$26</f>
        <v>43</v>
      </c>
      <c r="X5" s="105">
        <f>[1]Setembro!$G$27</f>
        <v>23</v>
      </c>
      <c r="Y5" s="105">
        <f>[1]Setembro!$G$28</f>
        <v>23</v>
      </c>
      <c r="Z5" s="105">
        <f>[1]Setembro!$G$29</f>
        <v>24</v>
      </c>
      <c r="AA5" s="105">
        <f>[1]Setembro!$G$30</f>
        <v>54</v>
      </c>
      <c r="AB5" s="105">
        <f>[1]Setembro!$G$31</f>
        <v>54</v>
      </c>
      <c r="AC5" s="105">
        <f>[1]Setembro!$G$32</f>
        <v>87</v>
      </c>
      <c r="AD5" s="105">
        <f>[1]Setembro!$G$33</f>
        <v>62</v>
      </c>
      <c r="AE5" s="105">
        <f>[1]Setembro!$G$34</f>
        <v>77</v>
      </c>
      <c r="AF5" s="13">
        <f>MIN(B5:AE5)</f>
        <v>12</v>
      </c>
      <c r="AG5" s="89">
        <f>AVERAGE(B5:AE5)</f>
        <v>38.9</v>
      </c>
    </row>
    <row r="6" spans="1:37" s="5" customFormat="1" x14ac:dyDescent="0.2">
      <c r="A6" s="56" t="s">
        <v>219</v>
      </c>
      <c r="B6" s="10">
        <v>31</v>
      </c>
      <c r="C6" s="10">
        <v>26</v>
      </c>
      <c r="D6" s="10">
        <v>57</v>
      </c>
      <c r="E6" s="10">
        <v>50</v>
      </c>
      <c r="F6" s="10">
        <v>47</v>
      </c>
      <c r="G6" s="10">
        <v>54</v>
      </c>
      <c r="H6" s="10">
        <v>44</v>
      </c>
      <c r="I6" s="10">
        <v>27</v>
      </c>
      <c r="J6" s="10">
        <v>32</v>
      </c>
      <c r="K6" s="10">
        <v>51</v>
      </c>
      <c r="L6" s="10">
        <v>39</v>
      </c>
      <c r="M6" s="10">
        <v>39</v>
      </c>
      <c r="N6" s="10">
        <v>49</v>
      </c>
      <c r="O6" s="10">
        <v>86</v>
      </c>
      <c r="P6" s="10">
        <v>48</v>
      </c>
      <c r="Q6" s="10">
        <v>34</v>
      </c>
      <c r="R6" s="10">
        <v>26</v>
      </c>
      <c r="S6" s="10">
        <v>34</v>
      </c>
      <c r="T6" s="10">
        <v>39</v>
      </c>
      <c r="U6" s="10">
        <v>81</v>
      </c>
      <c r="V6" s="10">
        <v>78</v>
      </c>
      <c r="W6" s="10">
        <v>59</v>
      </c>
      <c r="X6" s="10">
        <v>30</v>
      </c>
      <c r="Y6" s="10">
        <v>25</v>
      </c>
      <c r="Z6" s="10">
        <v>45</v>
      </c>
      <c r="AA6" s="10">
        <v>67</v>
      </c>
      <c r="AB6" s="10">
        <v>70</v>
      </c>
      <c r="AC6" s="10">
        <v>81</v>
      </c>
      <c r="AD6" s="10">
        <v>61</v>
      </c>
      <c r="AE6" s="10">
        <v>73</v>
      </c>
      <c r="AF6" s="13">
        <f>MIN(B6:AE6)</f>
        <v>25</v>
      </c>
      <c r="AG6" s="89">
        <f>AVERAGE(B6:AE6)</f>
        <v>49.43333333333333</v>
      </c>
    </row>
    <row r="7" spans="1:37" x14ac:dyDescent="0.2">
      <c r="A7" s="56" t="s">
        <v>0</v>
      </c>
      <c r="B7" s="10">
        <f>[2]Setembro!$G$5</f>
        <v>20</v>
      </c>
      <c r="C7" s="10">
        <f>[2]Setembro!$G$6</f>
        <v>26</v>
      </c>
      <c r="D7" s="10">
        <f>[2]Setembro!$G$7</f>
        <v>56</v>
      </c>
      <c r="E7" s="10">
        <f>[2]Setembro!$G$8</f>
        <v>43</v>
      </c>
      <c r="F7" s="10">
        <f>[2]Setembro!$G$9</f>
        <v>42</v>
      </c>
      <c r="G7" s="10">
        <f>[2]Setembro!$G$10</f>
        <v>45</v>
      </c>
      <c r="H7" s="10">
        <f>[2]Setembro!$G$11</f>
        <v>32</v>
      </c>
      <c r="I7" s="10">
        <f>[2]Setembro!$G$12</f>
        <v>27</v>
      </c>
      <c r="J7" s="10">
        <f>[2]Setembro!$G$13</f>
        <v>34</v>
      </c>
      <c r="K7" s="10">
        <f>[2]Setembro!$G$14</f>
        <v>53</v>
      </c>
      <c r="L7" s="10">
        <f>[2]Setembro!$G$15</f>
        <v>36</v>
      </c>
      <c r="M7" s="10">
        <f>[2]Setembro!$G$16</f>
        <v>34</v>
      </c>
      <c r="N7" s="10">
        <f>[2]Setembro!$G$17</f>
        <v>41</v>
      </c>
      <c r="O7" s="10">
        <f>[2]Setembro!$G$18</f>
        <v>55</v>
      </c>
      <c r="P7" s="10">
        <f>[2]Setembro!$G$19</f>
        <v>55</v>
      </c>
      <c r="Q7" s="10">
        <f>[2]Setembro!$G$20</f>
        <v>26</v>
      </c>
      <c r="R7" s="10">
        <f>[2]Setembro!$G$21</f>
        <v>31</v>
      </c>
      <c r="S7" s="10">
        <f>[2]Setembro!$G$22</f>
        <v>27</v>
      </c>
      <c r="T7" s="10">
        <f>[2]Setembro!$G$23</f>
        <v>32</v>
      </c>
      <c r="U7" s="10">
        <f>[2]Setembro!$G$24</f>
        <v>47</v>
      </c>
      <c r="V7" s="10">
        <f>[2]Setembro!$G$25</f>
        <v>54</v>
      </c>
      <c r="W7" s="10">
        <f>[2]Setembro!$G$26</f>
        <v>52</v>
      </c>
      <c r="X7" s="10">
        <f>[2]Setembro!$G$27</f>
        <v>24</v>
      </c>
      <c r="Y7" s="10">
        <f>[2]Setembro!$G$28</f>
        <v>26</v>
      </c>
      <c r="Z7" s="10">
        <f>[2]Setembro!$G$29</f>
        <v>34</v>
      </c>
      <c r="AA7" s="10">
        <f>[2]Setembro!$G$30</f>
        <v>55</v>
      </c>
      <c r="AB7" s="10">
        <f>[2]Setembro!$G$31</f>
        <v>53</v>
      </c>
      <c r="AC7" s="10">
        <f>[2]Setembro!$G$32</f>
        <v>69</v>
      </c>
      <c r="AD7" s="10">
        <f>[2]Setembro!$G$33</f>
        <v>61</v>
      </c>
      <c r="AE7" s="10">
        <f>[2]Setembro!$G$34</f>
        <v>53</v>
      </c>
      <c r="AF7" s="13">
        <f t="shared" ref="AF7:AF30" si="1">MIN(B7:AE7)</f>
        <v>20</v>
      </c>
      <c r="AG7" s="89">
        <f t="shared" ref="AG7:AG30" si="2">AVERAGE(B7:AE7)</f>
        <v>41.43333333333333</v>
      </c>
    </row>
    <row r="8" spans="1:37" x14ac:dyDescent="0.2">
      <c r="A8" s="56" t="s">
        <v>220</v>
      </c>
      <c r="B8" s="10">
        <v>29</v>
      </c>
      <c r="C8" s="10">
        <v>39</v>
      </c>
      <c r="D8" s="10">
        <v>48</v>
      </c>
      <c r="E8" s="10">
        <v>54</v>
      </c>
      <c r="F8" s="10">
        <v>45</v>
      </c>
      <c r="G8" s="10">
        <v>71</v>
      </c>
      <c r="H8" s="10">
        <v>38</v>
      </c>
      <c r="I8" s="10">
        <v>23</v>
      </c>
      <c r="J8" s="10">
        <v>35</v>
      </c>
      <c r="K8" s="10">
        <v>64</v>
      </c>
      <c r="L8" s="10">
        <v>39</v>
      </c>
      <c r="M8" s="10">
        <v>56</v>
      </c>
      <c r="N8" s="10">
        <v>52</v>
      </c>
      <c r="O8" s="10">
        <v>90</v>
      </c>
      <c r="P8" s="10">
        <v>33</v>
      </c>
      <c r="Q8" s="10">
        <v>24</v>
      </c>
      <c r="R8" s="10">
        <v>33</v>
      </c>
      <c r="S8" s="10">
        <v>33</v>
      </c>
      <c r="T8" s="10">
        <v>39</v>
      </c>
      <c r="U8" s="10">
        <v>62</v>
      </c>
      <c r="V8" s="10">
        <v>83</v>
      </c>
      <c r="W8" s="10">
        <v>48</v>
      </c>
      <c r="X8" s="10">
        <v>30</v>
      </c>
      <c r="Y8" s="10">
        <v>19</v>
      </c>
      <c r="Z8" s="10">
        <v>34</v>
      </c>
      <c r="AA8" s="10">
        <v>93</v>
      </c>
      <c r="AB8" s="10">
        <v>82</v>
      </c>
      <c r="AC8" s="10">
        <v>74</v>
      </c>
      <c r="AD8" s="10">
        <v>69</v>
      </c>
      <c r="AE8" s="10">
        <v>71</v>
      </c>
      <c r="AF8" s="13">
        <f t="shared" ref="AF8" si="3">MIN(B8:AE8)</f>
        <v>19</v>
      </c>
      <c r="AG8" s="89">
        <f t="shared" ref="AG8" si="4">AVERAGE(B8:AE8)</f>
        <v>50.333333333333336</v>
      </c>
    </row>
    <row r="9" spans="1:37" x14ac:dyDescent="0.2">
      <c r="A9" s="56" t="s">
        <v>85</v>
      </c>
      <c r="B9" s="10">
        <f>[3]Setembro!$G$5</f>
        <v>21</v>
      </c>
      <c r="C9" s="10">
        <f>[3]Setembro!$G$6</f>
        <v>23</v>
      </c>
      <c r="D9" s="10">
        <f>[3]Setembro!$G$7</f>
        <v>47</v>
      </c>
      <c r="E9" s="10">
        <f>[3]Setembro!$G$8</f>
        <v>42</v>
      </c>
      <c r="F9" s="10">
        <f>[3]Setembro!$G$9</f>
        <v>42</v>
      </c>
      <c r="G9" s="10">
        <f>[3]Setembro!$G$10</f>
        <v>30</v>
      </c>
      <c r="H9" s="10">
        <f>[3]Setembro!$G$11</f>
        <v>25</v>
      </c>
      <c r="I9" s="10">
        <f>[3]Setembro!$G$12</f>
        <v>34</v>
      </c>
      <c r="J9" s="10">
        <f>[3]Setembro!$G$13</f>
        <v>35</v>
      </c>
      <c r="K9" s="10">
        <f>[3]Setembro!$G$14</f>
        <v>42</v>
      </c>
      <c r="L9" s="10">
        <f>[3]Setembro!$G$15</f>
        <v>34</v>
      </c>
      <c r="M9" s="10">
        <f>[3]Setembro!$G$16</f>
        <v>28</v>
      </c>
      <c r="N9" s="10">
        <f>[3]Setembro!$G$17</f>
        <v>35</v>
      </c>
      <c r="O9" s="10">
        <f>[3]Setembro!$G$18</f>
        <v>61</v>
      </c>
      <c r="P9" s="10">
        <f>[3]Setembro!$G$19</f>
        <v>68</v>
      </c>
      <c r="Q9" s="10">
        <f>[3]Setembro!$G$20</f>
        <v>43</v>
      </c>
      <c r="R9" s="10">
        <f>[3]Setembro!$G$21</f>
        <v>39</v>
      </c>
      <c r="S9" s="10">
        <f>[3]Setembro!$G$22</f>
        <v>29</v>
      </c>
      <c r="T9" s="10">
        <f>[3]Setembro!$G$23</f>
        <v>43</v>
      </c>
      <c r="U9" s="10">
        <f>[3]Setembro!$G$24</f>
        <v>61</v>
      </c>
      <c r="V9" s="10">
        <f>[3]Setembro!$G$25</f>
        <v>59</v>
      </c>
      <c r="W9" s="10">
        <f>[3]Setembro!$G$26</f>
        <v>59</v>
      </c>
      <c r="X9" s="10">
        <f>[3]Setembro!$G$27</f>
        <v>27</v>
      </c>
      <c r="Y9" s="10">
        <f>[3]Setembro!$G$28</f>
        <v>32</v>
      </c>
      <c r="Z9" s="10">
        <f>[3]Setembro!$G$29</f>
        <v>35</v>
      </c>
      <c r="AA9" s="10">
        <f>[3]Setembro!$G$30</f>
        <v>54</v>
      </c>
      <c r="AB9" s="10">
        <f>[3]Setembro!$G$31</f>
        <v>58</v>
      </c>
      <c r="AC9" s="10">
        <f>[3]Setembro!$G$32</f>
        <v>79</v>
      </c>
      <c r="AD9" s="10">
        <f>[3]Setembro!$G$33</f>
        <v>71</v>
      </c>
      <c r="AE9" s="10">
        <f>[3]Setembro!$G$34</f>
        <v>66</v>
      </c>
      <c r="AF9" s="13">
        <f t="shared" si="1"/>
        <v>21</v>
      </c>
      <c r="AG9" s="89">
        <f t="shared" si="2"/>
        <v>44.06666666666667</v>
      </c>
    </row>
    <row r="10" spans="1:37" x14ac:dyDescent="0.2">
      <c r="A10" s="56" t="s">
        <v>41</v>
      </c>
      <c r="B10" s="10">
        <f>[4]Setembro!$G$5</f>
        <v>30</v>
      </c>
      <c r="C10" s="10">
        <f>[4]Setembro!$G$6</f>
        <v>23</v>
      </c>
      <c r="D10" s="10">
        <f>[4]Setembro!$G$7</f>
        <v>34</v>
      </c>
      <c r="E10" s="10">
        <f>[4]Setembro!$G$8</f>
        <v>49</v>
      </c>
      <c r="F10" s="10">
        <f>[4]Setembro!$G$9</f>
        <v>53</v>
      </c>
      <c r="G10" s="10">
        <f>[4]Setembro!$G$10</f>
        <v>57</v>
      </c>
      <c r="H10" s="10">
        <f>[4]Setembro!$G$11</f>
        <v>38</v>
      </c>
      <c r="I10" s="10">
        <f>[4]Setembro!$G$12</f>
        <v>26</v>
      </c>
      <c r="J10" s="10">
        <f>[4]Setembro!$G$13</f>
        <v>20</v>
      </c>
      <c r="K10" s="10">
        <f>[4]Setembro!$G$14</f>
        <v>31</v>
      </c>
      <c r="L10" s="10">
        <f>[4]Setembro!$G$15</f>
        <v>43</v>
      </c>
      <c r="M10" s="10">
        <f>[4]Setembro!$G$16</f>
        <v>42</v>
      </c>
      <c r="N10" s="10">
        <f>[4]Setembro!$G$17</f>
        <v>44</v>
      </c>
      <c r="O10" s="10" t="str">
        <f>[4]Setembro!$G$18</f>
        <v>*</v>
      </c>
      <c r="P10" s="10" t="str">
        <f>[4]Setembro!$G$19</f>
        <v>*</v>
      </c>
      <c r="Q10" s="10">
        <f>[4]Setembro!$G$20</f>
        <v>34</v>
      </c>
      <c r="R10" s="10">
        <f>[4]Setembro!$G$21</f>
        <v>29</v>
      </c>
      <c r="S10" s="10">
        <f>[4]Setembro!$G$22</f>
        <v>34</v>
      </c>
      <c r="T10" s="10">
        <f>[4]Setembro!$G$23</f>
        <v>36</v>
      </c>
      <c r="U10" s="10" t="str">
        <f>[4]Setembro!$G$24</f>
        <v>*</v>
      </c>
      <c r="V10" s="10" t="str">
        <f>[4]Setembro!$G$25</f>
        <v>*</v>
      </c>
      <c r="W10" s="10" t="str">
        <f>[4]Setembro!$G$26</f>
        <v>*</v>
      </c>
      <c r="X10" s="10">
        <f>[4]Setembro!$G$27</f>
        <v>28</v>
      </c>
      <c r="Y10" s="10">
        <f>[4]Setembro!$G$28</f>
        <v>21</v>
      </c>
      <c r="Z10" s="10">
        <f>[4]Setembro!$G$29</f>
        <v>38</v>
      </c>
      <c r="AA10" s="10" t="str">
        <f>[4]Setembro!$G$30</f>
        <v>*</v>
      </c>
      <c r="AB10" s="10" t="str">
        <f>[4]Setembro!$G$31</f>
        <v>*</v>
      </c>
      <c r="AC10" s="10" t="str">
        <f>[4]Setembro!$G$32</f>
        <v>*</v>
      </c>
      <c r="AD10" s="10" t="str">
        <f>[4]Setembro!$G$33</f>
        <v>*</v>
      </c>
      <c r="AE10" s="10">
        <f>[4]Setembro!$G$34</f>
        <v>69</v>
      </c>
      <c r="AF10" s="13" t="s">
        <v>187</v>
      </c>
      <c r="AG10" s="89" t="s">
        <v>187</v>
      </c>
    </row>
    <row r="11" spans="1:37" x14ac:dyDescent="0.2">
      <c r="A11" s="56" t="s">
        <v>93</v>
      </c>
      <c r="B11" s="10" t="str">
        <f>[5]Setembro!$G$5</f>
        <v>*</v>
      </c>
      <c r="C11" s="10" t="str">
        <f>[5]Setembro!$G$6</f>
        <v>*</v>
      </c>
      <c r="D11" s="10" t="str">
        <f>[5]Setembro!$G$7</f>
        <v>*</v>
      </c>
      <c r="E11" s="10" t="str">
        <f>[5]Setembro!$G$8</f>
        <v>*</v>
      </c>
      <c r="F11" s="10" t="str">
        <f>[5]Setembro!$G$9</f>
        <v>*</v>
      </c>
      <c r="G11" s="10" t="str">
        <f>[5]Setembro!$G$10</f>
        <v>*</v>
      </c>
      <c r="H11" s="10" t="str">
        <f>[5]Setembro!$G$11</f>
        <v>*</v>
      </c>
      <c r="I11" s="10" t="str">
        <f>[5]Setembro!$G$12</f>
        <v>*</v>
      </c>
      <c r="J11" s="10" t="str">
        <f>[5]Setembro!$G$13</f>
        <v>*</v>
      </c>
      <c r="K11" s="10" t="str">
        <f>[5]Setembro!$G$14</f>
        <v>*</v>
      </c>
      <c r="L11" s="10" t="str">
        <f>[5]Setembro!$G$15</f>
        <v>*</v>
      </c>
      <c r="M11" s="10" t="str">
        <f>[5]Setembro!$G$16</f>
        <v>*</v>
      </c>
      <c r="N11" s="10" t="str">
        <f>[5]Setembro!$G$17</f>
        <v>*</v>
      </c>
      <c r="O11" s="10" t="str">
        <f>[5]Setembro!$G$18</f>
        <v>*</v>
      </c>
      <c r="P11" s="10" t="str">
        <f>[5]Setembro!$G$19</f>
        <v>*</v>
      </c>
      <c r="Q11" s="10" t="str">
        <f>[5]Setembro!$G$20</f>
        <v>*</v>
      </c>
      <c r="R11" s="10" t="str">
        <f>[5]Setembro!$G$21</f>
        <v>*</v>
      </c>
      <c r="S11" s="10" t="str">
        <f>[5]Setembro!$G$22</f>
        <v>*</v>
      </c>
      <c r="T11" s="10" t="str">
        <f>[5]Setembro!$G$23</f>
        <v>*</v>
      </c>
      <c r="U11" s="10" t="str">
        <f>[5]Setembro!$G$24</f>
        <v>*</v>
      </c>
      <c r="V11" s="10">
        <f>[5]Setembro!$G$25</f>
        <v>83</v>
      </c>
      <c r="W11" s="10">
        <f>[5]Setembro!$G$26</f>
        <v>51</v>
      </c>
      <c r="X11" s="10">
        <f>[5]Setembro!$G$27</f>
        <v>27</v>
      </c>
      <c r="Y11" s="10">
        <f>[5]Setembro!$G$28</f>
        <v>25</v>
      </c>
      <c r="Z11" s="10">
        <f>[5]Setembro!$G$29</f>
        <v>35</v>
      </c>
      <c r="AA11" s="10">
        <f>[5]Setembro!$G$30</f>
        <v>75</v>
      </c>
      <c r="AB11" s="10">
        <f>[5]Setembro!$G$31</f>
        <v>74</v>
      </c>
      <c r="AC11" s="10">
        <f>[5]Setembro!$G$32</f>
        <v>85</v>
      </c>
      <c r="AD11" s="10">
        <f>[5]Setembro!$G$33</f>
        <v>59</v>
      </c>
      <c r="AE11" s="10">
        <f>[5]Setembro!$G$34</f>
        <v>72</v>
      </c>
      <c r="AF11" s="13">
        <f t="shared" si="1"/>
        <v>25</v>
      </c>
      <c r="AG11" s="89">
        <f t="shared" si="2"/>
        <v>58.6</v>
      </c>
    </row>
    <row r="12" spans="1:37" x14ac:dyDescent="0.2">
      <c r="A12" s="56" t="s">
        <v>136</v>
      </c>
      <c r="B12" s="10" t="str">
        <f>[6]Setembro!$G$5</f>
        <v>*</v>
      </c>
      <c r="C12" s="10" t="str">
        <f>[6]Setembro!$G$6</f>
        <v>*</v>
      </c>
      <c r="D12" s="10" t="str">
        <f>[6]Setembro!$G$7</f>
        <v>*</v>
      </c>
      <c r="E12" s="10" t="str">
        <f>[6]Setembro!$G$8</f>
        <v>*</v>
      </c>
      <c r="F12" s="10" t="str">
        <f>[6]Setembro!$G$9</f>
        <v>*</v>
      </c>
      <c r="G12" s="10" t="str">
        <f>[6]Setembro!$G$10</f>
        <v>*</v>
      </c>
      <c r="H12" s="10" t="str">
        <f>[6]Setembro!$G$11</f>
        <v>*</v>
      </c>
      <c r="I12" s="10" t="str">
        <f>[6]Setembro!$G$12</f>
        <v>*</v>
      </c>
      <c r="J12" s="10" t="str">
        <f>[6]Setembro!$G$13</f>
        <v>*</v>
      </c>
      <c r="K12" s="10" t="str">
        <f>[6]Setembro!$G$14</f>
        <v>*</v>
      </c>
      <c r="L12" s="10" t="str">
        <f>[6]Setembro!$G$15</f>
        <v>*</v>
      </c>
      <c r="M12" s="10" t="str">
        <f>[6]Setembro!$G$16</f>
        <v>*</v>
      </c>
      <c r="N12" s="10" t="str">
        <f>[6]Setembro!$G$17</f>
        <v>*</v>
      </c>
      <c r="O12" s="10" t="str">
        <f>[6]Setembro!$G$18</f>
        <v>*</v>
      </c>
      <c r="P12" s="10" t="str">
        <f>[6]Setembro!$G$19</f>
        <v>*</v>
      </c>
      <c r="Q12" s="10" t="str">
        <f>[6]Setembro!$G$20</f>
        <v>*</v>
      </c>
      <c r="R12" s="10" t="str">
        <f>[6]Setembro!$G$21</f>
        <v>*</v>
      </c>
      <c r="S12" s="10" t="str">
        <f>[6]Setembro!$G$22</f>
        <v>*</v>
      </c>
      <c r="T12" s="10" t="str">
        <f>[6]Setembro!$G$23</f>
        <v>*</v>
      </c>
      <c r="U12" s="10" t="str">
        <f>[6]Setembro!$G$24</f>
        <v>*</v>
      </c>
      <c r="V12" s="10" t="str">
        <f>[6]Setembro!$G$25</f>
        <v>*</v>
      </c>
      <c r="W12" s="10" t="str">
        <f>[6]Setembro!$G$26</f>
        <v>*</v>
      </c>
      <c r="X12" s="10" t="str">
        <f>[6]Setembro!$G$27</f>
        <v>*</v>
      </c>
      <c r="Y12" s="10" t="str">
        <f>[6]Setembro!$G$28</f>
        <v>*</v>
      </c>
      <c r="Z12" s="10" t="str">
        <f>[6]Setembro!$G$29</f>
        <v>*</v>
      </c>
      <c r="AA12" s="10" t="str">
        <f>[6]Setembro!$G$30</f>
        <v>*</v>
      </c>
      <c r="AB12" s="10" t="str">
        <f>[6]Setembro!$G$31</f>
        <v>*</v>
      </c>
      <c r="AC12" s="10" t="str">
        <f>[6]Setembro!$G$32</f>
        <v>*</v>
      </c>
      <c r="AD12" s="10" t="str">
        <f>[6]Setembro!$G$33</f>
        <v>*</v>
      </c>
      <c r="AE12" s="10" t="str">
        <f>[6]Setembro!$G$34</f>
        <v>*</v>
      </c>
      <c r="AF12" s="13" t="s">
        <v>187</v>
      </c>
      <c r="AG12" s="89" t="s">
        <v>187</v>
      </c>
    </row>
    <row r="13" spans="1:37" x14ac:dyDescent="0.2">
      <c r="A13" s="56" t="s">
        <v>1</v>
      </c>
      <c r="B13" s="10">
        <f>[7]Setembro!$G$5</f>
        <v>20</v>
      </c>
      <c r="C13" s="10">
        <f>[7]Setembro!$G$6</f>
        <v>26</v>
      </c>
      <c r="D13" s="10">
        <f>[7]Setembro!$G$7</f>
        <v>47</v>
      </c>
      <c r="E13" s="10">
        <f>[7]Setembro!$G$8</f>
        <v>43</v>
      </c>
      <c r="F13" s="10">
        <f>[7]Setembro!$G$9</f>
        <v>44</v>
      </c>
      <c r="G13" s="10">
        <f>[7]Setembro!$G$10</f>
        <v>33</v>
      </c>
      <c r="H13" s="10">
        <f>[7]Setembro!$G$11</f>
        <v>28</v>
      </c>
      <c r="I13" s="10">
        <f>[7]Setembro!$G$12</f>
        <v>30</v>
      </c>
      <c r="J13" s="10">
        <f>[7]Setembro!$G$13</f>
        <v>33</v>
      </c>
      <c r="K13" s="10">
        <f>[7]Setembro!$G$14</f>
        <v>37</v>
      </c>
      <c r="L13" s="10">
        <f>[7]Setembro!$G$15</f>
        <v>37</v>
      </c>
      <c r="M13" s="10">
        <f>[7]Setembro!$G$16</f>
        <v>29</v>
      </c>
      <c r="N13" s="10">
        <f>[7]Setembro!$G$17</f>
        <v>36</v>
      </c>
      <c r="O13" s="10">
        <f>[7]Setembro!$G$18</f>
        <v>59</v>
      </c>
      <c r="P13" s="10">
        <f>[7]Setembro!$G$19</f>
        <v>47</v>
      </c>
      <c r="Q13" s="10">
        <f>[7]Setembro!$G$20</f>
        <v>35</v>
      </c>
      <c r="R13" s="10">
        <f>[7]Setembro!$G$21</f>
        <v>33</v>
      </c>
      <c r="S13" s="10">
        <f>[7]Setembro!$G$22</f>
        <v>24</v>
      </c>
      <c r="T13" s="10">
        <f>[7]Setembro!$G$23</f>
        <v>38</v>
      </c>
      <c r="U13" s="10">
        <f>[7]Setembro!$G$24</f>
        <v>56</v>
      </c>
      <c r="V13" s="10">
        <f>[7]Setembro!$G$25</f>
        <v>52</v>
      </c>
      <c r="W13" s="10">
        <f>[7]Setembro!$G$26</f>
        <v>46</v>
      </c>
      <c r="X13" s="10">
        <f>[7]Setembro!$G$27</f>
        <v>24</v>
      </c>
      <c r="Y13" s="10">
        <f>[7]Setembro!$G$28</f>
        <v>25</v>
      </c>
      <c r="Z13" s="10">
        <f>[7]Setembro!$G$29</f>
        <v>33</v>
      </c>
      <c r="AA13" s="10">
        <f>[7]Setembro!$G$30</f>
        <v>53</v>
      </c>
      <c r="AB13" s="10">
        <f>[7]Setembro!$G$31</f>
        <v>46</v>
      </c>
      <c r="AC13" s="10">
        <f>[7]Setembro!$G$32</f>
        <v>72</v>
      </c>
      <c r="AD13" s="10">
        <f>[7]Setembro!$G$33</f>
        <v>63</v>
      </c>
      <c r="AE13" s="10">
        <f>[7]Setembro!$G$34</f>
        <v>61</v>
      </c>
      <c r="AF13" s="13">
        <f t="shared" si="1"/>
        <v>20</v>
      </c>
      <c r="AG13" s="89">
        <f t="shared" si="2"/>
        <v>40.333333333333336</v>
      </c>
      <c r="AI13" s="11" t="s">
        <v>24</v>
      </c>
    </row>
    <row r="14" spans="1:37" x14ac:dyDescent="0.2">
      <c r="A14" s="56" t="s">
        <v>2</v>
      </c>
      <c r="B14" s="10">
        <f>[8]Setembro!$G$5</f>
        <v>20</v>
      </c>
      <c r="C14" s="10">
        <f>[8]Setembro!$G$6</f>
        <v>16</v>
      </c>
      <c r="D14" s="10">
        <f>[8]Setembro!$G$7</f>
        <v>23</v>
      </c>
      <c r="E14" s="10">
        <f>[8]Setembro!$G$8</f>
        <v>29</v>
      </c>
      <c r="F14" s="10">
        <f>[8]Setembro!$G$9</f>
        <v>26</v>
      </c>
      <c r="G14" s="10">
        <f>[8]Setembro!$G$10</f>
        <v>19</v>
      </c>
      <c r="H14" s="10">
        <f>[8]Setembro!$G$11</f>
        <v>16</v>
      </c>
      <c r="I14" s="10">
        <f>[8]Setembro!$G$12</f>
        <v>13</v>
      </c>
      <c r="J14" s="10">
        <f>[8]Setembro!$G$13</f>
        <v>12</v>
      </c>
      <c r="K14" s="10">
        <f>[8]Setembro!$G$14</f>
        <v>25</v>
      </c>
      <c r="L14" s="10">
        <f>[8]Setembro!$G$15</f>
        <v>22</v>
      </c>
      <c r="M14" s="10">
        <f>[8]Setembro!$G$16</f>
        <v>13</v>
      </c>
      <c r="N14" s="10">
        <f>[8]Setembro!$G$17</f>
        <v>19</v>
      </c>
      <c r="O14" s="10">
        <f>[8]Setembro!$G$18</f>
        <v>36</v>
      </c>
      <c r="P14" s="10">
        <f>[8]Setembro!$G$19</f>
        <v>37</v>
      </c>
      <c r="Q14" s="10">
        <f>[8]Setembro!$G$20</f>
        <v>32</v>
      </c>
      <c r="R14" s="10">
        <f>[8]Setembro!$G$21</f>
        <v>27</v>
      </c>
      <c r="S14" s="10">
        <f>[8]Setembro!$G$22</f>
        <v>19</v>
      </c>
      <c r="T14" s="10">
        <f>[8]Setembro!$G$23</f>
        <v>24</v>
      </c>
      <c r="U14" s="10">
        <f>[8]Setembro!$G$24</f>
        <v>59</v>
      </c>
      <c r="V14" s="10">
        <f>[8]Setembro!$G$25</f>
        <v>32</v>
      </c>
      <c r="W14" s="10">
        <f>[8]Setembro!$G$26</f>
        <v>74</v>
      </c>
      <c r="X14" s="10">
        <f>[8]Setembro!$G$27</f>
        <v>22</v>
      </c>
      <c r="Y14" s="10">
        <f>[8]Setembro!$G$28</f>
        <v>18</v>
      </c>
      <c r="Z14" s="10">
        <f>[8]Setembro!$G$29</f>
        <v>19</v>
      </c>
      <c r="AA14" s="10">
        <f>[8]Setembro!$G$30</f>
        <v>31</v>
      </c>
      <c r="AB14" s="10">
        <f>[8]Setembro!$G$31</f>
        <v>77</v>
      </c>
      <c r="AC14" s="10">
        <f>[8]Setembro!$G$32</f>
        <v>88</v>
      </c>
      <c r="AD14" s="10">
        <f>[8]Setembro!$G$33</f>
        <v>74</v>
      </c>
      <c r="AE14" s="10">
        <f>[8]Setembro!$G$34</f>
        <v>44</v>
      </c>
      <c r="AF14" s="13">
        <f t="shared" si="1"/>
        <v>12</v>
      </c>
      <c r="AG14" s="89">
        <f t="shared" si="2"/>
        <v>32.200000000000003</v>
      </c>
      <c r="AH14" s="11" t="s">
        <v>24</v>
      </c>
      <c r="AI14" s="11" t="s">
        <v>24</v>
      </c>
    </row>
    <row r="15" spans="1:37" x14ac:dyDescent="0.2">
      <c r="A15" s="56" t="s">
        <v>3</v>
      </c>
      <c r="B15" s="10">
        <f>[9]Setembro!$G$5</f>
        <v>19</v>
      </c>
      <c r="C15" s="10">
        <f>[9]Setembro!$G$6</f>
        <v>17</v>
      </c>
      <c r="D15" s="10">
        <f>[9]Setembro!$G$7</f>
        <v>27</v>
      </c>
      <c r="E15" s="10">
        <f>[9]Setembro!$G$8</f>
        <v>32</v>
      </c>
      <c r="F15" s="10">
        <f>[9]Setembro!$G$9</f>
        <v>24</v>
      </c>
      <c r="G15" s="10">
        <f>[9]Setembro!$G$10</f>
        <v>22</v>
      </c>
      <c r="H15" s="10">
        <f>[9]Setembro!$G$11</f>
        <v>15</v>
      </c>
      <c r="I15" s="10">
        <f>[9]Setembro!$G$12</f>
        <v>15</v>
      </c>
      <c r="J15" s="10">
        <f>[9]Setembro!$G$13</f>
        <v>14</v>
      </c>
      <c r="K15" s="10">
        <f>[9]Setembro!$G$14</f>
        <v>24</v>
      </c>
      <c r="L15" s="10">
        <f>[9]Setembro!$G$15</f>
        <v>19</v>
      </c>
      <c r="M15" s="10">
        <f>[9]Setembro!$G$16</f>
        <v>15</v>
      </c>
      <c r="N15" s="10">
        <f>[9]Setembro!$G$17</f>
        <v>16</v>
      </c>
      <c r="O15" s="10">
        <f>[9]Setembro!$G$18</f>
        <v>42</v>
      </c>
      <c r="P15" s="10">
        <f>[9]Setembro!$G$19</f>
        <v>59</v>
      </c>
      <c r="Q15" s="10">
        <f>[9]Setembro!$G$20</f>
        <v>40</v>
      </c>
      <c r="R15" s="10">
        <f>[9]Setembro!$G$21</f>
        <v>30</v>
      </c>
      <c r="S15" s="10">
        <f>[9]Setembro!$G$22</f>
        <v>20</v>
      </c>
      <c r="T15" s="10">
        <f>[9]Setembro!$G$23</f>
        <v>32</v>
      </c>
      <c r="U15" s="10">
        <f>[9]Setembro!$G$24</f>
        <v>54</v>
      </c>
      <c r="V15" s="10">
        <f>[9]Setembro!$G$25</f>
        <v>35</v>
      </c>
      <c r="W15" s="10">
        <f>[9]Setembro!$G$26</f>
        <v>63</v>
      </c>
      <c r="X15" s="10">
        <f>[9]Setembro!$G$27</f>
        <v>29</v>
      </c>
      <c r="Y15" s="10">
        <f>[9]Setembro!$G$28</f>
        <v>32</v>
      </c>
      <c r="Z15" s="10">
        <f>[9]Setembro!$G$29</f>
        <v>16</v>
      </c>
      <c r="AA15" s="10">
        <f>[9]Setembro!$G$30</f>
        <v>35</v>
      </c>
      <c r="AB15" s="10">
        <f>[9]Setembro!$G$31</f>
        <v>67</v>
      </c>
      <c r="AC15" s="10">
        <f>[9]Setembro!$G$32</f>
        <v>86</v>
      </c>
      <c r="AD15" s="10">
        <f>[9]Setembro!$G$33</f>
        <v>71</v>
      </c>
      <c r="AE15" s="10">
        <f>[9]Setembro!$G$34</f>
        <v>48</v>
      </c>
      <c r="AF15" s="13">
        <f t="shared" si="1"/>
        <v>14</v>
      </c>
      <c r="AG15" s="89">
        <f t="shared" si="2"/>
        <v>33.93333333333333</v>
      </c>
      <c r="AK15" t="s">
        <v>24</v>
      </c>
    </row>
    <row r="16" spans="1:37" x14ac:dyDescent="0.2">
      <c r="A16" s="56" t="s">
        <v>4</v>
      </c>
      <c r="B16" s="10">
        <f>[10]Setembro!$G$5</f>
        <v>22</v>
      </c>
      <c r="C16" s="10">
        <f>[10]Setembro!$G$6</f>
        <v>25</v>
      </c>
      <c r="D16" s="10">
        <f>[10]Setembro!$G$7</f>
        <v>43</v>
      </c>
      <c r="E16" s="10">
        <f>[10]Setembro!$G$8</f>
        <v>28</v>
      </c>
      <c r="F16" s="10">
        <f>[10]Setembro!$G$9</f>
        <v>27</v>
      </c>
      <c r="G16" s="10">
        <f>[10]Setembro!$G$10</f>
        <v>30</v>
      </c>
      <c r="H16" s="10">
        <f>[10]Setembro!$G$11</f>
        <v>24</v>
      </c>
      <c r="I16" s="10">
        <f>[10]Setembro!$G$12</f>
        <v>19</v>
      </c>
      <c r="J16" s="10">
        <f>[10]Setembro!$G$13</f>
        <v>18</v>
      </c>
      <c r="K16" s="10">
        <f>[10]Setembro!$G$14</f>
        <v>27</v>
      </c>
      <c r="L16" s="10">
        <f>[10]Setembro!$G$15</f>
        <v>28</v>
      </c>
      <c r="M16" s="10">
        <f>[10]Setembro!$G$16</f>
        <v>26</v>
      </c>
      <c r="N16" s="10">
        <f>[10]Setembro!$G$17</f>
        <v>20</v>
      </c>
      <c r="O16" s="10">
        <f>[10]Setembro!$G$18</f>
        <v>20</v>
      </c>
      <c r="P16" s="10">
        <f>[10]Setembro!$G$19</f>
        <v>36</v>
      </c>
      <c r="Q16" s="10">
        <f>[10]Setembro!$G$20</f>
        <v>24</v>
      </c>
      <c r="R16" s="10">
        <f>[10]Setembro!$G$21</f>
        <v>22</v>
      </c>
      <c r="S16" s="10">
        <f>[10]Setembro!$G$22</f>
        <v>23</v>
      </c>
      <c r="T16" s="10">
        <f>[10]Setembro!$G$23</f>
        <v>23</v>
      </c>
      <c r="U16" s="10">
        <f>[10]Setembro!$G$24</f>
        <v>33</v>
      </c>
      <c r="V16" s="10">
        <f>[10]Setembro!$G$25</f>
        <v>31</v>
      </c>
      <c r="W16" s="10">
        <f>[10]Setembro!$G$26</f>
        <v>40</v>
      </c>
      <c r="X16" s="10">
        <f>[10]Setembro!$G$27</f>
        <v>19</v>
      </c>
      <c r="Y16" s="10">
        <f>[10]Setembro!$G$28</f>
        <v>21</v>
      </c>
      <c r="Z16" s="10">
        <f>[10]Setembro!$G$29</f>
        <v>27</v>
      </c>
      <c r="AA16" s="10">
        <f>[10]Setembro!$G$30</f>
        <v>28</v>
      </c>
      <c r="AB16" s="10">
        <f>[10]Setembro!$G$31</f>
        <v>48</v>
      </c>
      <c r="AC16" s="10">
        <f>[10]Setembro!$G$32</f>
        <v>61</v>
      </c>
      <c r="AD16" s="10">
        <f>[10]Setembro!$G$33</f>
        <v>76</v>
      </c>
      <c r="AE16" s="10">
        <f>[10]Setembro!$G$34</f>
        <v>52</v>
      </c>
      <c r="AF16" s="13">
        <f t="shared" si="1"/>
        <v>18</v>
      </c>
      <c r="AG16" s="89">
        <f t="shared" si="2"/>
        <v>30.7</v>
      </c>
      <c r="AH16" s="11" t="s">
        <v>24</v>
      </c>
    </row>
    <row r="17" spans="1:38" x14ac:dyDescent="0.2">
      <c r="A17" s="56" t="s">
        <v>22</v>
      </c>
      <c r="B17" s="10">
        <f>[11]Setembro!$G$5</f>
        <v>18</v>
      </c>
      <c r="C17" s="10">
        <f>[11]Setembro!$G$6</f>
        <v>17</v>
      </c>
      <c r="D17" s="10">
        <f>[11]Setembro!$G$7</f>
        <v>28</v>
      </c>
      <c r="E17" s="10">
        <f>[11]Setembro!$G$8</f>
        <v>32</v>
      </c>
      <c r="F17" s="10">
        <f>[11]Setembro!$G$9</f>
        <v>15</v>
      </c>
      <c r="G17" s="10">
        <f>[11]Setembro!$G$10</f>
        <v>20</v>
      </c>
      <c r="H17" s="10">
        <f>[11]Setembro!$G$11</f>
        <v>14</v>
      </c>
      <c r="I17" s="10">
        <f>[11]Setembro!$G$12</f>
        <v>18</v>
      </c>
      <c r="J17" s="10">
        <f>[11]Setembro!$G$13</f>
        <v>13</v>
      </c>
      <c r="K17" s="10">
        <f>[11]Setembro!$G$14</f>
        <v>17</v>
      </c>
      <c r="L17" s="10">
        <f>[11]Setembro!$G$15</f>
        <v>18</v>
      </c>
      <c r="M17" s="10">
        <f>[11]Setembro!$G$16</f>
        <v>18</v>
      </c>
      <c r="N17" s="10">
        <f>[11]Setembro!$G$17</f>
        <v>18</v>
      </c>
      <c r="O17" s="10">
        <f>[11]Setembro!$G$18</f>
        <v>35</v>
      </c>
      <c r="P17" s="10">
        <f>[11]Setembro!$G$19</f>
        <v>56</v>
      </c>
      <c r="Q17" s="10">
        <f>[11]Setembro!$G$20</f>
        <v>35</v>
      </c>
      <c r="R17" s="10">
        <f>[11]Setembro!$G$21</f>
        <v>26</v>
      </c>
      <c r="S17" s="10">
        <f>[11]Setembro!$G$22</f>
        <v>20</v>
      </c>
      <c r="T17" s="10">
        <f>[11]Setembro!$G$23</f>
        <v>37</v>
      </c>
      <c r="U17" s="10">
        <f>[11]Setembro!$G$24</f>
        <v>53</v>
      </c>
      <c r="V17" s="10">
        <f>[11]Setembro!$G$25</f>
        <v>35</v>
      </c>
      <c r="W17" s="10">
        <f>[11]Setembro!$G$26</f>
        <v>59</v>
      </c>
      <c r="X17" s="10">
        <f>[11]Setembro!$G$27</f>
        <v>29</v>
      </c>
      <c r="Y17" s="10">
        <f>[11]Setembro!$G$28</f>
        <v>31</v>
      </c>
      <c r="Z17" s="10">
        <f>[11]Setembro!$G$29</f>
        <v>18</v>
      </c>
      <c r="AA17" s="10">
        <f>[11]Setembro!$G$30</f>
        <v>32</v>
      </c>
      <c r="AB17" s="10">
        <f>[11]Setembro!$G$31</f>
        <v>56</v>
      </c>
      <c r="AC17" s="10">
        <f>[11]Setembro!$G$32</f>
        <v>78</v>
      </c>
      <c r="AD17" s="10">
        <f>[11]Setembro!$G$33</f>
        <v>62</v>
      </c>
      <c r="AE17" s="10">
        <f>[11]Setembro!$G$34</f>
        <v>39</v>
      </c>
      <c r="AF17" s="13">
        <f t="shared" si="1"/>
        <v>13</v>
      </c>
      <c r="AG17" s="89">
        <f t="shared" si="2"/>
        <v>31.566666666666666</v>
      </c>
      <c r="AI17" t="s">
        <v>24</v>
      </c>
      <c r="AK17" t="s">
        <v>24</v>
      </c>
    </row>
    <row r="18" spans="1:38" x14ac:dyDescent="0.2">
      <c r="A18" s="56" t="s">
        <v>5</v>
      </c>
      <c r="B18" s="10">
        <f>[12]Setembro!$G$5</f>
        <v>13</v>
      </c>
      <c r="C18" s="10">
        <f>[12]Setembro!$G$6</f>
        <v>16</v>
      </c>
      <c r="D18" s="10">
        <f>[12]Setembro!$G$7</f>
        <v>40</v>
      </c>
      <c r="E18" s="10">
        <f>[12]Setembro!$G$8</f>
        <v>33</v>
      </c>
      <c r="F18" s="10">
        <f>[12]Setembro!$G$9</f>
        <v>26</v>
      </c>
      <c r="G18" s="10">
        <f>[12]Setembro!$G$10</f>
        <v>21</v>
      </c>
      <c r="H18" s="10">
        <f>[12]Setembro!$G$11</f>
        <v>15</v>
      </c>
      <c r="I18" s="10">
        <f>[12]Setembro!$G$12</f>
        <v>28</v>
      </c>
      <c r="J18" s="10">
        <f>[12]Setembro!$G$13</f>
        <v>17</v>
      </c>
      <c r="K18" s="10">
        <f>[12]Setembro!$G$14</f>
        <v>35</v>
      </c>
      <c r="L18" s="10">
        <f>[12]Setembro!$G$15</f>
        <v>26</v>
      </c>
      <c r="M18" s="10">
        <f>[12]Setembro!$G$16</f>
        <v>20</v>
      </c>
      <c r="N18" s="10">
        <f>[12]Setembro!$G$17</f>
        <v>22</v>
      </c>
      <c r="O18" s="10">
        <f>[12]Setembro!$G$18</f>
        <v>39</v>
      </c>
      <c r="P18" s="10">
        <f>[12]Setembro!$G$19</f>
        <v>54</v>
      </c>
      <c r="Q18" s="10">
        <f>[12]Setembro!$G$20</f>
        <v>27</v>
      </c>
      <c r="R18" s="10">
        <f>[12]Setembro!$G$21</f>
        <v>22</v>
      </c>
      <c r="S18" s="10">
        <f>[12]Setembro!$G$22</f>
        <v>19</v>
      </c>
      <c r="T18" s="10">
        <f>[12]Setembro!$G$23</f>
        <v>33</v>
      </c>
      <c r="U18" s="10">
        <f>[12]Setembro!$G$24</f>
        <v>35</v>
      </c>
      <c r="V18" s="10">
        <f>[12]Setembro!$G$25</f>
        <v>29</v>
      </c>
      <c r="W18" s="10">
        <f>[12]Setembro!$G$26</f>
        <v>41</v>
      </c>
      <c r="X18" s="10">
        <f>[12]Setembro!$G$27</f>
        <v>16</v>
      </c>
      <c r="Y18" s="10">
        <f>[12]Setembro!$G$28</f>
        <v>26</v>
      </c>
      <c r="Z18" s="10">
        <f>[12]Setembro!$G$29</f>
        <v>27</v>
      </c>
      <c r="AA18" s="10">
        <f>[12]Setembro!$G$30</f>
        <v>32</v>
      </c>
      <c r="AB18" s="10">
        <f>[12]Setembro!$G$31</f>
        <v>47</v>
      </c>
      <c r="AC18" s="10">
        <f>[12]Setembro!$G$32</f>
        <v>77</v>
      </c>
      <c r="AD18" s="10">
        <f>[12]Setembro!$G$33</f>
        <v>54</v>
      </c>
      <c r="AE18" s="10">
        <f>[12]Setembro!$G$34</f>
        <v>43</v>
      </c>
      <c r="AF18" s="13">
        <f t="shared" si="1"/>
        <v>13</v>
      </c>
      <c r="AG18" s="89">
        <f t="shared" si="2"/>
        <v>31.1</v>
      </c>
      <c r="AJ18" t="s">
        <v>24</v>
      </c>
      <c r="AK18" s="11" t="s">
        <v>24</v>
      </c>
    </row>
    <row r="19" spans="1:38" x14ac:dyDescent="0.2">
      <c r="A19" s="56" t="s">
        <v>137</v>
      </c>
      <c r="B19" s="10" t="str">
        <f>[13]Setembro!$G$5</f>
        <v>*</v>
      </c>
      <c r="C19" s="10" t="str">
        <f>[13]Setembro!$G$6</f>
        <v>*</v>
      </c>
      <c r="D19" s="10" t="str">
        <f>[13]Setembro!$G$7</f>
        <v>*</v>
      </c>
      <c r="E19" s="10" t="str">
        <f>[13]Setembro!$G$8</f>
        <v>*</v>
      </c>
      <c r="F19" s="10" t="str">
        <f>[13]Setembro!$G$9</f>
        <v>*</v>
      </c>
      <c r="G19" s="10" t="str">
        <f>[13]Setembro!$G$10</f>
        <v>*</v>
      </c>
      <c r="H19" s="10" t="str">
        <f>[13]Setembro!$G$11</f>
        <v>*</v>
      </c>
      <c r="I19" s="10" t="str">
        <f>[13]Setembro!$G$12</f>
        <v>*</v>
      </c>
      <c r="J19" s="10" t="str">
        <f>[13]Setembro!$G$13</f>
        <v>*</v>
      </c>
      <c r="K19" s="10" t="str">
        <f>[13]Setembro!$G$14</f>
        <v>*</v>
      </c>
      <c r="L19" s="10" t="str">
        <f>[13]Setembro!$G$15</f>
        <v>*</v>
      </c>
      <c r="M19" s="10" t="str">
        <f>[13]Setembro!$G$16</f>
        <v>*</v>
      </c>
      <c r="N19" s="10" t="str">
        <f>[13]Setembro!$G$17</f>
        <v>*</v>
      </c>
      <c r="O19" s="10" t="str">
        <f>[13]Setembro!$G$18</f>
        <v>*</v>
      </c>
      <c r="P19" s="10" t="str">
        <f>[13]Setembro!$G$19</f>
        <v>*</v>
      </c>
      <c r="Q19" s="10" t="str">
        <f>[13]Setembro!$G$20</f>
        <v>*</v>
      </c>
      <c r="R19" s="10" t="str">
        <f>[13]Setembro!$G$21</f>
        <v>*</v>
      </c>
      <c r="S19" s="10" t="str">
        <f>[13]Setembro!$G$22</f>
        <v>*</v>
      </c>
      <c r="T19" s="10" t="str">
        <f>[13]Setembro!$G$23</f>
        <v>*</v>
      </c>
      <c r="U19" s="10" t="str">
        <f>[13]Setembro!$G$24</f>
        <v>*</v>
      </c>
      <c r="V19" s="10">
        <f>[13]Setembro!$G$25</f>
        <v>69</v>
      </c>
      <c r="W19" s="10">
        <f>[13]Setembro!$G$26</f>
        <v>53</v>
      </c>
      <c r="X19" s="10">
        <f>[13]Setembro!$G$27</f>
        <v>29</v>
      </c>
      <c r="Y19" s="10">
        <f>[13]Setembro!$G$28</f>
        <v>25</v>
      </c>
      <c r="Z19" s="10">
        <f>[13]Setembro!$G$29</f>
        <v>33</v>
      </c>
      <c r="AA19" s="10">
        <f>[13]Setembro!$G$30</f>
        <v>54</v>
      </c>
      <c r="AB19" s="10">
        <f>[13]Setembro!$G$31</f>
        <v>70</v>
      </c>
      <c r="AC19" s="10">
        <f>[13]Setembro!$G$32</f>
        <v>80</v>
      </c>
      <c r="AD19" s="10">
        <f>[13]Setembro!$G$33</f>
        <v>65</v>
      </c>
      <c r="AE19" s="10">
        <f>[13]Setembro!$G$34</f>
        <v>67</v>
      </c>
      <c r="AF19" s="13" t="s">
        <v>187</v>
      </c>
      <c r="AG19" s="89" t="s">
        <v>187</v>
      </c>
      <c r="AI19" t="s">
        <v>24</v>
      </c>
      <c r="AL19" t="s">
        <v>24</v>
      </c>
    </row>
    <row r="20" spans="1:38" x14ac:dyDescent="0.2">
      <c r="A20" s="56" t="s">
        <v>21</v>
      </c>
      <c r="B20" s="10">
        <f>[14]Setembro!$G$5</f>
        <v>22</v>
      </c>
      <c r="C20" s="10">
        <f>[14]Setembro!$G$6</f>
        <v>30</v>
      </c>
      <c r="D20" s="10">
        <f>[14]Setembro!$G$7</f>
        <v>54</v>
      </c>
      <c r="E20" s="10">
        <f>[14]Setembro!$G$8</f>
        <v>39</v>
      </c>
      <c r="F20" s="10">
        <f>[14]Setembro!$G$9</f>
        <v>43</v>
      </c>
      <c r="G20" s="10">
        <f>[14]Setembro!$G$10</f>
        <v>44</v>
      </c>
      <c r="H20" s="10" t="str">
        <f>[14]Setembro!$G$11</f>
        <v>*</v>
      </c>
      <c r="I20" s="10">
        <f>[14]Setembro!$G$12</f>
        <v>25</v>
      </c>
      <c r="J20" s="10">
        <f>[14]Setembro!$G$13</f>
        <v>29</v>
      </c>
      <c r="K20" s="10">
        <f>[14]Setembro!$G$14</f>
        <v>58</v>
      </c>
      <c r="L20" s="10">
        <f>[14]Setembro!$G$15</f>
        <v>37</v>
      </c>
      <c r="M20" s="10">
        <f>[14]Setembro!$G$16</f>
        <v>46</v>
      </c>
      <c r="N20" s="10">
        <f>[14]Setembro!$G$17</f>
        <v>47</v>
      </c>
      <c r="O20" s="10">
        <f>[14]Setembro!$G$18</f>
        <v>54</v>
      </c>
      <c r="P20" s="10">
        <f>[14]Setembro!$G$19</f>
        <v>56</v>
      </c>
      <c r="Q20" s="10">
        <f>[14]Setembro!$G$20</f>
        <v>24</v>
      </c>
      <c r="R20" s="10">
        <f>[14]Setembro!$G$21</f>
        <v>29</v>
      </c>
      <c r="S20" s="10">
        <f>[14]Setembro!$G$22</f>
        <v>29</v>
      </c>
      <c r="T20" s="10">
        <f>[14]Setembro!$G$23</f>
        <v>34</v>
      </c>
      <c r="U20" s="10">
        <f>[14]Setembro!$G$24</f>
        <v>68</v>
      </c>
      <c r="V20" s="10">
        <f>[14]Setembro!$G$25</f>
        <v>67</v>
      </c>
      <c r="W20" s="10">
        <f>[14]Setembro!$G$26</f>
        <v>59</v>
      </c>
      <c r="X20" s="10">
        <f>[14]Setembro!$G$27</f>
        <v>24</v>
      </c>
      <c r="Y20" s="10">
        <f>[14]Setembro!$G$28</f>
        <v>26</v>
      </c>
      <c r="Z20" s="10">
        <f>[14]Setembro!$G$29</f>
        <v>33</v>
      </c>
      <c r="AA20" s="10">
        <f>[14]Setembro!$G$30</f>
        <v>43</v>
      </c>
      <c r="AB20" s="10">
        <f>[14]Setembro!$G$31</f>
        <v>56</v>
      </c>
      <c r="AC20" s="10">
        <f>[14]Setembro!$G$32</f>
        <v>74</v>
      </c>
      <c r="AD20" s="10">
        <f>[14]Setembro!$G$33</f>
        <v>65</v>
      </c>
      <c r="AE20" s="10">
        <f>[14]Setembro!$G$34</f>
        <v>75</v>
      </c>
      <c r="AF20" s="13">
        <f t="shared" si="1"/>
        <v>22</v>
      </c>
      <c r="AG20" s="89">
        <f t="shared" si="2"/>
        <v>44.482758620689658</v>
      </c>
      <c r="AJ20" t="s">
        <v>24</v>
      </c>
      <c r="AK20" t="s">
        <v>24</v>
      </c>
    </row>
    <row r="21" spans="1:38" s="5" customFormat="1" x14ac:dyDescent="0.2">
      <c r="A21" s="56" t="s">
        <v>6</v>
      </c>
      <c r="B21" s="10">
        <f>[15]Setembro!$G$5</f>
        <v>18</v>
      </c>
      <c r="C21" s="10">
        <f>[15]Setembro!$G$6</f>
        <v>28</v>
      </c>
      <c r="D21" s="10">
        <f>[15]Setembro!$G$7</f>
        <v>55</v>
      </c>
      <c r="E21" s="10">
        <f>[15]Setembro!$G$8</f>
        <v>40</v>
      </c>
      <c r="F21" s="10">
        <f>[15]Setembro!$G$9</f>
        <v>43</v>
      </c>
      <c r="G21" s="10">
        <f>[15]Setembro!$G$10</f>
        <v>44</v>
      </c>
      <c r="H21" s="10">
        <f>[15]Setembro!$G$11</f>
        <v>30</v>
      </c>
      <c r="I21" s="10">
        <f>[15]Setembro!$G$12</f>
        <v>24</v>
      </c>
      <c r="J21" s="10">
        <f>[15]Setembro!$G$13</f>
        <v>26</v>
      </c>
      <c r="K21" s="10">
        <f>[15]Setembro!$G$14</f>
        <v>43</v>
      </c>
      <c r="L21" s="10">
        <f>[15]Setembro!$G$15</f>
        <v>34</v>
      </c>
      <c r="M21" s="10">
        <f>[15]Setembro!$G$16</f>
        <v>35</v>
      </c>
      <c r="N21" s="10">
        <f>[15]Setembro!$G$17</f>
        <v>37</v>
      </c>
      <c r="O21" s="10">
        <f>[15]Setembro!$G$18</f>
        <v>29</v>
      </c>
      <c r="P21" s="10">
        <f>[15]Setembro!$G$19</f>
        <v>47</v>
      </c>
      <c r="Q21" s="10">
        <f>[15]Setembro!$G$20</f>
        <v>26</v>
      </c>
      <c r="R21" s="10">
        <f>[15]Setembro!$G$21</f>
        <v>33</v>
      </c>
      <c r="S21" s="10">
        <f>[15]Setembro!$G$22</f>
        <v>27</v>
      </c>
      <c r="T21" s="10">
        <f>[15]Setembro!$G$23</f>
        <v>32</v>
      </c>
      <c r="U21" s="10">
        <f>[15]Setembro!$G$24</f>
        <v>41</v>
      </c>
      <c r="V21" s="10">
        <f>[15]Setembro!$G$25</f>
        <v>51</v>
      </c>
      <c r="W21" s="10">
        <f>[15]Setembro!$G$26</f>
        <v>50</v>
      </c>
      <c r="X21" s="10">
        <f>[15]Setembro!$G$27</f>
        <v>22</v>
      </c>
      <c r="Y21" s="10">
        <f>[15]Setembro!$G$28</f>
        <v>26</v>
      </c>
      <c r="Z21" s="10">
        <f>[15]Setembro!$G$29</f>
        <v>32</v>
      </c>
      <c r="AA21" s="10">
        <f>[15]Setembro!$G$30</f>
        <v>51</v>
      </c>
      <c r="AB21" s="10">
        <f>[15]Setembro!$G$31</f>
        <v>54</v>
      </c>
      <c r="AC21" s="10">
        <f>[15]Setembro!$G$32</f>
        <v>80</v>
      </c>
      <c r="AD21" s="10">
        <f>[15]Setembro!$G$33</f>
        <v>66</v>
      </c>
      <c r="AE21" s="10">
        <f>[15]Setembro!$G$34</f>
        <v>68</v>
      </c>
      <c r="AF21" s="13">
        <f t="shared" si="1"/>
        <v>18</v>
      </c>
      <c r="AG21" s="89">
        <f t="shared" si="2"/>
        <v>39.733333333333334</v>
      </c>
      <c r="AI21" s="5" t="s">
        <v>24</v>
      </c>
    </row>
    <row r="22" spans="1:38" x14ac:dyDescent="0.2">
      <c r="A22" s="56" t="s">
        <v>7</v>
      </c>
      <c r="B22" s="10">
        <f>[16]Setembro!$G$5</f>
        <v>19</v>
      </c>
      <c r="C22" s="10">
        <f>[16]Setembro!$G$6</f>
        <v>24</v>
      </c>
      <c r="D22" s="10">
        <f>[16]Setembro!$G$7</f>
        <v>47</v>
      </c>
      <c r="E22" s="10">
        <f>[16]Setembro!$G$8</f>
        <v>33</v>
      </c>
      <c r="F22" s="10">
        <f>[16]Setembro!$G$9</f>
        <v>38</v>
      </c>
      <c r="G22" s="10">
        <f>[16]Setembro!$G$10</f>
        <v>33</v>
      </c>
      <c r="H22" s="10">
        <f>[16]Setembro!$G$11</f>
        <v>22</v>
      </c>
      <c r="I22" s="10">
        <f>[16]Setembro!$G$12</f>
        <v>26</v>
      </c>
      <c r="J22" s="10">
        <f>[16]Setembro!$G$13</f>
        <v>28</v>
      </c>
      <c r="K22" s="10">
        <f>[16]Setembro!$G$14</f>
        <v>34</v>
      </c>
      <c r="L22" s="10">
        <f>[16]Setembro!$G$15</f>
        <v>32</v>
      </c>
      <c r="M22" s="10">
        <f>[16]Setembro!$G$16</f>
        <v>29</v>
      </c>
      <c r="N22" s="10">
        <f>[16]Setembro!$G$17</f>
        <v>33</v>
      </c>
      <c r="O22" s="10">
        <f>[16]Setembro!$G$18</f>
        <v>30</v>
      </c>
      <c r="P22" s="10">
        <f>[16]Setembro!$G$19</f>
        <v>46</v>
      </c>
      <c r="Q22" s="10">
        <f>[16]Setembro!$G$20</f>
        <v>27</v>
      </c>
      <c r="R22" s="10">
        <f>[16]Setembro!$G$21</f>
        <v>25</v>
      </c>
      <c r="S22" s="10">
        <f>[16]Setembro!$G$22</f>
        <v>22</v>
      </c>
      <c r="T22" s="10">
        <f>[16]Setembro!$G$23</f>
        <v>29</v>
      </c>
      <c r="U22" s="10">
        <f>[16]Setembro!$G$24</f>
        <v>37</v>
      </c>
      <c r="V22" s="10">
        <f>[16]Setembro!$G$25</f>
        <v>40</v>
      </c>
      <c r="W22" s="10">
        <f>[16]Setembro!$G$26</f>
        <v>42</v>
      </c>
      <c r="X22" s="10">
        <f>[16]Setembro!$G$27</f>
        <v>20</v>
      </c>
      <c r="Y22" s="10">
        <f>[16]Setembro!$G$28</f>
        <v>25</v>
      </c>
      <c r="Z22" s="10">
        <f>[16]Setembro!$G$29</f>
        <v>28</v>
      </c>
      <c r="AA22" s="10">
        <f>[16]Setembro!$G$30</f>
        <v>34</v>
      </c>
      <c r="AB22" s="10">
        <f>[16]Setembro!$G$31</f>
        <v>48</v>
      </c>
      <c r="AC22" s="10">
        <f>[16]Setembro!$G$32</f>
        <v>62</v>
      </c>
      <c r="AD22" s="10">
        <f>[16]Setembro!$G$33</f>
        <v>79</v>
      </c>
      <c r="AE22" s="10">
        <f>[16]Setembro!$G$34</f>
        <v>61</v>
      </c>
      <c r="AF22" s="13">
        <f t="shared" si="1"/>
        <v>19</v>
      </c>
      <c r="AG22" s="89">
        <f t="shared" si="2"/>
        <v>35.1</v>
      </c>
      <c r="AJ22" t="s">
        <v>24</v>
      </c>
      <c r="AL22" s="11" t="s">
        <v>24</v>
      </c>
    </row>
    <row r="23" spans="1:38" x14ac:dyDescent="0.2">
      <c r="A23" s="56" t="s">
        <v>138</v>
      </c>
      <c r="B23" s="10">
        <f>[17]Setembro!$G$5</f>
        <v>31</v>
      </c>
      <c r="C23" s="10">
        <f>[17]Setembro!$G$6</f>
        <v>31</v>
      </c>
      <c r="D23" s="10">
        <f>[17]Setembro!$G$7</f>
        <v>47</v>
      </c>
      <c r="E23" s="10">
        <f>[17]Setembro!$G$8</f>
        <v>59</v>
      </c>
      <c r="F23" s="10">
        <f>[17]Setembro!$G$9</f>
        <v>55</v>
      </c>
      <c r="G23" s="10">
        <f>[17]Setembro!$G$10</f>
        <v>55</v>
      </c>
      <c r="H23" s="10">
        <f>[17]Setembro!$G$11</f>
        <v>46</v>
      </c>
      <c r="I23" s="10">
        <f>[17]Setembro!$G$12</f>
        <v>34</v>
      </c>
      <c r="J23" s="10">
        <f>[17]Setembro!$G$13</f>
        <v>40</v>
      </c>
      <c r="K23" s="10">
        <f>[17]Setembro!$G$14</f>
        <v>55</v>
      </c>
      <c r="L23" s="10">
        <f>[17]Setembro!$G$15</f>
        <v>47</v>
      </c>
      <c r="M23" s="10">
        <f>[17]Setembro!$G$16</f>
        <v>39</v>
      </c>
      <c r="N23" s="10">
        <f>[17]Setembro!$G$17</f>
        <v>49</v>
      </c>
      <c r="O23" s="10">
        <f>[17]Setembro!$G$18</f>
        <v>70</v>
      </c>
      <c r="P23" s="10">
        <f>[17]Setembro!$G$19</f>
        <v>73</v>
      </c>
      <c r="Q23" s="10">
        <f>[17]Setembro!$G$20</f>
        <v>53</v>
      </c>
      <c r="R23" s="10">
        <f>[17]Setembro!$G$21</f>
        <v>39</v>
      </c>
      <c r="S23" s="10">
        <f>[17]Setembro!$G$22</f>
        <v>39</v>
      </c>
      <c r="T23" s="10">
        <f>[17]Setembro!$G$23</f>
        <v>42</v>
      </c>
      <c r="U23" s="10">
        <f>[17]Setembro!$G$24</f>
        <v>58</v>
      </c>
      <c r="V23" s="10">
        <f>[17]Setembro!$G$25</f>
        <v>50</v>
      </c>
      <c r="W23" s="10">
        <f>[17]Setembro!$G$26</f>
        <v>50</v>
      </c>
      <c r="X23" s="10">
        <f>[17]Setembro!$G$27</f>
        <v>30</v>
      </c>
      <c r="Y23" s="10">
        <f>[17]Setembro!$G$28</f>
        <v>23</v>
      </c>
      <c r="Z23" s="10">
        <f>[17]Setembro!$G$29</f>
        <v>35</v>
      </c>
      <c r="AA23" s="10">
        <f>[17]Setembro!$G$30</f>
        <v>54</v>
      </c>
      <c r="AB23" s="10">
        <f>[17]Setembro!$G$31</f>
        <v>47</v>
      </c>
      <c r="AC23" s="10">
        <f>[17]Setembro!$G$32</f>
        <v>87</v>
      </c>
      <c r="AD23" s="10">
        <f>[17]Setembro!$G$33</f>
        <v>65</v>
      </c>
      <c r="AE23" s="10">
        <f>[17]Setembro!$G$34</f>
        <v>56</v>
      </c>
      <c r="AF23" s="13">
        <f t="shared" si="1"/>
        <v>23</v>
      </c>
      <c r="AG23" s="89">
        <f t="shared" si="2"/>
        <v>48.633333333333333</v>
      </c>
    </row>
    <row r="24" spans="1:38" x14ac:dyDescent="0.2">
      <c r="A24" s="56" t="s">
        <v>8</v>
      </c>
      <c r="B24" s="10">
        <f>[18]Setembro!$G$5</f>
        <v>21</v>
      </c>
      <c r="C24" s="10">
        <f>[18]Setembro!$G$6</f>
        <v>15</v>
      </c>
      <c r="D24" s="10">
        <f>[18]Setembro!$G$7</f>
        <v>23</v>
      </c>
      <c r="E24" s="10">
        <f>[18]Setembro!$G$8</f>
        <v>32</v>
      </c>
      <c r="F24" s="10">
        <f>[18]Setembro!$G$9</f>
        <v>28</v>
      </c>
      <c r="G24" s="10">
        <f>[18]Setembro!$G$10</f>
        <v>25</v>
      </c>
      <c r="H24" s="10">
        <f>[18]Setembro!$G$11</f>
        <v>19</v>
      </c>
      <c r="I24" s="10">
        <f>[18]Setembro!$G$12</f>
        <v>15</v>
      </c>
      <c r="J24" s="10">
        <f>[18]Setembro!$G$13</f>
        <v>11</v>
      </c>
      <c r="K24" s="10">
        <f>[18]Setembro!$G$14</f>
        <v>22</v>
      </c>
      <c r="L24" s="10">
        <f>[18]Setembro!$G$15</f>
        <v>25</v>
      </c>
      <c r="M24" s="10">
        <f>[18]Setembro!$G$16</f>
        <v>14</v>
      </c>
      <c r="N24" s="10">
        <f>[18]Setembro!$G$17</f>
        <v>23</v>
      </c>
      <c r="O24" s="10">
        <f>[18]Setembro!$G$18</f>
        <v>47</v>
      </c>
      <c r="P24" s="10">
        <f>[18]Setembro!$G$19</f>
        <v>44</v>
      </c>
      <c r="Q24" s="10">
        <f>[18]Setembro!$G$20</f>
        <v>32</v>
      </c>
      <c r="R24" s="10">
        <f>[18]Setembro!$G$21</f>
        <v>24</v>
      </c>
      <c r="S24" s="10">
        <f>[18]Setembro!$G$22</f>
        <v>22</v>
      </c>
      <c r="T24" s="10">
        <f>[18]Setembro!$G$23</f>
        <v>20</v>
      </c>
      <c r="U24" s="10">
        <f>[18]Setembro!$G$24</f>
        <v>47</v>
      </c>
      <c r="V24" s="10">
        <f>[18]Setembro!$G$25</f>
        <v>39</v>
      </c>
      <c r="W24" s="10">
        <f>[18]Setembro!$G$26</f>
        <v>77</v>
      </c>
      <c r="X24" s="10">
        <f>[18]Setembro!$G$27</f>
        <v>22</v>
      </c>
      <c r="Y24" s="10">
        <f>[18]Setembro!$G$28</f>
        <v>16</v>
      </c>
      <c r="Z24" s="10">
        <f>[18]Setembro!$G$29</f>
        <v>19</v>
      </c>
      <c r="AA24" s="10">
        <f>[18]Setembro!$G$30</f>
        <v>30</v>
      </c>
      <c r="AB24" s="10">
        <f>[18]Setembro!$G$31</f>
        <v>71</v>
      </c>
      <c r="AC24" s="10">
        <f>[18]Setembro!$G$32</f>
        <v>76</v>
      </c>
      <c r="AD24" s="10">
        <f>[18]Setembro!$G$33</f>
        <v>55</v>
      </c>
      <c r="AE24" s="10">
        <f>[18]Setembro!$G$34</f>
        <v>55</v>
      </c>
      <c r="AF24" s="13">
        <f t="shared" si="1"/>
        <v>11</v>
      </c>
      <c r="AG24" s="89">
        <f t="shared" si="2"/>
        <v>32.299999999999997</v>
      </c>
    </row>
    <row r="25" spans="1:38" x14ac:dyDescent="0.2">
      <c r="A25" s="56" t="s">
        <v>9</v>
      </c>
      <c r="B25" s="10">
        <f>[19]Setembro!$G$5</f>
        <v>22</v>
      </c>
      <c r="C25" s="10">
        <f>[19]Setembro!$G$6</f>
        <v>32</v>
      </c>
      <c r="D25" s="10">
        <f>[19]Setembro!$G$7</f>
        <v>57</v>
      </c>
      <c r="E25" s="10">
        <f>[19]Setembro!$G$8</f>
        <v>50</v>
      </c>
      <c r="F25" s="10" t="str">
        <f>[19]Setembro!$G$9</f>
        <v>*</v>
      </c>
      <c r="G25" s="10" t="str">
        <f>[19]Setembro!$G$10</f>
        <v>*</v>
      </c>
      <c r="H25" s="10" t="str">
        <f>[19]Setembro!$G$11</f>
        <v>*</v>
      </c>
      <c r="I25" s="10">
        <f>[19]Setembro!$G$12</f>
        <v>21</v>
      </c>
      <c r="J25" s="10">
        <f>[19]Setembro!$G$13</f>
        <v>31</v>
      </c>
      <c r="K25" s="10">
        <f>[19]Setembro!$G$14</f>
        <v>70</v>
      </c>
      <c r="L25" s="10" t="str">
        <f>[19]Setembro!$G$15</f>
        <v>*</v>
      </c>
      <c r="M25" s="10">
        <f>[19]Setembro!$G$16</f>
        <v>49</v>
      </c>
      <c r="N25" s="10">
        <f>[19]Setembro!$G$17</f>
        <v>57</v>
      </c>
      <c r="O25" s="10" t="str">
        <f>[19]Setembro!$G$18</f>
        <v>*</v>
      </c>
      <c r="P25" s="10" t="str">
        <f>[19]Setembro!$G$19</f>
        <v>*</v>
      </c>
      <c r="Q25" s="10">
        <f>[19]Setembro!$G$20</f>
        <v>25</v>
      </c>
      <c r="R25" s="10">
        <f>[19]Setembro!$G$21</f>
        <v>33</v>
      </c>
      <c r="S25" s="10">
        <f>[19]Setembro!$G$22</f>
        <v>34</v>
      </c>
      <c r="T25" s="10">
        <f>[19]Setembro!$G$23</f>
        <v>34</v>
      </c>
      <c r="U25" s="10">
        <f>[19]Setembro!$G$24</f>
        <v>68</v>
      </c>
      <c r="V25" s="10">
        <f>[19]Setembro!$G$25</f>
        <v>76</v>
      </c>
      <c r="W25" s="10">
        <f>[19]Setembro!$G$26</f>
        <v>51</v>
      </c>
      <c r="X25" s="10">
        <f>[19]Setembro!$G$27</f>
        <v>29</v>
      </c>
      <c r="Y25" s="10">
        <f>[19]Setembro!$G$28</f>
        <v>25</v>
      </c>
      <c r="Z25" s="10">
        <f>[19]Setembro!$G$29</f>
        <v>35</v>
      </c>
      <c r="AA25" s="10">
        <f>[19]Setembro!$G$30</f>
        <v>89</v>
      </c>
      <c r="AB25" s="10">
        <f>[19]Setembro!$G$31</f>
        <v>78</v>
      </c>
      <c r="AC25" s="10">
        <f>[19]Setembro!$G$32</f>
        <v>73</v>
      </c>
      <c r="AD25" s="10">
        <f>[19]Setembro!$G$33</f>
        <v>69</v>
      </c>
      <c r="AE25" s="10" t="str">
        <f>[19]Setembro!$G$34</f>
        <v>*</v>
      </c>
      <c r="AF25" s="13" t="s">
        <v>187</v>
      </c>
      <c r="AG25" s="89" t="s">
        <v>187</v>
      </c>
      <c r="AH25" s="11" t="s">
        <v>24</v>
      </c>
      <c r="AJ25" t="s">
        <v>24</v>
      </c>
      <c r="AK25" t="s">
        <v>24</v>
      </c>
      <c r="AL25" t="s">
        <v>24</v>
      </c>
    </row>
    <row r="26" spans="1:38" x14ac:dyDescent="0.2">
      <c r="A26" s="56" t="s">
        <v>139</v>
      </c>
      <c r="B26" s="10">
        <f>[20]Setembro!$G$5</f>
        <v>21</v>
      </c>
      <c r="C26" s="10">
        <f>[20]Setembro!$G$6</f>
        <v>21</v>
      </c>
      <c r="D26" s="10">
        <f>[20]Setembro!$G$7</f>
        <v>38</v>
      </c>
      <c r="E26" s="10">
        <f>[20]Setembro!$G$8</f>
        <v>46</v>
      </c>
      <c r="F26" s="10">
        <f>[20]Setembro!$G$9</f>
        <v>50</v>
      </c>
      <c r="G26" s="10">
        <f>[20]Setembro!$G$10</f>
        <v>50</v>
      </c>
      <c r="H26" s="10">
        <f>[20]Setembro!$G$11</f>
        <v>26</v>
      </c>
      <c r="I26" s="10">
        <f>[20]Setembro!$G$12</f>
        <v>28</v>
      </c>
      <c r="J26" s="10">
        <f>[20]Setembro!$G$13</f>
        <v>19</v>
      </c>
      <c r="K26" s="10">
        <f>[20]Setembro!$G$14</f>
        <v>44</v>
      </c>
      <c r="L26" s="10">
        <f>[20]Setembro!$G$15</f>
        <v>40</v>
      </c>
      <c r="M26" s="10">
        <f>[20]Setembro!$G$16</f>
        <v>27</v>
      </c>
      <c r="N26" s="10">
        <f>[20]Setembro!$G$17</f>
        <v>38</v>
      </c>
      <c r="O26" s="10">
        <f>[20]Setembro!$G$18</f>
        <v>55</v>
      </c>
      <c r="P26" s="10">
        <f>[20]Setembro!$E$19</f>
        <v>86.833333333333329</v>
      </c>
      <c r="Q26" s="10">
        <f>[20]Setembro!$G$20</f>
        <v>42</v>
      </c>
      <c r="R26" s="10">
        <f>[20]Setembro!$G$21</f>
        <v>33</v>
      </c>
      <c r="S26" s="10">
        <f>[20]Setembro!$G$22</f>
        <v>34</v>
      </c>
      <c r="T26" s="10">
        <f>[20]Setembro!$G$23</f>
        <v>37</v>
      </c>
      <c r="U26" s="10">
        <f>[20]Setembro!$G$24</f>
        <v>57</v>
      </c>
      <c r="V26" s="10">
        <f>[20]Setembro!$G$25</f>
        <v>51</v>
      </c>
      <c r="W26" s="10">
        <f>[20]Setembro!$G$26</f>
        <v>50</v>
      </c>
      <c r="X26" s="10">
        <f>[20]Setembro!$G$27</f>
        <v>28</v>
      </c>
      <c r="Y26" s="10">
        <f>[20]Setembro!$G$28</f>
        <v>32</v>
      </c>
      <c r="Z26" s="10">
        <f>[20]Setembro!$G$29</f>
        <v>28</v>
      </c>
      <c r="AA26" s="10">
        <f>[20]Setembro!$G$30</f>
        <v>58</v>
      </c>
      <c r="AB26" s="10">
        <f>[20]Setembro!$G$31</f>
        <v>58</v>
      </c>
      <c r="AC26" s="10">
        <f>[20]Setembro!$G$32</f>
        <v>93</v>
      </c>
      <c r="AD26" s="10">
        <f>[20]Setembro!$G$33</f>
        <v>64</v>
      </c>
      <c r="AE26" s="10">
        <f>[20]Setembro!$G$34</f>
        <v>69</v>
      </c>
      <c r="AF26" s="13">
        <f t="shared" si="1"/>
        <v>19</v>
      </c>
      <c r="AG26" s="89">
        <f t="shared" si="2"/>
        <v>44.12777777777778</v>
      </c>
      <c r="AI26" t="s">
        <v>24</v>
      </c>
      <c r="AK26" t="s">
        <v>24</v>
      </c>
    </row>
    <row r="27" spans="1:38" x14ac:dyDescent="0.2">
      <c r="A27" s="56" t="s">
        <v>10</v>
      </c>
      <c r="B27" s="10">
        <f>[21]Setembro!$G$5</f>
        <v>24</v>
      </c>
      <c r="C27" s="10">
        <f>[21]Setembro!$G$6</f>
        <v>23</v>
      </c>
      <c r="D27" s="10">
        <f>[21]Setembro!$G$7</f>
        <v>57</v>
      </c>
      <c r="E27" s="10">
        <f>[21]Setembro!$G$8</f>
        <v>51</v>
      </c>
      <c r="F27" s="10">
        <f>[21]Setembro!$G$9</f>
        <v>46</v>
      </c>
      <c r="G27" s="10">
        <f>[21]Setembro!$G$10</f>
        <v>52</v>
      </c>
      <c r="H27" s="10">
        <f>[21]Setembro!$G$11</f>
        <v>39</v>
      </c>
      <c r="I27" s="10">
        <f>[21]Setembro!$G$12</f>
        <v>24</v>
      </c>
      <c r="J27" s="10">
        <f>[21]Setembro!$G$13</f>
        <v>33</v>
      </c>
      <c r="K27" s="10">
        <f>[21]Setembro!$G$14</f>
        <v>56</v>
      </c>
      <c r="L27" s="10">
        <f>[21]Setembro!$G$15</f>
        <v>37</v>
      </c>
      <c r="M27" s="10">
        <f>[21]Setembro!$G$16</f>
        <v>30</v>
      </c>
      <c r="N27" s="10">
        <f>[21]Setembro!$G$17</f>
        <v>47</v>
      </c>
      <c r="O27" s="10">
        <f>[21]Setembro!$G$18</f>
        <v>86</v>
      </c>
      <c r="P27" s="10">
        <f>[21]Setembro!$G$19</f>
        <v>45</v>
      </c>
      <c r="Q27" s="10">
        <f>[21]Setembro!$G$20</f>
        <v>34</v>
      </c>
      <c r="R27" s="10">
        <f>[21]Setembro!$G$21</f>
        <v>31</v>
      </c>
      <c r="S27" s="10">
        <f>[21]Setembro!$G$22</f>
        <v>33</v>
      </c>
      <c r="T27" s="10">
        <f>[21]Setembro!$G$23</f>
        <v>33</v>
      </c>
      <c r="U27" s="10">
        <f>[21]Setembro!$G$24</f>
        <v>79</v>
      </c>
      <c r="V27" s="10">
        <f>[21]Setembro!$G$25</f>
        <v>72</v>
      </c>
      <c r="W27" s="10">
        <f>[21]Setembro!$G$26</f>
        <v>54</v>
      </c>
      <c r="X27" s="10">
        <f>[21]Setembro!$G$27</f>
        <v>31</v>
      </c>
      <c r="Y27" s="10">
        <f>[21]Setembro!$G$28</f>
        <v>23</v>
      </c>
      <c r="Z27" s="10">
        <f>[21]Setembro!$G$29</f>
        <v>34</v>
      </c>
      <c r="AA27" s="10">
        <f>[21]Setembro!$G$30</f>
        <v>61</v>
      </c>
      <c r="AB27" s="10">
        <f>[21]Setembro!$G$31</f>
        <v>66</v>
      </c>
      <c r="AC27" s="10">
        <f>[21]Setembro!$G$32</f>
        <v>85</v>
      </c>
      <c r="AD27" s="10">
        <f>[21]Setembro!$G$33</f>
        <v>67</v>
      </c>
      <c r="AE27" s="10">
        <f>[21]Setembro!$G$34</f>
        <v>65</v>
      </c>
      <c r="AF27" s="13">
        <f t="shared" si="1"/>
        <v>23</v>
      </c>
      <c r="AG27" s="89">
        <f t="shared" si="2"/>
        <v>47.266666666666666</v>
      </c>
    </row>
    <row r="28" spans="1:38" x14ac:dyDescent="0.2">
      <c r="A28" s="56" t="s">
        <v>11</v>
      </c>
      <c r="B28" s="10">
        <f>[22]Setembro!$G$5</f>
        <v>18</v>
      </c>
      <c r="C28" s="10">
        <f>[22]Setembro!$G$6</f>
        <v>21</v>
      </c>
      <c r="D28" s="10">
        <f>[22]Setembro!$G$7</f>
        <v>45</v>
      </c>
      <c r="E28" s="10">
        <f>[22]Setembro!$G$8</f>
        <v>39</v>
      </c>
      <c r="F28" s="10">
        <f>[22]Setembro!$G$9</f>
        <v>33</v>
      </c>
      <c r="G28" s="10">
        <f>[22]Setembro!$G$10</f>
        <v>25</v>
      </c>
      <c r="H28" s="10">
        <f>[22]Setembro!$G$11</f>
        <v>18</v>
      </c>
      <c r="I28" s="10">
        <f>[22]Setembro!$G$12</f>
        <v>31</v>
      </c>
      <c r="J28" s="10">
        <f>[22]Setembro!$G$13</f>
        <v>24</v>
      </c>
      <c r="K28" s="10">
        <f>[22]Setembro!$G$14</f>
        <v>42</v>
      </c>
      <c r="L28" s="10">
        <f>[22]Setembro!$G$15</f>
        <v>32</v>
      </c>
      <c r="M28" s="10">
        <f>[22]Setembro!$G$16</f>
        <v>27</v>
      </c>
      <c r="N28" s="10">
        <f>[22]Setembro!$G$17</f>
        <v>30</v>
      </c>
      <c r="O28" s="10">
        <f>[22]Setembro!$G$18</f>
        <v>57</v>
      </c>
      <c r="P28" s="10" t="str">
        <f>[22]Setembro!$G$19</f>
        <v>*</v>
      </c>
      <c r="Q28" s="10" t="str">
        <f>[22]Setembro!$G$20</f>
        <v>*</v>
      </c>
      <c r="R28" s="10">
        <f>[22]Setembro!$G$21</f>
        <v>31</v>
      </c>
      <c r="S28" s="10">
        <f>[22]Setembro!$G$22</f>
        <v>23</v>
      </c>
      <c r="T28" s="10">
        <f>[22]Setembro!$G$23</f>
        <v>38</v>
      </c>
      <c r="U28" s="10">
        <f>[22]Setembro!$G$24</f>
        <v>53</v>
      </c>
      <c r="V28" s="10">
        <f>[22]Setembro!$G$25</f>
        <v>45</v>
      </c>
      <c r="W28" s="10">
        <f>[22]Setembro!$G$26</f>
        <v>58</v>
      </c>
      <c r="X28" s="10">
        <f>[22]Setembro!$G$27</f>
        <v>25</v>
      </c>
      <c r="Y28" s="10">
        <f>[22]Setembro!$G$28</f>
        <v>31</v>
      </c>
      <c r="Z28" s="10">
        <f>[22]Setembro!$G$29</f>
        <v>34</v>
      </c>
      <c r="AA28" s="10">
        <f>[22]Setembro!$G$30</f>
        <v>49</v>
      </c>
      <c r="AB28" s="10">
        <f>[22]Setembro!$G$31</f>
        <v>62</v>
      </c>
      <c r="AC28" s="10">
        <f>[22]Setembro!$G$32</f>
        <v>77</v>
      </c>
      <c r="AD28" s="10">
        <f>[22]Setembro!$G$33</f>
        <v>57</v>
      </c>
      <c r="AE28" s="10">
        <f>[22]Setembro!$G$34</f>
        <v>60</v>
      </c>
      <c r="AF28" s="13" t="s">
        <v>187</v>
      </c>
      <c r="AG28" s="89" t="s">
        <v>187</v>
      </c>
    </row>
    <row r="29" spans="1:38" x14ac:dyDescent="0.2">
      <c r="A29" s="56" t="s">
        <v>23</v>
      </c>
      <c r="B29" s="10">
        <f>[23]Setembro!$G$5</f>
        <v>14</v>
      </c>
      <c r="C29" s="10">
        <f>[23]Setembro!$G$6</f>
        <v>18</v>
      </c>
      <c r="D29" s="10">
        <f>[23]Setembro!$G$7</f>
        <v>35</v>
      </c>
      <c r="E29" s="10">
        <f>[23]Setembro!$G$8</f>
        <v>38</v>
      </c>
      <c r="F29" s="10">
        <f>[23]Setembro!$G$9</f>
        <v>28</v>
      </c>
      <c r="G29" s="10">
        <f>[23]Setembro!$G$10</f>
        <v>20</v>
      </c>
      <c r="H29" s="10">
        <f>[23]Setembro!$G$11</f>
        <v>17</v>
      </c>
      <c r="I29" s="10">
        <f>[23]Setembro!$G$12</f>
        <v>28</v>
      </c>
      <c r="J29" s="10">
        <f>[23]Setembro!$G$13</f>
        <v>14</v>
      </c>
      <c r="K29" s="10">
        <f>[23]Setembro!$G$14</f>
        <v>40</v>
      </c>
      <c r="L29" s="10">
        <f>[23]Setembro!$G$15</f>
        <v>36</v>
      </c>
      <c r="M29" s="10">
        <f>[23]Setembro!$G$16</f>
        <v>23</v>
      </c>
      <c r="N29" s="10">
        <f>[23]Setembro!$G$17</f>
        <v>26</v>
      </c>
      <c r="O29" s="10">
        <f>[23]Setembro!$G$18</f>
        <v>46</v>
      </c>
      <c r="P29" s="10">
        <f>[23]Setembro!$G$19</f>
        <v>52</v>
      </c>
      <c r="Q29" s="10">
        <f>[23]Setembro!$G$20</f>
        <v>33</v>
      </c>
      <c r="R29" s="10">
        <f>[23]Setembro!$G$21</f>
        <v>26</v>
      </c>
      <c r="S29" s="10">
        <f>[23]Setembro!$G$22</f>
        <v>21</v>
      </c>
      <c r="T29" s="10">
        <f>[23]Setembro!$G$23</f>
        <v>35</v>
      </c>
      <c r="U29" s="10">
        <f>[23]Setembro!$G$24</f>
        <v>40</v>
      </c>
      <c r="V29" s="10">
        <f>[23]Setembro!$G$25</f>
        <v>30</v>
      </c>
      <c r="W29" s="10">
        <f>[23]Setembro!$G$26</f>
        <v>49</v>
      </c>
      <c r="X29" s="10">
        <f>[23]Setembro!$G$27</f>
        <v>34</v>
      </c>
      <c r="Y29" s="10">
        <f>[23]Setembro!$G$28</f>
        <v>27</v>
      </c>
      <c r="Z29" s="10">
        <f>[23]Setembro!$G$29</f>
        <v>30</v>
      </c>
      <c r="AA29" s="10">
        <f>[23]Setembro!$G$30</f>
        <v>39</v>
      </c>
      <c r="AB29" s="10">
        <f>[23]Setembro!$G$31</f>
        <v>45</v>
      </c>
      <c r="AC29" s="10">
        <f>[23]Setembro!$G$32</f>
        <v>80</v>
      </c>
      <c r="AD29" s="10">
        <f>[23]Setembro!$G$33</f>
        <v>64</v>
      </c>
      <c r="AE29" s="10">
        <f>[23]Setembro!$G$34</f>
        <v>49</v>
      </c>
      <c r="AF29" s="13">
        <f t="shared" si="1"/>
        <v>14</v>
      </c>
      <c r="AG29" s="89">
        <f t="shared" si="2"/>
        <v>34.56666666666667</v>
      </c>
      <c r="AH29" s="11" t="s">
        <v>24</v>
      </c>
      <c r="AI29" t="s">
        <v>24</v>
      </c>
      <c r="AJ29" t="s">
        <v>24</v>
      </c>
    </row>
    <row r="30" spans="1:38" x14ac:dyDescent="0.2">
      <c r="A30" s="56" t="s">
        <v>12</v>
      </c>
      <c r="B30" s="10">
        <f>[24]Setembro!$G$5</f>
        <v>22</v>
      </c>
      <c r="C30" s="10">
        <f>[24]Setembro!$G$6</f>
        <v>16</v>
      </c>
      <c r="D30" s="10">
        <f>[24]Setembro!$G$7</f>
        <v>33</v>
      </c>
      <c r="E30" s="10">
        <f>[24]Setembro!$G$8</f>
        <v>40</v>
      </c>
      <c r="F30" s="10">
        <f>[24]Setembro!$G$9</f>
        <v>43</v>
      </c>
      <c r="G30" s="10">
        <f>[24]Setembro!$G$10</f>
        <v>38</v>
      </c>
      <c r="H30" s="10">
        <f>[24]Setembro!$G$11</f>
        <v>26</v>
      </c>
      <c r="I30" s="10">
        <f>[24]Setembro!$G$12</f>
        <v>16</v>
      </c>
      <c r="J30" s="10">
        <f>[24]Setembro!$G$13</f>
        <v>10</v>
      </c>
      <c r="K30" s="10">
        <f>[24]Setembro!$G$14</f>
        <v>26</v>
      </c>
      <c r="L30" s="10">
        <f>[24]Setembro!$G$15</f>
        <v>31</v>
      </c>
      <c r="M30" s="10">
        <f>[24]Setembro!$G$16</f>
        <v>25</v>
      </c>
      <c r="N30" s="10">
        <f>[24]Setembro!$G$17</f>
        <v>28</v>
      </c>
      <c r="O30" s="10">
        <f>[24]Setembro!$G$18</f>
        <v>52</v>
      </c>
      <c r="P30" s="10">
        <f>[24]Setembro!$G$19</f>
        <v>71</v>
      </c>
      <c r="Q30" s="10">
        <f>[24]Setembro!$G$20</f>
        <v>33</v>
      </c>
      <c r="R30" s="10">
        <f>[24]Setembro!$G$21</f>
        <v>21</v>
      </c>
      <c r="S30" s="10">
        <f>[24]Setembro!$G$22</f>
        <v>23</v>
      </c>
      <c r="T30" s="10">
        <f>[24]Setembro!$G$23</f>
        <v>20</v>
      </c>
      <c r="U30" s="10">
        <f>[24]Setembro!$G$24</f>
        <v>50</v>
      </c>
      <c r="V30" s="10">
        <f>[24]Setembro!$G$25</f>
        <v>58</v>
      </c>
      <c r="W30" s="10">
        <f>[24]Setembro!$G$26</f>
        <v>66</v>
      </c>
      <c r="X30" s="10">
        <f>[24]Setembro!$G$27</f>
        <v>29</v>
      </c>
      <c r="Y30" s="10">
        <f>[24]Setembro!$G$28</f>
        <v>14</v>
      </c>
      <c r="Z30" s="10">
        <f>[24]Setembro!$G$29</f>
        <v>20</v>
      </c>
      <c r="AA30" s="10">
        <f>[24]Setembro!$G$30</f>
        <v>45</v>
      </c>
      <c r="AB30" s="10">
        <f>[24]Setembro!$G$31</f>
        <v>61</v>
      </c>
      <c r="AC30" s="10">
        <f>[24]Setembro!$G$32</f>
        <v>77</v>
      </c>
      <c r="AD30" s="10">
        <f>[24]Setembro!$G$33</f>
        <v>58</v>
      </c>
      <c r="AE30" s="10">
        <f>[24]Setembro!$G$34</f>
        <v>56</v>
      </c>
      <c r="AF30" s="13">
        <f t="shared" si="1"/>
        <v>10</v>
      </c>
      <c r="AG30" s="89">
        <f t="shared" si="2"/>
        <v>36.93333333333333</v>
      </c>
      <c r="AI30" t="s">
        <v>24</v>
      </c>
    </row>
    <row r="31" spans="1:38" s="5" customFormat="1" ht="17.100000000000001" customHeight="1" x14ac:dyDescent="0.2">
      <c r="A31" s="99" t="s">
        <v>189</v>
      </c>
      <c r="B31" s="12">
        <f t="shared" ref="B31:AF31" si="5">MIN(B5:B30)</f>
        <v>13</v>
      </c>
      <c r="C31" s="12">
        <f t="shared" si="5"/>
        <v>15</v>
      </c>
      <c r="D31" s="12">
        <f t="shared" si="5"/>
        <v>23</v>
      </c>
      <c r="E31" s="12">
        <f t="shared" si="5"/>
        <v>28</v>
      </c>
      <c r="F31" s="12">
        <f t="shared" si="5"/>
        <v>15</v>
      </c>
      <c r="G31" s="12">
        <f t="shared" si="5"/>
        <v>19</v>
      </c>
      <c r="H31" s="12">
        <f t="shared" si="5"/>
        <v>14</v>
      </c>
      <c r="I31" s="12">
        <f t="shared" si="5"/>
        <v>13</v>
      </c>
      <c r="J31" s="12">
        <f t="shared" si="5"/>
        <v>10</v>
      </c>
      <c r="K31" s="12">
        <f t="shared" si="5"/>
        <v>17</v>
      </c>
      <c r="L31" s="12">
        <f t="shared" si="5"/>
        <v>18</v>
      </c>
      <c r="M31" s="12">
        <f t="shared" si="5"/>
        <v>13</v>
      </c>
      <c r="N31" s="12">
        <f t="shared" si="5"/>
        <v>16</v>
      </c>
      <c r="O31" s="12">
        <f t="shared" si="5"/>
        <v>20</v>
      </c>
      <c r="P31" s="12">
        <f t="shared" si="5"/>
        <v>33</v>
      </c>
      <c r="Q31" s="12">
        <f t="shared" si="5"/>
        <v>24</v>
      </c>
      <c r="R31" s="12">
        <f t="shared" si="5"/>
        <v>21</v>
      </c>
      <c r="S31" s="12">
        <f t="shared" si="5"/>
        <v>19</v>
      </c>
      <c r="T31" s="12">
        <f t="shared" si="5"/>
        <v>20</v>
      </c>
      <c r="U31" s="12">
        <f t="shared" si="5"/>
        <v>33</v>
      </c>
      <c r="V31" s="12">
        <f t="shared" si="5"/>
        <v>29</v>
      </c>
      <c r="W31" s="12">
        <f t="shared" si="5"/>
        <v>40</v>
      </c>
      <c r="X31" s="12">
        <f t="shared" si="5"/>
        <v>16</v>
      </c>
      <c r="Y31" s="12">
        <f t="shared" si="5"/>
        <v>14</v>
      </c>
      <c r="Z31" s="12">
        <f t="shared" si="5"/>
        <v>16</v>
      </c>
      <c r="AA31" s="12">
        <f t="shared" si="5"/>
        <v>28</v>
      </c>
      <c r="AB31" s="12">
        <f t="shared" si="5"/>
        <v>45</v>
      </c>
      <c r="AC31" s="12">
        <f t="shared" si="5"/>
        <v>61</v>
      </c>
      <c r="AD31" s="12">
        <f t="shared" si="5"/>
        <v>54</v>
      </c>
      <c r="AE31" s="12">
        <f t="shared" si="5"/>
        <v>39</v>
      </c>
      <c r="AF31" s="13">
        <f t="shared" si="5"/>
        <v>10</v>
      </c>
      <c r="AG31" s="89">
        <f>AVERAGE(AG5:AG30)</f>
        <v>40.273517606276222</v>
      </c>
      <c r="AK31" s="5" t="s">
        <v>24</v>
      </c>
    </row>
    <row r="32" spans="1:38" x14ac:dyDescent="0.2">
      <c r="A32" s="45"/>
      <c r="B32" s="46"/>
      <c r="C32" s="46"/>
      <c r="D32" s="46" t="s">
        <v>76</v>
      </c>
      <c r="E32" s="46"/>
      <c r="F32" s="46"/>
      <c r="G32" s="46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53"/>
      <c r="AE32" s="59" t="s">
        <v>24</v>
      </c>
      <c r="AF32" s="50"/>
      <c r="AG32" s="52"/>
    </row>
    <row r="33" spans="1:38" x14ac:dyDescent="0.2">
      <c r="A33" s="45"/>
      <c r="B33" s="47" t="s">
        <v>77</v>
      </c>
      <c r="C33" s="47"/>
      <c r="D33" s="47"/>
      <c r="E33" s="47"/>
      <c r="F33" s="47"/>
      <c r="G33" s="47"/>
      <c r="H33" s="47"/>
      <c r="I33" s="47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126"/>
      <c r="U33" s="126"/>
      <c r="V33" s="126"/>
      <c r="W33" s="126"/>
      <c r="X33" s="126"/>
      <c r="Y33" s="85"/>
      <c r="Z33" s="85"/>
      <c r="AA33" s="85"/>
      <c r="AB33" s="85"/>
      <c r="AC33" s="85"/>
      <c r="AD33" s="85"/>
      <c r="AE33" s="85"/>
      <c r="AF33" s="50"/>
      <c r="AG33" s="49"/>
      <c r="AI33" s="11" t="s">
        <v>24</v>
      </c>
      <c r="AK33" t="s">
        <v>24</v>
      </c>
    </row>
    <row r="34" spans="1:38" x14ac:dyDescent="0.2">
      <c r="A34" s="48"/>
      <c r="B34" s="85"/>
      <c r="C34" s="85"/>
      <c r="D34" s="85"/>
      <c r="E34" s="85"/>
      <c r="F34" s="85"/>
      <c r="G34" s="85"/>
      <c r="H34" s="85"/>
      <c r="I34" s="85"/>
      <c r="J34" s="86"/>
      <c r="K34" s="86"/>
      <c r="L34" s="86"/>
      <c r="M34" s="86"/>
      <c r="N34" s="86"/>
      <c r="O34" s="86"/>
      <c r="P34" s="86"/>
      <c r="Q34" s="85"/>
      <c r="R34" s="85"/>
      <c r="S34" s="85"/>
      <c r="T34" s="127"/>
      <c r="U34" s="127"/>
      <c r="V34" s="127"/>
      <c r="W34" s="127"/>
      <c r="X34" s="127"/>
      <c r="Y34" s="85"/>
      <c r="Z34" s="85"/>
      <c r="AA34" s="85"/>
      <c r="AB34" s="85"/>
      <c r="AC34" s="85"/>
      <c r="AD34" s="53"/>
      <c r="AE34" s="53"/>
      <c r="AF34" s="50"/>
      <c r="AG34" s="49"/>
    </row>
    <row r="35" spans="1:38" x14ac:dyDescent="0.2">
      <c r="A35" s="45"/>
      <c r="B35" s="46"/>
      <c r="C35" s="46"/>
      <c r="D35" s="46"/>
      <c r="E35" s="46"/>
      <c r="F35" s="46"/>
      <c r="G35" s="46"/>
      <c r="H35" s="46"/>
      <c r="I35" s="46"/>
      <c r="J35" s="46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53"/>
      <c r="AE35" s="53"/>
      <c r="AF35" s="50"/>
      <c r="AG35" s="90"/>
    </row>
    <row r="36" spans="1:38" x14ac:dyDescent="0.2">
      <c r="A36" s="48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53"/>
      <c r="AF36" s="50"/>
      <c r="AG36" s="52"/>
      <c r="AK36" t="s">
        <v>24</v>
      </c>
    </row>
    <row r="37" spans="1:38" x14ac:dyDescent="0.2">
      <c r="A37" s="48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54"/>
      <c r="AF37" s="50"/>
      <c r="AG37" s="52"/>
    </row>
    <row r="38" spans="1:38" ht="13.5" thickBot="1" x14ac:dyDescent="0.25">
      <c r="A38" s="60"/>
      <c r="B38" s="61"/>
      <c r="C38" s="61"/>
      <c r="D38" s="61"/>
      <c r="E38" s="61"/>
      <c r="F38" s="61"/>
      <c r="G38" s="61" t="s">
        <v>24</v>
      </c>
      <c r="H38" s="61"/>
      <c r="I38" s="61"/>
      <c r="J38" s="61"/>
      <c r="K38" s="61"/>
      <c r="L38" s="61" t="s">
        <v>24</v>
      </c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2"/>
      <c r="AG38" s="91"/>
    </row>
    <row r="39" spans="1:38" x14ac:dyDescent="0.2">
      <c r="AF39" s="7"/>
    </row>
    <row r="44" spans="1:38" x14ac:dyDescent="0.2">
      <c r="P44" s="2" t="s">
        <v>24</v>
      </c>
      <c r="AE44" s="2" t="s">
        <v>24</v>
      </c>
      <c r="AH44" t="s">
        <v>24</v>
      </c>
    </row>
    <row r="45" spans="1:38" x14ac:dyDescent="0.2">
      <c r="T45" s="2" t="s">
        <v>24</v>
      </c>
      <c r="Z45" s="2" t="s">
        <v>24</v>
      </c>
    </row>
    <row r="47" spans="1:38" x14ac:dyDescent="0.2">
      <c r="N47" s="2" t="s">
        <v>24</v>
      </c>
      <c r="AL47" t="s">
        <v>24</v>
      </c>
    </row>
    <row r="48" spans="1:38" x14ac:dyDescent="0.2">
      <c r="G48" s="2" t="s">
        <v>24</v>
      </c>
    </row>
    <row r="50" spans="10:10" x14ac:dyDescent="0.2">
      <c r="J50" s="2" t="s">
        <v>24</v>
      </c>
    </row>
  </sheetData>
  <mergeCells count="35">
    <mergeCell ref="T33:X33"/>
    <mergeCell ref="T34:X34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  <mergeCell ref="D3:D4"/>
    <mergeCell ref="E3:E4"/>
    <mergeCell ref="F3:F4"/>
    <mergeCell ref="G3:G4"/>
    <mergeCell ref="H3:H4"/>
    <mergeCell ref="A2:A4"/>
    <mergeCell ref="B3:B4"/>
    <mergeCell ref="A1:AG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G2"/>
    <mergeCell ref="C3:C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3"/>
  <sheetViews>
    <sheetView zoomScale="90" zoomScaleNormal="90" workbookViewId="0">
      <selection activeCell="AF7" sqref="AF7:AG8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1" width="5.42578125" style="3" customWidth="1"/>
    <col min="32" max="32" width="7.42578125" style="7" bestFit="1" customWidth="1"/>
  </cols>
  <sheetData>
    <row r="1" spans="1:36" ht="20.100000000000001" customHeight="1" x14ac:dyDescent="0.2">
      <c r="A1" s="132" t="s">
        <v>209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51"/>
    </row>
    <row r="2" spans="1:36" s="4" customFormat="1" ht="20.100000000000001" customHeight="1" x14ac:dyDescent="0.2">
      <c r="A2" s="122" t="s">
        <v>13</v>
      </c>
      <c r="B2" s="139" t="s">
        <v>191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2"/>
    </row>
    <row r="3" spans="1:36" s="5" customFormat="1" ht="20.100000000000001" customHeight="1" x14ac:dyDescent="0.2">
      <c r="A3" s="122"/>
      <c r="B3" s="128">
        <v>1</v>
      </c>
      <c r="C3" s="128">
        <f>SUM(B3+1)</f>
        <v>2</v>
      </c>
      <c r="D3" s="128">
        <f t="shared" ref="D3:AD3" si="0">SUM(C3+1)</f>
        <v>3</v>
      </c>
      <c r="E3" s="128">
        <f t="shared" si="0"/>
        <v>4</v>
      </c>
      <c r="F3" s="128">
        <f t="shared" si="0"/>
        <v>5</v>
      </c>
      <c r="G3" s="128">
        <f t="shared" si="0"/>
        <v>6</v>
      </c>
      <c r="H3" s="128">
        <f t="shared" si="0"/>
        <v>7</v>
      </c>
      <c r="I3" s="128">
        <f t="shared" si="0"/>
        <v>8</v>
      </c>
      <c r="J3" s="128">
        <f t="shared" si="0"/>
        <v>9</v>
      </c>
      <c r="K3" s="128">
        <f t="shared" si="0"/>
        <v>10</v>
      </c>
      <c r="L3" s="128">
        <f t="shared" si="0"/>
        <v>11</v>
      </c>
      <c r="M3" s="128">
        <f t="shared" si="0"/>
        <v>12</v>
      </c>
      <c r="N3" s="128">
        <f t="shared" si="0"/>
        <v>13</v>
      </c>
      <c r="O3" s="128">
        <f t="shared" si="0"/>
        <v>14</v>
      </c>
      <c r="P3" s="128">
        <f t="shared" si="0"/>
        <v>15</v>
      </c>
      <c r="Q3" s="128">
        <f t="shared" si="0"/>
        <v>16</v>
      </c>
      <c r="R3" s="128">
        <f t="shared" si="0"/>
        <v>17</v>
      </c>
      <c r="S3" s="128">
        <f t="shared" si="0"/>
        <v>18</v>
      </c>
      <c r="T3" s="128">
        <f t="shared" si="0"/>
        <v>19</v>
      </c>
      <c r="U3" s="128">
        <f t="shared" si="0"/>
        <v>20</v>
      </c>
      <c r="V3" s="128">
        <f t="shared" si="0"/>
        <v>21</v>
      </c>
      <c r="W3" s="128">
        <f t="shared" si="0"/>
        <v>22</v>
      </c>
      <c r="X3" s="128">
        <f t="shared" si="0"/>
        <v>23</v>
      </c>
      <c r="Y3" s="128">
        <f t="shared" si="0"/>
        <v>24</v>
      </c>
      <c r="Z3" s="128">
        <f t="shared" si="0"/>
        <v>25</v>
      </c>
      <c r="AA3" s="128">
        <f t="shared" si="0"/>
        <v>26</v>
      </c>
      <c r="AB3" s="128">
        <f t="shared" si="0"/>
        <v>27</v>
      </c>
      <c r="AC3" s="128">
        <f t="shared" si="0"/>
        <v>28</v>
      </c>
      <c r="AD3" s="128">
        <f t="shared" si="0"/>
        <v>29</v>
      </c>
      <c r="AE3" s="128">
        <v>30</v>
      </c>
      <c r="AF3" s="44" t="s">
        <v>17</v>
      </c>
      <c r="AG3" s="96" t="s">
        <v>16</v>
      </c>
    </row>
    <row r="4" spans="1:36" s="5" customFormat="1" ht="20.100000000000001" customHeight="1" x14ac:dyDescent="0.2">
      <c r="A4" s="12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44" t="s">
        <v>15</v>
      </c>
      <c r="AG4" s="58" t="s">
        <v>15</v>
      </c>
    </row>
    <row r="5" spans="1:36" s="5" customFormat="1" x14ac:dyDescent="0.2">
      <c r="A5" s="56" t="s">
        <v>20</v>
      </c>
      <c r="B5" s="105">
        <f>[1]Setembro!$H$5</f>
        <v>11.879999999999999</v>
      </c>
      <c r="C5" s="105">
        <f>[1]Setembro!$H$6</f>
        <v>12.96</v>
      </c>
      <c r="D5" s="105">
        <f>[1]Setembro!$H$7</f>
        <v>12.6</v>
      </c>
      <c r="E5" s="105">
        <f>[1]Setembro!$H$8</f>
        <v>14.04</v>
      </c>
      <c r="F5" s="105">
        <f>[1]Setembro!$H$9</f>
        <v>14.04</v>
      </c>
      <c r="G5" s="105">
        <f>[1]Setembro!$H$10</f>
        <v>11.879999999999999</v>
      </c>
      <c r="H5" s="105">
        <f>[1]Setembro!$H$11</f>
        <v>11.879999999999999</v>
      </c>
      <c r="I5" s="105">
        <f>[1]Setembro!$H$12</f>
        <v>15.840000000000002</v>
      </c>
      <c r="J5" s="105">
        <f>[1]Setembro!$H$13</f>
        <v>13.68</v>
      </c>
      <c r="K5" s="105">
        <f>[1]Setembro!$H$14</f>
        <v>12.96</v>
      </c>
      <c r="L5" s="105">
        <f>[1]Setembro!$H$15</f>
        <v>9.3600000000000012</v>
      </c>
      <c r="M5" s="105">
        <f>[1]Setembro!$H$16</f>
        <v>10.08</v>
      </c>
      <c r="N5" s="105">
        <f>[1]Setembro!$H$17</f>
        <v>6.48</v>
      </c>
      <c r="O5" s="105">
        <f>[1]Setembro!$H$18</f>
        <v>16.2</v>
      </c>
      <c r="P5" s="105">
        <f>[1]Setembro!$H$19</f>
        <v>5.4</v>
      </c>
      <c r="Q5" s="105">
        <f>[1]Setembro!$H$20</f>
        <v>11.520000000000001</v>
      </c>
      <c r="R5" s="105">
        <f>[1]Setembro!$H$21</f>
        <v>13.32</v>
      </c>
      <c r="S5" s="105">
        <f>[1]Setembro!$H$22</f>
        <v>9.7200000000000006</v>
      </c>
      <c r="T5" s="105">
        <f>[1]Setembro!$H$23</f>
        <v>23.040000000000003</v>
      </c>
      <c r="U5" s="105">
        <f>[1]Setembro!$H$24</f>
        <v>15.120000000000001</v>
      </c>
      <c r="V5" s="105">
        <f>[1]Setembro!$H$25</f>
        <v>18.720000000000002</v>
      </c>
      <c r="W5" s="105">
        <f>[1]Setembro!$H$26</f>
        <v>17.28</v>
      </c>
      <c r="X5" s="105">
        <f>[1]Setembro!$H$27</f>
        <v>13.68</v>
      </c>
      <c r="Y5" s="105">
        <f>[1]Setembro!$H$28</f>
        <v>7.9200000000000008</v>
      </c>
      <c r="Z5" s="105">
        <f>[1]Setembro!$H$29</f>
        <v>8.2799999999999994</v>
      </c>
      <c r="AA5" s="105">
        <f>[1]Setembro!$H$30</f>
        <v>22.32</v>
      </c>
      <c r="AB5" s="105">
        <f>[1]Setembro!$H$31</f>
        <v>14.76</v>
      </c>
      <c r="AC5" s="105">
        <f>[1]Setembro!$H$32</f>
        <v>14.4</v>
      </c>
      <c r="AD5" s="105">
        <f>[1]Setembro!$H$33</f>
        <v>10.8</v>
      </c>
      <c r="AE5" s="105">
        <f>[1]Setembro!$H$34</f>
        <v>7.5600000000000005</v>
      </c>
      <c r="AF5" s="13">
        <f>MAX(B5:AE5)</f>
        <v>23.040000000000003</v>
      </c>
      <c r="AG5" s="104">
        <f>AVERAGE(B5:AE5)</f>
        <v>12.923999999999999</v>
      </c>
    </row>
    <row r="6" spans="1:36" s="5" customFormat="1" x14ac:dyDescent="0.2">
      <c r="A6" s="56" t="s">
        <v>219</v>
      </c>
      <c r="B6" s="10">
        <v>19.079999999999998</v>
      </c>
      <c r="C6" s="10">
        <v>17.64</v>
      </c>
      <c r="D6" s="10">
        <v>20.52</v>
      </c>
      <c r="E6" s="10">
        <v>14.76</v>
      </c>
      <c r="F6" s="10">
        <v>17.64</v>
      </c>
      <c r="G6" s="10">
        <v>16.559999999999999</v>
      </c>
      <c r="H6" s="10">
        <v>17.28</v>
      </c>
      <c r="I6" s="10">
        <v>19.8</v>
      </c>
      <c r="J6" s="10">
        <v>24.12</v>
      </c>
      <c r="K6" s="10">
        <v>18</v>
      </c>
      <c r="L6" s="10">
        <v>9</v>
      </c>
      <c r="M6" s="10">
        <v>15.12</v>
      </c>
      <c r="N6" s="10">
        <v>14.4</v>
      </c>
      <c r="O6" s="10">
        <v>12.24</v>
      </c>
      <c r="P6" s="10">
        <v>8.64</v>
      </c>
      <c r="Q6" s="10">
        <v>16.920000000000002</v>
      </c>
      <c r="R6" s="10">
        <v>28.8</v>
      </c>
      <c r="S6" s="10">
        <v>25.2</v>
      </c>
      <c r="T6" s="10">
        <v>30.24</v>
      </c>
      <c r="U6" s="10">
        <v>16.2</v>
      </c>
      <c r="V6" s="10">
        <v>13.68</v>
      </c>
      <c r="W6" s="10">
        <v>16.920000000000002</v>
      </c>
      <c r="X6" s="10">
        <v>14.4</v>
      </c>
      <c r="Y6" s="10">
        <v>15.84</v>
      </c>
      <c r="Z6" s="10">
        <v>18.72</v>
      </c>
      <c r="AA6" s="10">
        <v>22.32</v>
      </c>
      <c r="AB6" s="10">
        <v>19.8</v>
      </c>
      <c r="AC6" s="10">
        <v>25.2</v>
      </c>
      <c r="AD6" s="10">
        <v>19.079999999999998</v>
      </c>
      <c r="AE6" s="10">
        <v>17.28</v>
      </c>
      <c r="AF6" s="13">
        <f>MAX(B6:AE6)</f>
        <v>30.24</v>
      </c>
      <c r="AG6" s="104">
        <f>AVERAGE(B6:AE6)</f>
        <v>18.18</v>
      </c>
    </row>
    <row r="7" spans="1:36" x14ac:dyDescent="0.2">
      <c r="A7" s="56" t="s">
        <v>0</v>
      </c>
      <c r="B7" s="10">
        <f>[2]Setembro!$H$5</f>
        <v>18.720000000000002</v>
      </c>
      <c r="C7" s="10">
        <f>[2]Setembro!$H$6</f>
        <v>15.840000000000002</v>
      </c>
      <c r="D7" s="10">
        <f>[2]Setembro!$H$7</f>
        <v>10.44</v>
      </c>
      <c r="E7" s="10">
        <f>[2]Setembro!$H$8</f>
        <v>9</v>
      </c>
      <c r="F7" s="10">
        <f>[2]Setembro!$H$9</f>
        <v>12.24</v>
      </c>
      <c r="G7" s="10">
        <f>[2]Setembro!$H$10</f>
        <v>13.68</v>
      </c>
      <c r="H7" s="10">
        <f>[2]Setembro!$H$11</f>
        <v>7.5600000000000005</v>
      </c>
      <c r="I7" s="10">
        <f>[2]Setembro!$H$12</f>
        <v>15.120000000000001</v>
      </c>
      <c r="J7" s="10">
        <f>[2]Setembro!$H$13</f>
        <v>15.48</v>
      </c>
      <c r="K7" s="10">
        <f>[2]Setembro!$H$14</f>
        <v>8.64</v>
      </c>
      <c r="L7" s="10">
        <f>[2]Setembro!$H$15</f>
        <v>6.84</v>
      </c>
      <c r="M7" s="10">
        <f>[2]Setembro!$H$16</f>
        <v>10.08</v>
      </c>
      <c r="N7" s="10">
        <f>[2]Setembro!$H$17</f>
        <v>10.44</v>
      </c>
      <c r="O7" s="10">
        <f>[2]Setembro!$H$18</f>
        <v>14.76</v>
      </c>
      <c r="P7" s="10">
        <f>[2]Setembro!$H$19</f>
        <v>7.5600000000000005</v>
      </c>
      <c r="Q7" s="10">
        <f>[2]Setembro!$H$20</f>
        <v>15.48</v>
      </c>
      <c r="R7" s="10">
        <f>[2]Setembro!$H$21</f>
        <v>22.32</v>
      </c>
      <c r="S7" s="10">
        <f>[2]Setembro!$H$22</f>
        <v>16.559999999999999</v>
      </c>
      <c r="T7" s="10">
        <f>[2]Setembro!$H$23</f>
        <v>15.48</v>
      </c>
      <c r="U7" s="10">
        <f>[2]Setembro!$H$24</f>
        <v>12.96</v>
      </c>
      <c r="V7" s="10">
        <f>[2]Setembro!$H$25</f>
        <v>13.32</v>
      </c>
      <c r="W7" s="10">
        <f>[2]Setembro!$H$26</f>
        <v>10.8</v>
      </c>
      <c r="X7" s="10">
        <f>[2]Setembro!$H$27</f>
        <v>13.68</v>
      </c>
      <c r="Y7" s="10">
        <f>[2]Setembro!$H$28</f>
        <v>14.76</v>
      </c>
      <c r="Z7" s="10">
        <f>[2]Setembro!$H$29</f>
        <v>13.68</v>
      </c>
      <c r="AA7" s="10">
        <f>[2]Setembro!$H$30</f>
        <v>23.400000000000002</v>
      </c>
      <c r="AB7" s="10">
        <f>[2]Setembro!$H$31</f>
        <v>20.16</v>
      </c>
      <c r="AC7" s="10">
        <f>[2]Setembro!$H$32</f>
        <v>21.240000000000002</v>
      </c>
      <c r="AD7" s="10">
        <f>[2]Setembro!$H$33</f>
        <v>9</v>
      </c>
      <c r="AE7" s="10">
        <f>[2]Setembro!$H$34</f>
        <v>9.7200000000000006</v>
      </c>
      <c r="AF7" s="13">
        <f t="shared" ref="AF7:AF30" si="1">MAX(B7:AE7)</f>
        <v>23.400000000000002</v>
      </c>
      <c r="AG7" s="104">
        <f t="shared" ref="AG7:AG30" si="2">AVERAGE(B7:AE7)</f>
        <v>13.632000000000001</v>
      </c>
    </row>
    <row r="8" spans="1:36" x14ac:dyDescent="0.2">
      <c r="A8" s="56" t="s">
        <v>220</v>
      </c>
      <c r="B8" s="10">
        <v>21.96</v>
      </c>
      <c r="C8" s="10">
        <v>19.8</v>
      </c>
      <c r="D8" s="10">
        <v>16.2</v>
      </c>
      <c r="E8" s="10">
        <v>15.48</v>
      </c>
      <c r="F8" s="10">
        <v>20.16</v>
      </c>
      <c r="G8" s="10">
        <v>19.079999999999998</v>
      </c>
      <c r="H8" s="10">
        <v>15.840000000000002</v>
      </c>
      <c r="I8" s="10">
        <v>25.56</v>
      </c>
      <c r="J8" s="10">
        <v>22.68</v>
      </c>
      <c r="K8" s="10">
        <v>17.64</v>
      </c>
      <c r="L8" s="10">
        <v>11.520000000000001</v>
      </c>
      <c r="M8" s="10">
        <v>12.6</v>
      </c>
      <c r="N8" s="10">
        <v>14.04</v>
      </c>
      <c r="O8" s="10">
        <v>15.48</v>
      </c>
      <c r="P8" s="10">
        <v>12.24</v>
      </c>
      <c r="Q8" s="10">
        <v>16.920000000000002</v>
      </c>
      <c r="R8" s="10">
        <v>29.880000000000003</v>
      </c>
      <c r="S8" s="10">
        <v>27.36</v>
      </c>
      <c r="T8" s="10">
        <v>30.6</v>
      </c>
      <c r="U8" s="10">
        <v>19.8</v>
      </c>
      <c r="V8" s="10">
        <v>16.2</v>
      </c>
      <c r="W8" s="10">
        <v>21.240000000000002</v>
      </c>
      <c r="X8" s="10">
        <v>21.6</v>
      </c>
      <c r="Y8" s="10">
        <v>24.48</v>
      </c>
      <c r="Z8" s="10">
        <v>19.079999999999998</v>
      </c>
      <c r="AA8" s="10">
        <v>25.56</v>
      </c>
      <c r="AB8" s="10">
        <v>22.32</v>
      </c>
      <c r="AC8" s="10">
        <v>26.28</v>
      </c>
      <c r="AD8" s="10">
        <v>22.68</v>
      </c>
      <c r="AE8" s="10">
        <v>19.440000000000001</v>
      </c>
      <c r="AF8" s="13">
        <f t="shared" ref="AF8" si="3">MAX(B8:AE8)</f>
        <v>30.6</v>
      </c>
      <c r="AG8" s="104">
        <f t="shared" ref="AG8" si="4">AVERAGE(B8:AE8)</f>
        <v>20.124000000000006</v>
      </c>
    </row>
    <row r="9" spans="1:36" x14ac:dyDescent="0.2">
      <c r="A9" s="56" t="s">
        <v>85</v>
      </c>
      <c r="B9" s="10">
        <f>[3]Setembro!$H$5</f>
        <v>24.840000000000003</v>
      </c>
      <c r="C9" s="10">
        <f>[3]Setembro!$H$6</f>
        <v>26.64</v>
      </c>
      <c r="D9" s="10">
        <f>[3]Setembro!$H$7</f>
        <v>16.559999999999999</v>
      </c>
      <c r="E9" s="10">
        <f>[3]Setembro!$H$8</f>
        <v>24.48</v>
      </c>
      <c r="F9" s="10">
        <f>[3]Setembro!$H$9</f>
        <v>25.92</v>
      </c>
      <c r="G9" s="10">
        <f>[3]Setembro!$H$10</f>
        <v>27</v>
      </c>
      <c r="H9" s="10">
        <f>[3]Setembro!$H$11</f>
        <v>19.440000000000001</v>
      </c>
      <c r="I9" s="10">
        <f>[3]Setembro!$H$12</f>
        <v>30.240000000000002</v>
      </c>
      <c r="J9" s="10">
        <f>[3]Setembro!$H$13</f>
        <v>27.720000000000002</v>
      </c>
      <c r="K9" s="10">
        <f>[3]Setembro!$H$14</f>
        <v>23.759999999999998</v>
      </c>
      <c r="L9" s="10">
        <f>[3]Setembro!$H$15</f>
        <v>22.32</v>
      </c>
      <c r="M9" s="10">
        <f>[3]Setembro!$H$16</f>
        <v>14.4</v>
      </c>
      <c r="N9" s="10">
        <f>[3]Setembro!$H$17</f>
        <v>22.32</v>
      </c>
      <c r="O9" s="10">
        <f>[3]Setembro!$H$18</f>
        <v>35.64</v>
      </c>
      <c r="P9" s="10">
        <f>[3]Setembro!$H$19</f>
        <v>16.920000000000002</v>
      </c>
      <c r="Q9" s="10">
        <f>[3]Setembro!$H$20</f>
        <v>29.16</v>
      </c>
      <c r="R9" s="10">
        <f>[3]Setembro!$H$21</f>
        <v>34.200000000000003</v>
      </c>
      <c r="S9" s="10">
        <f>[3]Setembro!$H$22</f>
        <v>25.92</v>
      </c>
      <c r="T9" s="10">
        <f>[3]Setembro!$H$23</f>
        <v>29.16</v>
      </c>
      <c r="U9" s="10">
        <f>[3]Setembro!$H$24</f>
        <v>27.36</v>
      </c>
      <c r="V9" s="10">
        <f>[3]Setembro!$H$25</f>
        <v>22.68</v>
      </c>
      <c r="W9" s="10">
        <f>[3]Setembro!$H$26</f>
        <v>28.8</v>
      </c>
      <c r="X9" s="10">
        <f>[3]Setembro!$H$27</f>
        <v>32.04</v>
      </c>
      <c r="Y9" s="10">
        <f>[3]Setembro!$H$28</f>
        <v>22.32</v>
      </c>
      <c r="Z9" s="10">
        <f>[3]Setembro!$H$29</f>
        <v>23.759999999999998</v>
      </c>
      <c r="AA9" s="10">
        <f>[3]Setembro!$H$30</f>
        <v>28.08</v>
      </c>
      <c r="AB9" s="10">
        <f>[3]Setembro!$H$31</f>
        <v>25.92</v>
      </c>
      <c r="AC9" s="10">
        <f>[3]Setembro!$H$32</f>
        <v>24.48</v>
      </c>
      <c r="AD9" s="10">
        <f>[3]Setembro!$H$33</f>
        <v>22.32</v>
      </c>
      <c r="AE9" s="10">
        <f>[3]Setembro!$H$34</f>
        <v>20.16</v>
      </c>
      <c r="AF9" s="13">
        <f t="shared" si="1"/>
        <v>35.64</v>
      </c>
      <c r="AG9" s="104">
        <f t="shared" si="2"/>
        <v>25.152000000000001</v>
      </c>
    </row>
    <row r="10" spans="1:36" x14ac:dyDescent="0.2">
      <c r="A10" s="56" t="s">
        <v>41</v>
      </c>
      <c r="B10" s="10">
        <f>[4]Setembro!$H$5</f>
        <v>25.92</v>
      </c>
      <c r="C10" s="10">
        <f>[4]Setembro!$H$6</f>
        <v>17.64</v>
      </c>
      <c r="D10" s="10">
        <f>[4]Setembro!$H$7</f>
        <v>18.720000000000002</v>
      </c>
      <c r="E10" s="10">
        <f>[4]Setembro!$H$8</f>
        <v>19.440000000000001</v>
      </c>
      <c r="F10" s="10">
        <f>[4]Setembro!$H$9</f>
        <v>25.92</v>
      </c>
      <c r="G10" s="10">
        <f>[4]Setembro!$H$10</f>
        <v>32.76</v>
      </c>
      <c r="H10" s="10">
        <f>[4]Setembro!$H$11</f>
        <v>32.76</v>
      </c>
      <c r="I10" s="10">
        <f>[4]Setembro!$H$12</f>
        <v>20.52</v>
      </c>
      <c r="J10" s="10">
        <f>[4]Setembro!$H$13</f>
        <v>19.440000000000001</v>
      </c>
      <c r="K10" s="10">
        <f>[4]Setembro!$H$14</f>
        <v>16.920000000000002</v>
      </c>
      <c r="L10" s="10">
        <f>[4]Setembro!$H$15</f>
        <v>15.840000000000002</v>
      </c>
      <c r="M10" s="10">
        <f>[4]Setembro!$H$16</f>
        <v>23.040000000000003</v>
      </c>
      <c r="N10" s="10">
        <f>[4]Setembro!$H$17</f>
        <v>16.559999999999999</v>
      </c>
      <c r="O10" s="10">
        <f>[4]Setembro!$H$18</f>
        <v>18.36</v>
      </c>
      <c r="P10" s="10">
        <f>[4]Setembro!$H$19</f>
        <v>9.3600000000000012</v>
      </c>
      <c r="Q10" s="10">
        <f>[4]Setembro!$H$20</f>
        <v>21.6</v>
      </c>
      <c r="R10" s="10">
        <f>[4]Setembro!$H$21</f>
        <v>26.28</v>
      </c>
      <c r="S10" s="10">
        <f>[4]Setembro!$H$22</f>
        <v>27.36</v>
      </c>
      <c r="T10" s="10">
        <f>[4]Setembro!$H$23</f>
        <v>30.96</v>
      </c>
      <c r="U10" s="10">
        <f>[4]Setembro!$H$24</f>
        <v>24.12</v>
      </c>
      <c r="V10" s="10">
        <f>[4]Setembro!$H$25</f>
        <v>25.92</v>
      </c>
      <c r="W10" s="10">
        <f>[4]Setembro!$H$26</f>
        <v>22.32</v>
      </c>
      <c r="X10" s="10">
        <f>[4]Setembro!$H$27</f>
        <v>20.88</v>
      </c>
      <c r="Y10" s="10">
        <f>[4]Setembro!$H$28</f>
        <v>17.64</v>
      </c>
      <c r="Z10" s="10">
        <f>[4]Setembro!$H$29</f>
        <v>20.52</v>
      </c>
      <c r="AA10" s="10">
        <f>[4]Setembro!$H$30</f>
        <v>27</v>
      </c>
      <c r="AB10" s="10">
        <f>[4]Setembro!$H$31</f>
        <v>23.400000000000002</v>
      </c>
      <c r="AC10" s="10">
        <f>[4]Setembro!$H$32</f>
        <v>23.400000000000002</v>
      </c>
      <c r="AD10" s="10">
        <f>[4]Setembro!$H$33</f>
        <v>28.44</v>
      </c>
      <c r="AE10" s="10">
        <f>[4]Setembro!$H$34</f>
        <v>21.96</v>
      </c>
      <c r="AF10" s="13">
        <f t="shared" si="1"/>
        <v>32.76</v>
      </c>
      <c r="AG10" s="104">
        <f t="shared" si="2"/>
        <v>22.500000000000004</v>
      </c>
    </row>
    <row r="11" spans="1:36" x14ac:dyDescent="0.2">
      <c r="A11" s="56" t="s">
        <v>93</v>
      </c>
      <c r="B11" s="10" t="str">
        <f>[5]Setembro!$H$5</f>
        <v>*</v>
      </c>
      <c r="C11" s="10" t="str">
        <f>[5]Setembro!$H$6</f>
        <v>*</v>
      </c>
      <c r="D11" s="10" t="str">
        <f>[5]Setembro!$H$7</f>
        <v>*</v>
      </c>
      <c r="E11" s="10" t="str">
        <f>[5]Setembro!$H$8</f>
        <v>*</v>
      </c>
      <c r="F11" s="10" t="str">
        <f>[5]Setembro!$H$9</f>
        <v>*</v>
      </c>
      <c r="G11" s="10" t="str">
        <f>[5]Setembro!$H$10</f>
        <v>*</v>
      </c>
      <c r="H11" s="10" t="str">
        <f>[5]Setembro!$H$11</f>
        <v>*</v>
      </c>
      <c r="I11" s="10" t="str">
        <f>[5]Setembro!$H$12</f>
        <v>*</v>
      </c>
      <c r="J11" s="10" t="str">
        <f>[5]Setembro!$H$13</f>
        <v>*</v>
      </c>
      <c r="K11" s="10" t="str">
        <f>[5]Setembro!$H$14</f>
        <v>*</v>
      </c>
      <c r="L11" s="10" t="str">
        <f>[5]Setembro!$H$15</f>
        <v>*</v>
      </c>
      <c r="M11" s="10" t="str">
        <f>[5]Setembro!$H$16</f>
        <v>*</v>
      </c>
      <c r="N11" s="10" t="str">
        <f>[5]Setembro!$H$17</f>
        <v>*</v>
      </c>
      <c r="O11" s="10" t="str">
        <f>[5]Setembro!$H$18</f>
        <v>*</v>
      </c>
      <c r="P11" s="10" t="str">
        <f>[5]Setembro!$H$19</f>
        <v>*</v>
      </c>
      <c r="Q11" s="10" t="str">
        <f>[5]Setembro!$H$20</f>
        <v>*</v>
      </c>
      <c r="R11" s="10" t="str">
        <f>[5]Setembro!$H$21</f>
        <v>*</v>
      </c>
      <c r="S11" s="10" t="str">
        <f>[5]Setembro!$H$22</f>
        <v>*</v>
      </c>
      <c r="T11" s="10" t="str">
        <f>[5]Setembro!$H$23</f>
        <v>*</v>
      </c>
      <c r="U11" s="10" t="str">
        <f>[5]Setembro!$H$24</f>
        <v>*</v>
      </c>
      <c r="V11" s="10">
        <f>[5]Setembro!$H$25</f>
        <v>17.28</v>
      </c>
      <c r="W11" s="10">
        <f>[5]Setembro!$H$26</f>
        <v>24.12</v>
      </c>
      <c r="X11" s="10">
        <f>[5]Setembro!$H$27</f>
        <v>28.44</v>
      </c>
      <c r="Y11" s="10">
        <f>[5]Setembro!$H$28</f>
        <v>18</v>
      </c>
      <c r="Z11" s="10">
        <f>[5]Setembro!$H$29</f>
        <v>21.240000000000002</v>
      </c>
      <c r="AA11" s="10">
        <f>[5]Setembro!$H$30</f>
        <v>21.96</v>
      </c>
      <c r="AB11" s="10">
        <f>[5]Setembro!$H$31</f>
        <v>32.04</v>
      </c>
      <c r="AC11" s="10">
        <f>[5]Setembro!$H$32</f>
        <v>27.36</v>
      </c>
      <c r="AD11" s="10">
        <f>[5]Setembro!$H$33</f>
        <v>22.32</v>
      </c>
      <c r="AE11" s="10">
        <f>[5]Setembro!$H$34</f>
        <v>17.28</v>
      </c>
      <c r="AF11" s="13" t="s">
        <v>187</v>
      </c>
      <c r="AG11" s="104" t="s">
        <v>187</v>
      </c>
    </row>
    <row r="12" spans="1:36" x14ac:dyDescent="0.2">
      <c r="A12" s="56" t="s">
        <v>136</v>
      </c>
      <c r="B12" s="10">
        <f>[6]Setembro!$H$5</f>
        <v>19.079999999999998</v>
      </c>
      <c r="C12" s="10">
        <f>[6]Setembro!$H$6</f>
        <v>20.16</v>
      </c>
      <c r="D12" s="10">
        <f>[6]Setembro!$H$7</f>
        <v>23.400000000000002</v>
      </c>
      <c r="E12" s="10">
        <f>[6]Setembro!$H$8</f>
        <v>18.720000000000002</v>
      </c>
      <c r="F12" s="10">
        <f>[6]Setembro!$H$9</f>
        <v>22.32</v>
      </c>
      <c r="G12" s="10">
        <f>[6]Setembro!$H$10</f>
        <v>27.36</v>
      </c>
      <c r="H12" s="10">
        <f>[6]Setembro!$H$11</f>
        <v>18.36</v>
      </c>
      <c r="I12" s="10">
        <f>[6]Setembro!$H$12</f>
        <v>28.44</v>
      </c>
      <c r="J12" s="10">
        <f>[6]Setembro!$H$13</f>
        <v>20.52</v>
      </c>
      <c r="K12" s="10">
        <f>[6]Setembro!$H$14</f>
        <v>22.68</v>
      </c>
      <c r="L12" s="10">
        <f>[6]Setembro!$H$15</f>
        <v>23.040000000000003</v>
      </c>
      <c r="M12" s="10">
        <f>[6]Setembro!$H$16</f>
        <v>15.48</v>
      </c>
      <c r="N12" s="10">
        <f>[6]Setembro!$H$17</f>
        <v>17.28</v>
      </c>
      <c r="O12" s="10">
        <f>[6]Setembro!$H$18</f>
        <v>30.6</v>
      </c>
      <c r="P12" s="10">
        <f>[6]Setembro!$H$19</f>
        <v>17.28</v>
      </c>
      <c r="Q12" s="10">
        <f>[6]Setembro!$H$20</f>
        <v>23.400000000000002</v>
      </c>
      <c r="R12" s="10">
        <f>[6]Setembro!$H$21</f>
        <v>24.12</v>
      </c>
      <c r="S12" s="10">
        <f>[6]Setembro!$H$22</f>
        <v>20.52</v>
      </c>
      <c r="T12" s="10">
        <f>[6]Setembro!$H$23</f>
        <v>26.64</v>
      </c>
      <c r="U12" s="10">
        <f>[6]Setembro!$H$24</f>
        <v>24.840000000000003</v>
      </c>
      <c r="V12" s="10">
        <f>[6]Setembro!$H$25</f>
        <v>21.96</v>
      </c>
      <c r="W12" s="10">
        <f>[6]Setembro!$H$26</f>
        <v>25.2</v>
      </c>
      <c r="X12" s="10">
        <f>[6]Setembro!$H$27</f>
        <v>25.56</v>
      </c>
      <c r="Y12" s="10">
        <f>[6]Setembro!$H$28</f>
        <v>16.920000000000002</v>
      </c>
      <c r="Z12" s="10">
        <f>[6]Setembro!$H$29</f>
        <v>12.96</v>
      </c>
      <c r="AA12" s="10">
        <f>[6]Setembro!$H$30</f>
        <v>24.12</v>
      </c>
      <c r="AB12" s="10">
        <f>[6]Setembro!$H$31</f>
        <v>22.32</v>
      </c>
      <c r="AC12" s="10">
        <f>[6]Setembro!$H$32</f>
        <v>20.88</v>
      </c>
      <c r="AD12" s="10">
        <f>[6]Setembro!$H$33</f>
        <v>16.2</v>
      </c>
      <c r="AE12" s="10">
        <f>[6]Setembro!$H$34</f>
        <v>17.28</v>
      </c>
      <c r="AF12" s="13">
        <f t="shared" si="1"/>
        <v>30.6</v>
      </c>
      <c r="AG12" s="104">
        <f t="shared" si="2"/>
        <v>21.588000000000001</v>
      </c>
    </row>
    <row r="13" spans="1:36" x14ac:dyDescent="0.2">
      <c r="A13" s="56" t="s">
        <v>1</v>
      </c>
      <c r="B13" s="10">
        <f>[7]Setembro!$H$5</f>
        <v>23.759999999999998</v>
      </c>
      <c r="C13" s="10">
        <f>[7]Setembro!$H$6</f>
        <v>20.52</v>
      </c>
      <c r="D13" s="10">
        <f>[7]Setembro!$H$7</f>
        <v>19.079999999999998</v>
      </c>
      <c r="E13" s="10">
        <f>[7]Setembro!$H$8</f>
        <v>20.52</v>
      </c>
      <c r="F13" s="10">
        <f>[7]Setembro!$H$9</f>
        <v>24.12</v>
      </c>
      <c r="G13" s="10">
        <f>[7]Setembro!$H$10</f>
        <v>28.44</v>
      </c>
      <c r="H13" s="10">
        <f>[7]Setembro!$H$11</f>
        <v>16.920000000000002</v>
      </c>
      <c r="I13" s="10">
        <f>[7]Setembro!$H$12</f>
        <v>24.840000000000003</v>
      </c>
      <c r="J13" s="10">
        <f>[7]Setembro!$H$13</f>
        <v>16.559999999999999</v>
      </c>
      <c r="K13" s="10">
        <f>[7]Setembro!$H$14</f>
        <v>20.88</v>
      </c>
      <c r="L13" s="10">
        <f>[7]Setembro!$H$15</f>
        <v>17.28</v>
      </c>
      <c r="M13" s="10">
        <f>[7]Setembro!$H$16</f>
        <v>16.559999999999999</v>
      </c>
      <c r="N13" s="10">
        <f>[7]Setembro!$H$17</f>
        <v>16.559999999999999</v>
      </c>
      <c r="O13" s="10">
        <f>[7]Setembro!$H$18</f>
        <v>26.28</v>
      </c>
      <c r="P13" s="10">
        <f>[7]Setembro!$H$19</f>
        <v>13.32</v>
      </c>
      <c r="Q13" s="10">
        <f>[7]Setembro!$H$20</f>
        <v>21.240000000000002</v>
      </c>
      <c r="R13" s="10">
        <f>[7]Setembro!$H$21</f>
        <v>33.480000000000004</v>
      </c>
      <c r="S13" s="10">
        <f>[7]Setembro!$H$22</f>
        <v>29.52</v>
      </c>
      <c r="T13" s="10">
        <f>[7]Setembro!$H$23</f>
        <v>24.840000000000003</v>
      </c>
      <c r="U13" s="10">
        <f>[7]Setembro!$H$24</f>
        <v>18</v>
      </c>
      <c r="V13" s="10">
        <f>[7]Setembro!$H$25</f>
        <v>18.720000000000002</v>
      </c>
      <c r="W13" s="10">
        <f>[7]Setembro!$H$26</f>
        <v>26.28</v>
      </c>
      <c r="X13" s="10">
        <f>[7]Setembro!$H$27</f>
        <v>23.759999999999998</v>
      </c>
      <c r="Y13" s="10">
        <f>[7]Setembro!$H$28</f>
        <v>18.720000000000002</v>
      </c>
      <c r="Z13" s="10">
        <f>[7]Setembro!$H$29</f>
        <v>21.96</v>
      </c>
      <c r="AA13" s="10">
        <f>[7]Setembro!$H$30</f>
        <v>25.92</v>
      </c>
      <c r="AB13" s="10">
        <f>[7]Setembro!$H$31</f>
        <v>28.44</v>
      </c>
      <c r="AC13" s="10">
        <f>[7]Setembro!$H$32</f>
        <v>21.6</v>
      </c>
      <c r="AD13" s="10">
        <f>[7]Setembro!$H$33</f>
        <v>18.36</v>
      </c>
      <c r="AE13" s="10">
        <f>[7]Setembro!$H$34</f>
        <v>16.559999999999999</v>
      </c>
      <c r="AF13" s="13">
        <f t="shared" si="1"/>
        <v>33.480000000000004</v>
      </c>
      <c r="AG13" s="104">
        <f t="shared" si="2"/>
        <v>21.768000000000004</v>
      </c>
      <c r="AI13" s="11" t="s">
        <v>24</v>
      </c>
    </row>
    <row r="14" spans="1:36" x14ac:dyDescent="0.2">
      <c r="A14" s="56" t="s">
        <v>2</v>
      </c>
      <c r="B14" s="10">
        <f>[8]Setembro!$H$5</f>
        <v>12.24</v>
      </c>
      <c r="C14" s="10">
        <f>[8]Setembro!$H$6</f>
        <v>14.4</v>
      </c>
      <c r="D14" s="10">
        <f>[8]Setembro!$H$7</f>
        <v>13.32</v>
      </c>
      <c r="E14" s="10">
        <f>[8]Setembro!$H$8</f>
        <v>14.04</v>
      </c>
      <c r="F14" s="10">
        <f>[8]Setembro!$H$9</f>
        <v>12.6</v>
      </c>
      <c r="G14" s="10">
        <f>[8]Setembro!$H$10</f>
        <v>13.32</v>
      </c>
      <c r="H14" s="10">
        <f>[8]Setembro!$H$11</f>
        <v>15.840000000000002</v>
      </c>
      <c r="I14" s="10">
        <f>[8]Setembro!$H$12</f>
        <v>14.4</v>
      </c>
      <c r="J14" s="10">
        <f>[8]Setembro!$H$13</f>
        <v>14.76</v>
      </c>
      <c r="K14" s="10">
        <f>[8]Setembro!$H$14</f>
        <v>9.3600000000000012</v>
      </c>
      <c r="L14" s="10">
        <f>[8]Setembro!$H$15</f>
        <v>11.879999999999999</v>
      </c>
      <c r="M14" s="10">
        <f>[8]Setembro!$H$16</f>
        <v>10.44</v>
      </c>
      <c r="N14" s="10">
        <f>[8]Setembro!$H$17</f>
        <v>16.559999999999999</v>
      </c>
      <c r="O14" s="10">
        <f>[8]Setembro!$H$18</f>
        <v>14.04</v>
      </c>
      <c r="P14" s="10">
        <f>[8]Setembro!$H$19</f>
        <v>14.04</v>
      </c>
      <c r="Q14" s="10">
        <f>[8]Setembro!$H$20</f>
        <v>14.76</v>
      </c>
      <c r="R14" s="10">
        <f>[8]Setembro!$H$21</f>
        <v>18.36</v>
      </c>
      <c r="S14" s="10">
        <f>[8]Setembro!$H$22</f>
        <v>13.32</v>
      </c>
      <c r="T14" s="10">
        <f>[8]Setembro!$H$23</f>
        <v>18.36</v>
      </c>
      <c r="U14" s="10">
        <f>[8]Setembro!$H$24</f>
        <v>12.6</v>
      </c>
      <c r="V14" s="10">
        <f>[8]Setembro!$H$25</f>
        <v>18.36</v>
      </c>
      <c r="W14" s="10">
        <f>[8]Setembro!$H$26</f>
        <v>12.6</v>
      </c>
      <c r="X14" s="10">
        <f>[8]Setembro!$H$27</f>
        <v>9</v>
      </c>
      <c r="Y14" s="10">
        <f>[8]Setembro!$H$28</f>
        <v>12.24</v>
      </c>
      <c r="Z14" s="10">
        <f>[8]Setembro!$H$29</f>
        <v>12.6</v>
      </c>
      <c r="AA14" s="10">
        <f>[8]Setembro!$H$30</f>
        <v>11.520000000000001</v>
      </c>
      <c r="AB14" s="10">
        <f>[8]Setembro!$H$31</f>
        <v>19.440000000000001</v>
      </c>
      <c r="AC14" s="10">
        <f>[8]Setembro!$H$32</f>
        <v>14.4</v>
      </c>
      <c r="AD14" s="10">
        <f>[8]Setembro!$H$33</f>
        <v>14.04</v>
      </c>
      <c r="AE14" s="10">
        <f>[8]Setembro!$H$34</f>
        <v>9.3600000000000012</v>
      </c>
      <c r="AF14" s="13">
        <f t="shared" si="1"/>
        <v>19.440000000000001</v>
      </c>
      <c r="AG14" s="104">
        <f t="shared" si="2"/>
        <v>13.740000000000002</v>
      </c>
      <c r="AH14" s="11" t="s">
        <v>24</v>
      </c>
      <c r="AI14" s="11" t="s">
        <v>24</v>
      </c>
    </row>
    <row r="15" spans="1:36" x14ac:dyDescent="0.2">
      <c r="A15" s="56" t="s">
        <v>3</v>
      </c>
      <c r="B15" s="10">
        <f>[9]Setembro!$H$5</f>
        <v>18.36</v>
      </c>
      <c r="C15" s="10">
        <f>[9]Setembro!$H$6</f>
        <v>20.88</v>
      </c>
      <c r="D15" s="10">
        <f>[9]Setembro!$H$7</f>
        <v>12.96</v>
      </c>
      <c r="E15" s="10">
        <f>[9]Setembro!$H$8</f>
        <v>15.840000000000002</v>
      </c>
      <c r="F15" s="10">
        <f>[9]Setembro!$H$9</f>
        <v>18.720000000000002</v>
      </c>
      <c r="G15" s="10">
        <f>[9]Setembro!$H$10</f>
        <v>30.240000000000002</v>
      </c>
      <c r="H15" s="10">
        <f>[9]Setembro!$H$11</f>
        <v>25.2</v>
      </c>
      <c r="I15" s="10">
        <f>[9]Setembro!$H$12</f>
        <v>24.12</v>
      </c>
      <c r="J15" s="10">
        <f>[9]Setembro!$H$13</f>
        <v>15.840000000000002</v>
      </c>
      <c r="K15" s="10">
        <f>[9]Setembro!$H$14</f>
        <v>11.879999999999999</v>
      </c>
      <c r="L15" s="10">
        <f>[9]Setembro!$H$15</f>
        <v>15.48</v>
      </c>
      <c r="M15" s="10">
        <f>[9]Setembro!$H$16</f>
        <v>15.48</v>
      </c>
      <c r="N15" s="10">
        <f>[9]Setembro!$H$17</f>
        <v>11.879999999999999</v>
      </c>
      <c r="O15" s="10">
        <f>[9]Setembro!$H$18</f>
        <v>23.400000000000002</v>
      </c>
      <c r="P15" s="10">
        <f>[9]Setembro!$H$19</f>
        <v>15.48</v>
      </c>
      <c r="Q15" s="10">
        <f>[9]Setembro!$H$20</f>
        <v>15.48</v>
      </c>
      <c r="R15" s="10">
        <f>[9]Setembro!$H$21</f>
        <v>22.32</v>
      </c>
      <c r="S15" s="10">
        <f>[9]Setembro!$H$22</f>
        <v>16.559999999999999</v>
      </c>
      <c r="T15" s="10">
        <f>[9]Setembro!$H$23</f>
        <v>22.68</v>
      </c>
      <c r="U15" s="10">
        <f>[9]Setembro!$H$24</f>
        <v>18.720000000000002</v>
      </c>
      <c r="V15" s="10">
        <f>[9]Setembro!$H$25</f>
        <v>23.040000000000003</v>
      </c>
      <c r="W15" s="10">
        <f>[9]Setembro!$H$26</f>
        <v>17.28</v>
      </c>
      <c r="X15" s="10">
        <f>[9]Setembro!$H$27</f>
        <v>17.28</v>
      </c>
      <c r="Y15" s="10">
        <f>[9]Setembro!$H$28</f>
        <v>12.24</v>
      </c>
      <c r="Z15" s="10">
        <f>[9]Setembro!$H$29</f>
        <v>15.48</v>
      </c>
      <c r="AA15" s="10">
        <f>[9]Setembro!$H$30</f>
        <v>22.68</v>
      </c>
      <c r="AB15" s="10">
        <f>[9]Setembro!$H$31</f>
        <v>26.64</v>
      </c>
      <c r="AC15" s="10">
        <f>[9]Setembro!$H$32</f>
        <v>16.2</v>
      </c>
      <c r="AD15" s="10">
        <f>[9]Setembro!$H$33</f>
        <v>20.52</v>
      </c>
      <c r="AE15" s="10">
        <f>[9]Setembro!$H$34</f>
        <v>10.8</v>
      </c>
      <c r="AF15" s="13">
        <f t="shared" si="1"/>
        <v>30.240000000000002</v>
      </c>
      <c r="AG15" s="104">
        <f t="shared" si="2"/>
        <v>18.456</v>
      </c>
      <c r="AI15" t="s">
        <v>24</v>
      </c>
    </row>
    <row r="16" spans="1:36" x14ac:dyDescent="0.2">
      <c r="A16" s="56" t="s">
        <v>4</v>
      </c>
      <c r="B16" s="10">
        <f>[10]Setembro!$H$5</f>
        <v>25.2</v>
      </c>
      <c r="C16" s="10">
        <f>[10]Setembro!$H$6</f>
        <v>20.52</v>
      </c>
      <c r="D16" s="10">
        <f>[10]Setembro!$H$7</f>
        <v>22.32</v>
      </c>
      <c r="E16" s="10">
        <f>[10]Setembro!$H$8</f>
        <v>11.879999999999999</v>
      </c>
      <c r="F16" s="10">
        <f>[10]Setembro!$H$9</f>
        <v>21.240000000000002</v>
      </c>
      <c r="G16" s="10">
        <f>[10]Setembro!$H$10</f>
        <v>14.4</v>
      </c>
      <c r="H16" s="10">
        <f>[10]Setembro!$H$11</f>
        <v>17.28</v>
      </c>
      <c r="I16" s="10">
        <f>[10]Setembro!$H$12</f>
        <v>22.32</v>
      </c>
      <c r="J16" s="10">
        <f>[10]Setembro!$H$13</f>
        <v>18.720000000000002</v>
      </c>
      <c r="K16" s="10">
        <f>[10]Setembro!$H$14</f>
        <v>23.759999999999998</v>
      </c>
      <c r="L16" s="10">
        <f>[10]Setembro!$H$15</f>
        <v>8.64</v>
      </c>
      <c r="M16" s="10">
        <f>[10]Setembro!$H$16</f>
        <v>10.44</v>
      </c>
      <c r="N16" s="10">
        <f>[10]Setembro!$H$17</f>
        <v>19.079999999999998</v>
      </c>
      <c r="O16" s="10">
        <f>[10]Setembro!$H$18</f>
        <v>21.240000000000002</v>
      </c>
      <c r="P16" s="10">
        <f>[10]Setembro!$H$19</f>
        <v>12.96</v>
      </c>
      <c r="Q16" s="10">
        <f>[10]Setembro!$H$20</f>
        <v>16.559999999999999</v>
      </c>
      <c r="R16" s="10">
        <f>[10]Setembro!$H$21</f>
        <v>18.36</v>
      </c>
      <c r="S16" s="10">
        <f>[10]Setembro!$H$22</f>
        <v>22.68</v>
      </c>
      <c r="T16" s="10">
        <f>[10]Setembro!$H$23</f>
        <v>14.04</v>
      </c>
      <c r="U16" s="10">
        <f>[10]Setembro!$H$24</f>
        <v>15.120000000000001</v>
      </c>
      <c r="V16" s="10">
        <f>[10]Setembro!$H$25</f>
        <v>21.240000000000002</v>
      </c>
      <c r="W16" s="10">
        <f>[10]Setembro!$H$26</f>
        <v>18.36</v>
      </c>
      <c r="X16" s="10">
        <f>[10]Setembro!$H$27</f>
        <v>15.840000000000002</v>
      </c>
      <c r="Y16" s="10">
        <f>[10]Setembro!$H$28</f>
        <v>15.48</v>
      </c>
      <c r="Z16" s="10">
        <f>[10]Setembro!$H$29</f>
        <v>13.32</v>
      </c>
      <c r="AA16" s="10">
        <f>[10]Setembro!$H$30</f>
        <v>31.680000000000003</v>
      </c>
      <c r="AB16" s="10">
        <f>[10]Setembro!$H$31</f>
        <v>24.840000000000003</v>
      </c>
      <c r="AC16" s="10">
        <f>[10]Setembro!$H$32</f>
        <v>21.96</v>
      </c>
      <c r="AD16" s="10">
        <f>[10]Setembro!$H$33</f>
        <v>15.48</v>
      </c>
      <c r="AE16" s="10">
        <f>[10]Setembro!$H$34</f>
        <v>15.840000000000002</v>
      </c>
      <c r="AF16" s="13">
        <f t="shared" si="1"/>
        <v>31.680000000000003</v>
      </c>
      <c r="AG16" s="104">
        <f t="shared" si="2"/>
        <v>18.360000000000003</v>
      </c>
      <c r="AH16" s="11" t="s">
        <v>24</v>
      </c>
      <c r="AJ16" t="s">
        <v>24</v>
      </c>
    </row>
    <row r="17" spans="1:37" x14ac:dyDescent="0.2">
      <c r="A17" s="56" t="s">
        <v>22</v>
      </c>
      <c r="B17" s="10">
        <f>[11]Setembro!$H$5</f>
        <v>25.56</v>
      </c>
      <c r="C17" s="10">
        <f>[11]Setembro!$H$6</f>
        <v>25.92</v>
      </c>
      <c r="D17" s="10">
        <f>[11]Setembro!$H$7</f>
        <v>19.079999999999998</v>
      </c>
      <c r="E17" s="10">
        <f>[11]Setembro!$H$8</f>
        <v>17.64</v>
      </c>
      <c r="F17" s="10">
        <f>[11]Setembro!$H$9</f>
        <v>24.12</v>
      </c>
      <c r="G17" s="10">
        <f>[11]Setembro!$H$10</f>
        <v>28.44</v>
      </c>
      <c r="H17" s="10">
        <f>[11]Setembro!$H$11</f>
        <v>29.880000000000003</v>
      </c>
      <c r="I17" s="10">
        <f>[11]Setembro!$H$12</f>
        <v>31.319999999999997</v>
      </c>
      <c r="J17" s="10">
        <f>[11]Setembro!$H$13</f>
        <v>20.52</v>
      </c>
      <c r="K17" s="10">
        <f>[11]Setembro!$H$14</f>
        <v>16.2</v>
      </c>
      <c r="L17" s="10">
        <f>[11]Setembro!$H$15</f>
        <v>13.32</v>
      </c>
      <c r="M17" s="10">
        <f>[11]Setembro!$H$16</f>
        <v>16.920000000000002</v>
      </c>
      <c r="N17" s="10">
        <f>[11]Setembro!$H$17</f>
        <v>17.64</v>
      </c>
      <c r="O17" s="10">
        <f>[11]Setembro!$H$18</f>
        <v>32.76</v>
      </c>
      <c r="P17" s="10">
        <f>[11]Setembro!$H$19</f>
        <v>22.32</v>
      </c>
      <c r="Q17" s="10">
        <f>[11]Setembro!$H$20</f>
        <v>20.88</v>
      </c>
      <c r="R17" s="10">
        <f>[11]Setembro!$H$21</f>
        <v>22.32</v>
      </c>
      <c r="S17" s="10">
        <f>[11]Setembro!$H$22</f>
        <v>31.680000000000003</v>
      </c>
      <c r="T17" s="10">
        <f>[11]Setembro!$H$23</f>
        <v>27.36</v>
      </c>
      <c r="U17" s="10">
        <f>[11]Setembro!$H$24</f>
        <v>25.92</v>
      </c>
      <c r="V17" s="10">
        <f>[11]Setembro!$H$25</f>
        <v>30.96</v>
      </c>
      <c r="W17" s="10">
        <f>[11]Setembro!$H$26</f>
        <v>25.56</v>
      </c>
      <c r="X17" s="10">
        <f>[11]Setembro!$H$27</f>
        <v>19.8</v>
      </c>
      <c r="Y17" s="10">
        <f>[11]Setembro!$H$28</f>
        <v>21.96</v>
      </c>
      <c r="Z17" s="10">
        <f>[11]Setembro!$H$29</f>
        <v>18.36</v>
      </c>
      <c r="AA17" s="10">
        <f>[11]Setembro!$H$30</f>
        <v>28.8</v>
      </c>
      <c r="AB17" s="10">
        <f>[11]Setembro!$H$31</f>
        <v>30.6</v>
      </c>
      <c r="AC17" s="10">
        <f>[11]Setembro!$H$32</f>
        <v>25.2</v>
      </c>
      <c r="AD17" s="10">
        <f>[11]Setembro!$H$33</f>
        <v>25.92</v>
      </c>
      <c r="AE17" s="10">
        <f>[11]Setembro!$H$34</f>
        <v>19.8</v>
      </c>
      <c r="AF17" s="13">
        <f t="shared" si="1"/>
        <v>32.76</v>
      </c>
      <c r="AG17" s="104">
        <f t="shared" si="2"/>
        <v>23.891999999999996</v>
      </c>
    </row>
    <row r="18" spans="1:37" x14ac:dyDescent="0.2">
      <c r="A18" s="56" t="s">
        <v>5</v>
      </c>
      <c r="B18" s="10">
        <f>[12]Setembro!$H$5</f>
        <v>14.04</v>
      </c>
      <c r="C18" s="10">
        <f>[12]Setembro!$H$6</f>
        <v>15.48</v>
      </c>
      <c r="D18" s="10">
        <f>[12]Setembro!$H$7</f>
        <v>18</v>
      </c>
      <c r="E18" s="10">
        <f>[12]Setembro!$H$8</f>
        <v>11.520000000000001</v>
      </c>
      <c r="F18" s="10">
        <f>[12]Setembro!$H$9</f>
        <v>14.04</v>
      </c>
      <c r="G18" s="10">
        <f>[12]Setembro!$H$10</f>
        <v>14.76</v>
      </c>
      <c r="H18" s="10">
        <f>[12]Setembro!$H$11</f>
        <v>11.879999999999999</v>
      </c>
      <c r="I18" s="10">
        <f>[12]Setembro!$H$12</f>
        <v>17.28</v>
      </c>
      <c r="J18" s="10">
        <f>[12]Setembro!$H$13</f>
        <v>19.079999999999998</v>
      </c>
      <c r="K18" s="10">
        <f>[12]Setembro!$H$14</f>
        <v>15.120000000000001</v>
      </c>
      <c r="L18" s="10">
        <f>[12]Setembro!$H$15</f>
        <v>10.08</v>
      </c>
      <c r="M18" s="10">
        <f>[12]Setembro!$H$16</f>
        <v>18</v>
      </c>
      <c r="N18" s="10">
        <f>[12]Setembro!$H$17</f>
        <v>14.76</v>
      </c>
      <c r="O18" s="10">
        <f>[12]Setembro!$H$18</f>
        <v>18.720000000000002</v>
      </c>
      <c r="P18" s="10">
        <f>[12]Setembro!$H$19</f>
        <v>14.04</v>
      </c>
      <c r="Q18" s="10">
        <f>[12]Setembro!$H$20</f>
        <v>13.68</v>
      </c>
      <c r="R18" s="10">
        <f>[12]Setembro!$H$21</f>
        <v>14.4</v>
      </c>
      <c r="S18" s="10">
        <f>[12]Setembro!$H$22</f>
        <v>11.879999999999999</v>
      </c>
      <c r="T18" s="10">
        <f>[12]Setembro!$H$23</f>
        <v>18.36</v>
      </c>
      <c r="U18" s="10">
        <f>[12]Setembro!$H$24</f>
        <v>16.920000000000002</v>
      </c>
      <c r="V18" s="10">
        <f>[12]Setembro!$H$25</f>
        <v>21.6</v>
      </c>
      <c r="W18" s="10">
        <f>[12]Setembro!$H$26</f>
        <v>16.920000000000002</v>
      </c>
      <c r="X18" s="10">
        <f>[12]Setembro!$H$27</f>
        <v>12.6</v>
      </c>
      <c r="Y18" s="10">
        <f>[12]Setembro!$H$28</f>
        <v>11.520000000000001</v>
      </c>
      <c r="Z18" s="10">
        <f>[12]Setembro!$H$29</f>
        <v>6.48</v>
      </c>
      <c r="AA18" s="10">
        <f>[12]Setembro!$H$30</f>
        <v>16.559999999999999</v>
      </c>
      <c r="AB18" s="10">
        <f>[12]Setembro!$H$31</f>
        <v>17.64</v>
      </c>
      <c r="AC18" s="10">
        <f>[12]Setembro!$H$32</f>
        <v>14.76</v>
      </c>
      <c r="AD18" s="10">
        <f>[12]Setembro!$H$33</f>
        <v>8.2799999999999994</v>
      </c>
      <c r="AE18" s="10">
        <f>[12]Setembro!$H$34</f>
        <v>10.44</v>
      </c>
      <c r="AF18" s="13">
        <f t="shared" si="1"/>
        <v>21.6</v>
      </c>
      <c r="AG18" s="104">
        <f t="shared" si="2"/>
        <v>14.628000000000002</v>
      </c>
    </row>
    <row r="19" spans="1:37" x14ac:dyDescent="0.2">
      <c r="A19" s="56" t="s">
        <v>137</v>
      </c>
      <c r="B19" s="10" t="str">
        <f>[13]Setembro!$H$5</f>
        <v>*</v>
      </c>
      <c r="C19" s="10" t="str">
        <f>[13]Setembro!$H$6</f>
        <v>*</v>
      </c>
      <c r="D19" s="10" t="str">
        <f>[13]Setembro!$H$7</f>
        <v>*</v>
      </c>
      <c r="E19" s="10" t="str">
        <f>[13]Setembro!$H$8</f>
        <v>*</v>
      </c>
      <c r="F19" s="10" t="str">
        <f>[13]Setembro!$H$9</f>
        <v>*</v>
      </c>
      <c r="G19" s="10" t="str">
        <f>[13]Setembro!$H$10</f>
        <v>*</v>
      </c>
      <c r="H19" s="10" t="str">
        <f>[13]Setembro!$H$11</f>
        <v>*</v>
      </c>
      <c r="I19" s="10" t="str">
        <f>[13]Setembro!$H$12</f>
        <v>*</v>
      </c>
      <c r="J19" s="10" t="str">
        <f>[13]Setembro!$H$13</f>
        <v>*</v>
      </c>
      <c r="K19" s="10" t="str">
        <f>[13]Setembro!$H$14</f>
        <v>*</v>
      </c>
      <c r="L19" s="10" t="str">
        <f>[13]Setembro!$H$15</f>
        <v>*</v>
      </c>
      <c r="M19" s="10" t="str">
        <f>[13]Setembro!$H$16</f>
        <v>*</v>
      </c>
      <c r="N19" s="10" t="str">
        <f>[13]Setembro!$H$17</f>
        <v>*</v>
      </c>
      <c r="O19" s="10" t="str">
        <f>[13]Setembro!$H$18</f>
        <v>*</v>
      </c>
      <c r="P19" s="10" t="str">
        <f>[13]Setembro!$H$19</f>
        <v>*</v>
      </c>
      <c r="Q19" s="10" t="str">
        <f>[13]Setembro!$H$20</f>
        <v>*</v>
      </c>
      <c r="R19" s="10" t="str">
        <f>[13]Setembro!$H$21</f>
        <v>*</v>
      </c>
      <c r="S19" s="10" t="str">
        <f>[13]Setembro!$H$22</f>
        <v>*</v>
      </c>
      <c r="T19" s="10" t="str">
        <f>[13]Setembro!$H$23</f>
        <v>*</v>
      </c>
      <c r="U19" s="10" t="str">
        <f>[13]Setembro!$H$24</f>
        <v>*</v>
      </c>
      <c r="V19" s="10">
        <f>[13]Setembro!$H$25</f>
        <v>19.8</v>
      </c>
      <c r="W19" s="10">
        <f>[13]Setembro!$H$26</f>
        <v>21.240000000000002</v>
      </c>
      <c r="X19" s="10">
        <f>[13]Setembro!$H$27</f>
        <v>16.559999999999999</v>
      </c>
      <c r="Y19" s="10">
        <f>[13]Setembro!$H$28</f>
        <v>14.4</v>
      </c>
      <c r="Z19" s="10">
        <f>[13]Setembro!$H$29</f>
        <v>16.2</v>
      </c>
      <c r="AA19" s="10">
        <f>[13]Setembro!$H$30</f>
        <v>19.079999999999998</v>
      </c>
      <c r="AB19" s="10">
        <f>[13]Setembro!$H$31</f>
        <v>20.88</v>
      </c>
      <c r="AC19" s="10">
        <f>[13]Setembro!$H$32</f>
        <v>18.720000000000002</v>
      </c>
      <c r="AD19" s="10">
        <f>[13]Setembro!$H$33</f>
        <v>16.2</v>
      </c>
      <c r="AE19" s="10">
        <f>[13]Setembro!$H$34</f>
        <v>12.24</v>
      </c>
      <c r="AF19" s="13" t="s">
        <v>187</v>
      </c>
      <c r="AG19" s="104" t="s">
        <v>187</v>
      </c>
      <c r="AH19" t="s">
        <v>24</v>
      </c>
      <c r="AI19" t="s">
        <v>24</v>
      </c>
      <c r="AJ19" t="s">
        <v>24</v>
      </c>
      <c r="AK19" t="s">
        <v>24</v>
      </c>
    </row>
    <row r="20" spans="1:37" x14ac:dyDescent="0.2">
      <c r="A20" s="56" t="s">
        <v>21</v>
      </c>
      <c r="B20" s="10">
        <f>[14]Setembro!$H$5</f>
        <v>17.64</v>
      </c>
      <c r="C20" s="10">
        <f>[14]Setembro!$H$6</f>
        <v>13.68</v>
      </c>
      <c r="D20" s="10">
        <f>[14]Setembro!$H$7</f>
        <v>11.520000000000001</v>
      </c>
      <c r="E20" s="10">
        <f>[14]Setembro!$H$8</f>
        <v>6.84</v>
      </c>
      <c r="F20" s="10">
        <f>[14]Setembro!$H$9</f>
        <v>10.44</v>
      </c>
      <c r="G20" s="10">
        <f>[14]Setembro!$H$10</f>
        <v>8.2799999999999994</v>
      </c>
      <c r="H20" s="10" t="str">
        <f>[14]Setembro!$H$11</f>
        <v>*</v>
      </c>
      <c r="I20" s="10">
        <f>[14]Setembro!$H$12</f>
        <v>22.32</v>
      </c>
      <c r="J20" s="10">
        <f>[14]Setembro!$H$13</f>
        <v>15.48</v>
      </c>
      <c r="K20" s="10">
        <f>[14]Setembro!$H$14</f>
        <v>11.16</v>
      </c>
      <c r="L20" s="10">
        <f>[14]Setembro!$H$15</f>
        <v>11.16</v>
      </c>
      <c r="M20" s="10">
        <f>[14]Setembro!$H$16</f>
        <v>7.9200000000000008</v>
      </c>
      <c r="N20" s="10">
        <f>[14]Setembro!$H$17</f>
        <v>9</v>
      </c>
      <c r="O20" s="10">
        <f>[14]Setembro!$H$18</f>
        <v>10.08</v>
      </c>
      <c r="P20" s="10">
        <f>[14]Setembro!$H$19</f>
        <v>6.84</v>
      </c>
      <c r="Q20" s="10">
        <f>[14]Setembro!$H$20</f>
        <v>7.5600000000000005</v>
      </c>
      <c r="R20" s="10">
        <f>[14]Setembro!$H$21</f>
        <v>14.04</v>
      </c>
      <c r="S20" s="10">
        <f>[14]Setembro!$H$22</f>
        <v>12.6</v>
      </c>
      <c r="T20" s="10">
        <f>[14]Setembro!$H$23</f>
        <v>15.48</v>
      </c>
      <c r="U20" s="10">
        <f>[14]Setembro!$H$24</f>
        <v>11.16</v>
      </c>
      <c r="V20" s="10">
        <f>[14]Setembro!$H$25</f>
        <v>10.44</v>
      </c>
      <c r="W20" s="10">
        <f>[14]Setembro!$H$26</f>
        <v>11.16</v>
      </c>
      <c r="X20" s="10">
        <f>[14]Setembro!$H$27</f>
        <v>6.12</v>
      </c>
      <c r="Y20" s="10">
        <f>[14]Setembro!$H$28</f>
        <v>9.7200000000000006</v>
      </c>
      <c r="Z20" s="10">
        <f>[14]Setembro!$H$29</f>
        <v>17.28</v>
      </c>
      <c r="AA20" s="10">
        <f>[14]Setembro!$H$30</f>
        <v>14.4</v>
      </c>
      <c r="AB20" s="10">
        <f>[14]Setembro!$H$31</f>
        <v>17.64</v>
      </c>
      <c r="AC20" s="10">
        <f>[14]Setembro!$H$32</f>
        <v>14.04</v>
      </c>
      <c r="AD20" s="10">
        <f>[14]Setembro!$H$33</f>
        <v>6.84</v>
      </c>
      <c r="AE20" s="10">
        <f>[14]Setembro!$H$34</f>
        <v>8.2799999999999994</v>
      </c>
      <c r="AF20" s="13">
        <f t="shared" si="1"/>
        <v>22.32</v>
      </c>
      <c r="AG20" s="104">
        <f t="shared" si="2"/>
        <v>11.693793103448272</v>
      </c>
      <c r="AI20" t="s">
        <v>24</v>
      </c>
    </row>
    <row r="21" spans="1:37" s="5" customFormat="1" x14ac:dyDescent="0.2">
      <c r="A21" s="56" t="s">
        <v>6</v>
      </c>
      <c r="B21" s="10">
        <f>[15]Setembro!$H$5</f>
        <v>15.48</v>
      </c>
      <c r="C21" s="10">
        <f>[15]Setembro!$H$6</f>
        <v>9.3600000000000012</v>
      </c>
      <c r="D21" s="10">
        <f>[15]Setembro!$H$7</f>
        <v>12.24</v>
      </c>
      <c r="E21" s="10">
        <f>[15]Setembro!$H$8</f>
        <v>8.64</v>
      </c>
      <c r="F21" s="10">
        <f>[15]Setembro!$H$9</f>
        <v>9.7200000000000006</v>
      </c>
      <c r="G21" s="10">
        <f>[15]Setembro!$H$10</f>
        <v>8.64</v>
      </c>
      <c r="H21" s="10">
        <f>[15]Setembro!$H$11</f>
        <v>8.64</v>
      </c>
      <c r="I21" s="10">
        <f>[15]Setembro!$H$12</f>
        <v>16.920000000000002</v>
      </c>
      <c r="J21" s="10">
        <f>[15]Setembro!$H$13</f>
        <v>15.48</v>
      </c>
      <c r="K21" s="10">
        <f>[15]Setembro!$H$14</f>
        <v>14.4</v>
      </c>
      <c r="L21" s="10">
        <f>[15]Setembro!$H$15</f>
        <v>6.84</v>
      </c>
      <c r="M21" s="10">
        <f>[15]Setembro!$H$16</f>
        <v>8.2799999999999994</v>
      </c>
      <c r="N21" s="10">
        <f>[15]Setembro!$H$17</f>
        <v>10.8</v>
      </c>
      <c r="O21" s="10">
        <f>[15]Setembro!$H$18</f>
        <v>10.8</v>
      </c>
      <c r="P21" s="10">
        <f>[15]Setembro!$H$19</f>
        <v>5.7600000000000007</v>
      </c>
      <c r="Q21" s="10">
        <f>[15]Setembro!$H$20</f>
        <v>8.64</v>
      </c>
      <c r="R21" s="10">
        <f>[15]Setembro!$H$21</f>
        <v>9</v>
      </c>
      <c r="S21" s="10">
        <f>[15]Setembro!$H$22</f>
        <v>9.7200000000000006</v>
      </c>
      <c r="T21" s="10">
        <f>[15]Setembro!$H$23</f>
        <v>13.68</v>
      </c>
      <c r="U21" s="10">
        <f>[15]Setembro!$H$24</f>
        <v>17.64</v>
      </c>
      <c r="V21" s="10">
        <f>[15]Setembro!$H$25</f>
        <v>10.08</v>
      </c>
      <c r="W21" s="10">
        <f>[15]Setembro!$H$26</f>
        <v>20.52</v>
      </c>
      <c r="X21" s="10">
        <f>[15]Setembro!$H$27</f>
        <v>13.32</v>
      </c>
      <c r="Y21" s="10">
        <f>[15]Setembro!$H$28</f>
        <v>8.64</v>
      </c>
      <c r="Z21" s="10">
        <f>[15]Setembro!$H$29</f>
        <v>12.6</v>
      </c>
      <c r="AA21" s="10">
        <f>[15]Setembro!$H$30</f>
        <v>10.08</v>
      </c>
      <c r="AB21" s="10">
        <f>[15]Setembro!$H$31</f>
        <v>13.68</v>
      </c>
      <c r="AC21" s="10">
        <f>[15]Setembro!$H$32</f>
        <v>9.3600000000000012</v>
      </c>
      <c r="AD21" s="10">
        <f>[15]Setembro!$H$33</f>
        <v>4.32</v>
      </c>
      <c r="AE21" s="10">
        <f>[15]Setembro!$H$34</f>
        <v>3.6</v>
      </c>
      <c r="AF21" s="13">
        <f t="shared" si="1"/>
        <v>20.52</v>
      </c>
      <c r="AG21" s="104">
        <f t="shared" si="2"/>
        <v>10.896000000000004</v>
      </c>
      <c r="AJ21" s="5" t="s">
        <v>24</v>
      </c>
      <c r="AK21" s="5" t="s">
        <v>24</v>
      </c>
    </row>
    <row r="22" spans="1:37" x14ac:dyDescent="0.2">
      <c r="A22" s="56" t="s">
        <v>7</v>
      </c>
      <c r="B22" s="10">
        <f>[16]Setembro!$H$5</f>
        <v>27.720000000000002</v>
      </c>
      <c r="C22" s="10">
        <f>[16]Setembro!$H$6</f>
        <v>17.28</v>
      </c>
      <c r="D22" s="10">
        <f>[16]Setembro!$H$7</f>
        <v>22.32</v>
      </c>
      <c r="E22" s="10">
        <f>[16]Setembro!$H$8</f>
        <v>16.559999999999999</v>
      </c>
      <c r="F22" s="10">
        <f>[16]Setembro!$H$9</f>
        <v>16.559999999999999</v>
      </c>
      <c r="G22" s="10">
        <f>[16]Setembro!$H$10</f>
        <v>10.8</v>
      </c>
      <c r="H22" s="10">
        <f>[16]Setembro!$H$11</f>
        <v>22.68</v>
      </c>
      <c r="I22" s="10">
        <f>[16]Setembro!$H$12</f>
        <v>33.119999999999997</v>
      </c>
      <c r="J22" s="10">
        <f>[16]Setembro!$H$13</f>
        <v>27.36</v>
      </c>
      <c r="K22" s="10">
        <f>[16]Setembro!$H$14</f>
        <v>21.6</v>
      </c>
      <c r="L22" s="10">
        <f>[16]Setembro!$H$15</f>
        <v>15.120000000000001</v>
      </c>
      <c r="M22" s="10">
        <f>[16]Setembro!$H$16</f>
        <v>16.2</v>
      </c>
      <c r="N22" s="10">
        <f>[16]Setembro!$H$17</f>
        <v>15.48</v>
      </c>
      <c r="O22" s="10">
        <f>[16]Setembro!$H$18</f>
        <v>21.240000000000002</v>
      </c>
      <c r="P22" s="10">
        <f>[16]Setembro!$H$19</f>
        <v>17.64</v>
      </c>
      <c r="Q22" s="10">
        <f>[16]Setembro!$H$20</f>
        <v>15.120000000000001</v>
      </c>
      <c r="R22" s="10">
        <f>[16]Setembro!$H$21</f>
        <v>14.04</v>
      </c>
      <c r="S22" s="10">
        <f>[16]Setembro!$H$22</f>
        <v>17.28</v>
      </c>
      <c r="T22" s="10">
        <f>[16]Setembro!$H$23</f>
        <v>24.12</v>
      </c>
      <c r="U22" s="10">
        <f>[16]Setembro!$H$24</f>
        <v>21.240000000000002</v>
      </c>
      <c r="V22" s="10">
        <f>[16]Setembro!$H$25</f>
        <v>20.52</v>
      </c>
      <c r="W22" s="10">
        <f>[16]Setembro!$H$26</f>
        <v>28.44</v>
      </c>
      <c r="X22" s="10">
        <f>[16]Setembro!$H$27</f>
        <v>19.440000000000001</v>
      </c>
      <c r="Y22" s="10">
        <f>[16]Setembro!$H$28</f>
        <v>9.7200000000000006</v>
      </c>
      <c r="Z22" s="10">
        <f>[16]Setembro!$H$29</f>
        <v>18</v>
      </c>
      <c r="AA22" s="10">
        <f>[16]Setembro!$H$30</f>
        <v>17.64</v>
      </c>
      <c r="AB22" s="10">
        <f>[16]Setembro!$H$31</f>
        <v>23.040000000000003</v>
      </c>
      <c r="AC22" s="10">
        <f>[16]Setembro!$H$32</f>
        <v>26.28</v>
      </c>
      <c r="AD22" s="10">
        <f>[16]Setembro!$H$33</f>
        <v>15.48</v>
      </c>
      <c r="AE22" s="10">
        <f>[16]Setembro!$H$34</f>
        <v>15.120000000000001</v>
      </c>
      <c r="AF22" s="13">
        <f t="shared" si="1"/>
        <v>33.119999999999997</v>
      </c>
      <c r="AG22" s="104">
        <f t="shared" si="2"/>
        <v>19.571999999999999</v>
      </c>
      <c r="AJ22" t="s">
        <v>24</v>
      </c>
    </row>
    <row r="23" spans="1:37" x14ac:dyDescent="0.2">
      <c r="A23" s="56" t="s">
        <v>138</v>
      </c>
      <c r="B23" s="10" t="str">
        <f>[17]Setembro!$H$5</f>
        <v>*</v>
      </c>
      <c r="C23" s="10" t="str">
        <f>[17]Setembro!$H$6</f>
        <v>*</v>
      </c>
      <c r="D23" s="10" t="str">
        <f>[17]Setembro!$H$7</f>
        <v>*</v>
      </c>
      <c r="E23" s="10" t="str">
        <f>[17]Setembro!$H$8</f>
        <v>*</v>
      </c>
      <c r="F23" s="10" t="str">
        <f>[17]Setembro!$H$9</f>
        <v>*</v>
      </c>
      <c r="G23" s="10" t="str">
        <f>[17]Setembro!$H$10</f>
        <v>*</v>
      </c>
      <c r="H23" s="10" t="str">
        <f>[17]Setembro!$H$11</f>
        <v>*</v>
      </c>
      <c r="I23" s="10" t="str">
        <f>[17]Setembro!$H$12</f>
        <v>*</v>
      </c>
      <c r="J23" s="10" t="str">
        <f>[17]Setembro!$H$13</f>
        <v>*</v>
      </c>
      <c r="K23" s="10" t="str">
        <f>[17]Setembro!$H$14</f>
        <v>*</v>
      </c>
      <c r="L23" s="10" t="str">
        <f>[17]Setembro!$H$15</f>
        <v>*</v>
      </c>
      <c r="M23" s="10" t="str">
        <f>[17]Setembro!$H$16</f>
        <v>*</v>
      </c>
      <c r="N23" s="10" t="str">
        <f>[17]Setembro!$H$17</f>
        <v>*</v>
      </c>
      <c r="O23" s="10" t="str">
        <f>[17]Setembro!$H$18</f>
        <v>*</v>
      </c>
      <c r="P23" s="10" t="str">
        <f>[17]Setembro!$H$19</f>
        <v>*</v>
      </c>
      <c r="Q23" s="10" t="str">
        <f>[17]Setembro!$H$20</f>
        <v>*</v>
      </c>
      <c r="R23" s="10" t="str">
        <f>[17]Setembro!$H$21</f>
        <v>*</v>
      </c>
      <c r="S23" s="10" t="str">
        <f>[17]Setembro!$H$22</f>
        <v>*</v>
      </c>
      <c r="T23" s="10" t="str">
        <f>[17]Setembro!$H$23</f>
        <v>*</v>
      </c>
      <c r="U23" s="10" t="str">
        <f>[17]Setembro!$H$24</f>
        <v>*</v>
      </c>
      <c r="V23" s="10" t="str">
        <f>[17]Setembro!$H$25</f>
        <v>*</v>
      </c>
      <c r="W23" s="10" t="str">
        <f>[17]Setembro!$H$26</f>
        <v>*</v>
      </c>
      <c r="X23" s="10" t="str">
        <f>[17]Setembro!$H$27</f>
        <v>*</v>
      </c>
      <c r="Y23" s="10" t="str">
        <f>[17]Setembro!$H$28</f>
        <v>*</v>
      </c>
      <c r="Z23" s="10" t="str">
        <f>[17]Setembro!$H$29</f>
        <v>*</v>
      </c>
      <c r="AA23" s="10" t="str">
        <f>[17]Setembro!$H$30</f>
        <v>*</v>
      </c>
      <c r="AB23" s="10" t="str">
        <f>[17]Setembro!$H$31</f>
        <v>*</v>
      </c>
      <c r="AC23" s="10" t="str">
        <f>[17]Setembro!$H$32</f>
        <v>*</v>
      </c>
      <c r="AD23" s="10" t="str">
        <f>[17]Setembro!$H$33</f>
        <v>*</v>
      </c>
      <c r="AE23" s="10" t="str">
        <f>[17]Setembro!$H$34</f>
        <v>*</v>
      </c>
      <c r="AF23" s="13" t="s">
        <v>187</v>
      </c>
      <c r="AG23" s="104" t="s">
        <v>187</v>
      </c>
      <c r="AJ23" t="s">
        <v>24</v>
      </c>
    </row>
    <row r="24" spans="1:37" x14ac:dyDescent="0.2">
      <c r="A24" s="56" t="s">
        <v>8</v>
      </c>
      <c r="B24" s="10">
        <f>[18]Setembro!$H$5</f>
        <v>11.520000000000001</v>
      </c>
      <c r="C24" s="10">
        <f>[18]Setembro!$H$6</f>
        <v>10.8</v>
      </c>
      <c r="D24" s="10">
        <f>[18]Setembro!$H$7</f>
        <v>7.2</v>
      </c>
      <c r="E24" s="10">
        <f>[18]Setembro!$H$8</f>
        <v>15.120000000000001</v>
      </c>
      <c r="F24" s="10">
        <f>[18]Setembro!$H$9</f>
        <v>5.04</v>
      </c>
      <c r="G24" s="10">
        <f>[18]Setembro!$H$10</f>
        <v>0</v>
      </c>
      <c r="H24" s="10">
        <f>[18]Setembro!$H$11</f>
        <v>11.520000000000001</v>
      </c>
      <c r="I24" s="10">
        <f>[18]Setembro!$H$12</f>
        <v>13.32</v>
      </c>
      <c r="J24" s="10">
        <f>[18]Setembro!$H$13</f>
        <v>16.920000000000002</v>
      </c>
      <c r="K24" s="10">
        <f>[18]Setembro!$H$14</f>
        <v>0</v>
      </c>
      <c r="L24" s="10">
        <f>[18]Setembro!$H$15</f>
        <v>1.4400000000000002</v>
      </c>
      <c r="M24" s="10">
        <f>[18]Setembro!$H$16</f>
        <v>0</v>
      </c>
      <c r="N24" s="10">
        <f>[18]Setembro!$H$17</f>
        <v>0</v>
      </c>
      <c r="O24" s="10">
        <f>[18]Setembro!$H$18</f>
        <v>24.840000000000003</v>
      </c>
      <c r="P24" s="10">
        <f>[18]Setembro!$H$19</f>
        <v>9.3600000000000012</v>
      </c>
      <c r="Q24" s="10">
        <f>[18]Setembro!$H$20</f>
        <v>7.2</v>
      </c>
      <c r="R24" s="10">
        <f>[18]Setembro!$H$21</f>
        <v>9.3600000000000012</v>
      </c>
      <c r="S24" s="10">
        <f>[18]Setembro!$H$22</f>
        <v>0.72000000000000008</v>
      </c>
      <c r="T24" s="10">
        <f>[18]Setembro!$H$23</f>
        <v>24.12</v>
      </c>
      <c r="U24" s="10">
        <f>[18]Setembro!$H$24</f>
        <v>13.32</v>
      </c>
      <c r="V24" s="10">
        <f>[18]Setembro!$H$25</f>
        <v>0.72000000000000008</v>
      </c>
      <c r="W24" s="10">
        <f>[18]Setembro!$H$26</f>
        <v>6.84</v>
      </c>
      <c r="X24" s="10">
        <f>[18]Setembro!$H$27</f>
        <v>7.2</v>
      </c>
      <c r="Y24" s="10">
        <f>[18]Setembro!$H$28</f>
        <v>0</v>
      </c>
      <c r="Z24" s="10">
        <f>[18]Setembro!$H$29</f>
        <v>12.6</v>
      </c>
      <c r="AA24" s="10">
        <f>[18]Setembro!$H$30</f>
        <v>16.2</v>
      </c>
      <c r="AB24" s="10">
        <f>[18]Setembro!$H$31</f>
        <v>13.32</v>
      </c>
      <c r="AC24" s="10">
        <f>[18]Setembro!$H$32</f>
        <v>0</v>
      </c>
      <c r="AD24" s="10">
        <f>[18]Setembro!$H$33</f>
        <v>6.48</v>
      </c>
      <c r="AE24" s="10">
        <f>[18]Setembro!$H$34</f>
        <v>13.68</v>
      </c>
      <c r="AF24" s="13">
        <f t="shared" si="1"/>
        <v>24.840000000000003</v>
      </c>
      <c r="AG24" s="104">
        <f t="shared" si="2"/>
        <v>8.6279999999999983</v>
      </c>
      <c r="AJ24" t="s">
        <v>24</v>
      </c>
    </row>
    <row r="25" spans="1:37" x14ac:dyDescent="0.2">
      <c r="A25" s="56" t="s">
        <v>9</v>
      </c>
      <c r="B25" s="10" t="str">
        <f>[19]Setembro!$H$5</f>
        <v>*</v>
      </c>
      <c r="C25" s="10" t="str">
        <f>[19]Setembro!$H$6</f>
        <v>*</v>
      </c>
      <c r="D25" s="10" t="str">
        <f>[19]Setembro!$H$7</f>
        <v>*</v>
      </c>
      <c r="E25" s="10" t="str">
        <f>[19]Setembro!$H$8</f>
        <v>*</v>
      </c>
      <c r="F25" s="10" t="str">
        <f>[19]Setembro!$H$9</f>
        <v>*</v>
      </c>
      <c r="G25" s="10" t="str">
        <f>[19]Setembro!$H$10</f>
        <v>*</v>
      </c>
      <c r="H25" s="10" t="str">
        <f>[19]Setembro!$H$11</f>
        <v>*</v>
      </c>
      <c r="I25" s="10" t="str">
        <f>[19]Setembro!$H$12</f>
        <v>*</v>
      </c>
      <c r="J25" s="10" t="str">
        <f>[19]Setembro!$H$13</f>
        <v>*</v>
      </c>
      <c r="K25" s="10" t="str">
        <f>[19]Setembro!$H$14</f>
        <v>*</v>
      </c>
      <c r="L25" s="10" t="str">
        <f>[19]Setembro!$H$15</f>
        <v>*</v>
      </c>
      <c r="M25" s="10" t="str">
        <f>[19]Setembro!$H$16</f>
        <v>*</v>
      </c>
      <c r="N25" s="10" t="str">
        <f>[19]Setembro!$H$17</f>
        <v>*</v>
      </c>
      <c r="O25" s="10" t="str">
        <f>[19]Setembro!$H$18</f>
        <v>*</v>
      </c>
      <c r="P25" s="10" t="str">
        <f>[19]Setembro!$H$19</f>
        <v>*</v>
      </c>
      <c r="Q25" s="10" t="str">
        <f>[19]Setembro!$H$20</f>
        <v>*</v>
      </c>
      <c r="R25" s="10" t="str">
        <f>[19]Setembro!$H$21</f>
        <v>*</v>
      </c>
      <c r="S25" s="10" t="str">
        <f>[19]Setembro!$H$22</f>
        <v>*</v>
      </c>
      <c r="T25" s="10" t="str">
        <f>[19]Setembro!$H$23</f>
        <v>*</v>
      </c>
      <c r="U25" s="10" t="str">
        <f>[19]Setembro!$H$24</f>
        <v>*</v>
      </c>
      <c r="V25" s="10" t="str">
        <f>[19]Setembro!$H$25</f>
        <v>*</v>
      </c>
      <c r="W25" s="10" t="str">
        <f>[19]Setembro!$H$26</f>
        <v>*</v>
      </c>
      <c r="X25" s="10" t="str">
        <f>[19]Setembro!$H$27</f>
        <v>*</v>
      </c>
      <c r="Y25" s="10" t="str">
        <f>[19]Setembro!$H$28</f>
        <v>*</v>
      </c>
      <c r="Z25" s="10" t="str">
        <f>[19]Setembro!$H$29</f>
        <v>*</v>
      </c>
      <c r="AA25" s="10" t="str">
        <f>[19]Setembro!$H$30</f>
        <v>*</v>
      </c>
      <c r="AB25" s="10" t="str">
        <f>[19]Setembro!$H$31</f>
        <v>*</v>
      </c>
      <c r="AC25" s="10" t="str">
        <f>[19]Setembro!$H$32</f>
        <v>*</v>
      </c>
      <c r="AD25" s="10" t="str">
        <f>[19]Setembro!$H$33</f>
        <v>*</v>
      </c>
      <c r="AE25" s="10" t="str">
        <f>[19]Setembro!$H$34</f>
        <v>*</v>
      </c>
      <c r="AF25" s="13" t="s">
        <v>187</v>
      </c>
      <c r="AG25" s="104" t="s">
        <v>187</v>
      </c>
      <c r="AH25" s="11" t="s">
        <v>24</v>
      </c>
      <c r="AJ25" t="s">
        <v>24</v>
      </c>
    </row>
    <row r="26" spans="1:37" x14ac:dyDescent="0.2">
      <c r="A26" s="56" t="s">
        <v>139</v>
      </c>
      <c r="B26" s="10">
        <f>[20]Setembro!$H$5</f>
        <v>16.2</v>
      </c>
      <c r="C26" s="10">
        <f>[20]Setembro!$H$6</f>
        <v>23.759999999999998</v>
      </c>
      <c r="D26" s="10">
        <f>[20]Setembro!$H$7</f>
        <v>18.720000000000002</v>
      </c>
      <c r="E26" s="10">
        <f>[20]Setembro!$H$8</f>
        <v>22.32</v>
      </c>
      <c r="F26" s="10">
        <f>[20]Setembro!$H$9</f>
        <v>16.559999999999999</v>
      </c>
      <c r="G26" s="10">
        <f>[20]Setembro!$H$10</f>
        <v>18.36</v>
      </c>
      <c r="H26" s="10">
        <f>[20]Setembro!$H$11</f>
        <v>10.44</v>
      </c>
      <c r="I26" s="10">
        <f>[20]Setembro!$H$12</f>
        <v>25.2</v>
      </c>
      <c r="J26" s="10">
        <f>[20]Setembro!$H$13</f>
        <v>25.2</v>
      </c>
      <c r="K26" s="10">
        <f>[20]Setembro!$H$14</f>
        <v>19.079999999999998</v>
      </c>
      <c r="L26" s="10">
        <f>[20]Setembro!$H$15</f>
        <v>17.28</v>
      </c>
      <c r="M26" s="10">
        <f>[20]Setembro!$H$16</f>
        <v>10.8</v>
      </c>
      <c r="N26" s="10">
        <f>[20]Setembro!$H$17</f>
        <v>14.04</v>
      </c>
      <c r="O26" s="10">
        <f>[20]Setembro!$H$18</f>
        <v>22.68</v>
      </c>
      <c r="P26" s="10">
        <f>[20]Setembro!$H$19</f>
        <v>10.08</v>
      </c>
      <c r="Q26" s="10">
        <f>[20]Setembro!$H$20</f>
        <v>16.2</v>
      </c>
      <c r="R26" s="10">
        <f>[20]Setembro!$H$21</f>
        <v>18.720000000000002</v>
      </c>
      <c r="S26" s="10">
        <f>[20]Setembro!$H$22</f>
        <v>16.559999999999999</v>
      </c>
      <c r="T26" s="10">
        <f>[20]Setembro!$H$23</f>
        <v>23.040000000000003</v>
      </c>
      <c r="U26" s="10">
        <f>[20]Setembro!$H$24</f>
        <v>22.68</v>
      </c>
      <c r="V26" s="10">
        <f>[20]Setembro!$H$25</f>
        <v>21.6</v>
      </c>
      <c r="W26" s="10">
        <f>[20]Setembro!$H$26</f>
        <v>22.68</v>
      </c>
      <c r="X26" s="10">
        <f>[20]Setembro!$H$27</f>
        <v>21.6</v>
      </c>
      <c r="Y26" s="10">
        <f>[20]Setembro!$H$28</f>
        <v>12.6</v>
      </c>
      <c r="Z26" s="10">
        <f>[20]Setembro!$H$29</f>
        <v>18.36</v>
      </c>
      <c r="AA26" s="10">
        <f>[20]Setembro!$H$30</f>
        <v>22.32</v>
      </c>
      <c r="AB26" s="10">
        <f>[20]Setembro!$H$31</f>
        <v>23.040000000000003</v>
      </c>
      <c r="AC26" s="10">
        <f>[20]Setembro!$H$32</f>
        <v>18</v>
      </c>
      <c r="AD26" s="10">
        <f>[20]Setembro!$H$33</f>
        <v>16.559999999999999</v>
      </c>
      <c r="AE26" s="10">
        <f>[20]Setembro!$H$34</f>
        <v>13.68</v>
      </c>
      <c r="AF26" s="13">
        <f t="shared" si="1"/>
        <v>25.2</v>
      </c>
      <c r="AG26" s="104">
        <f t="shared" si="2"/>
        <v>18.612000000000002</v>
      </c>
      <c r="AJ26" t="s">
        <v>24</v>
      </c>
    </row>
    <row r="27" spans="1:37" x14ac:dyDescent="0.2">
      <c r="A27" s="56" t="s">
        <v>10</v>
      </c>
      <c r="B27" s="10">
        <f>[21]Setembro!$H$5</f>
        <v>17.28</v>
      </c>
      <c r="C27" s="10">
        <f>[21]Setembro!$H$6</f>
        <v>21.240000000000002</v>
      </c>
      <c r="D27" s="10">
        <f>[21]Setembro!$H$7</f>
        <v>12.96</v>
      </c>
      <c r="E27" s="10">
        <f>[21]Setembro!$H$8</f>
        <v>11.520000000000001</v>
      </c>
      <c r="F27" s="10">
        <f>[21]Setembro!$H$9</f>
        <v>9.7200000000000006</v>
      </c>
      <c r="G27" s="10">
        <f>[21]Setembro!$H$10</f>
        <v>11.16</v>
      </c>
      <c r="H27" s="10">
        <f>[21]Setembro!$H$11</f>
        <v>11.520000000000001</v>
      </c>
      <c r="I27" s="10">
        <f>[21]Setembro!$H$12</f>
        <v>24.48</v>
      </c>
      <c r="J27" s="10">
        <f>[21]Setembro!$H$13</f>
        <v>27.720000000000002</v>
      </c>
      <c r="K27" s="10">
        <f>[21]Setembro!$H$14</f>
        <v>16.559999999999999</v>
      </c>
      <c r="L27" s="10">
        <f>[21]Setembro!$H$15</f>
        <v>6.84</v>
      </c>
      <c r="M27" s="10">
        <f>[21]Setembro!$H$16</f>
        <v>15.840000000000002</v>
      </c>
      <c r="N27" s="10">
        <f>[21]Setembro!$H$17</f>
        <v>10.08</v>
      </c>
      <c r="O27" s="10">
        <f>[21]Setembro!$H$18</f>
        <v>11.520000000000001</v>
      </c>
      <c r="P27" s="10">
        <f>[21]Setembro!$H$19</f>
        <v>5.4</v>
      </c>
      <c r="Q27" s="10">
        <f>[21]Setembro!$H$20</f>
        <v>10.8</v>
      </c>
      <c r="R27" s="10">
        <f>[21]Setembro!$H$21</f>
        <v>13.68</v>
      </c>
      <c r="S27" s="10">
        <f>[21]Setembro!$H$22</f>
        <v>11.520000000000001</v>
      </c>
      <c r="T27" s="10">
        <f>[21]Setembro!$H$23</f>
        <v>27</v>
      </c>
      <c r="U27" s="10">
        <f>[21]Setembro!$H$24</f>
        <v>15.48</v>
      </c>
      <c r="V27" s="10">
        <f>[21]Setembro!$H$25</f>
        <v>11.16</v>
      </c>
      <c r="W27" s="10">
        <f>[21]Setembro!$H$26</f>
        <v>17.64</v>
      </c>
      <c r="X27" s="10">
        <f>[21]Setembro!$H$27</f>
        <v>12.6</v>
      </c>
      <c r="Y27" s="10">
        <f>[21]Setembro!$H$28</f>
        <v>10.8</v>
      </c>
      <c r="Z27" s="10">
        <f>[21]Setembro!$H$29</f>
        <v>20.88</v>
      </c>
      <c r="AA27" s="10">
        <f>[21]Setembro!$H$30</f>
        <v>15.840000000000002</v>
      </c>
      <c r="AB27" s="10">
        <f>[21]Setembro!$H$31</f>
        <v>25.2</v>
      </c>
      <c r="AC27" s="10">
        <f>[21]Setembro!$H$32</f>
        <v>27.36</v>
      </c>
      <c r="AD27" s="10">
        <f>[21]Setembro!$H$33</f>
        <v>11.879999999999999</v>
      </c>
      <c r="AE27" s="10">
        <f>[21]Setembro!$H$34</f>
        <v>7.9200000000000008</v>
      </c>
      <c r="AF27" s="13">
        <f t="shared" si="1"/>
        <v>27.720000000000002</v>
      </c>
      <c r="AG27" s="104">
        <f t="shared" si="2"/>
        <v>15.120000000000005</v>
      </c>
      <c r="AJ27" t="s">
        <v>24</v>
      </c>
      <c r="AK27" t="s">
        <v>24</v>
      </c>
    </row>
    <row r="28" spans="1:37" x14ac:dyDescent="0.2">
      <c r="A28" s="56" t="s">
        <v>11</v>
      </c>
      <c r="B28" s="10">
        <f>[22]Setembro!$H$5</f>
        <v>21.96</v>
      </c>
      <c r="C28" s="10">
        <f>[22]Setembro!$H$6</f>
        <v>25.92</v>
      </c>
      <c r="D28" s="10">
        <f>[22]Setembro!$H$7</f>
        <v>26.28</v>
      </c>
      <c r="E28" s="10">
        <f>[22]Setembro!$H$8</f>
        <v>21.240000000000002</v>
      </c>
      <c r="F28" s="10">
        <f>[22]Setembro!$H$9</f>
        <v>15.48</v>
      </c>
      <c r="G28" s="10">
        <f>[22]Setembro!$H$10</f>
        <v>16.920000000000002</v>
      </c>
      <c r="H28" s="10">
        <f>[22]Setembro!$H$11</f>
        <v>17.28</v>
      </c>
      <c r="I28" s="10">
        <f>[22]Setembro!$H$12</f>
        <v>29.52</v>
      </c>
      <c r="J28" s="10">
        <f>[22]Setembro!$H$13</f>
        <v>26.64</v>
      </c>
      <c r="K28" s="10">
        <f>[22]Setembro!$H$14</f>
        <v>18.36</v>
      </c>
      <c r="L28" s="10">
        <f>[22]Setembro!$H$15</f>
        <v>16.920000000000002</v>
      </c>
      <c r="M28" s="10">
        <f>[22]Setembro!$H$16</f>
        <v>19.440000000000001</v>
      </c>
      <c r="N28" s="10">
        <f>[22]Setembro!$H$17</f>
        <v>18.720000000000002</v>
      </c>
      <c r="O28" s="10">
        <f>[22]Setembro!$H$18</f>
        <v>19.440000000000001</v>
      </c>
      <c r="P28" s="10" t="str">
        <f>[22]Setembro!$H$19</f>
        <v>*</v>
      </c>
      <c r="Q28" s="10" t="str">
        <f>[22]Setembro!$H$20</f>
        <v>*</v>
      </c>
      <c r="R28" s="10">
        <f>[22]Setembro!$H$21</f>
        <v>19.079999999999998</v>
      </c>
      <c r="S28" s="10">
        <f>[22]Setembro!$H$22</f>
        <v>14.04</v>
      </c>
      <c r="T28" s="10">
        <f>[22]Setembro!$H$23</f>
        <v>29.16</v>
      </c>
      <c r="U28" s="10">
        <f>[22]Setembro!$H$24</f>
        <v>24.12</v>
      </c>
      <c r="V28" s="10">
        <f>[22]Setembro!$H$25</f>
        <v>30.96</v>
      </c>
      <c r="W28" s="10">
        <f>[22]Setembro!$H$26</f>
        <v>23.040000000000003</v>
      </c>
      <c r="X28" s="10">
        <f>[22]Setembro!$H$27</f>
        <v>17.28</v>
      </c>
      <c r="Y28" s="10">
        <f>[22]Setembro!$H$28</f>
        <v>14.76</v>
      </c>
      <c r="Z28" s="10">
        <f>[22]Setembro!$H$29</f>
        <v>17.28</v>
      </c>
      <c r="AA28" s="10">
        <f>[22]Setembro!$H$30</f>
        <v>14.4</v>
      </c>
      <c r="AB28" s="10">
        <f>[22]Setembro!$H$31</f>
        <v>19.079999999999998</v>
      </c>
      <c r="AC28" s="10">
        <f>[22]Setembro!$H$32</f>
        <v>21.6</v>
      </c>
      <c r="AD28" s="10">
        <f>[22]Setembro!$H$33</f>
        <v>10.8</v>
      </c>
      <c r="AE28" s="10">
        <f>[22]Setembro!$H$34</f>
        <v>10.08</v>
      </c>
      <c r="AF28" s="13" t="s">
        <v>187</v>
      </c>
      <c r="AG28" s="104" t="s">
        <v>187</v>
      </c>
      <c r="AI28" t="s">
        <v>24</v>
      </c>
      <c r="AJ28" t="s">
        <v>24</v>
      </c>
      <c r="AK28" t="s">
        <v>24</v>
      </c>
    </row>
    <row r="29" spans="1:37" x14ac:dyDescent="0.2">
      <c r="A29" s="56" t="s">
        <v>23</v>
      </c>
      <c r="B29" s="10">
        <f>[23]Setembro!$H$5</f>
        <v>27</v>
      </c>
      <c r="C29" s="10">
        <f>[23]Setembro!$H$6</f>
        <v>24.48</v>
      </c>
      <c r="D29" s="10">
        <f>[23]Setembro!$H$7</f>
        <v>22.68</v>
      </c>
      <c r="E29" s="10">
        <f>[23]Setembro!$H$8</f>
        <v>20.16</v>
      </c>
      <c r="F29" s="10">
        <f>[23]Setembro!$H$9</f>
        <v>28.08</v>
      </c>
      <c r="G29" s="10">
        <f>[23]Setembro!$H$10</f>
        <v>33.480000000000004</v>
      </c>
      <c r="H29" s="10">
        <f>[23]Setembro!$H$11</f>
        <v>27.36</v>
      </c>
      <c r="I29" s="10">
        <f>[23]Setembro!$H$12</f>
        <v>28.08</v>
      </c>
      <c r="J29" s="10">
        <f>[23]Setembro!$H$13</f>
        <v>26.64</v>
      </c>
      <c r="K29" s="10">
        <f>[23]Setembro!$H$14</f>
        <v>18.720000000000002</v>
      </c>
      <c r="L29" s="10">
        <f>[23]Setembro!$H$15</f>
        <v>18</v>
      </c>
      <c r="M29" s="10">
        <f>[23]Setembro!$H$16</f>
        <v>18.720000000000002</v>
      </c>
      <c r="N29" s="10">
        <f>[23]Setembro!$H$17</f>
        <v>18.36</v>
      </c>
      <c r="O29" s="10">
        <f>[23]Setembro!$H$18</f>
        <v>29.880000000000003</v>
      </c>
      <c r="P29" s="10">
        <f>[23]Setembro!$H$19</f>
        <v>26.64</v>
      </c>
      <c r="Q29" s="10">
        <f>[23]Setembro!$H$20</f>
        <v>18</v>
      </c>
      <c r="R29" s="10">
        <f>[23]Setembro!$H$21</f>
        <v>21.6</v>
      </c>
      <c r="S29" s="10">
        <f>[23]Setembro!$H$22</f>
        <v>25.56</v>
      </c>
      <c r="T29" s="10">
        <f>[23]Setembro!$H$23</f>
        <v>34.200000000000003</v>
      </c>
      <c r="U29" s="10">
        <f>[23]Setembro!$H$24</f>
        <v>20.16</v>
      </c>
      <c r="V29" s="10">
        <f>[23]Setembro!$H$25</f>
        <v>27.36</v>
      </c>
      <c r="W29" s="10">
        <f>[23]Setembro!$H$26</f>
        <v>29.52</v>
      </c>
      <c r="X29" s="10">
        <f>[23]Setembro!$H$27</f>
        <v>36.36</v>
      </c>
      <c r="Y29" s="10">
        <f>[23]Setembro!$H$28</f>
        <v>27</v>
      </c>
      <c r="Z29" s="10">
        <f>[23]Setembro!$H$29</f>
        <v>25.2</v>
      </c>
      <c r="AA29" s="10">
        <f>[23]Setembro!$H$30</f>
        <v>25.2</v>
      </c>
      <c r="AB29" s="10">
        <f>[23]Setembro!$H$31</f>
        <v>36.36</v>
      </c>
      <c r="AC29" s="10">
        <f>[23]Setembro!$H$32</f>
        <v>42.12</v>
      </c>
      <c r="AD29" s="10">
        <f>[23]Setembro!$H$33</f>
        <v>25.56</v>
      </c>
      <c r="AE29" s="10">
        <f>[23]Setembro!$H$34</f>
        <v>14.4</v>
      </c>
      <c r="AF29" s="13">
        <f t="shared" si="1"/>
        <v>42.12</v>
      </c>
      <c r="AG29" s="104">
        <f t="shared" si="2"/>
        <v>25.896000000000004</v>
      </c>
      <c r="AH29" s="11" t="s">
        <v>24</v>
      </c>
    </row>
    <row r="30" spans="1:37" x14ac:dyDescent="0.2">
      <c r="A30" s="56" t="s">
        <v>12</v>
      </c>
      <c r="B30" s="10" t="s">
        <v>187</v>
      </c>
      <c r="C30" s="10" t="s">
        <v>187</v>
      </c>
      <c r="D30" s="10" t="s">
        <v>187</v>
      </c>
      <c r="E30" s="10" t="s">
        <v>187</v>
      </c>
      <c r="F30" s="10" t="s">
        <v>187</v>
      </c>
      <c r="G30" s="10" t="s">
        <v>187</v>
      </c>
      <c r="H30" s="10" t="s">
        <v>187</v>
      </c>
      <c r="I30" s="10" t="s">
        <v>187</v>
      </c>
      <c r="J30" s="10" t="s">
        <v>187</v>
      </c>
      <c r="K30" s="10" t="s">
        <v>187</v>
      </c>
      <c r="L30" s="10" t="s">
        <v>187</v>
      </c>
      <c r="M30" s="10" t="s">
        <v>187</v>
      </c>
      <c r="N30" s="10" t="s">
        <v>187</v>
      </c>
      <c r="O30" s="10" t="s">
        <v>187</v>
      </c>
      <c r="P30" s="10" t="s">
        <v>187</v>
      </c>
      <c r="Q30" s="10" t="s">
        <v>187</v>
      </c>
      <c r="R30" s="10" t="s">
        <v>187</v>
      </c>
      <c r="S30" s="10" t="s">
        <v>187</v>
      </c>
      <c r="T30" s="10" t="s">
        <v>187</v>
      </c>
      <c r="U30" s="10" t="s">
        <v>187</v>
      </c>
      <c r="V30" s="10" t="s">
        <v>187</v>
      </c>
      <c r="W30" s="10" t="s">
        <v>187</v>
      </c>
      <c r="X30" s="10" t="s">
        <v>187</v>
      </c>
      <c r="Y30" s="10" t="s">
        <v>187</v>
      </c>
      <c r="Z30" s="10" t="s">
        <v>187</v>
      </c>
      <c r="AA30" s="10" t="s">
        <v>187</v>
      </c>
      <c r="AB30" s="10" t="s">
        <v>187</v>
      </c>
      <c r="AC30" s="10">
        <f>[24]Setembro!$H$32</f>
        <v>7.9200000000000008</v>
      </c>
      <c r="AD30" s="10">
        <f>[24]Setembro!$H$33</f>
        <v>8.2799999999999994</v>
      </c>
      <c r="AE30" s="10">
        <f>[24]Setembro!$H$34</f>
        <v>6.84</v>
      </c>
      <c r="AF30" s="13">
        <f t="shared" si="1"/>
        <v>8.2799999999999994</v>
      </c>
      <c r="AG30" s="104">
        <f t="shared" si="2"/>
        <v>7.68</v>
      </c>
    </row>
    <row r="31" spans="1:37" s="5" customFormat="1" ht="17.100000000000001" customHeight="1" x14ac:dyDescent="0.2">
      <c r="A31" s="57" t="s">
        <v>14</v>
      </c>
      <c r="B31" s="12">
        <f t="shared" ref="B31:AF31" si="5">MAX(B5:B30)</f>
        <v>27.720000000000002</v>
      </c>
      <c r="C31" s="12">
        <f t="shared" si="5"/>
        <v>26.64</v>
      </c>
      <c r="D31" s="12">
        <f t="shared" si="5"/>
        <v>26.28</v>
      </c>
      <c r="E31" s="12">
        <f t="shared" si="5"/>
        <v>24.48</v>
      </c>
      <c r="F31" s="12">
        <f t="shared" si="5"/>
        <v>28.08</v>
      </c>
      <c r="G31" s="12">
        <f t="shared" si="5"/>
        <v>33.480000000000004</v>
      </c>
      <c r="H31" s="12">
        <f t="shared" si="5"/>
        <v>32.76</v>
      </c>
      <c r="I31" s="12">
        <f t="shared" si="5"/>
        <v>33.119999999999997</v>
      </c>
      <c r="J31" s="12">
        <f t="shared" si="5"/>
        <v>27.720000000000002</v>
      </c>
      <c r="K31" s="12">
        <f t="shared" si="5"/>
        <v>23.759999999999998</v>
      </c>
      <c r="L31" s="12">
        <f t="shared" si="5"/>
        <v>23.040000000000003</v>
      </c>
      <c r="M31" s="12">
        <f t="shared" si="5"/>
        <v>23.040000000000003</v>
      </c>
      <c r="N31" s="12">
        <f t="shared" si="5"/>
        <v>22.32</v>
      </c>
      <c r="O31" s="12">
        <f t="shared" si="5"/>
        <v>35.64</v>
      </c>
      <c r="P31" s="12">
        <f t="shared" si="5"/>
        <v>26.64</v>
      </c>
      <c r="Q31" s="12">
        <f t="shared" si="5"/>
        <v>29.16</v>
      </c>
      <c r="R31" s="12">
        <f t="shared" si="5"/>
        <v>34.200000000000003</v>
      </c>
      <c r="S31" s="12">
        <f t="shared" si="5"/>
        <v>31.680000000000003</v>
      </c>
      <c r="T31" s="12">
        <f t="shared" si="5"/>
        <v>34.200000000000003</v>
      </c>
      <c r="U31" s="12">
        <f t="shared" si="5"/>
        <v>27.36</v>
      </c>
      <c r="V31" s="12">
        <f t="shared" si="5"/>
        <v>30.96</v>
      </c>
      <c r="W31" s="12">
        <f t="shared" si="5"/>
        <v>29.52</v>
      </c>
      <c r="X31" s="12">
        <f t="shared" si="5"/>
        <v>36.36</v>
      </c>
      <c r="Y31" s="12">
        <f t="shared" si="5"/>
        <v>27</v>
      </c>
      <c r="Z31" s="12">
        <f t="shared" si="5"/>
        <v>25.2</v>
      </c>
      <c r="AA31" s="12">
        <f t="shared" si="5"/>
        <v>31.680000000000003</v>
      </c>
      <c r="AB31" s="12">
        <f t="shared" si="5"/>
        <v>36.36</v>
      </c>
      <c r="AC31" s="12">
        <f t="shared" si="5"/>
        <v>42.12</v>
      </c>
      <c r="AD31" s="12">
        <f t="shared" si="5"/>
        <v>28.44</v>
      </c>
      <c r="AE31" s="12">
        <f t="shared" si="5"/>
        <v>21.96</v>
      </c>
      <c r="AF31" s="13">
        <f t="shared" si="5"/>
        <v>42.12</v>
      </c>
      <c r="AG31" s="89">
        <f>AVERAGE(AG5:AG30)</f>
        <v>17.287704433497542</v>
      </c>
      <c r="AJ31" s="5" t="s">
        <v>24</v>
      </c>
      <c r="AK31" s="5" t="s">
        <v>24</v>
      </c>
    </row>
    <row r="32" spans="1:37" x14ac:dyDescent="0.2">
      <c r="A32" s="45"/>
      <c r="B32" s="46"/>
      <c r="C32" s="46"/>
      <c r="D32" s="46" t="s">
        <v>76</v>
      </c>
      <c r="E32" s="46"/>
      <c r="F32" s="46"/>
      <c r="G32" s="46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53"/>
      <c r="AE32" s="59" t="s">
        <v>24</v>
      </c>
      <c r="AF32" s="50"/>
      <c r="AG32" s="52"/>
      <c r="AJ32" t="s">
        <v>24</v>
      </c>
    </row>
    <row r="33" spans="1:37" x14ac:dyDescent="0.2">
      <c r="A33" s="45"/>
      <c r="B33" s="47" t="s">
        <v>77</v>
      </c>
      <c r="C33" s="47"/>
      <c r="D33" s="47"/>
      <c r="E33" s="47"/>
      <c r="F33" s="47"/>
      <c r="G33" s="47"/>
      <c r="H33" s="47"/>
      <c r="I33" s="47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126"/>
      <c r="U33" s="126"/>
      <c r="V33" s="126"/>
      <c r="W33" s="126"/>
      <c r="X33" s="126"/>
      <c r="Y33" s="85"/>
      <c r="Z33" s="85"/>
      <c r="AA33" s="85"/>
      <c r="AB33" s="85"/>
      <c r="AC33" s="85"/>
      <c r="AD33" s="85"/>
      <c r="AE33" s="85"/>
      <c r="AF33" s="50"/>
      <c r="AG33" s="49"/>
      <c r="AI33" t="s">
        <v>24</v>
      </c>
      <c r="AJ33" t="s">
        <v>24</v>
      </c>
      <c r="AK33" t="s">
        <v>24</v>
      </c>
    </row>
    <row r="34" spans="1:37" x14ac:dyDescent="0.2">
      <c r="A34" s="48"/>
      <c r="B34" s="85"/>
      <c r="C34" s="85"/>
      <c r="D34" s="85"/>
      <c r="E34" s="85"/>
      <c r="F34" s="85"/>
      <c r="G34" s="85"/>
      <c r="H34" s="85"/>
      <c r="I34" s="85"/>
      <c r="J34" s="86"/>
      <c r="K34" s="86"/>
      <c r="L34" s="86"/>
      <c r="M34" s="86"/>
      <c r="N34" s="86"/>
      <c r="O34" s="86"/>
      <c r="P34" s="86"/>
      <c r="Q34" s="85"/>
      <c r="R34" s="85"/>
      <c r="S34" s="85"/>
      <c r="T34" s="127"/>
      <c r="U34" s="127"/>
      <c r="V34" s="127"/>
      <c r="W34" s="127"/>
      <c r="X34" s="127"/>
      <c r="Y34" s="85"/>
      <c r="Z34" s="85"/>
      <c r="AA34" s="85"/>
      <c r="AB34" s="85"/>
      <c r="AC34" s="85"/>
      <c r="AD34" s="53"/>
      <c r="AE34" s="53"/>
      <c r="AF34" s="50"/>
      <c r="AG34" s="49"/>
    </row>
    <row r="35" spans="1:37" x14ac:dyDescent="0.2">
      <c r="A35" s="45"/>
      <c r="B35" s="46"/>
      <c r="C35" s="46"/>
      <c r="D35" s="46"/>
      <c r="E35" s="46"/>
      <c r="F35" s="46"/>
      <c r="G35" s="46"/>
      <c r="H35" s="46"/>
      <c r="I35" s="46"/>
      <c r="J35" s="46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53"/>
      <c r="AE35" s="53"/>
      <c r="AF35" s="50"/>
      <c r="AG35" s="90"/>
      <c r="AK35" t="s">
        <v>24</v>
      </c>
    </row>
    <row r="36" spans="1:37" x14ac:dyDescent="0.2">
      <c r="A36" s="48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53"/>
      <c r="AF36" s="50"/>
      <c r="AG36" s="52"/>
    </row>
    <row r="37" spans="1:37" x14ac:dyDescent="0.2">
      <c r="A37" s="48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54"/>
      <c r="AF37" s="50"/>
      <c r="AG37" s="52"/>
      <c r="AJ37" t="s">
        <v>24</v>
      </c>
    </row>
    <row r="38" spans="1:37" ht="13.5" thickBot="1" x14ac:dyDescent="0.25">
      <c r="A38" s="60"/>
      <c r="B38" s="61"/>
      <c r="C38" s="61"/>
      <c r="D38" s="61"/>
      <c r="E38" s="61"/>
      <c r="F38" s="61"/>
      <c r="G38" s="61" t="s">
        <v>24</v>
      </c>
      <c r="H38" s="61"/>
      <c r="I38" s="61"/>
      <c r="J38" s="61"/>
      <c r="K38" s="61"/>
      <c r="L38" s="61" t="s">
        <v>24</v>
      </c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2"/>
      <c r="AG38" s="91"/>
    </row>
    <row r="39" spans="1:37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G39" s="1"/>
      <c r="AJ39" t="s">
        <v>24</v>
      </c>
    </row>
    <row r="41" spans="1:37" x14ac:dyDescent="0.2">
      <c r="AA41" s="3" t="s">
        <v>24</v>
      </c>
      <c r="AG41" t="s">
        <v>24</v>
      </c>
      <c r="AJ41" t="s">
        <v>24</v>
      </c>
    </row>
    <row r="42" spans="1:37" x14ac:dyDescent="0.2">
      <c r="U42" s="3" t="s">
        <v>24</v>
      </c>
    </row>
    <row r="43" spans="1:37" x14ac:dyDescent="0.2">
      <c r="J43" s="3" t="s">
        <v>24</v>
      </c>
      <c r="N43" s="3" t="s">
        <v>24</v>
      </c>
      <c r="S43" s="3" t="s">
        <v>24</v>
      </c>
      <c r="V43" s="3" t="s">
        <v>24</v>
      </c>
    </row>
    <row r="44" spans="1:37" x14ac:dyDescent="0.2">
      <c r="G44" s="3" t="s">
        <v>24</v>
      </c>
      <c r="H44" s="3" t="s">
        <v>190</v>
      </c>
      <c r="P44" s="3" t="s">
        <v>24</v>
      </c>
      <c r="S44" s="3" t="s">
        <v>24</v>
      </c>
      <c r="U44" s="3" t="s">
        <v>24</v>
      </c>
      <c r="V44" s="3" t="s">
        <v>24</v>
      </c>
      <c r="AC44" s="3" t="s">
        <v>24</v>
      </c>
    </row>
    <row r="45" spans="1:37" x14ac:dyDescent="0.2">
      <c r="T45" s="3" t="s">
        <v>24</v>
      </c>
      <c r="W45" s="3" t="s">
        <v>24</v>
      </c>
      <c r="AA45" s="3" t="s">
        <v>24</v>
      </c>
      <c r="AE45" s="3" t="s">
        <v>24</v>
      </c>
      <c r="AK45" t="s">
        <v>24</v>
      </c>
    </row>
    <row r="46" spans="1:37" x14ac:dyDescent="0.2">
      <c r="W46" s="3" t="s">
        <v>24</v>
      </c>
      <c r="Z46" s="3" t="s">
        <v>24</v>
      </c>
    </row>
    <row r="47" spans="1:37" x14ac:dyDescent="0.2">
      <c r="P47" s="3" t="s">
        <v>24</v>
      </c>
      <c r="Q47" s="3" t="s">
        <v>24</v>
      </c>
      <c r="AA47" s="3" t="s">
        <v>24</v>
      </c>
      <c r="AE47" s="3" t="s">
        <v>24</v>
      </c>
    </row>
    <row r="49" spans="7:18" x14ac:dyDescent="0.2">
      <c r="K49" s="3" t="s">
        <v>24</v>
      </c>
      <c r="M49" s="3" t="s">
        <v>24</v>
      </c>
    </row>
    <row r="50" spans="7:18" x14ac:dyDescent="0.2">
      <c r="G50" s="3" t="s">
        <v>24</v>
      </c>
    </row>
    <row r="51" spans="7:18" x14ac:dyDescent="0.2">
      <c r="M51" s="3" t="s">
        <v>24</v>
      </c>
    </row>
    <row r="53" spans="7:18" x14ac:dyDescent="0.2">
      <c r="R53" s="3" t="s">
        <v>24</v>
      </c>
    </row>
  </sheetData>
  <mergeCells count="35">
    <mergeCell ref="T33:X33"/>
    <mergeCell ref="T34:X34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G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3"/>
  <sheetViews>
    <sheetView zoomScale="90" zoomScaleNormal="90" workbookViewId="0">
      <selection activeCell="V12" sqref="V12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20" width="5.42578125" style="2" bestFit="1" customWidth="1"/>
    <col min="21" max="21" width="6" style="2" customWidth="1"/>
    <col min="22" max="27" width="5.425781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7.42578125" style="6" bestFit="1" customWidth="1"/>
    <col min="33" max="33" width="9.140625" style="1"/>
  </cols>
  <sheetData>
    <row r="1" spans="1:36" ht="20.100000000000001" customHeight="1" x14ac:dyDescent="0.2">
      <c r="A1" s="119" t="s">
        <v>207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67"/>
    </row>
    <row r="2" spans="1:36" s="4" customFormat="1" ht="20.100000000000001" customHeight="1" x14ac:dyDescent="0.2">
      <c r="A2" s="122" t="s">
        <v>13</v>
      </c>
      <c r="B2" s="116" t="s">
        <v>191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8"/>
    </row>
    <row r="3" spans="1:36" s="5" customFormat="1" ht="20.100000000000001" customHeight="1" x14ac:dyDescent="0.2">
      <c r="A3" s="122"/>
      <c r="B3" s="123">
        <v>1</v>
      </c>
      <c r="C3" s="123">
        <f>SUM(B3+1)</f>
        <v>2</v>
      </c>
      <c r="D3" s="123">
        <f t="shared" ref="D3:AD3" si="0">SUM(C3+1)</f>
        <v>3</v>
      </c>
      <c r="E3" s="123">
        <f t="shared" si="0"/>
        <v>4</v>
      </c>
      <c r="F3" s="123">
        <f t="shared" si="0"/>
        <v>5</v>
      </c>
      <c r="G3" s="123">
        <f t="shared" si="0"/>
        <v>6</v>
      </c>
      <c r="H3" s="123">
        <f t="shared" si="0"/>
        <v>7</v>
      </c>
      <c r="I3" s="123">
        <f t="shared" si="0"/>
        <v>8</v>
      </c>
      <c r="J3" s="123">
        <f t="shared" si="0"/>
        <v>9</v>
      </c>
      <c r="K3" s="123">
        <f t="shared" si="0"/>
        <v>10</v>
      </c>
      <c r="L3" s="123">
        <f t="shared" si="0"/>
        <v>11</v>
      </c>
      <c r="M3" s="123">
        <f t="shared" si="0"/>
        <v>12</v>
      </c>
      <c r="N3" s="123">
        <f t="shared" si="0"/>
        <v>13</v>
      </c>
      <c r="O3" s="123">
        <f t="shared" si="0"/>
        <v>14</v>
      </c>
      <c r="P3" s="123">
        <f t="shared" si="0"/>
        <v>15</v>
      </c>
      <c r="Q3" s="123">
        <f t="shared" si="0"/>
        <v>16</v>
      </c>
      <c r="R3" s="123">
        <f t="shared" si="0"/>
        <v>17</v>
      </c>
      <c r="S3" s="123">
        <f t="shared" si="0"/>
        <v>18</v>
      </c>
      <c r="T3" s="123">
        <f t="shared" si="0"/>
        <v>19</v>
      </c>
      <c r="U3" s="123">
        <f t="shared" si="0"/>
        <v>20</v>
      </c>
      <c r="V3" s="123">
        <f t="shared" si="0"/>
        <v>21</v>
      </c>
      <c r="W3" s="123">
        <f t="shared" si="0"/>
        <v>22</v>
      </c>
      <c r="X3" s="123">
        <f t="shared" si="0"/>
        <v>23</v>
      </c>
      <c r="Y3" s="123">
        <f t="shared" si="0"/>
        <v>24</v>
      </c>
      <c r="Z3" s="123">
        <f t="shared" si="0"/>
        <v>25</v>
      </c>
      <c r="AA3" s="123">
        <f t="shared" si="0"/>
        <v>26</v>
      </c>
      <c r="AB3" s="123">
        <f t="shared" si="0"/>
        <v>27</v>
      </c>
      <c r="AC3" s="123">
        <f t="shared" si="0"/>
        <v>28</v>
      </c>
      <c r="AD3" s="123">
        <f t="shared" si="0"/>
        <v>29</v>
      </c>
      <c r="AE3" s="138">
        <v>30</v>
      </c>
      <c r="AF3" s="103" t="s">
        <v>17</v>
      </c>
      <c r="AG3" s="96" t="s">
        <v>16</v>
      </c>
    </row>
    <row r="4" spans="1:36" s="5" customFormat="1" ht="20.100000000000001" customHeight="1" x14ac:dyDescent="0.2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38"/>
      <c r="AF4" s="103" t="s">
        <v>15</v>
      </c>
      <c r="AG4" s="58" t="s">
        <v>15</v>
      </c>
    </row>
    <row r="5" spans="1:36" s="5" customFormat="1" x14ac:dyDescent="0.2">
      <c r="A5" s="56" t="s">
        <v>20</v>
      </c>
      <c r="B5" s="105">
        <f>[1]Setembro!$J$5</f>
        <v>29.16</v>
      </c>
      <c r="C5" s="105">
        <f>[1]Setembro!$J$6</f>
        <v>43.92</v>
      </c>
      <c r="D5" s="105">
        <f>[1]Setembro!$J$7</f>
        <v>29.52</v>
      </c>
      <c r="E5" s="105">
        <f>[1]Setembro!$J$8</f>
        <v>26.28</v>
      </c>
      <c r="F5" s="105">
        <f>[1]Setembro!$J$9</f>
        <v>27.720000000000002</v>
      </c>
      <c r="G5" s="105">
        <f>[1]Setembro!$J$10</f>
        <v>27.720000000000002</v>
      </c>
      <c r="H5" s="105">
        <f>[1]Setembro!$J$11</f>
        <v>27.36</v>
      </c>
      <c r="I5" s="105">
        <f>[1]Setembro!$J$12</f>
        <v>44.28</v>
      </c>
      <c r="J5" s="105">
        <f>[1]Setembro!$J$13</f>
        <v>29.880000000000003</v>
      </c>
      <c r="K5" s="105">
        <f>[1]Setembro!$J$14</f>
        <v>30.240000000000002</v>
      </c>
      <c r="L5" s="105">
        <f>[1]Setembro!$J$15</f>
        <v>28.8</v>
      </c>
      <c r="M5" s="105">
        <f>[1]Setembro!$J$16</f>
        <v>20.88</v>
      </c>
      <c r="N5" s="105">
        <f>[1]Setembro!$J$17</f>
        <v>15.840000000000002</v>
      </c>
      <c r="O5" s="105">
        <f>[1]Setembro!$J$18</f>
        <v>42.12</v>
      </c>
      <c r="P5" s="105">
        <f>[1]Setembro!$J$19</f>
        <v>11.879999999999999</v>
      </c>
      <c r="Q5" s="105">
        <f>[1]Setembro!$J$20</f>
        <v>29.52</v>
      </c>
      <c r="R5" s="105">
        <f>[1]Setembro!$J$21</f>
        <v>29.52</v>
      </c>
      <c r="S5" s="105">
        <f>[1]Setembro!$J$22</f>
        <v>20.16</v>
      </c>
      <c r="T5" s="105">
        <f>[1]Setembro!$J$23</f>
        <v>50.4</v>
      </c>
      <c r="U5" s="105">
        <f>[1]Setembro!$J$24</f>
        <v>37.440000000000005</v>
      </c>
      <c r="V5" s="105">
        <f>[1]Setembro!$J$25</f>
        <v>52.2</v>
      </c>
      <c r="W5" s="105">
        <f>[1]Setembro!$J$26</f>
        <v>33.480000000000004</v>
      </c>
      <c r="X5" s="105">
        <f>[1]Setembro!$J$27</f>
        <v>32.4</v>
      </c>
      <c r="Y5" s="105">
        <f>[1]Setembro!$J$28</f>
        <v>18.720000000000002</v>
      </c>
      <c r="Z5" s="105">
        <f>[1]Setembro!$J$29</f>
        <v>18</v>
      </c>
      <c r="AA5" s="105">
        <f>[1]Setembro!$J$30</f>
        <v>47.88</v>
      </c>
      <c r="AB5" s="105">
        <f>[1]Setembro!$J$31</f>
        <v>29.880000000000003</v>
      </c>
      <c r="AC5" s="105">
        <f>[1]Setembro!$J$32</f>
        <v>31.319999999999997</v>
      </c>
      <c r="AD5" s="105">
        <f>[1]Setembro!$J$33</f>
        <v>25.2</v>
      </c>
      <c r="AE5" s="105">
        <f>[1]Setembro!$J$34</f>
        <v>22.68</v>
      </c>
      <c r="AF5" s="13">
        <f>MAX(B5:AE5)</f>
        <v>52.2</v>
      </c>
      <c r="AG5" s="104">
        <f>AVERAGE(B5:AE5)</f>
        <v>30.480000000000004</v>
      </c>
    </row>
    <row r="6" spans="1:36" s="5" customFormat="1" x14ac:dyDescent="0.2">
      <c r="A6" s="56" t="s">
        <v>219</v>
      </c>
      <c r="B6" s="10">
        <v>32.04</v>
      </c>
      <c r="C6" s="10">
        <v>38.159999999999997</v>
      </c>
      <c r="D6" s="10">
        <v>42.84</v>
      </c>
      <c r="E6" s="10">
        <v>32.4</v>
      </c>
      <c r="F6" s="10">
        <v>37.08</v>
      </c>
      <c r="G6" s="10">
        <v>32.76</v>
      </c>
      <c r="H6" s="10">
        <v>29.52</v>
      </c>
      <c r="I6" s="10">
        <v>37.799999999999997</v>
      </c>
      <c r="J6" s="10">
        <v>48.24</v>
      </c>
      <c r="K6" s="10">
        <v>38.880000000000003</v>
      </c>
      <c r="L6" s="10">
        <v>20.52</v>
      </c>
      <c r="M6" s="10">
        <v>29.16</v>
      </c>
      <c r="N6" s="10">
        <v>31.68</v>
      </c>
      <c r="O6" s="10">
        <v>35.64</v>
      </c>
      <c r="P6" s="10">
        <v>20.88</v>
      </c>
      <c r="Q6" s="10">
        <v>34.200000000000003</v>
      </c>
      <c r="R6" s="10">
        <v>42.84</v>
      </c>
      <c r="S6" s="10">
        <v>37.44</v>
      </c>
      <c r="T6" s="10">
        <v>59.76</v>
      </c>
      <c r="U6" s="10">
        <v>59.76</v>
      </c>
      <c r="V6" s="10">
        <v>38.520000000000003</v>
      </c>
      <c r="W6" s="10">
        <v>40.68</v>
      </c>
      <c r="X6" s="10">
        <v>32.4</v>
      </c>
      <c r="Y6" s="10">
        <v>29.16</v>
      </c>
      <c r="Z6" s="10">
        <v>29.52</v>
      </c>
      <c r="AA6" s="10">
        <v>39.6</v>
      </c>
      <c r="AB6" s="10">
        <v>40.68</v>
      </c>
      <c r="AC6" s="10">
        <v>45</v>
      </c>
      <c r="AD6" s="10">
        <v>34.200000000000003</v>
      </c>
      <c r="AE6" s="10">
        <v>28.8</v>
      </c>
      <c r="AF6" s="13">
        <f>MAX(B6:AE6)</f>
        <v>59.76</v>
      </c>
      <c r="AG6" s="104">
        <f>AVERAGE(B6:AE6)</f>
        <v>36.671999999999997</v>
      </c>
    </row>
    <row r="7" spans="1:36" x14ac:dyDescent="0.2">
      <c r="A7" s="56" t="s">
        <v>0</v>
      </c>
      <c r="B7" s="10">
        <f>[2]Setembro!$J$5</f>
        <v>42.12</v>
      </c>
      <c r="C7" s="10">
        <f>[2]Setembro!$J$6</f>
        <v>40.32</v>
      </c>
      <c r="D7" s="10">
        <f>[2]Setembro!$J$7</f>
        <v>28.44</v>
      </c>
      <c r="E7" s="10">
        <f>[2]Setembro!$J$8</f>
        <v>21.240000000000002</v>
      </c>
      <c r="F7" s="10">
        <f>[2]Setembro!$J$9</f>
        <v>25.92</v>
      </c>
      <c r="G7" s="10">
        <f>[2]Setembro!$J$10</f>
        <v>29.52</v>
      </c>
      <c r="H7" s="10">
        <f>[2]Setembro!$J$11</f>
        <v>22.68</v>
      </c>
      <c r="I7" s="10">
        <f>[2]Setembro!$J$12</f>
        <v>38.519999999999996</v>
      </c>
      <c r="J7" s="10">
        <f>[2]Setembro!$J$13</f>
        <v>38.880000000000003</v>
      </c>
      <c r="K7" s="10">
        <f>[2]Setembro!$J$14</f>
        <v>31.680000000000003</v>
      </c>
      <c r="L7" s="10">
        <f>[2]Setembro!$J$15</f>
        <v>18.36</v>
      </c>
      <c r="M7" s="10">
        <f>[2]Setembro!$J$16</f>
        <v>24.48</v>
      </c>
      <c r="N7" s="10">
        <f>[2]Setembro!$J$17</f>
        <v>22.32</v>
      </c>
      <c r="O7" s="10">
        <f>[2]Setembro!$J$18</f>
        <v>29.16</v>
      </c>
      <c r="P7" s="10">
        <f>[2]Setembro!$J$19</f>
        <v>16.2</v>
      </c>
      <c r="Q7" s="10">
        <f>[2]Setembro!$J$20</f>
        <v>30.240000000000002</v>
      </c>
      <c r="R7" s="10">
        <f>[2]Setembro!$J$21</f>
        <v>45</v>
      </c>
      <c r="S7" s="10">
        <f>[2]Setembro!$J$22</f>
        <v>33.840000000000003</v>
      </c>
      <c r="T7" s="10">
        <f>[2]Setembro!$J$23</f>
        <v>37.440000000000005</v>
      </c>
      <c r="U7" s="10">
        <f>[2]Setembro!$J$24</f>
        <v>47.88</v>
      </c>
      <c r="V7" s="10">
        <f>[2]Setembro!$J$25</f>
        <v>38.519999999999996</v>
      </c>
      <c r="W7" s="10">
        <f>[2]Setembro!$J$26</f>
        <v>32.76</v>
      </c>
      <c r="X7" s="10">
        <f>[2]Setembro!$J$27</f>
        <v>29.52</v>
      </c>
      <c r="Y7" s="10">
        <f>[2]Setembro!$J$28</f>
        <v>28.08</v>
      </c>
      <c r="Z7" s="10">
        <f>[2]Setembro!$J$29</f>
        <v>28.44</v>
      </c>
      <c r="AA7" s="10">
        <f>[2]Setembro!$J$30</f>
        <v>41.04</v>
      </c>
      <c r="AB7" s="10">
        <f>[2]Setembro!$J$31</f>
        <v>34.56</v>
      </c>
      <c r="AC7" s="10">
        <f>[2]Setembro!$J$32</f>
        <v>54</v>
      </c>
      <c r="AD7" s="10">
        <f>[2]Setembro!$J$33</f>
        <v>21.240000000000002</v>
      </c>
      <c r="AE7" s="10">
        <f>[2]Setembro!$J$34</f>
        <v>23.759999999999998</v>
      </c>
      <c r="AF7" s="13">
        <f t="shared" ref="AF7:AF29" si="1">MAX(B7:AE7)</f>
        <v>54</v>
      </c>
      <c r="AG7" s="104">
        <f t="shared" ref="AG7:AG29" si="2">AVERAGE(B7:AE7)</f>
        <v>31.872000000000003</v>
      </c>
    </row>
    <row r="8" spans="1:36" x14ac:dyDescent="0.2">
      <c r="A8" s="56" t="s">
        <v>220</v>
      </c>
      <c r="B8" s="10">
        <v>46.800000000000004</v>
      </c>
      <c r="C8" s="10">
        <v>38.159999999999997</v>
      </c>
      <c r="D8" s="10">
        <v>39.24</v>
      </c>
      <c r="E8" s="10">
        <v>26.64</v>
      </c>
      <c r="F8" s="10">
        <v>35.28</v>
      </c>
      <c r="G8" s="10">
        <v>31.680000000000003</v>
      </c>
      <c r="H8" s="10">
        <v>32.76</v>
      </c>
      <c r="I8" s="10">
        <v>59.04</v>
      </c>
      <c r="J8" s="10">
        <v>51.480000000000004</v>
      </c>
      <c r="K8" s="10">
        <v>38.519999999999996</v>
      </c>
      <c r="L8" s="10">
        <v>22.68</v>
      </c>
      <c r="M8" s="10">
        <v>23.400000000000002</v>
      </c>
      <c r="N8" s="10">
        <v>28.8</v>
      </c>
      <c r="O8" s="10">
        <v>33.119999999999997</v>
      </c>
      <c r="P8" s="10">
        <v>25.56</v>
      </c>
      <c r="Q8" s="10">
        <v>30.6</v>
      </c>
      <c r="R8" s="10">
        <v>50.4</v>
      </c>
      <c r="S8" s="10">
        <v>49.680000000000007</v>
      </c>
      <c r="T8" s="10">
        <v>52.56</v>
      </c>
      <c r="U8" s="10">
        <v>45.72</v>
      </c>
      <c r="V8" s="10">
        <v>43.56</v>
      </c>
      <c r="W8" s="10">
        <v>43.56</v>
      </c>
      <c r="X8" s="10">
        <v>40.32</v>
      </c>
      <c r="Y8" s="10">
        <v>45.36</v>
      </c>
      <c r="Z8" s="10">
        <v>42.480000000000004</v>
      </c>
      <c r="AA8" s="10">
        <v>42.84</v>
      </c>
      <c r="AB8" s="10">
        <v>42.480000000000004</v>
      </c>
      <c r="AC8" s="10">
        <v>46.800000000000004</v>
      </c>
      <c r="AD8" s="10">
        <v>38.880000000000003</v>
      </c>
      <c r="AE8" s="10">
        <v>37.800000000000004</v>
      </c>
      <c r="AF8" s="13">
        <f t="shared" ref="AF8" si="3">MAX(B8:AE8)</f>
        <v>59.04</v>
      </c>
      <c r="AG8" s="104">
        <f t="shared" ref="AG8" si="4">AVERAGE(B8:AE8)</f>
        <v>39.539999999999992</v>
      </c>
    </row>
    <row r="9" spans="1:36" x14ac:dyDescent="0.2">
      <c r="A9" s="56" t="s">
        <v>85</v>
      </c>
      <c r="B9" s="10">
        <f>[3]Setembro!$J$5</f>
        <v>39.96</v>
      </c>
      <c r="C9" s="10">
        <f>[3]Setembro!$J$6</f>
        <v>44.28</v>
      </c>
      <c r="D9" s="10">
        <f>[3]Setembro!$J$7</f>
        <v>29.16</v>
      </c>
      <c r="E9" s="10">
        <f>[3]Setembro!$J$8</f>
        <v>36.72</v>
      </c>
      <c r="F9" s="10">
        <f>[3]Setembro!$J$9</f>
        <v>39.6</v>
      </c>
      <c r="G9" s="10">
        <f>[3]Setembro!$J$10</f>
        <v>42.480000000000004</v>
      </c>
      <c r="H9" s="10">
        <f>[3]Setembro!$J$11</f>
        <v>32.4</v>
      </c>
      <c r="I9" s="10">
        <f>[3]Setembro!$J$12</f>
        <v>50.4</v>
      </c>
      <c r="J9" s="10">
        <f>[3]Setembro!$J$13</f>
        <v>46.800000000000004</v>
      </c>
      <c r="K9" s="10">
        <f>[3]Setembro!$J$14</f>
        <v>31.319999999999997</v>
      </c>
      <c r="L9" s="10">
        <f>[3]Setembro!$J$15</f>
        <v>31.680000000000003</v>
      </c>
      <c r="M9" s="10">
        <f>[3]Setembro!$J$16</f>
        <v>29.16</v>
      </c>
      <c r="N9" s="10">
        <f>[3]Setembro!$J$17</f>
        <v>34.200000000000003</v>
      </c>
      <c r="O9" s="10">
        <f>[3]Setembro!$J$18</f>
        <v>54</v>
      </c>
      <c r="P9" s="10">
        <f>[3]Setembro!$J$19</f>
        <v>29.880000000000003</v>
      </c>
      <c r="Q9" s="10">
        <f>[3]Setembro!$J$20</f>
        <v>41.76</v>
      </c>
      <c r="R9" s="10">
        <f>[3]Setembro!$J$21</f>
        <v>50.76</v>
      </c>
      <c r="S9" s="10">
        <f>[3]Setembro!$J$22</f>
        <v>41.04</v>
      </c>
      <c r="T9" s="10">
        <f>[3]Setembro!$J$23</f>
        <v>50.4</v>
      </c>
      <c r="U9" s="10">
        <f>[3]Setembro!$J$24</f>
        <v>56.16</v>
      </c>
      <c r="V9" s="10">
        <f>[3]Setembro!$J$25</f>
        <v>65.88000000000001</v>
      </c>
      <c r="W9" s="10">
        <f>[3]Setembro!$J$26</f>
        <v>49.32</v>
      </c>
      <c r="X9" s="10">
        <f>[3]Setembro!$J$27</f>
        <v>44.64</v>
      </c>
      <c r="Y9" s="10">
        <f>[3]Setembro!$J$28</f>
        <v>39.24</v>
      </c>
      <c r="Z9" s="10">
        <f>[3]Setembro!$J$29</f>
        <v>39.6</v>
      </c>
      <c r="AA9" s="10">
        <f>[3]Setembro!$J$30</f>
        <v>43.56</v>
      </c>
      <c r="AB9" s="10">
        <f>[3]Setembro!$J$31</f>
        <v>39.24</v>
      </c>
      <c r="AC9" s="10">
        <f>[3]Setembro!$J$32</f>
        <v>38.880000000000003</v>
      </c>
      <c r="AD9" s="10">
        <f>[3]Setembro!$J$33</f>
        <v>33.119999999999997</v>
      </c>
      <c r="AE9" s="10">
        <f>[3]Setembro!$J$34</f>
        <v>30.96</v>
      </c>
      <c r="AF9" s="13">
        <f t="shared" si="1"/>
        <v>65.88000000000001</v>
      </c>
      <c r="AG9" s="104">
        <f t="shared" si="2"/>
        <v>41.22</v>
      </c>
    </row>
    <row r="10" spans="1:36" x14ac:dyDescent="0.2">
      <c r="A10" s="56" t="s">
        <v>41</v>
      </c>
      <c r="B10" s="10">
        <f>[4]Setembro!$J$5</f>
        <v>40.680000000000007</v>
      </c>
      <c r="C10" s="10">
        <f>[4]Setembro!$J$6</f>
        <v>33.480000000000004</v>
      </c>
      <c r="D10" s="10">
        <f>[4]Setembro!$J$7</f>
        <v>36.36</v>
      </c>
      <c r="E10" s="10">
        <f>[4]Setembro!$J$8</f>
        <v>32.04</v>
      </c>
      <c r="F10" s="10">
        <f>[4]Setembro!$J$9</f>
        <v>41.04</v>
      </c>
      <c r="G10" s="10">
        <f>[4]Setembro!$J$10</f>
        <v>47.16</v>
      </c>
      <c r="H10" s="10">
        <f>[4]Setembro!$J$11</f>
        <v>52.2</v>
      </c>
      <c r="I10" s="10">
        <f>[4]Setembro!$J$12</f>
        <v>33.840000000000003</v>
      </c>
      <c r="J10" s="10">
        <f>[4]Setembro!$J$13</f>
        <v>32.4</v>
      </c>
      <c r="K10" s="10">
        <f>[4]Setembro!$J$14</f>
        <v>39.6</v>
      </c>
      <c r="L10" s="10">
        <f>[4]Setembro!$J$15</f>
        <v>32.4</v>
      </c>
      <c r="M10" s="10">
        <f>[4]Setembro!$J$16</f>
        <v>34.92</v>
      </c>
      <c r="N10" s="10">
        <f>[4]Setembro!$J$17</f>
        <v>28.08</v>
      </c>
      <c r="O10" s="10">
        <f>[4]Setembro!$J$18</f>
        <v>32.04</v>
      </c>
      <c r="P10" s="10">
        <f>[4]Setembro!$J$19</f>
        <v>21.6</v>
      </c>
      <c r="Q10" s="10">
        <f>[4]Setembro!$J$20</f>
        <v>32.4</v>
      </c>
      <c r="R10" s="10">
        <f>[4]Setembro!$J$21</f>
        <v>44.64</v>
      </c>
      <c r="S10" s="10">
        <f>[4]Setembro!$J$22</f>
        <v>54.72</v>
      </c>
      <c r="T10" s="10">
        <f>[4]Setembro!$J$23</f>
        <v>51.12</v>
      </c>
      <c r="U10" s="10">
        <f>[4]Setembro!$J$24</f>
        <v>58.680000000000007</v>
      </c>
      <c r="V10" s="10">
        <f>[4]Setembro!$J$25</f>
        <v>52.56</v>
      </c>
      <c r="W10" s="10">
        <f>[4]Setembro!$J$26</f>
        <v>38.880000000000003</v>
      </c>
      <c r="X10" s="10">
        <f>[4]Setembro!$J$27</f>
        <v>36</v>
      </c>
      <c r="Y10" s="10">
        <f>[4]Setembro!$J$28</f>
        <v>31.680000000000003</v>
      </c>
      <c r="Z10" s="10">
        <f>[4]Setembro!$J$29</f>
        <v>32.76</v>
      </c>
      <c r="AA10" s="10">
        <f>[4]Setembro!$J$30</f>
        <v>52.2</v>
      </c>
      <c r="AB10" s="10">
        <f>[4]Setembro!$J$31</f>
        <v>34.200000000000003</v>
      </c>
      <c r="AC10" s="10">
        <f>[4]Setembro!$J$32</f>
        <v>39.24</v>
      </c>
      <c r="AD10" s="10">
        <f>[4]Setembro!$J$33</f>
        <v>44.28</v>
      </c>
      <c r="AE10" s="10">
        <f>[4]Setembro!$J$34</f>
        <v>34.92</v>
      </c>
      <c r="AF10" s="13">
        <f t="shared" si="1"/>
        <v>58.680000000000007</v>
      </c>
      <c r="AG10" s="104">
        <f t="shared" si="2"/>
        <v>39.203999999999994</v>
      </c>
    </row>
    <row r="11" spans="1:36" x14ac:dyDescent="0.2">
      <c r="A11" s="56" t="s">
        <v>93</v>
      </c>
      <c r="B11" s="10" t="str">
        <f>[5]Setembro!$J$5</f>
        <v>*</v>
      </c>
      <c r="C11" s="10" t="str">
        <f>[5]Setembro!$J$6</f>
        <v>*</v>
      </c>
      <c r="D11" s="10" t="str">
        <f>[5]Setembro!$J$7</f>
        <v>*</v>
      </c>
      <c r="E11" s="10" t="str">
        <f>[5]Setembro!$J$8</f>
        <v>*</v>
      </c>
      <c r="F11" s="10" t="str">
        <f>[5]Setembro!$J$9</f>
        <v>*</v>
      </c>
      <c r="G11" s="10" t="str">
        <f>[5]Setembro!$J$10</f>
        <v>*</v>
      </c>
      <c r="H11" s="10" t="str">
        <f>[5]Setembro!$J$11</f>
        <v>*</v>
      </c>
      <c r="I11" s="10" t="str">
        <f>[5]Setembro!$J$12</f>
        <v>*</v>
      </c>
      <c r="J11" s="10" t="str">
        <f>[5]Setembro!$J$13</f>
        <v>*</v>
      </c>
      <c r="K11" s="10" t="str">
        <f>[5]Setembro!$J$14</f>
        <v>*</v>
      </c>
      <c r="L11" s="10" t="str">
        <f>[5]Setembro!$J$15</f>
        <v>*</v>
      </c>
      <c r="M11" s="10" t="str">
        <f>[5]Setembro!$J$16</f>
        <v>*</v>
      </c>
      <c r="N11" s="10" t="str">
        <f>[5]Setembro!$J$17</f>
        <v>*</v>
      </c>
      <c r="O11" s="10" t="str">
        <f>[5]Setembro!$J$18</f>
        <v>*</v>
      </c>
      <c r="P11" s="10" t="str">
        <f>[5]Setembro!$J$19</f>
        <v>*</v>
      </c>
      <c r="Q11" s="10" t="str">
        <f>[5]Setembro!$J$20</f>
        <v>*</v>
      </c>
      <c r="R11" s="10" t="str">
        <f>[5]Setembro!$J$21</f>
        <v>*</v>
      </c>
      <c r="S11" s="10" t="str">
        <f>[5]Setembro!$J$22</f>
        <v>*</v>
      </c>
      <c r="T11" s="10" t="str">
        <f>[5]Setembro!$J$23</f>
        <v>*</v>
      </c>
      <c r="U11" s="10" t="str">
        <f>[5]Setembro!$J$24</f>
        <v>*</v>
      </c>
      <c r="V11" s="10">
        <f>[5]Setembro!$J$25</f>
        <v>38.519999999999996</v>
      </c>
      <c r="W11" s="10">
        <f>[5]Setembro!$J$26</f>
        <v>46.440000000000005</v>
      </c>
      <c r="X11" s="10">
        <f>[5]Setembro!$J$27</f>
        <v>39.6</v>
      </c>
      <c r="Y11" s="10">
        <f>[5]Setembro!$J$28</f>
        <v>33.840000000000003</v>
      </c>
      <c r="Z11" s="10">
        <f>[5]Setembro!$J$29</f>
        <v>72.72</v>
      </c>
      <c r="AA11" s="10">
        <f>[5]Setembro!$J$30</f>
        <v>46.440000000000005</v>
      </c>
      <c r="AB11" s="10">
        <f>[5]Setembro!$J$31</f>
        <v>48.24</v>
      </c>
      <c r="AC11" s="10">
        <f>[5]Setembro!$J$32</f>
        <v>52.92</v>
      </c>
      <c r="AD11" s="10">
        <f>[5]Setembro!$J$33</f>
        <v>40.680000000000007</v>
      </c>
      <c r="AE11" s="10">
        <f>[5]Setembro!$J$34</f>
        <v>32.4</v>
      </c>
      <c r="AF11" s="13" t="s">
        <v>187</v>
      </c>
      <c r="AG11" s="104" t="s">
        <v>187</v>
      </c>
    </row>
    <row r="12" spans="1:36" x14ac:dyDescent="0.2">
      <c r="A12" s="56" t="s">
        <v>136</v>
      </c>
      <c r="B12" s="10">
        <f>[6]Setembro!$J$5</f>
        <v>36.36</v>
      </c>
      <c r="C12" s="10">
        <f>[6]Setembro!$J$6</f>
        <v>39.6</v>
      </c>
      <c r="D12" s="10">
        <f>[6]Setembro!$J$7</f>
        <v>43.92</v>
      </c>
      <c r="E12" s="10">
        <f>[6]Setembro!$J$8</f>
        <v>36</v>
      </c>
      <c r="F12" s="10">
        <f>[6]Setembro!$J$9</f>
        <v>40.680000000000007</v>
      </c>
      <c r="G12" s="10">
        <f>[6]Setembro!$J$10</f>
        <v>48.24</v>
      </c>
      <c r="H12" s="10">
        <f>[6]Setembro!$J$11</f>
        <v>32.4</v>
      </c>
      <c r="I12" s="10">
        <f>[6]Setembro!$J$12</f>
        <v>47.88</v>
      </c>
      <c r="J12" s="10">
        <f>[6]Setembro!$J$13</f>
        <v>39.96</v>
      </c>
      <c r="K12" s="10">
        <f>[6]Setembro!$J$14</f>
        <v>40.32</v>
      </c>
      <c r="L12" s="10">
        <f>[6]Setembro!$J$15</f>
        <v>39.6</v>
      </c>
      <c r="M12" s="10">
        <f>[6]Setembro!$J$16</f>
        <v>30.240000000000002</v>
      </c>
      <c r="N12" s="10">
        <f>[6]Setembro!$J$17</f>
        <v>27.36</v>
      </c>
      <c r="O12" s="10">
        <f>[6]Setembro!$J$18</f>
        <v>55.080000000000005</v>
      </c>
      <c r="P12" s="10">
        <f>[6]Setembro!$J$19</f>
        <v>35.28</v>
      </c>
      <c r="Q12" s="10">
        <f>[6]Setembro!$J$20</f>
        <v>40.32</v>
      </c>
      <c r="R12" s="10">
        <f>[6]Setembro!$J$21</f>
        <v>42.480000000000004</v>
      </c>
      <c r="S12" s="10">
        <f>[6]Setembro!$J$22</f>
        <v>41.4</v>
      </c>
      <c r="T12" s="10">
        <f>[6]Setembro!$J$23</f>
        <v>62.639999999999993</v>
      </c>
      <c r="U12" s="10">
        <f>[6]Setembro!$J$24</f>
        <v>45</v>
      </c>
      <c r="V12" s="10">
        <f>[6]Setembro!$J$25</f>
        <v>40.32</v>
      </c>
      <c r="W12" s="10">
        <f>[6]Setembro!$J$26</f>
        <v>49.32</v>
      </c>
      <c r="X12" s="10">
        <f>[6]Setembro!$J$27</f>
        <v>46.800000000000004</v>
      </c>
      <c r="Y12" s="10">
        <f>[6]Setembro!$J$28</f>
        <v>29.880000000000003</v>
      </c>
      <c r="Z12" s="10">
        <f>[6]Setembro!$J$29</f>
        <v>27.36</v>
      </c>
      <c r="AA12" s="10">
        <f>[6]Setembro!$J$30</f>
        <v>41.4</v>
      </c>
      <c r="AB12" s="10">
        <f>[6]Setembro!$J$31</f>
        <v>50.4</v>
      </c>
      <c r="AC12" s="10">
        <f>[6]Setembro!$J$32</f>
        <v>34.56</v>
      </c>
      <c r="AD12" s="10">
        <f>[6]Setembro!$J$33</f>
        <v>29.52</v>
      </c>
      <c r="AE12" s="10">
        <f>[6]Setembro!$J$34</f>
        <v>26.64</v>
      </c>
      <c r="AF12" s="13">
        <f t="shared" si="1"/>
        <v>62.639999999999993</v>
      </c>
      <c r="AG12" s="104">
        <f t="shared" si="2"/>
        <v>40.032000000000011</v>
      </c>
    </row>
    <row r="13" spans="1:36" x14ac:dyDescent="0.2">
      <c r="A13" s="56" t="s">
        <v>1</v>
      </c>
      <c r="B13" s="10">
        <f>[7]Setembro!$J$5</f>
        <v>39.6</v>
      </c>
      <c r="C13" s="10">
        <f>[7]Setembro!$J$6</f>
        <v>44.64</v>
      </c>
      <c r="D13" s="10">
        <f>[7]Setembro!$J$7</f>
        <v>36</v>
      </c>
      <c r="E13" s="10">
        <f>[7]Setembro!$J$8</f>
        <v>37.080000000000005</v>
      </c>
      <c r="F13" s="10">
        <f>[7]Setembro!$J$9</f>
        <v>44.64</v>
      </c>
      <c r="G13" s="10">
        <f>[7]Setembro!$J$10</f>
        <v>49.680000000000007</v>
      </c>
      <c r="H13" s="10">
        <f>[7]Setembro!$J$11</f>
        <v>29.16</v>
      </c>
      <c r="I13" s="10">
        <f>[7]Setembro!$J$12</f>
        <v>51.12</v>
      </c>
      <c r="J13" s="10">
        <f>[7]Setembro!$J$13</f>
        <v>38.159999999999997</v>
      </c>
      <c r="K13" s="10">
        <f>[7]Setembro!$J$14</f>
        <v>39.96</v>
      </c>
      <c r="L13" s="10">
        <f>[7]Setembro!$J$15</f>
        <v>30.96</v>
      </c>
      <c r="M13" s="10">
        <f>[7]Setembro!$J$16</f>
        <v>30.96</v>
      </c>
      <c r="N13" s="10">
        <f>[7]Setembro!$J$17</f>
        <v>28.44</v>
      </c>
      <c r="O13" s="10">
        <f>[7]Setembro!$J$18</f>
        <v>45.72</v>
      </c>
      <c r="P13" s="10">
        <f>[7]Setembro!$J$19</f>
        <v>21.240000000000002</v>
      </c>
      <c r="Q13" s="10">
        <f>[7]Setembro!$J$20</f>
        <v>38.880000000000003</v>
      </c>
      <c r="R13" s="10">
        <f>[7]Setembro!$J$21</f>
        <v>53.28</v>
      </c>
      <c r="S13" s="10">
        <f>[7]Setembro!$J$22</f>
        <v>54.36</v>
      </c>
      <c r="T13" s="10">
        <f>[7]Setembro!$J$23</f>
        <v>43.92</v>
      </c>
      <c r="U13" s="10">
        <f>[7]Setembro!$J$24</f>
        <v>65.160000000000011</v>
      </c>
      <c r="V13" s="10">
        <f>[7]Setembro!$J$25</f>
        <v>42.12</v>
      </c>
      <c r="W13" s="10">
        <f>[7]Setembro!$J$26</f>
        <v>47.519999999999996</v>
      </c>
      <c r="X13" s="10">
        <f>[7]Setembro!$J$27</f>
        <v>45</v>
      </c>
      <c r="Y13" s="10">
        <f>[7]Setembro!$J$28</f>
        <v>33.480000000000004</v>
      </c>
      <c r="Z13" s="10">
        <f>[7]Setembro!$J$29</f>
        <v>39.6</v>
      </c>
      <c r="AA13" s="10">
        <f>[7]Setembro!$J$30</f>
        <v>46.080000000000005</v>
      </c>
      <c r="AB13" s="10">
        <f>[7]Setembro!$J$31</f>
        <v>46.800000000000004</v>
      </c>
      <c r="AC13" s="10">
        <f>[7]Setembro!$J$32</f>
        <v>43.2</v>
      </c>
      <c r="AD13" s="10">
        <f>[7]Setembro!$J$33</f>
        <v>28.8</v>
      </c>
      <c r="AE13" s="10">
        <f>[7]Setembro!$J$34</f>
        <v>28.8</v>
      </c>
      <c r="AF13" s="13">
        <f t="shared" si="1"/>
        <v>65.160000000000011</v>
      </c>
      <c r="AG13" s="104">
        <f t="shared" si="2"/>
        <v>40.811999999999991</v>
      </c>
      <c r="AI13" s="11" t="s">
        <v>24</v>
      </c>
      <c r="AJ13" t="s">
        <v>24</v>
      </c>
    </row>
    <row r="14" spans="1:36" x14ac:dyDescent="0.2">
      <c r="A14" s="56" t="s">
        <v>2</v>
      </c>
      <c r="B14" s="10">
        <f>[8]Setembro!$J$5</f>
        <v>28.44</v>
      </c>
      <c r="C14" s="10">
        <f>[8]Setembro!$J$6</f>
        <v>28.44</v>
      </c>
      <c r="D14" s="10">
        <f>[8]Setembro!$J$7</f>
        <v>29.16</v>
      </c>
      <c r="E14" s="10">
        <f>[8]Setembro!$J$8</f>
        <v>35.28</v>
      </c>
      <c r="F14" s="10">
        <f>[8]Setembro!$J$9</f>
        <v>28.8</v>
      </c>
      <c r="G14" s="10">
        <f>[8]Setembro!$J$10</f>
        <v>45.36</v>
      </c>
      <c r="H14" s="10">
        <f>[8]Setembro!$J$11</f>
        <v>39.24</v>
      </c>
      <c r="I14" s="10">
        <f>[8]Setembro!$J$12</f>
        <v>56.16</v>
      </c>
      <c r="J14" s="10">
        <f>[8]Setembro!$J$13</f>
        <v>30.240000000000002</v>
      </c>
      <c r="K14" s="10">
        <f>[8]Setembro!$J$14</f>
        <v>21.240000000000002</v>
      </c>
      <c r="L14" s="10">
        <f>[8]Setembro!$J$15</f>
        <v>24.48</v>
      </c>
      <c r="M14" s="10">
        <f>[8]Setembro!$J$16</f>
        <v>27</v>
      </c>
      <c r="N14" s="10">
        <f>[8]Setembro!$J$17</f>
        <v>30.96</v>
      </c>
      <c r="O14" s="10">
        <f>[8]Setembro!$J$18</f>
        <v>36.72</v>
      </c>
      <c r="P14" s="10">
        <f>[8]Setembro!$J$19</f>
        <v>29.16</v>
      </c>
      <c r="Q14" s="10">
        <f>[8]Setembro!$J$20</f>
        <v>27</v>
      </c>
      <c r="R14" s="10">
        <f>[8]Setembro!$J$21</f>
        <v>34.56</v>
      </c>
      <c r="S14" s="10">
        <f>[8]Setembro!$J$22</f>
        <v>25.56</v>
      </c>
      <c r="T14" s="10">
        <f>[8]Setembro!$J$23</f>
        <v>54.72</v>
      </c>
      <c r="U14" s="10">
        <f>[8]Setembro!$J$24</f>
        <v>23.400000000000002</v>
      </c>
      <c r="V14" s="10">
        <f>[8]Setembro!$J$25</f>
        <v>57.960000000000008</v>
      </c>
      <c r="W14" s="10">
        <f>[8]Setembro!$J$26</f>
        <v>57.24</v>
      </c>
      <c r="X14" s="10">
        <f>[8]Setembro!$J$27</f>
        <v>24.48</v>
      </c>
      <c r="Y14" s="10">
        <f>[8]Setembro!$J$28</f>
        <v>24.48</v>
      </c>
      <c r="Z14" s="10">
        <f>[8]Setembro!$J$29</f>
        <v>29.16</v>
      </c>
      <c r="AA14" s="10">
        <f>[8]Setembro!$J$30</f>
        <v>38.880000000000003</v>
      </c>
      <c r="AB14" s="10">
        <f>[8]Setembro!$J$31</f>
        <v>42.84</v>
      </c>
      <c r="AC14" s="10">
        <f>[8]Setembro!$J$32</f>
        <v>27</v>
      </c>
      <c r="AD14" s="10">
        <f>[8]Setembro!$J$33</f>
        <v>26.28</v>
      </c>
      <c r="AE14" s="10">
        <f>[8]Setembro!$J$34</f>
        <v>23.400000000000002</v>
      </c>
      <c r="AF14" s="13">
        <f t="shared" si="1"/>
        <v>57.960000000000008</v>
      </c>
      <c r="AG14" s="104">
        <f t="shared" si="2"/>
        <v>33.588000000000001</v>
      </c>
      <c r="AH14" s="11" t="s">
        <v>24</v>
      </c>
      <c r="AI14" s="11" t="s">
        <v>24</v>
      </c>
    </row>
    <row r="15" spans="1:36" x14ac:dyDescent="0.2">
      <c r="A15" s="56" t="s">
        <v>3</v>
      </c>
      <c r="B15" s="10">
        <f>[9]Setembro!$J$5</f>
        <v>39.24</v>
      </c>
      <c r="C15" s="10">
        <f>[9]Setembro!$J$6</f>
        <v>37.440000000000005</v>
      </c>
      <c r="D15" s="10">
        <f>[9]Setembro!$J$7</f>
        <v>32.4</v>
      </c>
      <c r="E15" s="10">
        <f>[9]Setembro!$J$8</f>
        <v>32.04</v>
      </c>
      <c r="F15" s="10">
        <f>[9]Setembro!$J$9</f>
        <v>34.92</v>
      </c>
      <c r="G15" s="10">
        <f>[9]Setembro!$J$10</f>
        <v>49.32</v>
      </c>
      <c r="H15" s="10">
        <f>[9]Setembro!$J$11</f>
        <v>50.4</v>
      </c>
      <c r="I15" s="10">
        <f>[9]Setembro!$J$12</f>
        <v>45.36</v>
      </c>
      <c r="J15" s="10">
        <f>[9]Setembro!$J$13</f>
        <v>35.28</v>
      </c>
      <c r="K15" s="10">
        <f>[9]Setembro!$J$14</f>
        <v>27.36</v>
      </c>
      <c r="L15" s="10">
        <f>[9]Setembro!$J$15</f>
        <v>32.76</v>
      </c>
      <c r="M15" s="10">
        <f>[9]Setembro!$J$16</f>
        <v>30.6</v>
      </c>
      <c r="N15" s="10">
        <f>[9]Setembro!$J$17</f>
        <v>30.240000000000002</v>
      </c>
      <c r="O15" s="10">
        <f>[9]Setembro!$J$18</f>
        <v>46.440000000000005</v>
      </c>
      <c r="P15" s="10">
        <f>[9]Setembro!$J$19</f>
        <v>31.319999999999997</v>
      </c>
      <c r="Q15" s="10">
        <f>[9]Setembro!$J$20</f>
        <v>26.28</v>
      </c>
      <c r="R15" s="10">
        <f>[9]Setembro!$J$21</f>
        <v>37.080000000000005</v>
      </c>
      <c r="S15" s="10">
        <f>[9]Setembro!$J$22</f>
        <v>32.4</v>
      </c>
      <c r="T15" s="10">
        <f>[9]Setembro!$J$23</f>
        <v>47.519999999999996</v>
      </c>
      <c r="U15" s="10">
        <f>[9]Setembro!$J$24</f>
        <v>36.72</v>
      </c>
      <c r="V15" s="10">
        <f>[9]Setembro!$J$25</f>
        <v>49.32</v>
      </c>
      <c r="W15" s="10">
        <f>[9]Setembro!$J$26</f>
        <v>38.159999999999997</v>
      </c>
      <c r="X15" s="10">
        <f>[9]Setembro!$J$27</f>
        <v>31.680000000000003</v>
      </c>
      <c r="Y15" s="10">
        <f>[9]Setembro!$J$28</f>
        <v>25.56</v>
      </c>
      <c r="Z15" s="10">
        <f>[9]Setembro!$J$29</f>
        <v>37.440000000000005</v>
      </c>
      <c r="AA15" s="10">
        <f>[9]Setembro!$J$30</f>
        <v>41.4</v>
      </c>
      <c r="AB15" s="10">
        <f>[9]Setembro!$J$31</f>
        <v>57.960000000000008</v>
      </c>
      <c r="AC15" s="10">
        <f>[9]Setembro!$J$32</f>
        <v>37.080000000000005</v>
      </c>
      <c r="AD15" s="10">
        <f>[9]Setembro!$J$33</f>
        <v>36</v>
      </c>
      <c r="AE15" s="10">
        <f>[9]Setembro!$J$34</f>
        <v>28.8</v>
      </c>
      <c r="AF15" s="13">
        <f t="shared" si="1"/>
        <v>57.960000000000008</v>
      </c>
      <c r="AG15" s="104">
        <f t="shared" si="2"/>
        <v>37.283999999999999</v>
      </c>
    </row>
    <row r="16" spans="1:36" x14ac:dyDescent="0.2">
      <c r="A16" s="56" t="s">
        <v>4</v>
      </c>
      <c r="B16" s="10">
        <f>[10]Setembro!$J$5</f>
        <v>50.4</v>
      </c>
      <c r="C16" s="10">
        <f>[10]Setembro!$J$6</f>
        <v>43.56</v>
      </c>
      <c r="D16" s="10">
        <f>[10]Setembro!$J$7</f>
        <v>51.480000000000004</v>
      </c>
      <c r="E16" s="10">
        <f>[10]Setembro!$J$8</f>
        <v>27.36</v>
      </c>
      <c r="F16" s="10">
        <f>[10]Setembro!$J$9</f>
        <v>43.56</v>
      </c>
      <c r="G16" s="10">
        <f>[10]Setembro!$J$10</f>
        <v>33.840000000000003</v>
      </c>
      <c r="H16" s="10">
        <f>[10]Setembro!$J$11</f>
        <v>32.76</v>
      </c>
      <c r="I16" s="10">
        <f>[10]Setembro!$J$12</f>
        <v>54</v>
      </c>
      <c r="J16" s="10">
        <f>[10]Setembro!$J$13</f>
        <v>39.6</v>
      </c>
      <c r="K16" s="10">
        <f>[10]Setembro!$J$14</f>
        <v>54.72</v>
      </c>
      <c r="L16" s="10">
        <f>[10]Setembro!$J$15</f>
        <v>16.2</v>
      </c>
      <c r="M16" s="10">
        <f>[10]Setembro!$J$16</f>
        <v>22.68</v>
      </c>
      <c r="N16" s="10">
        <f>[10]Setembro!$J$17</f>
        <v>42.12</v>
      </c>
      <c r="O16" s="10">
        <f>[10]Setembro!$J$18</f>
        <v>49.680000000000007</v>
      </c>
      <c r="P16" s="10">
        <f>[10]Setembro!$J$19</f>
        <v>33.480000000000004</v>
      </c>
      <c r="Q16" s="10">
        <f>[10]Setembro!$J$20</f>
        <v>35.28</v>
      </c>
      <c r="R16" s="10">
        <f>[10]Setembro!$J$21</f>
        <v>39.96</v>
      </c>
      <c r="S16" s="10">
        <f>[10]Setembro!$J$22</f>
        <v>43.92</v>
      </c>
      <c r="T16" s="10">
        <f>[10]Setembro!$J$23</f>
        <v>49.680000000000007</v>
      </c>
      <c r="U16" s="10">
        <f>[10]Setembro!$J$24</f>
        <v>30.240000000000002</v>
      </c>
      <c r="V16" s="10">
        <f>[10]Setembro!$J$25</f>
        <v>54.72</v>
      </c>
      <c r="W16" s="10">
        <f>[10]Setembro!$J$26</f>
        <v>42.84</v>
      </c>
      <c r="X16" s="10">
        <f>[10]Setembro!$J$27</f>
        <v>29.16</v>
      </c>
      <c r="Y16" s="10">
        <f>[10]Setembro!$J$28</f>
        <v>31.319999999999997</v>
      </c>
      <c r="Z16" s="10">
        <f>[10]Setembro!$J$29</f>
        <v>34.200000000000003</v>
      </c>
      <c r="AA16" s="10">
        <f>[10]Setembro!$J$30</f>
        <v>64.44</v>
      </c>
      <c r="AB16" s="10">
        <f>[10]Setembro!$J$31</f>
        <v>42.84</v>
      </c>
      <c r="AC16" s="10">
        <f>[10]Setembro!$J$32</f>
        <v>47.16</v>
      </c>
      <c r="AD16" s="10">
        <f>[10]Setembro!$J$33</f>
        <v>33.119999999999997</v>
      </c>
      <c r="AE16" s="10">
        <f>[10]Setembro!$J$34</f>
        <v>34.92</v>
      </c>
      <c r="AF16" s="13">
        <f t="shared" si="1"/>
        <v>64.44</v>
      </c>
      <c r="AG16" s="104">
        <f t="shared" si="2"/>
        <v>40.308</v>
      </c>
      <c r="AH16" s="11" t="s">
        <v>24</v>
      </c>
    </row>
    <row r="17" spans="1:37" x14ac:dyDescent="0.2">
      <c r="A17" s="56" t="s">
        <v>22</v>
      </c>
      <c r="B17" s="10">
        <f>[11]Setembro!$J$5</f>
        <v>45.72</v>
      </c>
      <c r="C17" s="10">
        <f>[11]Setembro!$J$6</f>
        <v>39.96</v>
      </c>
      <c r="D17" s="10">
        <f>[11]Setembro!$J$7</f>
        <v>29.52</v>
      </c>
      <c r="E17" s="10">
        <f>[11]Setembro!$J$8</f>
        <v>30.240000000000002</v>
      </c>
      <c r="F17" s="10">
        <f>[11]Setembro!$J$9</f>
        <v>36.36</v>
      </c>
      <c r="G17" s="10">
        <f>[11]Setembro!$J$10</f>
        <v>52.56</v>
      </c>
      <c r="H17" s="10">
        <f>[11]Setembro!$J$11</f>
        <v>56.88</v>
      </c>
      <c r="I17" s="10">
        <f>[11]Setembro!$J$12</f>
        <v>46.800000000000004</v>
      </c>
      <c r="J17" s="10">
        <f>[11]Setembro!$J$13</f>
        <v>36.72</v>
      </c>
      <c r="K17" s="10">
        <f>[11]Setembro!$J$14</f>
        <v>29.880000000000003</v>
      </c>
      <c r="L17" s="10">
        <f>[11]Setembro!$J$15</f>
        <v>27</v>
      </c>
      <c r="M17" s="10">
        <f>[11]Setembro!$J$16</f>
        <v>32.4</v>
      </c>
      <c r="N17" s="10">
        <f>[11]Setembro!$J$17</f>
        <v>36</v>
      </c>
      <c r="O17" s="10">
        <f>[11]Setembro!$J$18</f>
        <v>49.32</v>
      </c>
      <c r="P17" s="10">
        <f>[11]Setembro!$J$19</f>
        <v>37.800000000000004</v>
      </c>
      <c r="Q17" s="10">
        <f>[11]Setembro!$J$20</f>
        <v>32.76</v>
      </c>
      <c r="R17" s="10">
        <f>[11]Setembro!$J$21</f>
        <v>40.32</v>
      </c>
      <c r="S17" s="10">
        <f>[11]Setembro!$J$22</f>
        <v>43.56</v>
      </c>
      <c r="T17" s="10">
        <f>[11]Setembro!$J$23</f>
        <v>46.800000000000004</v>
      </c>
      <c r="U17" s="10">
        <f>[11]Setembro!$J$24</f>
        <v>44.28</v>
      </c>
      <c r="V17" s="10">
        <f>[11]Setembro!$J$25</f>
        <v>45.36</v>
      </c>
      <c r="W17" s="10">
        <f>[11]Setembro!$J$26</f>
        <v>38.880000000000003</v>
      </c>
      <c r="X17" s="10">
        <f>[11]Setembro!$J$27</f>
        <v>31.680000000000003</v>
      </c>
      <c r="Y17" s="10">
        <f>[11]Setembro!$J$28</f>
        <v>29.880000000000003</v>
      </c>
      <c r="Z17" s="10">
        <f>[11]Setembro!$J$29</f>
        <v>35.28</v>
      </c>
      <c r="AA17" s="10">
        <f>[11]Setembro!$J$30</f>
        <v>57.24</v>
      </c>
      <c r="AB17" s="10">
        <f>[11]Setembro!$J$31</f>
        <v>68.760000000000005</v>
      </c>
      <c r="AC17" s="10">
        <f>[11]Setembro!$J$32</f>
        <v>41.04</v>
      </c>
      <c r="AD17" s="10">
        <f>[11]Setembro!$J$33</f>
        <v>39.96</v>
      </c>
      <c r="AE17" s="10">
        <f>[11]Setembro!$J$34</f>
        <v>29.880000000000003</v>
      </c>
      <c r="AF17" s="13">
        <f t="shared" si="1"/>
        <v>68.760000000000005</v>
      </c>
      <c r="AG17" s="104">
        <f t="shared" si="2"/>
        <v>40.427999999999997</v>
      </c>
    </row>
    <row r="18" spans="1:37" x14ac:dyDescent="0.2">
      <c r="A18" s="56" t="s">
        <v>5</v>
      </c>
      <c r="B18" s="10">
        <f>[12]Setembro!$J$5</f>
        <v>30.240000000000002</v>
      </c>
      <c r="C18" s="10">
        <f>[12]Setembro!$J$6</f>
        <v>39.24</v>
      </c>
      <c r="D18" s="10">
        <f>[12]Setembro!$J$7</f>
        <v>30.6</v>
      </c>
      <c r="E18" s="10">
        <f>[12]Setembro!$J$8</f>
        <v>23.040000000000003</v>
      </c>
      <c r="F18" s="10">
        <f>[12]Setembro!$J$9</f>
        <v>27.720000000000002</v>
      </c>
      <c r="G18" s="10">
        <f>[12]Setembro!$J$10</f>
        <v>34.200000000000003</v>
      </c>
      <c r="H18" s="10">
        <f>[12]Setembro!$J$11</f>
        <v>27.36</v>
      </c>
      <c r="I18" s="10">
        <f>[12]Setembro!$J$12</f>
        <v>34.92</v>
      </c>
      <c r="J18" s="10">
        <f>[12]Setembro!$J$13</f>
        <v>43.92</v>
      </c>
      <c r="K18" s="10">
        <f>[12]Setembro!$J$14</f>
        <v>27.720000000000002</v>
      </c>
      <c r="L18" s="10">
        <f>[12]Setembro!$J$15</f>
        <v>21.240000000000002</v>
      </c>
      <c r="M18" s="10">
        <f>[12]Setembro!$J$16</f>
        <v>28.08</v>
      </c>
      <c r="N18" s="10">
        <f>[12]Setembro!$J$17</f>
        <v>29.880000000000003</v>
      </c>
      <c r="O18" s="10">
        <f>[12]Setembro!$J$18</f>
        <v>39.96</v>
      </c>
      <c r="P18" s="10">
        <f>[12]Setembro!$J$19</f>
        <v>34.92</v>
      </c>
      <c r="Q18" s="10">
        <f>[12]Setembro!$J$20</f>
        <v>27</v>
      </c>
      <c r="R18" s="10">
        <f>[12]Setembro!$J$21</f>
        <v>31.680000000000003</v>
      </c>
      <c r="S18" s="10">
        <f>[12]Setembro!$J$22</f>
        <v>24.840000000000003</v>
      </c>
      <c r="T18" s="10">
        <f>[12]Setembro!$J$23</f>
        <v>42.480000000000004</v>
      </c>
      <c r="U18" s="10">
        <f>[12]Setembro!$J$24</f>
        <v>33.480000000000004</v>
      </c>
      <c r="V18" s="10">
        <f>[12]Setembro!$J$25</f>
        <v>41.4</v>
      </c>
      <c r="W18" s="10">
        <f>[12]Setembro!$J$26</f>
        <v>47.519999999999996</v>
      </c>
      <c r="X18" s="10">
        <f>[12]Setembro!$J$27</f>
        <v>32.04</v>
      </c>
      <c r="Y18" s="10">
        <f>[12]Setembro!$J$28</f>
        <v>27.720000000000002</v>
      </c>
      <c r="Z18" s="10">
        <f>[12]Setembro!$J$29</f>
        <v>28.8</v>
      </c>
      <c r="AA18" s="10">
        <f>[12]Setembro!$J$30</f>
        <v>39.24</v>
      </c>
      <c r="AB18" s="10">
        <f>[12]Setembro!$J$31</f>
        <v>37.080000000000005</v>
      </c>
      <c r="AC18" s="10">
        <f>[12]Setembro!$J$32</f>
        <v>40.680000000000007</v>
      </c>
      <c r="AD18" s="10">
        <f>[12]Setembro!$J$33</f>
        <v>18.720000000000002</v>
      </c>
      <c r="AE18" s="10">
        <f>[12]Setembro!$J$34</f>
        <v>19.440000000000001</v>
      </c>
      <c r="AF18" s="13">
        <f t="shared" si="1"/>
        <v>47.519999999999996</v>
      </c>
      <c r="AG18" s="104">
        <f t="shared" si="2"/>
        <v>32.172000000000004</v>
      </c>
    </row>
    <row r="19" spans="1:37" x14ac:dyDescent="0.2">
      <c r="A19" s="56" t="s">
        <v>137</v>
      </c>
      <c r="B19" s="10" t="str">
        <f>[13]Setembro!$J$5</f>
        <v>*</v>
      </c>
      <c r="C19" s="10" t="str">
        <f>[13]Setembro!$J$6</f>
        <v>*</v>
      </c>
      <c r="D19" s="10" t="str">
        <f>[13]Setembro!$J$7</f>
        <v>*</v>
      </c>
      <c r="E19" s="10" t="str">
        <f>[13]Setembro!$J$8</f>
        <v>*</v>
      </c>
      <c r="F19" s="10" t="str">
        <f>[13]Setembro!$J$9</f>
        <v>*</v>
      </c>
      <c r="G19" s="10" t="str">
        <f>[13]Setembro!$J$10</f>
        <v>*</v>
      </c>
      <c r="H19" s="10" t="str">
        <f>[13]Setembro!$J$11</f>
        <v>*</v>
      </c>
      <c r="I19" s="10" t="str">
        <f>[13]Setembro!$J$12</f>
        <v>*</v>
      </c>
      <c r="J19" s="10" t="str">
        <f>[13]Setembro!$J$13</f>
        <v>*</v>
      </c>
      <c r="K19" s="10" t="str">
        <f>[13]Setembro!$J$14</f>
        <v>*</v>
      </c>
      <c r="L19" s="10" t="str">
        <f>[13]Setembro!$J$15</f>
        <v>*</v>
      </c>
      <c r="M19" s="10" t="str">
        <f>[13]Setembro!$J$16</f>
        <v>*</v>
      </c>
      <c r="N19" s="10" t="str">
        <f>[13]Setembro!$J$17</f>
        <v>*</v>
      </c>
      <c r="O19" s="10" t="str">
        <f>[13]Setembro!$J$18</f>
        <v>*</v>
      </c>
      <c r="P19" s="10" t="str">
        <f>[13]Setembro!$J$19</f>
        <v>*</v>
      </c>
      <c r="Q19" s="10" t="str">
        <f>[13]Setembro!$J$20</f>
        <v>*</v>
      </c>
      <c r="R19" s="10" t="str">
        <f>[13]Setembro!$J$21</f>
        <v>*</v>
      </c>
      <c r="S19" s="10" t="str">
        <f>[13]Setembro!$J$22</f>
        <v>*</v>
      </c>
      <c r="T19" s="10" t="str">
        <f>[13]Setembro!$J$23</f>
        <v>*</v>
      </c>
      <c r="U19" s="10" t="str">
        <f>[13]Setembro!$J$24</f>
        <v>*</v>
      </c>
      <c r="V19" s="10">
        <f>[13]Setembro!$J$25</f>
        <v>36.36</v>
      </c>
      <c r="W19" s="10">
        <f>[13]Setembro!$J$26</f>
        <v>38.519999999999996</v>
      </c>
      <c r="X19" s="10">
        <f>[13]Setembro!$J$27</f>
        <v>33.119999999999997</v>
      </c>
      <c r="Y19" s="10">
        <f>[13]Setembro!$J$28</f>
        <v>29.16</v>
      </c>
      <c r="Z19" s="10">
        <f>[13]Setembro!$J$29</f>
        <v>34.56</v>
      </c>
      <c r="AA19" s="10">
        <f>[13]Setembro!$J$30</f>
        <v>40.32</v>
      </c>
      <c r="AB19" s="10">
        <f>[13]Setembro!$J$31</f>
        <v>45.72</v>
      </c>
      <c r="AC19" s="10">
        <f>[13]Setembro!$J$32</f>
        <v>42.480000000000004</v>
      </c>
      <c r="AD19" s="10">
        <f>[13]Setembro!$J$33</f>
        <v>35.64</v>
      </c>
      <c r="AE19" s="10">
        <f>[13]Setembro!$J$34</f>
        <v>30.96</v>
      </c>
      <c r="AF19" s="13" t="s">
        <v>187</v>
      </c>
      <c r="AG19" s="104" t="s">
        <v>187</v>
      </c>
      <c r="AJ19" t="s">
        <v>24</v>
      </c>
    </row>
    <row r="20" spans="1:37" x14ac:dyDescent="0.2">
      <c r="A20" s="56" t="s">
        <v>21</v>
      </c>
      <c r="B20" s="10">
        <f>[14]Setembro!$J$5</f>
        <v>36.72</v>
      </c>
      <c r="C20" s="10">
        <f>[14]Setembro!$J$6</f>
        <v>37.080000000000005</v>
      </c>
      <c r="D20" s="10">
        <f>[14]Setembro!$J$7</f>
        <v>31.319999999999997</v>
      </c>
      <c r="E20" s="10">
        <f>[14]Setembro!$J$8</f>
        <v>23.759999999999998</v>
      </c>
      <c r="F20" s="10">
        <f>[14]Setembro!$J$9</f>
        <v>23.400000000000002</v>
      </c>
      <c r="G20" s="10">
        <f>[14]Setembro!$J$10</f>
        <v>19.440000000000001</v>
      </c>
      <c r="H20" s="10" t="str">
        <f>[14]Setembro!$J$11</f>
        <v>*</v>
      </c>
      <c r="I20" s="10">
        <f>[14]Setembro!$J$12</f>
        <v>45</v>
      </c>
      <c r="J20" s="10">
        <f>[14]Setembro!$J$13</f>
        <v>56.16</v>
      </c>
      <c r="K20" s="10">
        <f>[14]Setembro!$J$14</f>
        <v>30.96</v>
      </c>
      <c r="L20" s="10">
        <f>[14]Setembro!$J$15</f>
        <v>20.16</v>
      </c>
      <c r="M20" s="10">
        <f>[14]Setembro!$J$16</f>
        <v>19.079999999999998</v>
      </c>
      <c r="N20" s="10">
        <f>[14]Setembro!$J$17</f>
        <v>24.48</v>
      </c>
      <c r="O20" s="10">
        <f>[14]Setembro!$J$18</f>
        <v>21.96</v>
      </c>
      <c r="P20" s="10">
        <f>[14]Setembro!$J$19</f>
        <v>16.2</v>
      </c>
      <c r="Q20" s="10">
        <f>[14]Setembro!$J$20</f>
        <v>21.96</v>
      </c>
      <c r="R20" s="10">
        <f>[14]Setembro!$J$21</f>
        <v>33.480000000000004</v>
      </c>
      <c r="S20" s="10">
        <f>[14]Setembro!$J$22</f>
        <v>30.240000000000002</v>
      </c>
      <c r="T20" s="10">
        <f>[14]Setembro!$J$23</f>
        <v>32.76</v>
      </c>
      <c r="U20" s="10">
        <f>[14]Setembro!$J$24</f>
        <v>28.44</v>
      </c>
      <c r="V20" s="10">
        <f>[14]Setembro!$J$25</f>
        <v>34.56</v>
      </c>
      <c r="W20" s="10">
        <f>[14]Setembro!$J$26</f>
        <v>33.840000000000003</v>
      </c>
      <c r="X20" s="10">
        <f>[14]Setembro!$J$27</f>
        <v>21.96</v>
      </c>
      <c r="Y20" s="10">
        <f>[14]Setembro!$J$28</f>
        <v>23.040000000000003</v>
      </c>
      <c r="Z20" s="10">
        <f>[14]Setembro!$J$29</f>
        <v>37.800000000000004</v>
      </c>
      <c r="AA20" s="10">
        <f>[14]Setembro!$J$30</f>
        <v>33.840000000000003</v>
      </c>
      <c r="AB20" s="10">
        <f>[14]Setembro!$J$31</f>
        <v>32.76</v>
      </c>
      <c r="AC20" s="10">
        <f>[14]Setembro!$J$32</f>
        <v>36.72</v>
      </c>
      <c r="AD20" s="10">
        <f>[14]Setembro!$J$33</f>
        <v>16.920000000000002</v>
      </c>
      <c r="AE20" s="10">
        <f>[14]Setembro!$J$34</f>
        <v>20.88</v>
      </c>
      <c r="AF20" s="13">
        <f t="shared" si="1"/>
        <v>56.16</v>
      </c>
      <c r="AG20" s="104">
        <f t="shared" si="2"/>
        <v>29.135172413793107</v>
      </c>
      <c r="AJ20" t="s">
        <v>24</v>
      </c>
    </row>
    <row r="21" spans="1:37" s="5" customFormat="1" x14ac:dyDescent="0.2">
      <c r="A21" s="56" t="s">
        <v>6</v>
      </c>
      <c r="B21" s="10">
        <f>[15]Setembro!$J$5</f>
        <v>39.6</v>
      </c>
      <c r="C21" s="10">
        <f>[15]Setembro!$J$6</f>
        <v>23.400000000000002</v>
      </c>
      <c r="D21" s="10">
        <f>[15]Setembro!$J$7</f>
        <v>31.680000000000003</v>
      </c>
      <c r="E21" s="10">
        <f>[15]Setembro!$J$8</f>
        <v>21.6</v>
      </c>
      <c r="F21" s="10">
        <f>[15]Setembro!$J$9</f>
        <v>20.16</v>
      </c>
      <c r="G21" s="10">
        <f>[15]Setembro!$J$10</f>
        <v>20.52</v>
      </c>
      <c r="H21" s="10">
        <f>[15]Setembro!$J$11</f>
        <v>24.48</v>
      </c>
      <c r="I21" s="10">
        <f>[15]Setembro!$J$12</f>
        <v>41.4</v>
      </c>
      <c r="J21" s="10">
        <f>[15]Setembro!$J$13</f>
        <v>33.119999999999997</v>
      </c>
      <c r="K21" s="10">
        <f>[15]Setembro!$J$14</f>
        <v>39.24</v>
      </c>
      <c r="L21" s="10">
        <f>[15]Setembro!$J$15</f>
        <v>14.76</v>
      </c>
      <c r="M21" s="10">
        <f>[15]Setembro!$J$16</f>
        <v>20.88</v>
      </c>
      <c r="N21" s="10">
        <f>[15]Setembro!$J$17</f>
        <v>21.6</v>
      </c>
      <c r="O21" s="10">
        <f>[15]Setembro!$J$18</f>
        <v>19.8</v>
      </c>
      <c r="P21" s="10">
        <f>[15]Setembro!$J$19</f>
        <v>13.68</v>
      </c>
      <c r="Q21" s="10">
        <f>[15]Setembro!$J$20</f>
        <v>25.2</v>
      </c>
      <c r="R21" s="10">
        <f>[15]Setembro!$J$21</f>
        <v>25.2</v>
      </c>
      <c r="S21" s="10">
        <f>[15]Setembro!$J$22</f>
        <v>20.52</v>
      </c>
      <c r="T21" s="10">
        <f>[15]Setembro!$J$23</f>
        <v>28.8</v>
      </c>
      <c r="U21" s="10">
        <f>[15]Setembro!$J$24</f>
        <v>46.440000000000005</v>
      </c>
      <c r="V21" s="10">
        <f>[15]Setembro!$J$25</f>
        <v>42.480000000000004</v>
      </c>
      <c r="W21" s="10">
        <f>[15]Setembro!$J$26</f>
        <v>35.64</v>
      </c>
      <c r="X21" s="10">
        <f>[15]Setembro!$J$27</f>
        <v>29.16</v>
      </c>
      <c r="Y21" s="10">
        <f>[15]Setembro!$J$28</f>
        <v>16.2</v>
      </c>
      <c r="Z21" s="10">
        <f>[15]Setembro!$J$29</f>
        <v>28.8</v>
      </c>
      <c r="AA21" s="10">
        <f>[15]Setembro!$J$30</f>
        <v>29.880000000000003</v>
      </c>
      <c r="AB21" s="10">
        <f>[15]Setembro!$J$31</f>
        <v>27.720000000000002</v>
      </c>
      <c r="AC21" s="10">
        <f>[15]Setembro!$J$32</f>
        <v>34.200000000000003</v>
      </c>
      <c r="AD21" s="10">
        <f>[15]Setembro!$J$33</f>
        <v>12.24</v>
      </c>
      <c r="AE21" s="10">
        <f>[15]Setembro!$J$34</f>
        <v>11.879999999999999</v>
      </c>
      <c r="AF21" s="13">
        <f t="shared" si="1"/>
        <v>46.440000000000005</v>
      </c>
      <c r="AG21" s="104">
        <f t="shared" si="2"/>
        <v>26.676000000000002</v>
      </c>
      <c r="AJ21" s="5" t="s">
        <v>24</v>
      </c>
    </row>
    <row r="22" spans="1:37" x14ac:dyDescent="0.2">
      <c r="A22" s="56" t="s">
        <v>7</v>
      </c>
      <c r="B22" s="10">
        <f>[16]Setembro!$J$5</f>
        <v>48.6</v>
      </c>
      <c r="C22" s="10">
        <f>[16]Setembro!$J$6</f>
        <v>30.96</v>
      </c>
      <c r="D22" s="10">
        <f>[16]Setembro!$J$7</f>
        <v>41.04</v>
      </c>
      <c r="E22" s="10">
        <f>[16]Setembro!$J$8</f>
        <v>28.8</v>
      </c>
      <c r="F22" s="10">
        <f>[16]Setembro!$J$9</f>
        <v>29.880000000000003</v>
      </c>
      <c r="G22" s="10">
        <f>[16]Setembro!$J$10</f>
        <v>26.28</v>
      </c>
      <c r="H22" s="10">
        <f>[16]Setembro!$J$11</f>
        <v>41.04</v>
      </c>
      <c r="I22" s="10">
        <f>[16]Setembro!$J$12</f>
        <v>51.12</v>
      </c>
      <c r="J22" s="10">
        <f>[16]Setembro!$J$13</f>
        <v>41.76</v>
      </c>
      <c r="K22" s="10">
        <f>[16]Setembro!$J$14</f>
        <v>36.72</v>
      </c>
      <c r="L22" s="10">
        <f>[16]Setembro!$J$15</f>
        <v>32.76</v>
      </c>
      <c r="M22" s="10">
        <f>[16]Setembro!$J$16</f>
        <v>32.4</v>
      </c>
      <c r="N22" s="10">
        <f>[16]Setembro!$J$17</f>
        <v>25.2</v>
      </c>
      <c r="O22" s="10">
        <f>[16]Setembro!$J$18</f>
        <v>41.4</v>
      </c>
      <c r="P22" s="10">
        <f>[16]Setembro!$J$19</f>
        <v>28.8</v>
      </c>
      <c r="Q22" s="10">
        <f>[16]Setembro!$J$20</f>
        <v>28.08</v>
      </c>
      <c r="R22" s="10">
        <f>[16]Setembro!$J$21</f>
        <v>27.36</v>
      </c>
      <c r="S22" s="10">
        <f>[16]Setembro!$J$22</f>
        <v>34.56</v>
      </c>
      <c r="T22" s="10">
        <f>[16]Setembro!$J$23</f>
        <v>48.24</v>
      </c>
      <c r="U22" s="10">
        <f>[16]Setembro!$J$24</f>
        <v>45.36</v>
      </c>
      <c r="V22" s="10">
        <f>[16]Setembro!$J$25</f>
        <v>39.24</v>
      </c>
      <c r="W22" s="10">
        <f>[16]Setembro!$J$26</f>
        <v>43.56</v>
      </c>
      <c r="X22" s="10">
        <f>[16]Setembro!$J$27</f>
        <v>36</v>
      </c>
      <c r="Y22" s="10">
        <f>[16]Setembro!$J$28</f>
        <v>24.48</v>
      </c>
      <c r="Z22" s="10">
        <f>[16]Setembro!$J$29</f>
        <v>48.24</v>
      </c>
      <c r="AA22" s="10">
        <f>[16]Setembro!$J$30</f>
        <v>42.84</v>
      </c>
      <c r="AB22" s="10">
        <f>[16]Setembro!$J$31</f>
        <v>37.440000000000005</v>
      </c>
      <c r="AC22" s="10">
        <f>[16]Setembro!$J$32</f>
        <v>52.56</v>
      </c>
      <c r="AD22" s="10">
        <f>[16]Setembro!$J$33</f>
        <v>28.08</v>
      </c>
      <c r="AE22" s="10">
        <f>[16]Setembro!$J$34</f>
        <v>25.2</v>
      </c>
      <c r="AF22" s="13">
        <f t="shared" si="1"/>
        <v>52.56</v>
      </c>
      <c r="AG22" s="104">
        <f t="shared" si="2"/>
        <v>36.600000000000009</v>
      </c>
      <c r="AJ22" t="s">
        <v>24</v>
      </c>
    </row>
    <row r="23" spans="1:37" x14ac:dyDescent="0.2">
      <c r="A23" s="56" t="s">
        <v>138</v>
      </c>
      <c r="B23" s="10" t="str">
        <f>[17]Setembro!$J$5</f>
        <v>*</v>
      </c>
      <c r="C23" s="10" t="str">
        <f>[17]Setembro!$J$6</f>
        <v>*</v>
      </c>
      <c r="D23" s="10" t="str">
        <f>[17]Setembro!$J$7</f>
        <v>*</v>
      </c>
      <c r="E23" s="10" t="str">
        <f>[17]Setembro!$J$8</f>
        <v>*</v>
      </c>
      <c r="F23" s="10" t="str">
        <f>[17]Setembro!$J$9</f>
        <v>*</v>
      </c>
      <c r="G23" s="10" t="str">
        <f>[17]Setembro!$J$10</f>
        <v>*</v>
      </c>
      <c r="H23" s="10" t="str">
        <f>[17]Setembro!$J$11</f>
        <v>*</v>
      </c>
      <c r="I23" s="10" t="str">
        <f>[17]Setembro!$J$12</f>
        <v>*</v>
      </c>
      <c r="J23" s="10" t="str">
        <f>[17]Setembro!$J$13</f>
        <v>*</v>
      </c>
      <c r="K23" s="10" t="str">
        <f>[17]Setembro!$J$14</f>
        <v>*</v>
      </c>
      <c r="L23" s="10" t="str">
        <f>[17]Setembro!$J$15</f>
        <v>*</v>
      </c>
      <c r="M23" s="10" t="str">
        <f>[17]Setembro!$J$16</f>
        <v>*</v>
      </c>
      <c r="N23" s="10" t="str">
        <f>[17]Setembro!$J$17</f>
        <v>*</v>
      </c>
      <c r="O23" s="10" t="str">
        <f>[17]Setembro!$J$18</f>
        <v>*</v>
      </c>
      <c r="P23" s="10" t="str">
        <f>[17]Setembro!$J$19</f>
        <v>*</v>
      </c>
      <c r="Q23" s="10" t="str">
        <f>[17]Setembro!$J$20</f>
        <v>*</v>
      </c>
      <c r="R23" s="10" t="str">
        <f>[17]Setembro!$J$21</f>
        <v>*</v>
      </c>
      <c r="S23" s="10" t="str">
        <f>[17]Setembro!$J$22</f>
        <v>*</v>
      </c>
      <c r="T23" s="10" t="str">
        <f>[17]Setembro!$J$23</f>
        <v>*</v>
      </c>
      <c r="U23" s="10" t="str">
        <f>[17]Setembro!$J$24</f>
        <v>*</v>
      </c>
      <c r="V23" s="10" t="str">
        <f>[17]Setembro!$J$25</f>
        <v>*</v>
      </c>
      <c r="W23" s="10">
        <f>[17]Setembro!$J$26</f>
        <v>35.28</v>
      </c>
      <c r="X23" s="10">
        <f>[17]Setembro!$J$27</f>
        <v>36</v>
      </c>
      <c r="Y23" s="10">
        <f>[17]Setembro!$J$28</f>
        <v>25.92</v>
      </c>
      <c r="Z23" s="10">
        <f>[17]Setembro!$J$29</f>
        <v>33.840000000000003</v>
      </c>
      <c r="AA23" s="10">
        <f>[17]Setembro!$J$30</f>
        <v>64.44</v>
      </c>
      <c r="AB23" s="10">
        <f>[17]Setembro!$J$31</f>
        <v>48.96</v>
      </c>
      <c r="AC23" s="10">
        <f>[17]Setembro!$J$32</f>
        <v>44.64</v>
      </c>
      <c r="AD23" s="10">
        <f>[17]Setembro!$J$33</f>
        <v>31.680000000000003</v>
      </c>
      <c r="AE23" s="10">
        <f>[17]Setembro!$J$34</f>
        <v>28.44</v>
      </c>
      <c r="AF23" s="13" t="s">
        <v>187</v>
      </c>
      <c r="AG23" s="104" t="s">
        <v>187</v>
      </c>
    </row>
    <row r="24" spans="1:37" x14ac:dyDescent="0.2">
      <c r="A24" s="56" t="s">
        <v>8</v>
      </c>
      <c r="B24" s="10">
        <f>[18]Setembro!$J$5</f>
        <v>40.32</v>
      </c>
      <c r="C24" s="10">
        <f>[18]Setembro!$J$6</f>
        <v>35.64</v>
      </c>
      <c r="D24" s="10">
        <f>[18]Setembro!$J$7</f>
        <v>29.16</v>
      </c>
      <c r="E24" s="10">
        <f>[18]Setembro!$J$8</f>
        <v>36</v>
      </c>
      <c r="F24" s="10">
        <f>[18]Setembro!$J$9</f>
        <v>30.240000000000002</v>
      </c>
      <c r="G24" s="10">
        <f>[18]Setembro!$J$10</f>
        <v>15.48</v>
      </c>
      <c r="H24" s="10">
        <f>[18]Setembro!$J$11</f>
        <v>40.680000000000007</v>
      </c>
      <c r="I24" s="10">
        <f>[18]Setembro!$J$12</f>
        <v>43.92</v>
      </c>
      <c r="J24" s="10">
        <f>[18]Setembro!$J$13</f>
        <v>39.6</v>
      </c>
      <c r="K24" s="10">
        <f>[18]Setembro!$J$14</f>
        <v>24.48</v>
      </c>
      <c r="L24" s="10">
        <f>[18]Setembro!$J$15</f>
        <v>30.96</v>
      </c>
      <c r="M24" s="10">
        <f>[18]Setembro!$J$16</f>
        <v>12.96</v>
      </c>
      <c r="N24" s="10">
        <f>[18]Setembro!$J$17</f>
        <v>82.08</v>
      </c>
      <c r="O24" s="10">
        <f>[18]Setembro!$J$18</f>
        <v>47.16</v>
      </c>
      <c r="P24" s="10">
        <f>[18]Setembro!$J$19</f>
        <v>41.4</v>
      </c>
      <c r="Q24" s="10">
        <f>[18]Setembro!$J$20</f>
        <v>32.4</v>
      </c>
      <c r="R24" s="10">
        <f>[18]Setembro!$J$21</f>
        <v>36.72</v>
      </c>
      <c r="S24" s="10">
        <f>[18]Setembro!$J$22</f>
        <v>26.64</v>
      </c>
      <c r="T24" s="10">
        <f>[18]Setembro!$J$23</f>
        <v>56.88</v>
      </c>
      <c r="U24" s="10">
        <f>[18]Setembro!$J$24</f>
        <v>39.96</v>
      </c>
      <c r="V24" s="10">
        <f>[18]Setembro!$J$25</f>
        <v>42.84</v>
      </c>
      <c r="W24" s="10">
        <f>[18]Setembro!$J$26</f>
        <v>36.72</v>
      </c>
      <c r="X24" s="10">
        <f>[18]Setembro!$J$27</f>
        <v>31.319999999999997</v>
      </c>
      <c r="Y24" s="10">
        <f>[18]Setembro!$J$28</f>
        <v>11.879999999999999</v>
      </c>
      <c r="Z24" s="10">
        <f>[18]Setembro!$J$29</f>
        <v>30.6</v>
      </c>
      <c r="AA24" s="10">
        <f>[18]Setembro!$J$30</f>
        <v>55.080000000000005</v>
      </c>
      <c r="AB24" s="10">
        <f>[18]Setembro!$J$31</f>
        <v>34.200000000000003</v>
      </c>
      <c r="AC24" s="10">
        <f>[18]Setembro!$J$32</f>
        <v>24.48</v>
      </c>
      <c r="AD24" s="10">
        <f>[18]Setembro!$J$33</f>
        <v>35.28</v>
      </c>
      <c r="AE24" s="10">
        <f>[18]Setembro!$J$34</f>
        <v>32.04</v>
      </c>
      <c r="AF24" s="13">
        <f t="shared" si="1"/>
        <v>82.08</v>
      </c>
      <c r="AG24" s="104">
        <f t="shared" si="2"/>
        <v>35.904000000000003</v>
      </c>
    </row>
    <row r="25" spans="1:37" x14ac:dyDescent="0.2">
      <c r="A25" s="56" t="s">
        <v>9</v>
      </c>
      <c r="B25" s="10" t="str">
        <f>[19]Setembro!$J$5</f>
        <v>*</v>
      </c>
      <c r="C25" s="10" t="str">
        <f>[19]Setembro!$J$6</f>
        <v>*</v>
      </c>
      <c r="D25" s="10" t="str">
        <f>[19]Setembro!$J$7</f>
        <v>*</v>
      </c>
      <c r="E25" s="10" t="str">
        <f>[19]Setembro!$J$8</f>
        <v>*</v>
      </c>
      <c r="F25" s="10" t="str">
        <f>[19]Setembro!$J$9</f>
        <v>*</v>
      </c>
      <c r="G25" s="10" t="str">
        <f>[19]Setembro!$J$10</f>
        <v>*</v>
      </c>
      <c r="H25" s="10" t="str">
        <f>[19]Setembro!$J$11</f>
        <v>*</v>
      </c>
      <c r="I25" s="10" t="str">
        <f>[19]Setembro!$J$12</f>
        <v>*</v>
      </c>
      <c r="J25" s="10" t="str">
        <f>[19]Setembro!$J$13</f>
        <v>*</v>
      </c>
      <c r="K25" s="10" t="str">
        <f>[19]Setembro!$J$14</f>
        <v>*</v>
      </c>
      <c r="L25" s="10" t="str">
        <f>[19]Setembro!$J$15</f>
        <v>*</v>
      </c>
      <c r="M25" s="10" t="str">
        <f>[19]Setembro!$J$16</f>
        <v>*</v>
      </c>
      <c r="N25" s="10" t="str">
        <f>[19]Setembro!$J$17</f>
        <v>*</v>
      </c>
      <c r="O25" s="10" t="str">
        <f>[19]Setembro!$J$18</f>
        <v>*</v>
      </c>
      <c r="P25" s="10" t="str">
        <f>[19]Setembro!$J$19</f>
        <v>*</v>
      </c>
      <c r="Q25" s="10" t="str">
        <f>[19]Setembro!$J$20</f>
        <v>*</v>
      </c>
      <c r="R25" s="10" t="str">
        <f>[19]Setembro!$J$21</f>
        <v>*</v>
      </c>
      <c r="S25" s="10" t="str">
        <f>[19]Setembro!$J$22</f>
        <v>*</v>
      </c>
      <c r="T25" s="10" t="str">
        <f>[19]Setembro!$J$23</f>
        <v>*</v>
      </c>
      <c r="U25" s="10" t="str">
        <f>[19]Setembro!$J$24</f>
        <v>*</v>
      </c>
      <c r="V25" s="10" t="str">
        <f>[19]Setembro!$J$25</f>
        <v>*</v>
      </c>
      <c r="W25" s="10" t="str">
        <f>[19]Setembro!$J$26</f>
        <v>*</v>
      </c>
      <c r="X25" s="10" t="str">
        <f>[19]Setembro!$J$27</f>
        <v>*</v>
      </c>
      <c r="Y25" s="10" t="str">
        <f>[19]Setembro!$J$28</f>
        <v>*</v>
      </c>
      <c r="Z25" s="10" t="str">
        <f>[19]Setembro!$J$29</f>
        <v>*</v>
      </c>
      <c r="AA25" s="10" t="str">
        <f>[19]Setembro!$J$30</f>
        <v>*</v>
      </c>
      <c r="AB25" s="10" t="str">
        <f>[19]Setembro!$J$31</f>
        <v>*</v>
      </c>
      <c r="AC25" s="10" t="str">
        <f>[19]Setembro!$J$32</f>
        <v>*</v>
      </c>
      <c r="AD25" s="10" t="str">
        <f>[19]Setembro!$J$33</f>
        <v>*</v>
      </c>
      <c r="AE25" s="10" t="str">
        <f>[19]Setembro!$J$34</f>
        <v>*</v>
      </c>
      <c r="AF25" s="13" t="s">
        <v>187</v>
      </c>
      <c r="AG25" s="104" t="s">
        <v>187</v>
      </c>
      <c r="AH25" s="11" t="s">
        <v>24</v>
      </c>
      <c r="AJ25" t="s">
        <v>24</v>
      </c>
    </row>
    <row r="26" spans="1:37" x14ac:dyDescent="0.2">
      <c r="A26" s="56" t="s">
        <v>139</v>
      </c>
      <c r="B26" s="10">
        <f>[20]Setembro!$J$5</f>
        <v>32.4</v>
      </c>
      <c r="C26" s="10">
        <f>[20]Setembro!$J$6</f>
        <v>43.92</v>
      </c>
      <c r="D26" s="10">
        <f>[20]Setembro!$J$7</f>
        <v>32.4</v>
      </c>
      <c r="E26" s="10">
        <f>[20]Setembro!$J$8</f>
        <v>39.24</v>
      </c>
      <c r="F26" s="10">
        <f>[20]Setembro!$J$9</f>
        <v>39.24</v>
      </c>
      <c r="G26" s="10">
        <f>[20]Setembro!$J$10</f>
        <v>35.64</v>
      </c>
      <c r="H26" s="10">
        <f>[20]Setembro!$J$11</f>
        <v>24.12</v>
      </c>
      <c r="I26" s="10">
        <f>[20]Setembro!$J$12</f>
        <v>43.56</v>
      </c>
      <c r="J26" s="10">
        <f>[20]Setembro!$J$13</f>
        <v>46.440000000000005</v>
      </c>
      <c r="K26" s="10">
        <f>[20]Setembro!$J$14</f>
        <v>27.36</v>
      </c>
      <c r="L26" s="10">
        <f>[20]Setembro!$J$15</f>
        <v>30.96</v>
      </c>
      <c r="M26" s="10">
        <f>[20]Setembro!$J$16</f>
        <v>37.800000000000004</v>
      </c>
      <c r="N26" s="10">
        <f>[20]Setembro!$J$17</f>
        <v>21.96</v>
      </c>
      <c r="O26" s="10">
        <f>[20]Setembro!$J$18</f>
        <v>43.56</v>
      </c>
      <c r="P26" s="10">
        <f>[20]Setembro!$J$19</f>
        <v>19.440000000000001</v>
      </c>
      <c r="Q26" s="10">
        <f>[20]Setembro!$J$20</f>
        <v>28.8</v>
      </c>
      <c r="R26" s="10">
        <f>[20]Setembro!$J$21</f>
        <v>34.56</v>
      </c>
      <c r="S26" s="10">
        <f>[20]Setembro!$J$22</f>
        <v>28.8</v>
      </c>
      <c r="T26" s="10">
        <f>[20]Setembro!$J$23</f>
        <v>43.92</v>
      </c>
      <c r="U26" s="10">
        <f>[20]Setembro!$J$24</f>
        <v>45.72</v>
      </c>
      <c r="V26" s="10">
        <f>[20]Setembro!$J$25</f>
        <v>43.2</v>
      </c>
      <c r="W26" s="10">
        <f>[20]Setembro!$J$26</f>
        <v>41.04</v>
      </c>
      <c r="X26" s="10">
        <f>[20]Setembro!$J$27</f>
        <v>36</v>
      </c>
      <c r="Y26" s="10">
        <f>[20]Setembro!$J$28</f>
        <v>25.56</v>
      </c>
      <c r="Z26" s="10">
        <f>[20]Setembro!$J$29</f>
        <v>35.64</v>
      </c>
      <c r="AA26" s="10">
        <f>[20]Setembro!$J$30</f>
        <v>44.64</v>
      </c>
      <c r="AB26" s="10">
        <f>[20]Setembro!$J$31</f>
        <v>37.800000000000004</v>
      </c>
      <c r="AC26" s="10">
        <f>[20]Setembro!$J$32</f>
        <v>38.159999999999997</v>
      </c>
      <c r="AD26" s="10">
        <f>[20]Setembro!$J$33</f>
        <v>27.36</v>
      </c>
      <c r="AE26" s="10">
        <f>[20]Setembro!$J$34</f>
        <v>23.400000000000002</v>
      </c>
      <c r="AF26" s="13">
        <f t="shared" si="1"/>
        <v>46.440000000000005</v>
      </c>
      <c r="AG26" s="104">
        <f t="shared" si="2"/>
        <v>35.087999999999994</v>
      </c>
    </row>
    <row r="27" spans="1:37" x14ac:dyDescent="0.2">
      <c r="A27" s="56" t="s">
        <v>10</v>
      </c>
      <c r="B27" s="10">
        <f>[21]Setembro!$J$5</f>
        <v>36.36</v>
      </c>
      <c r="C27" s="10">
        <f>[21]Setembro!$J$6</f>
        <v>40.32</v>
      </c>
      <c r="D27" s="10">
        <f>[21]Setembro!$J$7</f>
        <v>30.6</v>
      </c>
      <c r="E27" s="10">
        <f>[21]Setembro!$J$8</f>
        <v>28.08</v>
      </c>
      <c r="F27" s="10">
        <f>[21]Setembro!$J$9</f>
        <v>24.12</v>
      </c>
      <c r="G27" s="10">
        <f>[21]Setembro!$J$10</f>
        <v>26.64</v>
      </c>
      <c r="H27" s="10">
        <f>[21]Setembro!$J$11</f>
        <v>27.36</v>
      </c>
      <c r="I27" s="10">
        <f>[21]Setembro!$J$12</f>
        <v>49.32</v>
      </c>
      <c r="J27" s="10">
        <f>[21]Setembro!$J$13</f>
        <v>49.32</v>
      </c>
      <c r="K27" s="10">
        <f>[21]Setembro!$J$14</f>
        <v>38.880000000000003</v>
      </c>
      <c r="L27" s="10">
        <f>[21]Setembro!$J$15</f>
        <v>20.52</v>
      </c>
      <c r="M27" s="10">
        <f>[21]Setembro!$J$16</f>
        <v>39.96</v>
      </c>
      <c r="N27" s="10">
        <f>[21]Setembro!$J$17</f>
        <v>32.04</v>
      </c>
      <c r="O27" s="10">
        <f>[21]Setembro!$J$18</f>
        <v>27.36</v>
      </c>
      <c r="P27" s="10">
        <f>[21]Setembro!$J$19</f>
        <v>20.16</v>
      </c>
      <c r="Q27" s="10">
        <f>[21]Setembro!$J$20</f>
        <v>27.720000000000002</v>
      </c>
      <c r="R27" s="10">
        <f>[21]Setembro!$J$21</f>
        <v>34.56</v>
      </c>
      <c r="S27" s="10">
        <f>[21]Setembro!$J$22</f>
        <v>34.56</v>
      </c>
      <c r="T27" s="10">
        <f>[21]Setembro!$J$23</f>
        <v>48.96</v>
      </c>
      <c r="U27" s="10">
        <f>[21]Setembro!$J$24</f>
        <v>40.32</v>
      </c>
      <c r="V27" s="10">
        <f>[21]Setembro!$J$25</f>
        <v>60.480000000000004</v>
      </c>
      <c r="W27" s="10">
        <f>[21]Setembro!$J$26</f>
        <v>36.72</v>
      </c>
      <c r="X27" s="10">
        <f>[21]Setembro!$J$27</f>
        <v>30.6</v>
      </c>
      <c r="Y27" s="10">
        <f>[21]Setembro!$J$28</f>
        <v>25.92</v>
      </c>
      <c r="Z27" s="10">
        <f>[21]Setembro!$J$29</f>
        <v>34.56</v>
      </c>
      <c r="AA27" s="10">
        <f>[21]Setembro!$J$30</f>
        <v>31.319999999999997</v>
      </c>
      <c r="AB27" s="10">
        <f>[21]Setembro!$J$31</f>
        <v>46.080000000000005</v>
      </c>
      <c r="AC27" s="10">
        <f>[21]Setembro!$J$32</f>
        <v>43.92</v>
      </c>
      <c r="AD27" s="10">
        <f>[21]Setembro!$J$33</f>
        <v>27.36</v>
      </c>
      <c r="AE27" s="10">
        <f>[21]Setembro!$J$34</f>
        <v>20.88</v>
      </c>
      <c r="AF27" s="13">
        <f t="shared" si="1"/>
        <v>60.480000000000004</v>
      </c>
      <c r="AG27" s="104">
        <f t="shared" si="2"/>
        <v>34.500000000000007</v>
      </c>
      <c r="AJ27" t="s">
        <v>24</v>
      </c>
      <c r="AK27" t="s">
        <v>24</v>
      </c>
    </row>
    <row r="28" spans="1:37" x14ac:dyDescent="0.2">
      <c r="A28" s="56" t="s">
        <v>11</v>
      </c>
      <c r="B28" s="10">
        <f>[22]Setembro!$J$5</f>
        <v>38.519999999999996</v>
      </c>
      <c r="C28" s="10">
        <f>[22]Setembro!$J$6</f>
        <v>47.519999999999996</v>
      </c>
      <c r="D28" s="10">
        <f>[22]Setembro!$J$7</f>
        <v>39.24</v>
      </c>
      <c r="E28" s="10">
        <f>[22]Setembro!$J$8</f>
        <v>32.4</v>
      </c>
      <c r="F28" s="10">
        <f>[22]Setembro!$J$9</f>
        <v>30.96</v>
      </c>
      <c r="G28" s="10">
        <f>[22]Setembro!$J$10</f>
        <v>35.64</v>
      </c>
      <c r="H28" s="10">
        <f>[22]Setembro!$J$11</f>
        <v>39.24</v>
      </c>
      <c r="I28" s="10">
        <f>[22]Setembro!$J$12</f>
        <v>57.24</v>
      </c>
      <c r="J28" s="10">
        <f>[22]Setembro!$J$13</f>
        <v>47.88</v>
      </c>
      <c r="K28" s="10">
        <f>[22]Setembro!$J$14</f>
        <v>28.44</v>
      </c>
      <c r="L28" s="10">
        <f>[22]Setembro!$J$15</f>
        <v>27</v>
      </c>
      <c r="M28" s="10">
        <f>[22]Setembro!$J$16</f>
        <v>34.56</v>
      </c>
      <c r="N28" s="10">
        <f>[22]Setembro!$J$17</f>
        <v>30.96</v>
      </c>
      <c r="O28" s="10">
        <f>[22]Setembro!$J$18</f>
        <v>35.28</v>
      </c>
      <c r="P28" s="10" t="str">
        <f>[22]Setembro!$J$19</f>
        <v>*</v>
      </c>
      <c r="Q28" s="10" t="str">
        <f>[22]Setembro!$J$20</f>
        <v>*</v>
      </c>
      <c r="R28" s="10">
        <f>[22]Setembro!$J$21</f>
        <v>43.2</v>
      </c>
      <c r="S28" s="10">
        <f>[22]Setembro!$J$22</f>
        <v>33.119999999999997</v>
      </c>
      <c r="T28" s="10">
        <f>[22]Setembro!$J$23</f>
        <v>51.480000000000004</v>
      </c>
      <c r="U28" s="10">
        <f>[22]Setembro!$J$24</f>
        <v>89.64</v>
      </c>
      <c r="V28" s="10">
        <f>[22]Setembro!$J$25</f>
        <v>47.88</v>
      </c>
      <c r="W28" s="10">
        <f>[22]Setembro!$J$26</f>
        <v>49.680000000000007</v>
      </c>
      <c r="X28" s="10">
        <f>[22]Setembro!$J$27</f>
        <v>28.8</v>
      </c>
      <c r="Y28" s="10">
        <f>[22]Setembro!$J$28</f>
        <v>31.319999999999997</v>
      </c>
      <c r="Z28" s="10">
        <f>[22]Setembro!$J$29</f>
        <v>31.680000000000003</v>
      </c>
      <c r="AA28" s="10">
        <f>[22]Setembro!$J$30</f>
        <v>38.880000000000003</v>
      </c>
      <c r="AB28" s="10">
        <f>[22]Setembro!$J$31</f>
        <v>43.2</v>
      </c>
      <c r="AC28" s="10">
        <f>[22]Setembro!$J$32</f>
        <v>42.12</v>
      </c>
      <c r="AD28" s="10">
        <f>[22]Setembro!$J$33</f>
        <v>26.64</v>
      </c>
      <c r="AE28" s="10">
        <f>[22]Setembro!$J$34</f>
        <v>22.32</v>
      </c>
      <c r="AF28" s="13" t="s">
        <v>187</v>
      </c>
      <c r="AG28" s="104" t="s">
        <v>187</v>
      </c>
      <c r="AJ28" t="s">
        <v>24</v>
      </c>
    </row>
    <row r="29" spans="1:37" x14ac:dyDescent="0.2">
      <c r="A29" s="56" t="s">
        <v>23</v>
      </c>
      <c r="B29" s="10">
        <f>[23]Setembro!$J$5</f>
        <v>43.56</v>
      </c>
      <c r="C29" s="10">
        <f>[23]Setembro!$J$6</f>
        <v>39.6</v>
      </c>
      <c r="D29" s="10">
        <f>[23]Setembro!$J$7</f>
        <v>36.72</v>
      </c>
      <c r="E29" s="10">
        <f>[23]Setembro!$J$8</f>
        <v>31.680000000000003</v>
      </c>
      <c r="F29" s="10">
        <f>[23]Setembro!$J$9</f>
        <v>39.96</v>
      </c>
      <c r="G29" s="10">
        <f>[23]Setembro!$J$10</f>
        <v>47.519999999999996</v>
      </c>
      <c r="H29" s="10">
        <f>[23]Setembro!$J$11</f>
        <v>41.76</v>
      </c>
      <c r="I29" s="10">
        <f>[23]Setembro!$J$12</f>
        <v>42.480000000000004</v>
      </c>
      <c r="J29" s="10">
        <f>[23]Setembro!$J$13</f>
        <v>42.84</v>
      </c>
      <c r="K29" s="10">
        <f>[23]Setembro!$J$14</f>
        <v>33.840000000000003</v>
      </c>
      <c r="L29" s="10">
        <f>[23]Setembro!$J$15</f>
        <v>29.880000000000003</v>
      </c>
      <c r="M29" s="10">
        <f>[23]Setembro!$J$16</f>
        <v>32.76</v>
      </c>
      <c r="N29" s="10">
        <f>[23]Setembro!$J$17</f>
        <v>37.800000000000004</v>
      </c>
      <c r="O29" s="10">
        <f>[23]Setembro!$J$18</f>
        <v>44.28</v>
      </c>
      <c r="P29" s="10">
        <f>[23]Setembro!$J$19</f>
        <v>36.72</v>
      </c>
      <c r="Q29" s="10">
        <f>[23]Setembro!$J$20</f>
        <v>28.08</v>
      </c>
      <c r="R29" s="10">
        <f>[23]Setembro!$J$21</f>
        <v>33.119999999999997</v>
      </c>
      <c r="S29" s="10">
        <f>[23]Setembro!$J$22</f>
        <v>43.2</v>
      </c>
      <c r="T29" s="10">
        <f>[23]Setembro!$J$23</f>
        <v>48.96</v>
      </c>
      <c r="U29" s="10">
        <f>[23]Setembro!$J$24</f>
        <v>41.04</v>
      </c>
      <c r="V29" s="10">
        <f>[23]Setembro!$J$25</f>
        <v>44.64</v>
      </c>
      <c r="W29" s="10">
        <f>[23]Setembro!$J$26</f>
        <v>41.4</v>
      </c>
      <c r="X29" s="10">
        <f>[23]Setembro!$J$27</f>
        <v>53.28</v>
      </c>
      <c r="Y29" s="10">
        <f>[23]Setembro!$J$28</f>
        <v>39.6</v>
      </c>
      <c r="Z29" s="10">
        <f>[23]Setembro!$J$29</f>
        <v>42.480000000000004</v>
      </c>
      <c r="AA29" s="10">
        <f>[23]Setembro!$J$30</f>
        <v>66.960000000000008</v>
      </c>
      <c r="AB29" s="10">
        <f>[23]Setembro!$J$31</f>
        <v>51.84</v>
      </c>
      <c r="AC29" s="10">
        <f>[23]Setembro!$J$32</f>
        <v>58.680000000000007</v>
      </c>
      <c r="AD29" s="10">
        <f>[23]Setembro!$J$33</f>
        <v>39.96</v>
      </c>
      <c r="AE29" s="10">
        <f>[23]Setembro!$J$34</f>
        <v>26.64</v>
      </c>
      <c r="AF29" s="13">
        <f t="shared" si="1"/>
        <v>66.960000000000008</v>
      </c>
      <c r="AG29" s="104">
        <f t="shared" si="2"/>
        <v>41.376000000000005</v>
      </c>
      <c r="AH29" s="11" t="s">
        <v>24</v>
      </c>
      <c r="AJ29" t="s">
        <v>24</v>
      </c>
    </row>
    <row r="30" spans="1:37" x14ac:dyDescent="0.2">
      <c r="A30" s="56" t="s">
        <v>12</v>
      </c>
      <c r="B30" s="10" t="s">
        <v>187</v>
      </c>
      <c r="C30" s="10" t="s">
        <v>187</v>
      </c>
      <c r="D30" s="10" t="s">
        <v>187</v>
      </c>
      <c r="E30" s="10" t="s">
        <v>187</v>
      </c>
      <c r="F30" s="10" t="s">
        <v>187</v>
      </c>
      <c r="G30" s="10" t="s">
        <v>187</v>
      </c>
      <c r="H30" s="10" t="s">
        <v>187</v>
      </c>
      <c r="I30" s="10" t="s">
        <v>187</v>
      </c>
      <c r="J30" s="10" t="s">
        <v>187</v>
      </c>
      <c r="K30" s="10" t="s">
        <v>187</v>
      </c>
      <c r="L30" s="10" t="s">
        <v>187</v>
      </c>
      <c r="M30" s="10" t="s">
        <v>187</v>
      </c>
      <c r="N30" s="10" t="s">
        <v>187</v>
      </c>
      <c r="O30" s="10" t="s">
        <v>187</v>
      </c>
      <c r="P30" s="10" t="s">
        <v>187</v>
      </c>
      <c r="Q30" s="10" t="s">
        <v>187</v>
      </c>
      <c r="R30" s="10" t="s">
        <v>187</v>
      </c>
      <c r="S30" s="10" t="s">
        <v>187</v>
      </c>
      <c r="T30" s="10" t="s">
        <v>187</v>
      </c>
      <c r="U30" s="10" t="s">
        <v>187</v>
      </c>
      <c r="V30" s="10" t="s">
        <v>187</v>
      </c>
      <c r="W30" s="10" t="s">
        <v>187</v>
      </c>
      <c r="X30" s="10" t="s">
        <v>187</v>
      </c>
      <c r="Y30" s="10" t="s">
        <v>187</v>
      </c>
      <c r="Z30" s="10" t="s">
        <v>187</v>
      </c>
      <c r="AA30" s="10" t="s">
        <v>187</v>
      </c>
      <c r="AB30" s="10" t="s">
        <v>187</v>
      </c>
      <c r="AC30" s="10">
        <f>[24]Setembro!$J$32</f>
        <v>32.04</v>
      </c>
      <c r="AD30" s="10">
        <f>[24]Setembro!$J$33</f>
        <v>28.44</v>
      </c>
      <c r="AE30" s="10">
        <f>[24]Setembro!$J$34</f>
        <v>21.96</v>
      </c>
      <c r="AF30" s="13" t="s">
        <v>187</v>
      </c>
      <c r="AG30" s="104" t="s">
        <v>187</v>
      </c>
      <c r="AK30" t="s">
        <v>24</v>
      </c>
    </row>
    <row r="31" spans="1:37" s="5" customFormat="1" ht="17.100000000000001" customHeight="1" x14ac:dyDescent="0.2">
      <c r="A31" s="57" t="s">
        <v>14</v>
      </c>
      <c r="B31" s="12">
        <f t="shared" ref="B31:AF31" si="5">MAX(B5:B30)</f>
        <v>50.4</v>
      </c>
      <c r="C31" s="12">
        <f t="shared" si="5"/>
        <v>47.519999999999996</v>
      </c>
      <c r="D31" s="12">
        <f t="shared" si="5"/>
        <v>51.480000000000004</v>
      </c>
      <c r="E31" s="12">
        <f t="shared" si="5"/>
        <v>39.24</v>
      </c>
      <c r="F31" s="12">
        <f t="shared" si="5"/>
        <v>44.64</v>
      </c>
      <c r="G31" s="12">
        <f t="shared" si="5"/>
        <v>52.56</v>
      </c>
      <c r="H31" s="12">
        <f t="shared" si="5"/>
        <v>56.88</v>
      </c>
      <c r="I31" s="12">
        <f t="shared" si="5"/>
        <v>59.04</v>
      </c>
      <c r="J31" s="12">
        <f t="shared" si="5"/>
        <v>56.16</v>
      </c>
      <c r="K31" s="12">
        <f t="shared" si="5"/>
        <v>54.72</v>
      </c>
      <c r="L31" s="12">
        <f t="shared" si="5"/>
        <v>39.6</v>
      </c>
      <c r="M31" s="12">
        <f t="shared" si="5"/>
        <v>39.96</v>
      </c>
      <c r="N31" s="12">
        <f t="shared" si="5"/>
        <v>82.08</v>
      </c>
      <c r="O31" s="12">
        <f t="shared" si="5"/>
        <v>55.080000000000005</v>
      </c>
      <c r="P31" s="12">
        <f t="shared" si="5"/>
        <v>41.4</v>
      </c>
      <c r="Q31" s="12">
        <f t="shared" si="5"/>
        <v>41.76</v>
      </c>
      <c r="R31" s="12">
        <f t="shared" si="5"/>
        <v>53.28</v>
      </c>
      <c r="S31" s="12">
        <f t="shared" si="5"/>
        <v>54.72</v>
      </c>
      <c r="T31" s="12">
        <f t="shared" si="5"/>
        <v>62.639999999999993</v>
      </c>
      <c r="U31" s="12">
        <f t="shared" si="5"/>
        <v>89.64</v>
      </c>
      <c r="V31" s="12">
        <f t="shared" si="5"/>
        <v>65.88000000000001</v>
      </c>
      <c r="W31" s="12">
        <f t="shared" si="5"/>
        <v>57.24</v>
      </c>
      <c r="X31" s="12">
        <f t="shared" si="5"/>
        <v>53.28</v>
      </c>
      <c r="Y31" s="12">
        <f t="shared" si="5"/>
        <v>45.36</v>
      </c>
      <c r="Z31" s="12">
        <f t="shared" si="5"/>
        <v>72.72</v>
      </c>
      <c r="AA31" s="12">
        <f t="shared" si="5"/>
        <v>66.960000000000008</v>
      </c>
      <c r="AB31" s="12">
        <f t="shared" si="5"/>
        <v>68.760000000000005</v>
      </c>
      <c r="AC31" s="12">
        <f t="shared" si="5"/>
        <v>58.680000000000007</v>
      </c>
      <c r="AD31" s="12">
        <f t="shared" si="5"/>
        <v>44.28</v>
      </c>
      <c r="AE31" s="12">
        <f t="shared" si="5"/>
        <v>37.800000000000004</v>
      </c>
      <c r="AF31" s="13">
        <f t="shared" si="5"/>
        <v>82.08</v>
      </c>
      <c r="AG31" s="89">
        <f>AVERAGE(AG5:AG30)</f>
        <v>36.144558620689658</v>
      </c>
    </row>
    <row r="32" spans="1:37" x14ac:dyDescent="0.2">
      <c r="A32" s="45"/>
      <c r="B32" s="46"/>
      <c r="C32" s="46"/>
      <c r="D32" s="46" t="s">
        <v>76</v>
      </c>
      <c r="E32" s="46"/>
      <c r="F32" s="46"/>
      <c r="G32" s="46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53"/>
      <c r="AE32" s="59" t="s">
        <v>24</v>
      </c>
      <c r="AF32" s="50"/>
      <c r="AG32" s="52"/>
      <c r="AJ32" t="s">
        <v>24</v>
      </c>
    </row>
    <row r="33" spans="1:36" x14ac:dyDescent="0.2">
      <c r="A33" s="45"/>
      <c r="B33" s="47" t="s">
        <v>77</v>
      </c>
      <c r="C33" s="47"/>
      <c r="D33" s="47"/>
      <c r="E33" s="47"/>
      <c r="F33" s="47"/>
      <c r="G33" s="47"/>
      <c r="H33" s="47"/>
      <c r="I33" s="47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126"/>
      <c r="U33" s="126"/>
      <c r="V33" s="126"/>
      <c r="W33" s="126"/>
      <c r="X33" s="126"/>
      <c r="Y33" s="85"/>
      <c r="Z33" s="85"/>
      <c r="AA33" s="85"/>
      <c r="AB33" s="85"/>
      <c r="AC33" s="85"/>
      <c r="AD33" s="85"/>
      <c r="AE33" s="85"/>
      <c r="AF33" s="50"/>
      <c r="AG33" s="49"/>
    </row>
    <row r="34" spans="1:36" x14ac:dyDescent="0.2">
      <c r="A34" s="48"/>
      <c r="B34" s="85"/>
      <c r="C34" s="85"/>
      <c r="D34" s="85"/>
      <c r="E34" s="85"/>
      <c r="F34" s="85"/>
      <c r="G34" s="85"/>
      <c r="H34" s="85"/>
      <c r="I34" s="85"/>
      <c r="J34" s="86"/>
      <c r="K34" s="86"/>
      <c r="L34" s="86"/>
      <c r="M34" s="86"/>
      <c r="N34" s="86"/>
      <c r="O34" s="86"/>
      <c r="P34" s="86"/>
      <c r="Q34" s="85"/>
      <c r="R34" s="85"/>
      <c r="S34" s="85"/>
      <c r="T34" s="127"/>
      <c r="U34" s="127"/>
      <c r="V34" s="127"/>
      <c r="W34" s="127"/>
      <c r="X34" s="127"/>
      <c r="Y34" s="85"/>
      <c r="Z34" s="85"/>
      <c r="AA34" s="85"/>
      <c r="AB34" s="85"/>
      <c r="AC34" s="85"/>
      <c r="AD34" s="53"/>
      <c r="AE34" s="53"/>
      <c r="AF34" s="50"/>
      <c r="AG34" s="49"/>
    </row>
    <row r="35" spans="1:36" x14ac:dyDescent="0.2">
      <c r="A35" s="45"/>
      <c r="B35" s="46"/>
      <c r="C35" s="46"/>
      <c r="D35" s="46"/>
      <c r="E35" s="46"/>
      <c r="F35" s="46"/>
      <c r="G35" s="46"/>
      <c r="H35" s="46"/>
      <c r="I35" s="46"/>
      <c r="J35" s="46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53"/>
      <c r="AE35" s="53"/>
      <c r="AF35" s="50"/>
      <c r="AG35" s="90"/>
    </row>
    <row r="36" spans="1:36" x14ac:dyDescent="0.2">
      <c r="A36" s="48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53"/>
      <c r="AF36" s="50"/>
      <c r="AG36" s="52"/>
      <c r="AJ36" t="s">
        <v>24</v>
      </c>
    </row>
    <row r="37" spans="1:36" x14ac:dyDescent="0.2">
      <c r="A37" s="48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54"/>
      <c r="AF37" s="50"/>
      <c r="AG37" s="52"/>
    </row>
    <row r="38" spans="1:36" ht="13.5" thickBot="1" x14ac:dyDescent="0.25">
      <c r="A38" s="60"/>
      <c r="B38" s="61"/>
      <c r="C38" s="61"/>
      <c r="D38" s="61"/>
      <c r="E38" s="61"/>
      <c r="F38" s="61"/>
      <c r="G38" s="61" t="s">
        <v>24</v>
      </c>
      <c r="H38" s="61"/>
      <c r="I38" s="61"/>
      <c r="J38" s="61"/>
      <c r="K38" s="61"/>
      <c r="L38" s="61" t="s">
        <v>24</v>
      </c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2"/>
      <c r="AG38" s="91"/>
    </row>
    <row r="39" spans="1:36" x14ac:dyDescent="0.2">
      <c r="AF39" s="7"/>
    </row>
    <row r="42" spans="1:36" x14ac:dyDescent="0.2">
      <c r="R42" s="2" t="s">
        <v>24</v>
      </c>
      <c r="S42" s="2" t="s">
        <v>24</v>
      </c>
    </row>
    <row r="43" spans="1:36" x14ac:dyDescent="0.2">
      <c r="N43" s="2" t="s">
        <v>24</v>
      </c>
      <c r="O43" s="2" t="s">
        <v>24</v>
      </c>
      <c r="S43" s="2" t="s">
        <v>24</v>
      </c>
      <c r="AJ43" t="s">
        <v>24</v>
      </c>
    </row>
    <row r="44" spans="1:36" x14ac:dyDescent="0.2">
      <c r="N44" s="2" t="s">
        <v>24</v>
      </c>
    </row>
    <row r="45" spans="1:36" x14ac:dyDescent="0.2">
      <c r="G45" s="2" t="s">
        <v>24</v>
      </c>
    </row>
    <row r="46" spans="1:36" x14ac:dyDescent="0.2">
      <c r="L46" s="2" t="s">
        <v>24</v>
      </c>
      <c r="M46" s="2" t="s">
        <v>24</v>
      </c>
      <c r="O46" s="2" t="s">
        <v>24</v>
      </c>
      <c r="P46" s="2" t="s">
        <v>24</v>
      </c>
      <c r="W46" s="2" t="s">
        <v>190</v>
      </c>
      <c r="AA46" s="2" t="s">
        <v>24</v>
      </c>
      <c r="AC46" s="2" t="s">
        <v>24</v>
      </c>
      <c r="AG46" s="1" t="s">
        <v>24</v>
      </c>
      <c r="AJ46" t="s">
        <v>24</v>
      </c>
    </row>
    <row r="47" spans="1:36" x14ac:dyDescent="0.2">
      <c r="K47" s="2" t="s">
        <v>24</v>
      </c>
    </row>
    <row r="48" spans="1:36" x14ac:dyDescent="0.2">
      <c r="K48" s="2" t="s">
        <v>24</v>
      </c>
    </row>
    <row r="49" spans="7:37" x14ac:dyDescent="0.2">
      <c r="G49" s="2" t="s">
        <v>24</v>
      </c>
      <c r="H49" s="2" t="s">
        <v>24</v>
      </c>
      <c r="AK49" s="11" t="s">
        <v>24</v>
      </c>
    </row>
    <row r="50" spans="7:37" x14ac:dyDescent="0.2">
      <c r="P50" s="2" t="s">
        <v>24</v>
      </c>
    </row>
    <row r="52" spans="7:37" x14ac:dyDescent="0.2">
      <c r="H52" s="2" t="s">
        <v>24</v>
      </c>
      <c r="Z52" s="2" t="s">
        <v>24</v>
      </c>
    </row>
    <row r="53" spans="7:37" x14ac:dyDescent="0.2">
      <c r="I53" s="2" t="s">
        <v>24</v>
      </c>
      <c r="T53" s="2" t="s">
        <v>24</v>
      </c>
    </row>
  </sheetData>
  <mergeCells count="35">
    <mergeCell ref="T33:X33"/>
    <mergeCell ref="T34:X34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G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4"/>
  <sheetViews>
    <sheetView tabSelected="1" zoomScale="90" zoomScaleNormal="90" workbookViewId="0">
      <selection activeCell="B8" sqref="B8:AE8"/>
    </sheetView>
  </sheetViews>
  <sheetFormatPr defaultRowHeight="12.75" x14ac:dyDescent="0.2"/>
  <cols>
    <col min="1" max="1" width="31.140625" style="2" bestFit="1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6.42578125" style="2" bestFit="1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8" width="6.42578125" style="2" bestFit="1" customWidth="1"/>
    <col min="29" max="29" width="7.42578125" style="2" bestFit="1" customWidth="1"/>
    <col min="30" max="31" width="6.5703125" style="2" customWidth="1"/>
    <col min="32" max="32" width="8.28515625" style="7" customWidth="1"/>
    <col min="33" max="33" width="7.85546875" style="1" customWidth="1"/>
    <col min="34" max="34" width="15.28515625" style="9" customWidth="1"/>
  </cols>
  <sheetData>
    <row r="1" spans="1:36" ht="20.100000000000001" customHeight="1" x14ac:dyDescent="0.2">
      <c r="A1" s="119" t="s">
        <v>208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66"/>
    </row>
    <row r="2" spans="1:36" s="4" customFormat="1" ht="20.100000000000001" customHeight="1" x14ac:dyDescent="0.2">
      <c r="A2" s="122" t="s">
        <v>13</v>
      </c>
      <c r="B2" s="116" t="s">
        <v>191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94"/>
    </row>
    <row r="3" spans="1:36" s="5" customFormat="1" ht="20.100000000000001" customHeight="1" x14ac:dyDescent="0.2">
      <c r="A3" s="122"/>
      <c r="B3" s="129">
        <v>1</v>
      </c>
      <c r="C3" s="129">
        <f>SUM(B3+1)</f>
        <v>2</v>
      </c>
      <c r="D3" s="129">
        <f t="shared" ref="D3:AD3" si="0">SUM(C3+1)</f>
        <v>3</v>
      </c>
      <c r="E3" s="129">
        <f t="shared" si="0"/>
        <v>4</v>
      </c>
      <c r="F3" s="129">
        <f t="shared" si="0"/>
        <v>5</v>
      </c>
      <c r="G3" s="129">
        <f t="shared" si="0"/>
        <v>6</v>
      </c>
      <c r="H3" s="129">
        <f t="shared" si="0"/>
        <v>7</v>
      </c>
      <c r="I3" s="129">
        <f t="shared" si="0"/>
        <v>8</v>
      </c>
      <c r="J3" s="129">
        <f t="shared" si="0"/>
        <v>9</v>
      </c>
      <c r="K3" s="129">
        <f t="shared" si="0"/>
        <v>10</v>
      </c>
      <c r="L3" s="129">
        <f t="shared" si="0"/>
        <v>11</v>
      </c>
      <c r="M3" s="129">
        <f t="shared" si="0"/>
        <v>12</v>
      </c>
      <c r="N3" s="129">
        <f t="shared" si="0"/>
        <v>13</v>
      </c>
      <c r="O3" s="129">
        <f t="shared" si="0"/>
        <v>14</v>
      </c>
      <c r="P3" s="129">
        <f t="shared" si="0"/>
        <v>15</v>
      </c>
      <c r="Q3" s="129">
        <f t="shared" si="0"/>
        <v>16</v>
      </c>
      <c r="R3" s="129">
        <f t="shared" si="0"/>
        <v>17</v>
      </c>
      <c r="S3" s="129">
        <f t="shared" si="0"/>
        <v>18</v>
      </c>
      <c r="T3" s="129">
        <f t="shared" si="0"/>
        <v>19</v>
      </c>
      <c r="U3" s="129">
        <f t="shared" si="0"/>
        <v>20</v>
      </c>
      <c r="V3" s="129">
        <f t="shared" si="0"/>
        <v>21</v>
      </c>
      <c r="W3" s="129">
        <f t="shared" si="0"/>
        <v>22</v>
      </c>
      <c r="X3" s="129">
        <f t="shared" si="0"/>
        <v>23</v>
      </c>
      <c r="Y3" s="129">
        <f t="shared" si="0"/>
        <v>24</v>
      </c>
      <c r="Z3" s="129">
        <f t="shared" si="0"/>
        <v>25</v>
      </c>
      <c r="AA3" s="129">
        <f t="shared" si="0"/>
        <v>26</v>
      </c>
      <c r="AB3" s="129">
        <f t="shared" si="0"/>
        <v>27</v>
      </c>
      <c r="AC3" s="129">
        <f t="shared" si="0"/>
        <v>28</v>
      </c>
      <c r="AD3" s="129">
        <f t="shared" si="0"/>
        <v>29</v>
      </c>
      <c r="AE3" s="149">
        <v>30</v>
      </c>
      <c r="AF3" s="44" t="s">
        <v>19</v>
      </c>
      <c r="AG3" s="95" t="s">
        <v>17</v>
      </c>
      <c r="AH3" s="100" t="s">
        <v>186</v>
      </c>
    </row>
    <row r="4" spans="1:36" s="5" customFormat="1" ht="20.100000000000001" customHeight="1" x14ac:dyDescent="0.2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38"/>
      <c r="AF4" s="44" t="s">
        <v>15</v>
      </c>
      <c r="AG4" s="95" t="s">
        <v>15</v>
      </c>
      <c r="AH4" s="93" t="s">
        <v>15</v>
      </c>
    </row>
    <row r="5" spans="1:36" s="5" customFormat="1" x14ac:dyDescent="0.2">
      <c r="A5" s="56" t="s">
        <v>20</v>
      </c>
      <c r="B5" s="105">
        <f>[1]Setembro!$K$5</f>
        <v>0</v>
      </c>
      <c r="C5" s="105">
        <f>[1]Setembro!$K$6</f>
        <v>0</v>
      </c>
      <c r="D5" s="105">
        <f>[1]Setembro!$K$7</f>
        <v>0</v>
      </c>
      <c r="E5" s="105">
        <f>[1]Setembro!$K$8</f>
        <v>0</v>
      </c>
      <c r="F5" s="105">
        <f>[1]Setembro!$K$9</f>
        <v>1</v>
      </c>
      <c r="G5" s="105">
        <f>[1]Setembro!$K$10</f>
        <v>0</v>
      </c>
      <c r="H5" s="105">
        <f>[1]Setembro!$K$11</f>
        <v>0</v>
      </c>
      <c r="I5" s="105">
        <f>[1]Setembro!$K$12</f>
        <v>0</v>
      </c>
      <c r="J5" s="105">
        <f>[1]Setembro!$K$13</f>
        <v>0</v>
      </c>
      <c r="K5" s="105">
        <f>[1]Setembro!$K$14</f>
        <v>0</v>
      </c>
      <c r="L5" s="105">
        <f>[1]Setembro!$K$15</f>
        <v>0</v>
      </c>
      <c r="M5" s="105">
        <f>[1]Setembro!$K$16</f>
        <v>0</v>
      </c>
      <c r="N5" s="105">
        <f>[1]Setembro!$K$17</f>
        <v>0</v>
      </c>
      <c r="O5" s="105">
        <f>[1]Setembro!$K$18</f>
        <v>13.000000000000002</v>
      </c>
      <c r="P5" s="105">
        <f>[1]Setembro!$K$19</f>
        <v>2.2000000000000002</v>
      </c>
      <c r="Q5" s="105">
        <f>[1]Setembro!$K$20</f>
        <v>0.2</v>
      </c>
      <c r="R5" s="105">
        <f>[1]Setembro!$K$21</f>
        <v>0</v>
      </c>
      <c r="S5" s="105">
        <f>[1]Setembro!$K$22</f>
        <v>0</v>
      </c>
      <c r="T5" s="105">
        <f>[1]Setembro!$K$23</f>
        <v>0.8</v>
      </c>
      <c r="U5" s="105">
        <f>[1]Setembro!$K$24</f>
        <v>23.599999999999998</v>
      </c>
      <c r="V5" s="105">
        <f>[1]Setembro!$K$25</f>
        <v>25</v>
      </c>
      <c r="W5" s="105">
        <f>[1]Setembro!$K$26</f>
        <v>8.6</v>
      </c>
      <c r="X5" s="105">
        <f>[1]Setembro!$K$27</f>
        <v>0</v>
      </c>
      <c r="Y5" s="105">
        <f>[1]Setembro!$K$28</f>
        <v>0</v>
      </c>
      <c r="Z5" s="105">
        <f>[1]Setembro!$K$29</f>
        <v>0</v>
      </c>
      <c r="AA5" s="105">
        <f>[1]Setembro!$K$30</f>
        <v>0.8</v>
      </c>
      <c r="AB5" s="105">
        <f>[1]Setembro!$K$31</f>
        <v>4.3999999999999995</v>
      </c>
      <c r="AC5" s="105">
        <f>[1]Setembro!$K$32</f>
        <v>78.399999999999991</v>
      </c>
      <c r="AD5" s="105">
        <f>[1]Setembro!$K$33</f>
        <v>0.2</v>
      </c>
      <c r="AE5" s="105">
        <f>[1]Setembro!$K$34</f>
        <v>1</v>
      </c>
      <c r="AF5" s="13">
        <f>SUM(B5:AE5)</f>
        <v>159.19999999999999</v>
      </c>
      <c r="AG5" s="14">
        <f>MAX(B5:AE5)</f>
        <v>78.399999999999991</v>
      </c>
      <c r="AH5" s="65">
        <f>COUNTIF(B5:AE5,"=0,0")</f>
        <v>17</v>
      </c>
    </row>
    <row r="6" spans="1:36" s="5" customFormat="1" x14ac:dyDescent="0.2">
      <c r="A6" s="56" t="s">
        <v>219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0.6</v>
      </c>
      <c r="O6" s="10">
        <v>18.2</v>
      </c>
      <c r="P6" s="10">
        <v>0.2</v>
      </c>
      <c r="Q6" s="10">
        <v>0</v>
      </c>
      <c r="R6" s="10">
        <v>0</v>
      </c>
      <c r="S6" s="10">
        <v>0</v>
      </c>
      <c r="T6" s="10">
        <v>1.2</v>
      </c>
      <c r="U6" s="10">
        <v>15.8</v>
      </c>
      <c r="V6" s="10">
        <v>24.8</v>
      </c>
      <c r="W6" s="10">
        <v>0.4</v>
      </c>
      <c r="X6" s="10">
        <v>0</v>
      </c>
      <c r="Y6" s="10">
        <v>0</v>
      </c>
      <c r="Z6" s="10">
        <v>1.6</v>
      </c>
      <c r="AA6" s="10">
        <v>28.4</v>
      </c>
      <c r="AB6" s="10">
        <v>25</v>
      </c>
      <c r="AC6" s="10">
        <v>15.6</v>
      </c>
      <c r="AD6" s="10">
        <v>2.8</v>
      </c>
      <c r="AE6" s="10">
        <v>8.8000000000000007</v>
      </c>
      <c r="AF6" s="13">
        <f>SUM(B6:AE6)</f>
        <v>143.4</v>
      </c>
      <c r="AG6" s="14">
        <f>MAX(B6:AE6)</f>
        <v>28.4</v>
      </c>
      <c r="AH6" s="65">
        <f>COUNTIF(B6:AE6,"=0,0")</f>
        <v>17</v>
      </c>
    </row>
    <row r="7" spans="1:36" x14ac:dyDescent="0.2">
      <c r="A7" s="56" t="s">
        <v>0</v>
      </c>
      <c r="B7" s="10">
        <f>[2]Setembro!$K$5</f>
        <v>0</v>
      </c>
      <c r="C7" s="10">
        <f>[2]Setembro!$K$6</f>
        <v>0</v>
      </c>
      <c r="D7" s="10">
        <f>[2]Setembro!$K$7</f>
        <v>0</v>
      </c>
      <c r="E7" s="10">
        <f>[2]Setembro!$K$8</f>
        <v>0</v>
      </c>
      <c r="F7" s="10">
        <f>[2]Setembro!$K$9</f>
        <v>0</v>
      </c>
      <c r="G7" s="10">
        <f>[2]Setembro!$K$10</f>
        <v>0</v>
      </c>
      <c r="H7" s="10">
        <f>[2]Setembro!$K$11</f>
        <v>0</v>
      </c>
      <c r="I7" s="10">
        <f>[2]Setembro!$K$12</f>
        <v>0</v>
      </c>
      <c r="J7" s="10">
        <f>[2]Setembro!$K$13</f>
        <v>0</v>
      </c>
      <c r="K7" s="10">
        <f>[2]Setembro!$K$14</f>
        <v>0</v>
      </c>
      <c r="L7" s="10">
        <f>[2]Setembro!$K$15</f>
        <v>0</v>
      </c>
      <c r="M7" s="10">
        <f>[2]Setembro!$K$16</f>
        <v>0</v>
      </c>
      <c r="N7" s="10">
        <f>[2]Setembro!$K$17</f>
        <v>0</v>
      </c>
      <c r="O7" s="10">
        <f>[2]Setembro!$K$18</f>
        <v>9.6</v>
      </c>
      <c r="P7" s="10">
        <f>[2]Setembro!$K$19</f>
        <v>1.6</v>
      </c>
      <c r="Q7" s="10">
        <f>[2]Setembro!$K$20</f>
        <v>0</v>
      </c>
      <c r="R7" s="10">
        <f>[2]Setembro!$K$21</f>
        <v>0</v>
      </c>
      <c r="S7" s="10">
        <f>[2]Setembro!$K$22</f>
        <v>0</v>
      </c>
      <c r="T7" s="10">
        <f>[2]Setembro!$K$23</f>
        <v>0</v>
      </c>
      <c r="U7" s="10">
        <f>[2]Setembro!$K$24</f>
        <v>19.200000000000003</v>
      </c>
      <c r="V7" s="10">
        <f>[2]Setembro!$K$25</f>
        <v>5.2000000000000011</v>
      </c>
      <c r="W7" s="10">
        <f>[2]Setembro!$K$26</f>
        <v>5</v>
      </c>
      <c r="X7" s="10">
        <f>[2]Setembro!$K$27</f>
        <v>0</v>
      </c>
      <c r="Y7" s="10">
        <f>[2]Setembro!$K$28</f>
        <v>0</v>
      </c>
      <c r="Z7" s="10">
        <f>[2]Setembro!$K$29</f>
        <v>0</v>
      </c>
      <c r="AA7" s="10">
        <f>[2]Setembro!$K$30</f>
        <v>4.3999999999999995</v>
      </c>
      <c r="AB7" s="10">
        <f>[2]Setembro!$K$31</f>
        <v>4</v>
      </c>
      <c r="AC7" s="10">
        <f>[2]Setembro!$K$32</f>
        <v>122.2</v>
      </c>
      <c r="AD7" s="10">
        <f>[2]Setembro!$K$33</f>
        <v>0.2</v>
      </c>
      <c r="AE7" s="10">
        <f>[2]Setembro!$K$34</f>
        <v>0</v>
      </c>
      <c r="AF7" s="13">
        <f>SUM(B7:AE7)</f>
        <v>171.39999999999998</v>
      </c>
      <c r="AG7" s="14">
        <f>MAX(B7:AE7)</f>
        <v>122.2</v>
      </c>
      <c r="AH7" s="65">
        <f t="shared" ref="AH7:AH50" si="1">COUNTIF(B7:AE7,"=0,0")</f>
        <v>21</v>
      </c>
    </row>
    <row r="8" spans="1:36" x14ac:dyDescent="0.2">
      <c r="A8" s="56" t="s">
        <v>220</v>
      </c>
      <c r="B8" s="115">
        <v>0</v>
      </c>
      <c r="C8" s="115">
        <v>0</v>
      </c>
      <c r="D8" s="115">
        <v>0</v>
      </c>
      <c r="E8" s="115">
        <v>0.6</v>
      </c>
      <c r="F8" s="115">
        <v>0</v>
      </c>
      <c r="G8" s="115">
        <v>7.8</v>
      </c>
      <c r="H8" s="115">
        <v>0.2</v>
      </c>
      <c r="I8" s="115">
        <v>0</v>
      </c>
      <c r="J8" s="115">
        <v>0</v>
      </c>
      <c r="K8" s="115">
        <v>0.8</v>
      </c>
      <c r="L8" s="115">
        <v>0</v>
      </c>
      <c r="M8" s="115">
        <v>0</v>
      </c>
      <c r="N8" s="115">
        <v>1.7999999999999998</v>
      </c>
      <c r="O8" s="115">
        <v>47.4</v>
      </c>
      <c r="P8" s="115">
        <v>0</v>
      </c>
      <c r="Q8" s="115">
        <v>0</v>
      </c>
      <c r="R8" s="115">
        <v>0</v>
      </c>
      <c r="S8" s="115">
        <v>0</v>
      </c>
      <c r="T8" s="115">
        <v>1.4</v>
      </c>
      <c r="U8" s="115">
        <v>0.60000000000000009</v>
      </c>
      <c r="V8" s="115">
        <v>16.600000000000001</v>
      </c>
      <c r="W8" s="115">
        <v>0.2</v>
      </c>
      <c r="X8" s="115">
        <v>0</v>
      </c>
      <c r="Y8" s="115">
        <v>0</v>
      </c>
      <c r="Z8" s="115">
        <v>1.6</v>
      </c>
      <c r="AA8" s="115">
        <v>19.799999999999997</v>
      </c>
      <c r="AB8" s="115">
        <v>39.6</v>
      </c>
      <c r="AC8" s="115">
        <v>15.599999999999998</v>
      </c>
      <c r="AD8" s="115">
        <v>0.2</v>
      </c>
      <c r="AE8" s="115">
        <v>2.8000000000000003</v>
      </c>
      <c r="AF8" s="13">
        <f t="shared" ref="AF8:AF9" si="2">SUM(B8:AE8)</f>
        <v>156.99999999999997</v>
      </c>
      <c r="AG8" s="14">
        <f t="shared" ref="AG8:AG9" si="3">MAX(B8:AE8)</f>
        <v>47.4</v>
      </c>
      <c r="AH8" s="65">
        <f t="shared" ref="AH8:AH9" si="4">COUNTIF(B8:AE8,"=0,0")</f>
        <v>14</v>
      </c>
    </row>
    <row r="9" spans="1:36" x14ac:dyDescent="0.2">
      <c r="A9" s="56" t="s">
        <v>85</v>
      </c>
      <c r="B9" s="10">
        <f>[3]Setembro!$K$5</f>
        <v>0</v>
      </c>
      <c r="C9" s="10">
        <f>[3]Setembro!$K$6</f>
        <v>0</v>
      </c>
      <c r="D9" s="10">
        <f>[3]Setembro!$K$7</f>
        <v>0</v>
      </c>
      <c r="E9" s="10">
        <f>[3]Setembro!$K$8</f>
        <v>0</v>
      </c>
      <c r="F9" s="10">
        <f>[3]Setembro!$K$9</f>
        <v>0</v>
      </c>
      <c r="G9" s="10">
        <f>[3]Setembro!$K$10</f>
        <v>0</v>
      </c>
      <c r="H9" s="10">
        <f>[3]Setembro!$K$11</f>
        <v>0</v>
      </c>
      <c r="I9" s="10">
        <f>[3]Setembro!$K$12</f>
        <v>0.8</v>
      </c>
      <c r="J9" s="10">
        <f>[3]Setembro!$K$13</f>
        <v>0.60000000000000009</v>
      </c>
      <c r="K9" s="10">
        <f>[3]Setembro!$K$14</f>
        <v>0</v>
      </c>
      <c r="L9" s="10">
        <f>[3]Setembro!$K$15</f>
        <v>0</v>
      </c>
      <c r="M9" s="10">
        <f>[3]Setembro!$K$16</f>
        <v>0</v>
      </c>
      <c r="N9" s="10">
        <f>[3]Setembro!$K$17</f>
        <v>0</v>
      </c>
      <c r="O9" s="10">
        <f>[3]Setembro!$K$18</f>
        <v>0.8</v>
      </c>
      <c r="P9" s="10">
        <f>[3]Setembro!$K$19</f>
        <v>1.9999999999999998</v>
      </c>
      <c r="Q9" s="10">
        <f>[3]Setembro!$K$20</f>
        <v>0.2</v>
      </c>
      <c r="R9" s="10">
        <f>[3]Setembro!$K$21</f>
        <v>0.2</v>
      </c>
      <c r="S9" s="10">
        <f>[3]Setembro!$K$22</f>
        <v>0</v>
      </c>
      <c r="T9" s="10">
        <f>[3]Setembro!$K$23</f>
        <v>0</v>
      </c>
      <c r="U9" s="10">
        <f>[3]Setembro!$K$24</f>
        <v>0.2</v>
      </c>
      <c r="V9" s="10">
        <f>[3]Setembro!$K$25</f>
        <v>0.2</v>
      </c>
      <c r="W9" s="10">
        <f>[3]Setembro!$K$26</f>
        <v>0.2</v>
      </c>
      <c r="X9" s="10">
        <f>[3]Setembro!$K$27</f>
        <v>0</v>
      </c>
      <c r="Y9" s="10">
        <f>[3]Setembro!$K$28</f>
        <v>0.2</v>
      </c>
      <c r="Z9" s="10">
        <f>[3]Setembro!$K$29</f>
        <v>0</v>
      </c>
      <c r="AA9" s="10">
        <f>[3]Setembro!$K$30</f>
        <v>0</v>
      </c>
      <c r="AB9" s="10">
        <f>[3]Setembro!$K$31</f>
        <v>0</v>
      </c>
      <c r="AC9" s="10">
        <f>[3]Setembro!$K$32</f>
        <v>0.2</v>
      </c>
      <c r="AD9" s="10">
        <f>[3]Setembro!$K$33</f>
        <v>0</v>
      </c>
      <c r="AE9" s="10">
        <f>[3]Setembro!$K$34</f>
        <v>0.2</v>
      </c>
      <c r="AF9" s="13">
        <f t="shared" si="2"/>
        <v>5.8000000000000016</v>
      </c>
      <c r="AG9" s="14">
        <f t="shared" si="3"/>
        <v>1.9999999999999998</v>
      </c>
      <c r="AH9" s="65">
        <f t="shared" si="4"/>
        <v>18</v>
      </c>
    </row>
    <row r="10" spans="1:36" x14ac:dyDescent="0.2">
      <c r="A10" s="56" t="s">
        <v>41</v>
      </c>
      <c r="B10" s="10">
        <f>[4]Setembro!$K$5</f>
        <v>0</v>
      </c>
      <c r="C10" s="10">
        <f>[4]Setembro!$K$6</f>
        <v>0</v>
      </c>
      <c r="D10" s="10">
        <f>[4]Setembro!$K$7</f>
        <v>0</v>
      </c>
      <c r="E10" s="10">
        <f>[4]Setembro!$K$8</f>
        <v>0</v>
      </c>
      <c r="F10" s="10">
        <f>[4]Setembro!$K$9</f>
        <v>0.8</v>
      </c>
      <c r="G10" s="10">
        <f>[4]Setembro!$K$10</f>
        <v>3.8000000000000003</v>
      </c>
      <c r="H10" s="10">
        <f>[4]Setembro!$K$11</f>
        <v>7.2000000000000011</v>
      </c>
      <c r="I10" s="10">
        <f>[4]Setembro!$K$12</f>
        <v>0</v>
      </c>
      <c r="J10" s="10">
        <f>[4]Setembro!$K$13</f>
        <v>0</v>
      </c>
      <c r="K10" s="10">
        <f>[4]Setembro!$K$14</f>
        <v>0</v>
      </c>
      <c r="L10" s="10">
        <f>[4]Setembro!$K$15</f>
        <v>0</v>
      </c>
      <c r="M10" s="10">
        <f>[4]Setembro!$K$16</f>
        <v>0</v>
      </c>
      <c r="N10" s="10">
        <f>[4]Setembro!$K$17</f>
        <v>0</v>
      </c>
      <c r="O10" s="10">
        <f>[4]Setembro!$K$18</f>
        <v>12.200000000000001</v>
      </c>
      <c r="P10" s="10">
        <f>[4]Setembro!$K$19</f>
        <v>1</v>
      </c>
      <c r="Q10" s="10">
        <f>[4]Setembro!$K$20</f>
        <v>0</v>
      </c>
      <c r="R10" s="10">
        <f>[4]Setembro!$K$21</f>
        <v>0</v>
      </c>
      <c r="S10" s="10">
        <f>[4]Setembro!$K$22</f>
        <v>0</v>
      </c>
      <c r="T10" s="10">
        <f>[4]Setembro!$K$23</f>
        <v>0</v>
      </c>
      <c r="U10" s="10">
        <f>[4]Setembro!$K$24</f>
        <v>14.6</v>
      </c>
      <c r="V10" s="10">
        <f>[4]Setembro!$K$25</f>
        <v>19</v>
      </c>
      <c r="W10" s="10">
        <f>[4]Setembro!$K$26</f>
        <v>1.7999999999999998</v>
      </c>
      <c r="X10" s="10">
        <f>[4]Setembro!$K$27</f>
        <v>0</v>
      </c>
      <c r="Y10" s="10">
        <f>[4]Setembro!$K$28</f>
        <v>0</v>
      </c>
      <c r="Z10" s="10">
        <f>[4]Setembro!$K$29</f>
        <v>0</v>
      </c>
      <c r="AA10" s="10">
        <f>[4]Setembro!$K$30</f>
        <v>19.8</v>
      </c>
      <c r="AB10" s="10">
        <f>[4]Setembro!$K$31</f>
        <v>1.7999999999999998</v>
      </c>
      <c r="AC10" s="10">
        <f>[4]Setembro!$K$32</f>
        <v>46.800000000000018</v>
      </c>
      <c r="AD10" s="10">
        <f>[4]Setembro!$K$33</f>
        <v>0</v>
      </c>
      <c r="AE10" s="10">
        <f>[4]Setembro!$K$34</f>
        <v>0.4</v>
      </c>
      <c r="AF10" s="13">
        <f t="shared" ref="AF10:AF30" si="5">SUM(B10:AE10)</f>
        <v>129.20000000000002</v>
      </c>
      <c r="AG10" s="14">
        <f t="shared" ref="AG10:AG50" si="6">MAX(B10:AE10)</f>
        <v>46.800000000000018</v>
      </c>
      <c r="AH10" s="65">
        <f t="shared" si="1"/>
        <v>18</v>
      </c>
    </row>
    <row r="11" spans="1:36" x14ac:dyDescent="0.2">
      <c r="A11" s="56" t="s">
        <v>93</v>
      </c>
      <c r="B11" s="10" t="str">
        <f>[5]Setembro!$K$5</f>
        <v>*</v>
      </c>
      <c r="C11" s="10" t="str">
        <f>[5]Setembro!$K$6</f>
        <v>*</v>
      </c>
      <c r="D11" s="10" t="str">
        <f>[5]Setembro!$K$7</f>
        <v>*</v>
      </c>
      <c r="E11" s="10" t="str">
        <f>[5]Setembro!$K$8</f>
        <v>*</v>
      </c>
      <c r="F11" s="10" t="str">
        <f>[5]Setembro!$K$9</f>
        <v>*</v>
      </c>
      <c r="G11" s="10" t="str">
        <f>[5]Setembro!$K$10</f>
        <v>*</v>
      </c>
      <c r="H11" s="10" t="str">
        <f>[5]Setembro!$K$11</f>
        <v>*</v>
      </c>
      <c r="I11" s="10" t="str">
        <f>[5]Setembro!$K$12</f>
        <v>*</v>
      </c>
      <c r="J11" s="10" t="str">
        <f>[5]Setembro!$K$13</f>
        <v>*</v>
      </c>
      <c r="K11" s="10" t="str">
        <f>[5]Setembro!$K$14</f>
        <v>*</v>
      </c>
      <c r="L11" s="10" t="str">
        <f>[5]Setembro!$K$15</f>
        <v>*</v>
      </c>
      <c r="M11" s="10" t="str">
        <f>[5]Setembro!$K$16</f>
        <v>*</v>
      </c>
      <c r="N11" s="10" t="str">
        <f>[5]Setembro!$K$17</f>
        <v>*</v>
      </c>
      <c r="O11" s="10" t="str">
        <f>[5]Setembro!$K$18</f>
        <v>*</v>
      </c>
      <c r="P11" s="10" t="str">
        <f>[5]Setembro!$K$19</f>
        <v>*</v>
      </c>
      <c r="Q11" s="10" t="str">
        <f>[5]Setembro!$K$20</f>
        <v>*</v>
      </c>
      <c r="R11" s="10" t="str">
        <f>[5]Setembro!$K$21</f>
        <v>*</v>
      </c>
      <c r="S11" s="10" t="str">
        <f>[5]Setembro!$K$22</f>
        <v>*</v>
      </c>
      <c r="T11" s="10" t="str">
        <f>[5]Setembro!$K$23</f>
        <v>*</v>
      </c>
      <c r="U11" s="10" t="str">
        <f>[5]Setembro!$K$24</f>
        <v>*</v>
      </c>
      <c r="V11" s="10">
        <f>[5]Setembro!$K$25</f>
        <v>17</v>
      </c>
      <c r="W11" s="10">
        <f>[5]Setembro!$K$26</f>
        <v>0.8</v>
      </c>
      <c r="X11" s="10">
        <f>[5]Setembro!$K$27</f>
        <v>0</v>
      </c>
      <c r="Y11" s="10">
        <f>[5]Setembro!$K$28</f>
        <v>0</v>
      </c>
      <c r="Z11" s="10">
        <f>[5]Setembro!$K$29</f>
        <v>0</v>
      </c>
      <c r="AA11" s="10">
        <f>[5]Setembro!$K$30</f>
        <v>10.4</v>
      </c>
      <c r="AB11" s="10">
        <f>[5]Setembro!$K$31</f>
        <v>27.6</v>
      </c>
      <c r="AC11" s="10">
        <f>[5]Setembro!$K$32</f>
        <v>11</v>
      </c>
      <c r="AD11" s="10">
        <f>[5]Setembro!$K$33</f>
        <v>0</v>
      </c>
      <c r="AE11" s="10">
        <f>[5]Setembro!$K$34</f>
        <v>14.399999999999999</v>
      </c>
      <c r="AF11" s="13" t="s">
        <v>187</v>
      </c>
      <c r="AG11" s="14">
        <f t="shared" si="6"/>
        <v>27.6</v>
      </c>
      <c r="AH11" s="65" t="s">
        <v>187</v>
      </c>
    </row>
    <row r="12" spans="1:36" x14ac:dyDescent="0.2">
      <c r="A12" s="56" t="s">
        <v>136</v>
      </c>
      <c r="B12" s="10">
        <f>[6]Setembro!$K$5</f>
        <v>0</v>
      </c>
      <c r="C12" s="10">
        <f>[6]Setembro!$K$6</f>
        <v>0</v>
      </c>
      <c r="D12" s="10">
        <f>[6]Setembro!$K$7</f>
        <v>0</v>
      </c>
      <c r="E12" s="10">
        <f>[6]Setembro!$K$8</f>
        <v>0</v>
      </c>
      <c r="F12" s="10">
        <f>[6]Setembro!$K$9</f>
        <v>0.6</v>
      </c>
      <c r="G12" s="10">
        <f>[6]Setembro!$K$10</f>
        <v>1</v>
      </c>
      <c r="H12" s="10">
        <f>[6]Setembro!$K$11</f>
        <v>0</v>
      </c>
      <c r="I12" s="10">
        <f>[6]Setembro!$K$12</f>
        <v>0</v>
      </c>
      <c r="J12" s="10">
        <f>[6]Setembro!$K$13</f>
        <v>0</v>
      </c>
      <c r="K12" s="10">
        <f>[6]Setembro!$K$14</f>
        <v>0</v>
      </c>
      <c r="L12" s="10">
        <f>[6]Setembro!$K$15</f>
        <v>0</v>
      </c>
      <c r="M12" s="10">
        <f>[6]Setembro!$K$16</f>
        <v>0</v>
      </c>
      <c r="N12" s="10">
        <f>[6]Setembro!$K$17</f>
        <v>0</v>
      </c>
      <c r="O12" s="10">
        <f>[6]Setembro!$K$18</f>
        <v>1.7999999999999998</v>
      </c>
      <c r="P12" s="10">
        <f>[6]Setembro!$K$19</f>
        <v>0.4</v>
      </c>
      <c r="Q12" s="10">
        <f>[6]Setembro!$K$20</f>
        <v>0</v>
      </c>
      <c r="R12" s="10">
        <f>[6]Setembro!$K$21</f>
        <v>0</v>
      </c>
      <c r="S12" s="10">
        <f>[6]Setembro!$K$22</f>
        <v>0</v>
      </c>
      <c r="T12" s="10">
        <f>[6]Setembro!$K$23</f>
        <v>6.8</v>
      </c>
      <c r="U12" s="10">
        <f>[6]Setembro!$K$24</f>
        <v>21.799999999999997</v>
      </c>
      <c r="V12" s="10">
        <f>[6]Setembro!$K$25</f>
        <v>0</v>
      </c>
      <c r="W12" s="10">
        <f>[6]Setembro!$K$26</f>
        <v>8.4</v>
      </c>
      <c r="X12" s="10">
        <f>[6]Setembro!$K$27</f>
        <v>0</v>
      </c>
      <c r="Y12" s="10">
        <f>[6]Setembro!$K$28</f>
        <v>0</v>
      </c>
      <c r="Z12" s="10">
        <f>[6]Setembro!$K$29</f>
        <v>0</v>
      </c>
      <c r="AA12" s="10">
        <f>[6]Setembro!$K$30</f>
        <v>0.4</v>
      </c>
      <c r="AB12" s="10">
        <f>[6]Setembro!$K$31</f>
        <v>46.000000000000007</v>
      </c>
      <c r="AC12" s="10">
        <f>[6]Setembro!$K$32</f>
        <v>49.599999999999994</v>
      </c>
      <c r="AD12" s="10">
        <f>[6]Setembro!$K$33</f>
        <v>0.2</v>
      </c>
      <c r="AE12" s="10">
        <f>[6]Setembro!$K$34</f>
        <v>0</v>
      </c>
      <c r="AF12" s="13">
        <f t="shared" si="5"/>
        <v>137</v>
      </c>
      <c r="AG12" s="14">
        <f t="shared" si="6"/>
        <v>49.599999999999994</v>
      </c>
      <c r="AH12" s="65">
        <f t="shared" si="1"/>
        <v>19</v>
      </c>
    </row>
    <row r="13" spans="1:36" x14ac:dyDescent="0.2">
      <c r="A13" s="56" t="s">
        <v>1</v>
      </c>
      <c r="B13" s="10">
        <f>[7]Setembro!$K$5</f>
        <v>0</v>
      </c>
      <c r="C13" s="10">
        <f>[7]Setembro!$K$6</f>
        <v>0</v>
      </c>
      <c r="D13" s="10">
        <f>[7]Setembro!$K$7</f>
        <v>0</v>
      </c>
      <c r="E13" s="10">
        <f>[7]Setembro!$K$8</f>
        <v>0</v>
      </c>
      <c r="F13" s="10">
        <f>[7]Setembro!$K$9</f>
        <v>0</v>
      </c>
      <c r="G13" s="10">
        <f>[7]Setembro!$K$10</f>
        <v>0</v>
      </c>
      <c r="H13" s="10">
        <f>[7]Setembro!$K$11</f>
        <v>1</v>
      </c>
      <c r="I13" s="10">
        <f>[7]Setembro!$K$12</f>
        <v>0</v>
      </c>
      <c r="J13" s="10">
        <f>[7]Setembro!$K$13</f>
        <v>0</v>
      </c>
      <c r="K13" s="10">
        <f>[7]Setembro!$K$14</f>
        <v>0</v>
      </c>
      <c r="L13" s="10">
        <f>[7]Setembro!$K$15</f>
        <v>0</v>
      </c>
      <c r="M13" s="10">
        <f>[7]Setembro!$K$16</f>
        <v>0</v>
      </c>
      <c r="N13" s="10">
        <f>[7]Setembro!$K$17</f>
        <v>0</v>
      </c>
      <c r="O13" s="10">
        <f>[7]Setembro!$K$18</f>
        <v>12.199999999999998</v>
      </c>
      <c r="P13" s="10">
        <f>[7]Setembro!$K$19</f>
        <v>4.6000000000000005</v>
      </c>
      <c r="Q13" s="10">
        <f>[7]Setembro!$K$20</f>
        <v>0</v>
      </c>
      <c r="R13" s="10">
        <f>[7]Setembro!$K$21</f>
        <v>0</v>
      </c>
      <c r="S13" s="10">
        <f>[7]Setembro!$K$22</f>
        <v>0</v>
      </c>
      <c r="T13" s="10">
        <f>[7]Setembro!$K$23</f>
        <v>0</v>
      </c>
      <c r="U13" s="10">
        <f>[7]Setembro!$K$24</f>
        <v>34.4</v>
      </c>
      <c r="V13" s="10">
        <f>[7]Setembro!$K$25</f>
        <v>17</v>
      </c>
      <c r="W13" s="10">
        <f>[7]Setembro!$K$26</f>
        <v>12.999999999999998</v>
      </c>
      <c r="X13" s="10">
        <f>[7]Setembro!$K$27</f>
        <v>0</v>
      </c>
      <c r="Y13" s="10">
        <f>[7]Setembro!$K$28</f>
        <v>0</v>
      </c>
      <c r="Z13" s="10">
        <f>[7]Setembro!$K$29</f>
        <v>0</v>
      </c>
      <c r="AA13" s="10">
        <f>[7]Setembro!$K$30</f>
        <v>0</v>
      </c>
      <c r="AB13" s="10">
        <f>[7]Setembro!$K$31</f>
        <v>12.999999999999998</v>
      </c>
      <c r="AC13" s="10">
        <f>[7]Setembro!$K$32</f>
        <v>79</v>
      </c>
      <c r="AD13" s="10">
        <f>[7]Setembro!$K$33</f>
        <v>0</v>
      </c>
      <c r="AE13" s="10">
        <f>[7]Setembro!$K$34</f>
        <v>0</v>
      </c>
      <c r="AF13" s="13">
        <f t="shared" si="5"/>
        <v>174.2</v>
      </c>
      <c r="AG13" s="14">
        <f t="shared" si="6"/>
        <v>79</v>
      </c>
      <c r="AH13" s="65">
        <f t="shared" si="1"/>
        <v>22</v>
      </c>
      <c r="AJ13" s="11" t="s">
        <v>24</v>
      </c>
    </row>
    <row r="14" spans="1:36" x14ac:dyDescent="0.2">
      <c r="A14" s="56" t="s">
        <v>2</v>
      </c>
      <c r="B14" s="10">
        <f>[8]Setembro!$K$5</f>
        <v>0</v>
      </c>
      <c r="C14" s="10">
        <f>[8]Setembro!$K$6</f>
        <v>0</v>
      </c>
      <c r="D14" s="10">
        <f>[8]Setembro!$K$7</f>
        <v>0</v>
      </c>
      <c r="E14" s="10">
        <f>[8]Setembro!$K$8</f>
        <v>0</v>
      </c>
      <c r="F14" s="10">
        <f>[8]Setembro!$K$9</f>
        <v>0</v>
      </c>
      <c r="G14" s="10">
        <f>[8]Setembro!$K$10</f>
        <v>0</v>
      </c>
      <c r="H14" s="10">
        <f>[8]Setembro!$K$11</f>
        <v>0</v>
      </c>
      <c r="I14" s="10">
        <f>[8]Setembro!$K$12</f>
        <v>0</v>
      </c>
      <c r="J14" s="10">
        <f>[8]Setembro!$K$13</f>
        <v>0</v>
      </c>
      <c r="K14" s="10">
        <f>[8]Setembro!$K$14</f>
        <v>0</v>
      </c>
      <c r="L14" s="10">
        <f>[8]Setembro!$K$15</f>
        <v>0</v>
      </c>
      <c r="M14" s="10">
        <f>[8]Setembro!$K$16</f>
        <v>0</v>
      </c>
      <c r="N14" s="10">
        <f>[8]Setembro!$K$17</f>
        <v>0</v>
      </c>
      <c r="O14" s="10">
        <f>[8]Setembro!$K$18</f>
        <v>0</v>
      </c>
      <c r="P14" s="10">
        <f>[8]Setembro!$K$19</f>
        <v>0</v>
      </c>
      <c r="Q14" s="10">
        <f>[8]Setembro!$K$20</f>
        <v>0.2</v>
      </c>
      <c r="R14" s="10">
        <f>[8]Setembro!$K$21</f>
        <v>0</v>
      </c>
      <c r="S14" s="10">
        <f>[8]Setembro!$K$22</f>
        <v>0</v>
      </c>
      <c r="T14" s="10">
        <f>[8]Setembro!$K$23</f>
        <v>31.799999999999997</v>
      </c>
      <c r="U14" s="10">
        <f>[8]Setembro!$K$24</f>
        <v>8.4</v>
      </c>
      <c r="V14" s="10">
        <f>[8]Setembro!$K$25</f>
        <v>3.4</v>
      </c>
      <c r="W14" s="10">
        <f>[8]Setembro!$K$26</f>
        <v>22.4</v>
      </c>
      <c r="X14" s="10">
        <f>[8]Setembro!$K$27</f>
        <v>0</v>
      </c>
      <c r="Y14" s="10">
        <f>[8]Setembro!$K$28</f>
        <v>0</v>
      </c>
      <c r="Z14" s="10">
        <f>[8]Setembro!$K$29</f>
        <v>0</v>
      </c>
      <c r="AA14" s="10">
        <f>[8]Setembro!$K$30</f>
        <v>19</v>
      </c>
      <c r="AB14" s="10">
        <f>[8]Setembro!$K$31</f>
        <v>29.6</v>
      </c>
      <c r="AC14" s="10">
        <f>[8]Setembro!$K$32</f>
        <v>24.2</v>
      </c>
      <c r="AD14" s="10">
        <f>[8]Setembro!$K$33</f>
        <v>3.4</v>
      </c>
      <c r="AE14" s="10">
        <f>[8]Setembro!$K$34</f>
        <v>0</v>
      </c>
      <c r="AF14" s="13">
        <f t="shared" si="5"/>
        <v>142.39999999999998</v>
      </c>
      <c r="AG14" s="14">
        <f t="shared" si="6"/>
        <v>31.799999999999997</v>
      </c>
      <c r="AH14" s="65">
        <f t="shared" si="1"/>
        <v>21</v>
      </c>
      <c r="AI14" s="11" t="s">
        <v>24</v>
      </c>
      <c r="AJ14" s="11" t="s">
        <v>24</v>
      </c>
    </row>
    <row r="15" spans="1:36" x14ac:dyDescent="0.2">
      <c r="A15" s="56" t="s">
        <v>3</v>
      </c>
      <c r="B15" s="10">
        <f>[9]Setembro!$K$5</f>
        <v>0</v>
      </c>
      <c r="C15" s="10">
        <f>[9]Setembro!$K$6</f>
        <v>0</v>
      </c>
      <c r="D15" s="10">
        <f>[9]Setembro!$K$7</f>
        <v>0</v>
      </c>
      <c r="E15" s="10">
        <f>[9]Setembro!$K$8</f>
        <v>0</v>
      </c>
      <c r="F15" s="10">
        <f>[9]Setembro!$K$9</f>
        <v>0</v>
      </c>
      <c r="G15" s="10">
        <f>[9]Setembro!$K$10</f>
        <v>0.6</v>
      </c>
      <c r="H15" s="10">
        <f>[9]Setembro!$K$11</f>
        <v>0</v>
      </c>
      <c r="I15" s="10">
        <f>[9]Setembro!$K$12</f>
        <v>0</v>
      </c>
      <c r="J15" s="10">
        <f>[9]Setembro!$K$13</f>
        <v>0</v>
      </c>
      <c r="K15" s="10">
        <f>[9]Setembro!$K$14</f>
        <v>0</v>
      </c>
      <c r="L15" s="10">
        <f>[9]Setembro!$K$15</f>
        <v>0</v>
      </c>
      <c r="M15" s="10">
        <f>[9]Setembro!$K$16</f>
        <v>0</v>
      </c>
      <c r="N15" s="10">
        <f>[9]Setembro!$K$17</f>
        <v>0</v>
      </c>
      <c r="O15" s="10">
        <f>[9]Setembro!$K$18</f>
        <v>1</v>
      </c>
      <c r="P15" s="10">
        <f>[9]Setembro!$K$19</f>
        <v>0</v>
      </c>
      <c r="Q15" s="10">
        <f>[9]Setembro!$K$20</f>
        <v>0.2</v>
      </c>
      <c r="R15" s="10">
        <f>[9]Setembro!$K$21</f>
        <v>0</v>
      </c>
      <c r="S15" s="10">
        <f>[9]Setembro!$K$22</f>
        <v>0</v>
      </c>
      <c r="T15" s="10">
        <f>[9]Setembro!$K$23</f>
        <v>0</v>
      </c>
      <c r="U15" s="10">
        <f>[9]Setembro!$K$24</f>
        <v>11.999999999999998</v>
      </c>
      <c r="V15" s="10">
        <f>[9]Setembro!$K$25</f>
        <v>0</v>
      </c>
      <c r="W15" s="10">
        <f>[9]Setembro!$K$26</f>
        <v>14.6</v>
      </c>
      <c r="X15" s="10">
        <f>[9]Setembro!$K$27</f>
        <v>0</v>
      </c>
      <c r="Y15" s="10">
        <f>[9]Setembro!$K$28</f>
        <v>0</v>
      </c>
      <c r="Z15" s="10">
        <f>[9]Setembro!$K$29</f>
        <v>0</v>
      </c>
      <c r="AA15" s="10">
        <f>[9]Setembro!$K$30</f>
        <v>4</v>
      </c>
      <c r="AB15" s="10">
        <f>[9]Setembro!$K$31</f>
        <v>20.2</v>
      </c>
      <c r="AC15" s="10">
        <f>[9]Setembro!$K$32</f>
        <v>38.599999999999994</v>
      </c>
      <c r="AD15" s="10">
        <f>[9]Setembro!$K$33</f>
        <v>4.4000000000000004</v>
      </c>
      <c r="AE15" s="10">
        <f>[9]Setembro!$K$34</f>
        <v>0</v>
      </c>
      <c r="AF15" s="13">
        <f t="shared" si="5"/>
        <v>95.6</v>
      </c>
      <c r="AG15" s="14">
        <f t="shared" si="6"/>
        <v>38.599999999999994</v>
      </c>
      <c r="AH15" s="65">
        <f t="shared" si="1"/>
        <v>21</v>
      </c>
    </row>
    <row r="16" spans="1:36" x14ac:dyDescent="0.2">
      <c r="A16" s="56" t="s">
        <v>4</v>
      </c>
      <c r="B16" s="10">
        <f>[10]Setembro!$K$5</f>
        <v>0</v>
      </c>
      <c r="C16" s="10">
        <f>[10]Setembro!$K$6</f>
        <v>0</v>
      </c>
      <c r="D16" s="10">
        <f>[10]Setembro!$K$7</f>
        <v>0</v>
      </c>
      <c r="E16" s="10">
        <f>[10]Setembro!$K$8</f>
        <v>0</v>
      </c>
      <c r="F16" s="10">
        <f>[10]Setembro!$K$9</f>
        <v>0</v>
      </c>
      <c r="G16" s="10">
        <f>[10]Setembro!$K$10</f>
        <v>0</v>
      </c>
      <c r="H16" s="10">
        <f>[10]Setembro!$K$11</f>
        <v>0</v>
      </c>
      <c r="I16" s="10">
        <f>[10]Setembro!$K$12</f>
        <v>0</v>
      </c>
      <c r="J16" s="10">
        <f>[10]Setembro!$K$13</f>
        <v>0</v>
      </c>
      <c r="K16" s="10">
        <f>[10]Setembro!$K$14</f>
        <v>0</v>
      </c>
      <c r="L16" s="10">
        <f>[10]Setembro!$K$15</f>
        <v>0</v>
      </c>
      <c r="M16" s="10">
        <f>[10]Setembro!$K$16</f>
        <v>1.4</v>
      </c>
      <c r="N16" s="10">
        <f>[10]Setembro!$K$17</f>
        <v>0</v>
      </c>
      <c r="O16" s="10">
        <f>[10]Setembro!$K$18</f>
        <v>0</v>
      </c>
      <c r="P16" s="10">
        <f>[10]Setembro!$K$19</f>
        <v>0</v>
      </c>
      <c r="Q16" s="10">
        <f>[10]Setembro!$K$20</f>
        <v>0</v>
      </c>
      <c r="R16" s="10">
        <f>[10]Setembro!$K$21</f>
        <v>0</v>
      </c>
      <c r="S16" s="10">
        <f>[10]Setembro!$K$22</f>
        <v>0</v>
      </c>
      <c r="T16" s="10">
        <f>[10]Setembro!$K$23</f>
        <v>0.2</v>
      </c>
      <c r="U16" s="10">
        <f>[10]Setembro!$K$24</f>
        <v>0</v>
      </c>
      <c r="V16" s="10">
        <f>[10]Setembro!$K$25</f>
        <v>1</v>
      </c>
      <c r="W16" s="10">
        <f>[10]Setembro!$K$26</f>
        <v>2.2000000000000002</v>
      </c>
      <c r="X16" s="10">
        <f>[10]Setembro!$K$27</f>
        <v>0</v>
      </c>
      <c r="Y16" s="10">
        <f>[10]Setembro!$K$28</f>
        <v>0</v>
      </c>
      <c r="Z16" s="10">
        <f>[10]Setembro!$K$29</f>
        <v>0</v>
      </c>
      <c r="AA16" s="10">
        <f>[10]Setembro!$K$30</f>
        <v>10</v>
      </c>
      <c r="AB16" s="10">
        <f>[10]Setembro!$K$31</f>
        <v>21.2</v>
      </c>
      <c r="AC16" s="10">
        <f>[10]Setembro!$K$32</f>
        <v>84.800000000000011</v>
      </c>
      <c r="AD16" s="10">
        <f>[10]Setembro!$K$33</f>
        <v>0</v>
      </c>
      <c r="AE16" s="10">
        <f>[10]Setembro!$K$34</f>
        <v>0</v>
      </c>
      <c r="AF16" s="13">
        <f t="shared" si="5"/>
        <v>120.80000000000001</v>
      </c>
      <c r="AG16" s="14">
        <f t="shared" si="6"/>
        <v>84.800000000000011</v>
      </c>
      <c r="AH16" s="65">
        <f t="shared" si="1"/>
        <v>23</v>
      </c>
      <c r="AI16" s="11" t="s">
        <v>24</v>
      </c>
    </row>
    <row r="17" spans="1:35" x14ac:dyDescent="0.2">
      <c r="A17" s="56" t="s">
        <v>22</v>
      </c>
      <c r="B17" s="10">
        <f>[11]Setembro!$K$5</f>
        <v>0</v>
      </c>
      <c r="C17" s="10">
        <f>[11]Setembro!$K$6</f>
        <v>0</v>
      </c>
      <c r="D17" s="10">
        <f>[11]Setembro!$K$7</f>
        <v>0</v>
      </c>
      <c r="E17" s="10">
        <f>[11]Setembro!$K$8</f>
        <v>1</v>
      </c>
      <c r="F17" s="10">
        <f>[11]Setembro!$K$9</f>
        <v>0</v>
      </c>
      <c r="G17" s="10">
        <f>[11]Setembro!$K$10</f>
        <v>0</v>
      </c>
      <c r="H17" s="10">
        <f>[11]Setembro!$K$11</f>
        <v>0</v>
      </c>
      <c r="I17" s="10">
        <f>[11]Setembro!$K$12</f>
        <v>0</v>
      </c>
      <c r="J17" s="10">
        <f>[11]Setembro!$K$13</f>
        <v>0</v>
      </c>
      <c r="K17" s="10">
        <f>[11]Setembro!$K$14</f>
        <v>0</v>
      </c>
      <c r="L17" s="10">
        <f>[11]Setembro!$K$15</f>
        <v>0</v>
      </c>
      <c r="M17" s="10">
        <f>[11]Setembro!$K$16</f>
        <v>0</v>
      </c>
      <c r="N17" s="10">
        <f>[11]Setembro!$K$17</f>
        <v>0</v>
      </c>
      <c r="O17" s="10">
        <f>[11]Setembro!$K$18</f>
        <v>0.4</v>
      </c>
      <c r="P17" s="10">
        <f>[11]Setembro!$K$19</f>
        <v>0</v>
      </c>
      <c r="Q17" s="10">
        <f>[11]Setembro!$K$20</f>
        <v>0.4</v>
      </c>
      <c r="R17" s="10">
        <f>[11]Setembro!$K$21</f>
        <v>0</v>
      </c>
      <c r="S17" s="10">
        <f>[11]Setembro!$K$22</f>
        <v>0</v>
      </c>
      <c r="T17" s="10">
        <f>[11]Setembro!$K$23</f>
        <v>0</v>
      </c>
      <c r="U17" s="10">
        <f>[11]Setembro!$K$24</f>
        <v>15.4</v>
      </c>
      <c r="V17" s="10">
        <f>[11]Setembro!$K$25</f>
        <v>0</v>
      </c>
      <c r="W17" s="10">
        <f>[11]Setembro!$K$26</f>
        <v>0.2</v>
      </c>
      <c r="X17" s="10">
        <f>[11]Setembro!$K$27</f>
        <v>0</v>
      </c>
      <c r="Y17" s="10">
        <f>[11]Setembro!$K$28</f>
        <v>0</v>
      </c>
      <c r="Z17" s="10">
        <f>[11]Setembro!$K$29</f>
        <v>0</v>
      </c>
      <c r="AA17" s="10">
        <f>[11]Setembro!$K$30</f>
        <v>2</v>
      </c>
      <c r="AB17" s="10">
        <f>[11]Setembro!$K$31</f>
        <v>21.4</v>
      </c>
      <c r="AC17" s="10">
        <f>[11]Setembro!$K$32</f>
        <v>51.8</v>
      </c>
      <c r="AD17" s="10">
        <f>[11]Setembro!$K$33</f>
        <v>0.8</v>
      </c>
      <c r="AE17" s="10">
        <f>[11]Setembro!$K$34</f>
        <v>0</v>
      </c>
      <c r="AF17" s="13">
        <f t="shared" si="5"/>
        <v>93.399999999999991</v>
      </c>
      <c r="AG17" s="14">
        <f t="shared" si="6"/>
        <v>51.8</v>
      </c>
      <c r="AH17" s="65">
        <f t="shared" si="1"/>
        <v>21</v>
      </c>
    </row>
    <row r="18" spans="1:35" x14ac:dyDescent="0.2">
      <c r="A18" s="56" t="s">
        <v>5</v>
      </c>
      <c r="B18" s="10">
        <f>[12]Setembro!$K$5</f>
        <v>0</v>
      </c>
      <c r="C18" s="10">
        <f>[12]Setembro!$K$6</f>
        <v>0</v>
      </c>
      <c r="D18" s="10">
        <f>[12]Setembro!$K$7</f>
        <v>0</v>
      </c>
      <c r="E18" s="10">
        <f>[12]Setembro!$K$8</f>
        <v>0</v>
      </c>
      <c r="F18" s="10">
        <f>[12]Setembro!$K$9</f>
        <v>0</v>
      </c>
      <c r="G18" s="10">
        <f>[12]Setembro!$K$10</f>
        <v>0</v>
      </c>
      <c r="H18" s="10">
        <f>[12]Setembro!$K$11</f>
        <v>0</v>
      </c>
      <c r="I18" s="10">
        <f>[12]Setembro!$K$12</f>
        <v>0</v>
      </c>
      <c r="J18" s="10">
        <f>[12]Setembro!$K$13</f>
        <v>0</v>
      </c>
      <c r="K18" s="10">
        <f>[12]Setembro!$K$14</f>
        <v>0</v>
      </c>
      <c r="L18" s="10">
        <f>[12]Setembro!$K$15</f>
        <v>0</v>
      </c>
      <c r="M18" s="10">
        <f>[12]Setembro!$K$16</f>
        <v>0</v>
      </c>
      <c r="N18" s="10">
        <f>[12]Setembro!$K$17</f>
        <v>0</v>
      </c>
      <c r="O18" s="10">
        <f>[12]Setembro!$K$18</f>
        <v>0</v>
      </c>
      <c r="P18" s="10">
        <f>[12]Setembro!$K$19</f>
        <v>0</v>
      </c>
      <c r="Q18" s="10">
        <f>[12]Setembro!$K$20</f>
        <v>0</v>
      </c>
      <c r="R18" s="10">
        <f>[12]Setembro!$K$21</f>
        <v>0</v>
      </c>
      <c r="S18" s="10">
        <f>[12]Setembro!$K$22</f>
        <v>0</v>
      </c>
      <c r="T18" s="10">
        <f>[12]Setembro!$K$23</f>
        <v>0</v>
      </c>
      <c r="U18" s="10">
        <f>[12]Setembro!$K$24</f>
        <v>1.2</v>
      </c>
      <c r="V18" s="10">
        <f>[12]Setembro!$K$25</f>
        <v>0</v>
      </c>
      <c r="W18" s="10">
        <f>[12]Setembro!$K$26</f>
        <v>0</v>
      </c>
      <c r="X18" s="10">
        <f>[12]Setembro!$K$27</f>
        <v>0</v>
      </c>
      <c r="Y18" s="10">
        <f>[12]Setembro!$K$28</f>
        <v>0</v>
      </c>
      <c r="Z18" s="10">
        <f>[12]Setembro!$K$29</f>
        <v>0</v>
      </c>
      <c r="AA18" s="10">
        <f>[12]Setembro!$K$30</f>
        <v>2.4</v>
      </c>
      <c r="AB18" s="10">
        <f>[12]Setembro!$K$31</f>
        <v>21.2</v>
      </c>
      <c r="AC18" s="10">
        <f>[12]Setembro!$K$32</f>
        <v>43.999999999999993</v>
      </c>
      <c r="AD18" s="10">
        <f>[12]Setembro!$K$33</f>
        <v>0</v>
      </c>
      <c r="AE18" s="10">
        <f>[12]Setembro!$K$34</f>
        <v>0</v>
      </c>
      <c r="AF18" s="13">
        <f t="shared" si="5"/>
        <v>68.799999999999983</v>
      </c>
      <c r="AG18" s="14">
        <f t="shared" si="6"/>
        <v>43.999999999999993</v>
      </c>
      <c r="AH18" s="65">
        <f t="shared" si="1"/>
        <v>26</v>
      </c>
    </row>
    <row r="19" spans="1:35" x14ac:dyDescent="0.2">
      <c r="A19" s="56" t="s">
        <v>137</v>
      </c>
      <c r="B19" s="10" t="str">
        <f>[13]Setembro!$K$5</f>
        <v>*</v>
      </c>
      <c r="C19" s="10" t="str">
        <f>[13]Setembro!$K$6</f>
        <v>*</v>
      </c>
      <c r="D19" s="10" t="str">
        <f>[13]Setembro!$K$7</f>
        <v>*</v>
      </c>
      <c r="E19" s="10" t="str">
        <f>[13]Setembro!$K$8</f>
        <v>*</v>
      </c>
      <c r="F19" s="10" t="str">
        <f>[13]Setembro!$K$9</f>
        <v>*</v>
      </c>
      <c r="G19" s="10" t="str">
        <f>[13]Setembro!$K$10</f>
        <v>*</v>
      </c>
      <c r="H19" s="10" t="str">
        <f>[13]Setembro!$K$11</f>
        <v>*</v>
      </c>
      <c r="I19" s="10" t="str">
        <f>[13]Setembro!$K$12</f>
        <v>*</v>
      </c>
      <c r="J19" s="10" t="str">
        <f>[13]Setembro!$K$13</f>
        <v>*</v>
      </c>
      <c r="K19" s="10" t="str">
        <f>[13]Setembro!$K$14</f>
        <v>*</v>
      </c>
      <c r="L19" s="10" t="str">
        <f>[13]Setembro!$K$15</f>
        <v>*</v>
      </c>
      <c r="M19" s="10" t="str">
        <f>[13]Setembro!$K$16</f>
        <v>*</v>
      </c>
      <c r="N19" s="10" t="str">
        <f>[13]Setembro!$K$17</f>
        <v>*</v>
      </c>
      <c r="O19" s="10" t="str">
        <f>[13]Setembro!$K$18</f>
        <v>*</v>
      </c>
      <c r="P19" s="10" t="str">
        <f>[13]Setembro!$K$19</f>
        <v>*</v>
      </c>
      <c r="Q19" s="10" t="str">
        <f>[13]Setembro!$K$20</f>
        <v>*</v>
      </c>
      <c r="R19" s="10" t="str">
        <f>[13]Setembro!$K$21</f>
        <v>*</v>
      </c>
      <c r="S19" s="10" t="str">
        <f>[13]Setembro!$K$22</f>
        <v>*</v>
      </c>
      <c r="T19" s="10" t="str">
        <f>[13]Setembro!$K$23</f>
        <v>*</v>
      </c>
      <c r="U19" s="10" t="str">
        <f>[13]Setembro!$K$24</f>
        <v>*</v>
      </c>
      <c r="V19" s="10">
        <f>[13]Setembro!$K$25</f>
        <v>14.8</v>
      </c>
      <c r="W19" s="10">
        <f>[13]Setembro!$K$26</f>
        <v>0.4</v>
      </c>
      <c r="X19" s="10">
        <f>[13]Setembro!$K$27</f>
        <v>0</v>
      </c>
      <c r="Y19" s="10">
        <f>[13]Setembro!$K$28</f>
        <v>0</v>
      </c>
      <c r="Z19" s="10">
        <f>[13]Setembro!$K$29</f>
        <v>0</v>
      </c>
      <c r="AA19" s="10">
        <f>[13]Setembro!$K$30</f>
        <v>19</v>
      </c>
      <c r="AB19" s="10">
        <f>[13]Setembro!$K$31</f>
        <v>6.3999999999999995</v>
      </c>
      <c r="AC19" s="10">
        <f>[13]Setembro!$K$32</f>
        <v>18.199999999999996</v>
      </c>
      <c r="AD19" s="10">
        <f>[13]Setembro!$K$33</f>
        <v>1</v>
      </c>
      <c r="AE19" s="10">
        <f>[13]Setembro!$K$34</f>
        <v>16</v>
      </c>
      <c r="AF19" s="13" t="s">
        <v>187</v>
      </c>
      <c r="AG19" s="14">
        <f t="shared" si="6"/>
        <v>19</v>
      </c>
      <c r="AH19" s="65" t="s">
        <v>187</v>
      </c>
    </row>
    <row r="20" spans="1:35" x14ac:dyDescent="0.2">
      <c r="A20" s="56" t="s">
        <v>21</v>
      </c>
      <c r="B20" s="10">
        <f>[14]Setembro!$K$5</f>
        <v>0</v>
      </c>
      <c r="C20" s="10">
        <f>[14]Setembro!$K$6</f>
        <v>0</v>
      </c>
      <c r="D20" s="10">
        <f>[14]Setembro!$K$7</f>
        <v>0</v>
      </c>
      <c r="E20" s="10">
        <f>[14]Setembro!$K$8</f>
        <v>0</v>
      </c>
      <c r="F20" s="10">
        <f>[14]Setembro!$K$9</f>
        <v>0</v>
      </c>
      <c r="G20" s="10">
        <f>[14]Setembro!$K$10</f>
        <v>0</v>
      </c>
      <c r="H20" s="10" t="str">
        <f>[14]Setembro!$K$11</f>
        <v>*</v>
      </c>
      <c r="I20" s="10">
        <f>[14]Setembro!$K$12</f>
        <v>0</v>
      </c>
      <c r="J20" s="10">
        <f>[14]Setembro!$K$13</f>
        <v>0</v>
      </c>
      <c r="K20" s="10">
        <f>[14]Setembro!$K$14</f>
        <v>0</v>
      </c>
      <c r="L20" s="10">
        <f>[14]Setembro!$K$15</f>
        <v>0</v>
      </c>
      <c r="M20" s="10">
        <f>[14]Setembro!$K$16</f>
        <v>0</v>
      </c>
      <c r="N20" s="10">
        <f>[14]Setembro!$K$17</f>
        <v>0</v>
      </c>
      <c r="O20" s="10">
        <f>[14]Setembro!$K$18</f>
        <v>0</v>
      </c>
      <c r="P20" s="10">
        <f>[14]Setembro!$K$19</f>
        <v>0</v>
      </c>
      <c r="Q20" s="10">
        <f>[14]Setembro!$K$20</f>
        <v>0</v>
      </c>
      <c r="R20" s="10">
        <f>[14]Setembro!$K$21</f>
        <v>0</v>
      </c>
      <c r="S20" s="10">
        <f>[14]Setembro!$K$22</f>
        <v>0</v>
      </c>
      <c r="T20" s="10">
        <f>[14]Setembro!$K$23</f>
        <v>0</v>
      </c>
      <c r="U20" s="10">
        <f>[14]Setembro!$K$24</f>
        <v>0</v>
      </c>
      <c r="V20" s="10">
        <f>[14]Setembro!$K$25</f>
        <v>0</v>
      </c>
      <c r="W20" s="10">
        <f>[14]Setembro!$K$26</f>
        <v>0</v>
      </c>
      <c r="X20" s="10">
        <f>[14]Setembro!$K$27</f>
        <v>0</v>
      </c>
      <c r="Y20" s="10">
        <f>[14]Setembro!$K$28</f>
        <v>0</v>
      </c>
      <c r="Z20" s="10">
        <f>[14]Setembro!$K$29</f>
        <v>0</v>
      </c>
      <c r="AA20" s="10">
        <f>[14]Setembro!$K$30</f>
        <v>0</v>
      </c>
      <c r="AB20" s="10">
        <f>[14]Setembro!$K$31</f>
        <v>0</v>
      </c>
      <c r="AC20" s="10">
        <f>[14]Setembro!$K$32</f>
        <v>0</v>
      </c>
      <c r="AD20" s="10">
        <f>[14]Setembro!$K$33</f>
        <v>0</v>
      </c>
      <c r="AE20" s="10">
        <f>[14]Setembro!$K$34</f>
        <v>0</v>
      </c>
      <c r="AF20" s="13">
        <f t="shared" si="5"/>
        <v>0</v>
      </c>
      <c r="AG20" s="14">
        <f t="shared" si="6"/>
        <v>0</v>
      </c>
      <c r="AH20" s="65">
        <f t="shared" si="1"/>
        <v>29</v>
      </c>
    </row>
    <row r="21" spans="1:35" s="5" customFormat="1" x14ac:dyDescent="0.2">
      <c r="A21" s="56" t="s">
        <v>6</v>
      </c>
      <c r="B21" s="10">
        <f>[15]Setembro!$K$5</f>
        <v>0</v>
      </c>
      <c r="C21" s="10">
        <f>[15]Setembro!$K$6</f>
        <v>0</v>
      </c>
      <c r="D21" s="10">
        <f>[15]Setembro!$K$7</f>
        <v>0</v>
      </c>
      <c r="E21" s="10">
        <f>[15]Setembro!$K$8</f>
        <v>0</v>
      </c>
      <c r="F21" s="10">
        <f>[15]Setembro!$K$9</f>
        <v>0</v>
      </c>
      <c r="G21" s="10">
        <f>[15]Setembro!$K$10</f>
        <v>0</v>
      </c>
      <c r="H21" s="10">
        <f>[15]Setembro!$K$11</f>
        <v>0</v>
      </c>
      <c r="I21" s="10">
        <f>[15]Setembro!$K$12</f>
        <v>0</v>
      </c>
      <c r="J21" s="10">
        <f>[15]Setembro!$K$13</f>
        <v>0</v>
      </c>
      <c r="K21" s="10">
        <f>[15]Setembro!$K$14</f>
        <v>0</v>
      </c>
      <c r="L21" s="10">
        <f>[15]Setembro!$K$15</f>
        <v>0</v>
      </c>
      <c r="M21" s="10">
        <f>[15]Setembro!$K$16</f>
        <v>0</v>
      </c>
      <c r="N21" s="10">
        <f>[15]Setembro!$K$17</f>
        <v>0</v>
      </c>
      <c r="O21" s="10">
        <f>[15]Setembro!$K$18</f>
        <v>7.0000000000000018</v>
      </c>
      <c r="P21" s="10">
        <f>[15]Setembro!$K$19</f>
        <v>0.60000000000000009</v>
      </c>
      <c r="Q21" s="10">
        <f>[15]Setembro!$K$20</f>
        <v>0</v>
      </c>
      <c r="R21" s="10">
        <f>[15]Setembro!$K$21</f>
        <v>0</v>
      </c>
      <c r="S21" s="10">
        <f>[15]Setembro!$K$22</f>
        <v>0</v>
      </c>
      <c r="T21" s="10">
        <f>[15]Setembro!$K$23</f>
        <v>0</v>
      </c>
      <c r="U21" s="10">
        <f>[15]Setembro!$K$24</f>
        <v>14.399999999999999</v>
      </c>
      <c r="V21" s="10">
        <f>[15]Setembro!$K$25</f>
        <v>8.6000000000000014</v>
      </c>
      <c r="W21" s="10">
        <f>[15]Setembro!$K$26</f>
        <v>2</v>
      </c>
      <c r="X21" s="10">
        <f>[15]Setembro!$K$27</f>
        <v>0</v>
      </c>
      <c r="Y21" s="10">
        <f>[15]Setembro!$K$28</f>
        <v>0</v>
      </c>
      <c r="Z21" s="10">
        <f>[15]Setembro!$K$29</f>
        <v>0</v>
      </c>
      <c r="AA21" s="10">
        <f>[15]Setembro!$K$30</f>
        <v>3</v>
      </c>
      <c r="AB21" s="10">
        <f>[15]Setembro!$K$31</f>
        <v>1.8</v>
      </c>
      <c r="AC21" s="10">
        <f>[15]Setembro!$K$32</f>
        <v>65</v>
      </c>
      <c r="AD21" s="10">
        <f>[15]Setembro!$K$33</f>
        <v>0</v>
      </c>
      <c r="AE21" s="10">
        <f>[15]Setembro!$K$34</f>
        <v>0.2</v>
      </c>
      <c r="AF21" s="13">
        <f t="shared" si="5"/>
        <v>102.60000000000001</v>
      </c>
      <c r="AG21" s="14">
        <f t="shared" si="6"/>
        <v>65</v>
      </c>
      <c r="AH21" s="65">
        <f t="shared" si="1"/>
        <v>21</v>
      </c>
    </row>
    <row r="22" spans="1:35" x14ac:dyDescent="0.2">
      <c r="A22" s="56" t="s">
        <v>7</v>
      </c>
      <c r="B22" s="10">
        <f>[16]Setembro!$K$5</f>
        <v>0</v>
      </c>
      <c r="C22" s="10">
        <f>[16]Setembro!$K$6</f>
        <v>0</v>
      </c>
      <c r="D22" s="10">
        <f>[16]Setembro!$K$7</f>
        <v>0</v>
      </c>
      <c r="E22" s="10">
        <f>[16]Setembro!$K$8</f>
        <v>0</v>
      </c>
      <c r="F22" s="10">
        <f>[16]Setembro!$K$9</f>
        <v>0</v>
      </c>
      <c r="G22" s="10">
        <f>[16]Setembro!$K$10</f>
        <v>0</v>
      </c>
      <c r="H22" s="10">
        <f>[16]Setembro!$K$11</f>
        <v>0</v>
      </c>
      <c r="I22" s="10">
        <f>[16]Setembro!$K$12</f>
        <v>0</v>
      </c>
      <c r="J22" s="10">
        <f>[16]Setembro!$K$13</f>
        <v>0</v>
      </c>
      <c r="K22" s="10">
        <f>[16]Setembro!$K$14</f>
        <v>0</v>
      </c>
      <c r="L22" s="10">
        <f>[16]Setembro!$K$15</f>
        <v>0</v>
      </c>
      <c r="M22" s="10">
        <f>[16]Setembro!$K$16</f>
        <v>0</v>
      </c>
      <c r="N22" s="10">
        <f>[16]Setembro!$K$17</f>
        <v>0</v>
      </c>
      <c r="O22" s="10">
        <f>[16]Setembro!$K$18</f>
        <v>7</v>
      </c>
      <c r="P22" s="10">
        <f>[16]Setembro!$K$19</f>
        <v>0.2</v>
      </c>
      <c r="Q22" s="10">
        <f>[16]Setembro!$K$20</f>
        <v>0</v>
      </c>
      <c r="R22" s="10">
        <f>[16]Setembro!$K$21</f>
        <v>0</v>
      </c>
      <c r="S22" s="10">
        <f>[16]Setembro!$K$22</f>
        <v>0</v>
      </c>
      <c r="T22" s="10">
        <f>[16]Setembro!$K$23</f>
        <v>0</v>
      </c>
      <c r="U22" s="10">
        <f>[16]Setembro!$K$24</f>
        <v>0</v>
      </c>
      <c r="V22" s="10">
        <f>[16]Setembro!$K$25</f>
        <v>7</v>
      </c>
      <c r="W22" s="10">
        <f>[16]Setembro!$K$26</f>
        <v>3</v>
      </c>
      <c r="X22" s="10">
        <f>[16]Setembro!$K$27</f>
        <v>0</v>
      </c>
      <c r="Y22" s="10">
        <f>[16]Setembro!$K$28</f>
        <v>0</v>
      </c>
      <c r="Z22" s="10">
        <f>[16]Setembro!$K$29</f>
        <v>0</v>
      </c>
      <c r="AA22" s="10">
        <f>[16]Setembro!$K$30</f>
        <v>0</v>
      </c>
      <c r="AB22" s="10">
        <f>[16]Setembro!$K$31</f>
        <v>37</v>
      </c>
      <c r="AC22" s="10">
        <f>[16]Setembro!$K$32</f>
        <v>89.999999999999986</v>
      </c>
      <c r="AD22" s="10">
        <f>[16]Setembro!$K$33</f>
        <v>0</v>
      </c>
      <c r="AE22" s="10">
        <f>[16]Setembro!$K$34</f>
        <v>0</v>
      </c>
      <c r="AF22" s="13">
        <f t="shared" si="5"/>
        <v>144.19999999999999</v>
      </c>
      <c r="AG22" s="14">
        <f t="shared" si="6"/>
        <v>89.999999999999986</v>
      </c>
      <c r="AH22" s="65">
        <f t="shared" si="1"/>
        <v>24</v>
      </c>
    </row>
    <row r="23" spans="1:35" x14ac:dyDescent="0.2">
      <c r="A23" s="56" t="s">
        <v>138</v>
      </c>
      <c r="B23" s="10">
        <f>[17]Setembro!$K$5</f>
        <v>0</v>
      </c>
      <c r="C23" s="10">
        <f>[17]Setembro!$K$6</f>
        <v>0</v>
      </c>
      <c r="D23" s="10">
        <f>[17]Setembro!$K$7</f>
        <v>0</v>
      </c>
      <c r="E23" s="10">
        <f>[17]Setembro!$K$8</f>
        <v>0</v>
      </c>
      <c r="F23" s="10">
        <f>[17]Setembro!$K$9</f>
        <v>0</v>
      </c>
      <c r="G23" s="10">
        <f>[17]Setembro!$K$10</f>
        <v>0</v>
      </c>
      <c r="H23" s="10">
        <f>[17]Setembro!$K$11</f>
        <v>0</v>
      </c>
      <c r="I23" s="10">
        <f>[17]Setembro!$K$12</f>
        <v>0</v>
      </c>
      <c r="J23" s="10">
        <f>[17]Setembro!$K$13</f>
        <v>0</v>
      </c>
      <c r="K23" s="10">
        <f>[17]Setembro!$K$14</f>
        <v>0</v>
      </c>
      <c r="L23" s="10">
        <f>[17]Setembro!$K$15</f>
        <v>0</v>
      </c>
      <c r="M23" s="10">
        <f>[17]Setembro!$K$16</f>
        <v>0</v>
      </c>
      <c r="N23" s="10">
        <f>[17]Setembro!$K$17</f>
        <v>0.8</v>
      </c>
      <c r="O23" s="10">
        <f>[17]Setembro!$K$18</f>
        <v>22.799999999999997</v>
      </c>
      <c r="P23" s="10">
        <f>[17]Setembro!$K$19</f>
        <v>0.4</v>
      </c>
      <c r="Q23" s="10">
        <f>[17]Setembro!$K$20</f>
        <v>0</v>
      </c>
      <c r="R23" s="10">
        <f>[17]Setembro!$K$21</f>
        <v>0</v>
      </c>
      <c r="S23" s="10">
        <f>[17]Setembro!$K$22</f>
        <v>0</v>
      </c>
      <c r="T23" s="10">
        <f>[17]Setembro!$K$23</f>
        <v>0</v>
      </c>
      <c r="U23" s="10">
        <f>[17]Setembro!$K$24</f>
        <v>16.999999999999996</v>
      </c>
      <c r="V23" s="10">
        <f>[17]Setembro!$K$25</f>
        <v>7.0000000000000009</v>
      </c>
      <c r="W23" s="10">
        <f>[17]Setembro!$K$26</f>
        <v>4.2</v>
      </c>
      <c r="X23" s="10">
        <f>[17]Setembro!$K$27</f>
        <v>0</v>
      </c>
      <c r="Y23" s="10">
        <f>[17]Setembro!$K$28</f>
        <v>0</v>
      </c>
      <c r="Z23" s="10">
        <f>[17]Setembro!$K$29</f>
        <v>0</v>
      </c>
      <c r="AA23" s="10">
        <f>[17]Setembro!$K$30</f>
        <v>44.4</v>
      </c>
      <c r="AB23" s="10">
        <f>[17]Setembro!$K$31</f>
        <v>31</v>
      </c>
      <c r="AC23" s="10">
        <f>[17]Setembro!$K$32</f>
        <v>39.200000000000003</v>
      </c>
      <c r="AD23" s="10">
        <f>[17]Setembro!$K$33</f>
        <v>0.8</v>
      </c>
      <c r="AE23" s="10">
        <f>[17]Setembro!$K$34</f>
        <v>0</v>
      </c>
      <c r="AF23" s="13">
        <f t="shared" si="5"/>
        <v>167.60000000000002</v>
      </c>
      <c r="AG23" s="14">
        <f t="shared" si="6"/>
        <v>44.4</v>
      </c>
      <c r="AH23" s="65">
        <f t="shared" si="1"/>
        <v>20</v>
      </c>
    </row>
    <row r="24" spans="1:35" x14ac:dyDescent="0.2">
      <c r="A24" s="56" t="s">
        <v>8</v>
      </c>
      <c r="B24" s="10">
        <f>[18]Setembro!$K$5</f>
        <v>0</v>
      </c>
      <c r="C24" s="10">
        <f>[18]Setembro!$K$6</f>
        <v>0</v>
      </c>
      <c r="D24" s="10">
        <f>[18]Setembro!$K$7</f>
        <v>0</v>
      </c>
      <c r="E24" s="10">
        <f>[18]Setembro!$K$8</f>
        <v>0</v>
      </c>
      <c r="F24" s="10">
        <f>[18]Setembro!$K$9</f>
        <v>0</v>
      </c>
      <c r="G24" s="10">
        <f>[18]Setembro!$K$10</f>
        <v>0</v>
      </c>
      <c r="H24" s="10">
        <f>[18]Setembro!$K$11</f>
        <v>2.8000000000000003</v>
      </c>
      <c r="I24" s="10">
        <f>[18]Setembro!$K$12</f>
        <v>0</v>
      </c>
      <c r="J24" s="10">
        <f>[18]Setembro!$K$13</f>
        <v>0</v>
      </c>
      <c r="K24" s="10">
        <f>[18]Setembro!$K$14</f>
        <v>0</v>
      </c>
      <c r="L24" s="10">
        <f>[18]Setembro!$K$15</f>
        <v>0</v>
      </c>
      <c r="M24" s="10">
        <f>[18]Setembro!$K$16</f>
        <v>0</v>
      </c>
      <c r="N24" s="10">
        <f>[18]Setembro!$K$17</f>
        <v>4.4000000000000004</v>
      </c>
      <c r="O24" s="10">
        <f>[18]Setembro!$K$18</f>
        <v>0</v>
      </c>
      <c r="P24" s="10">
        <f>[18]Setembro!$K$19</f>
        <v>0</v>
      </c>
      <c r="Q24" s="10">
        <f>[18]Setembro!$K$20</f>
        <v>0</v>
      </c>
      <c r="R24" s="10">
        <f>[18]Setembro!$K$21</f>
        <v>0</v>
      </c>
      <c r="S24" s="10">
        <f>[18]Setembro!$K$22</f>
        <v>0</v>
      </c>
      <c r="T24" s="10">
        <f>[18]Setembro!$K$23</f>
        <v>0</v>
      </c>
      <c r="U24" s="10">
        <f>[18]Setembro!$K$24</f>
        <v>2</v>
      </c>
      <c r="V24" s="10">
        <f>[18]Setembro!$K$25</f>
        <v>0.2</v>
      </c>
      <c r="W24" s="10">
        <f>[18]Setembro!$K$26</f>
        <v>5.4</v>
      </c>
      <c r="X24" s="10">
        <f>[18]Setembro!$K$27</f>
        <v>0</v>
      </c>
      <c r="Y24" s="10">
        <f>[18]Setembro!$K$28</f>
        <v>0</v>
      </c>
      <c r="Z24" s="10">
        <f>[18]Setembro!$K$29</f>
        <v>0</v>
      </c>
      <c r="AA24" s="10">
        <f>[18]Setembro!$K$30</f>
        <v>19.199999999999996</v>
      </c>
      <c r="AB24" s="10">
        <f>[18]Setembro!$K$31</f>
        <v>16.8</v>
      </c>
      <c r="AC24" s="10">
        <f>[18]Setembro!$K$32</f>
        <v>12</v>
      </c>
      <c r="AD24" s="10">
        <f>[18]Setembro!$K$33</f>
        <v>0</v>
      </c>
      <c r="AE24" s="10">
        <f>[18]Setembro!$K$34</f>
        <v>0</v>
      </c>
      <c r="AF24" s="13">
        <f t="shared" si="5"/>
        <v>62.8</v>
      </c>
      <c r="AG24" s="14">
        <f t="shared" si="6"/>
        <v>19.199999999999996</v>
      </c>
      <c r="AH24" s="65">
        <f t="shared" si="1"/>
        <v>22</v>
      </c>
    </row>
    <row r="25" spans="1:35" x14ac:dyDescent="0.2">
      <c r="A25" s="56" t="s">
        <v>9</v>
      </c>
      <c r="B25" s="10">
        <f>[19]Setembro!$K$5</f>
        <v>0</v>
      </c>
      <c r="C25" s="10">
        <f>[19]Setembro!$K$6</f>
        <v>0</v>
      </c>
      <c r="D25" s="10">
        <f>[19]Setembro!$K$7</f>
        <v>0</v>
      </c>
      <c r="E25" s="10">
        <f>[19]Setembro!$K$8</f>
        <v>0</v>
      </c>
      <c r="F25" s="10">
        <f>[19]Setembro!$K$9</f>
        <v>0</v>
      </c>
      <c r="G25" s="10">
        <f>[19]Setembro!$K$10</f>
        <v>0</v>
      </c>
      <c r="H25" s="10">
        <f>[19]Setembro!$K$11</f>
        <v>0</v>
      </c>
      <c r="I25" s="10">
        <f>[19]Setembro!$K$12</f>
        <v>0</v>
      </c>
      <c r="J25" s="10">
        <f>[19]Setembro!$K$13</f>
        <v>0</v>
      </c>
      <c r="K25" s="10">
        <f>[19]Setembro!$K$14</f>
        <v>0</v>
      </c>
      <c r="L25" s="10">
        <f>[19]Setembro!$K$15</f>
        <v>0</v>
      </c>
      <c r="M25" s="10">
        <f>[19]Setembro!$K$16</f>
        <v>0</v>
      </c>
      <c r="N25" s="10">
        <f>[19]Setembro!$K$17</f>
        <v>0</v>
      </c>
      <c r="O25" s="10">
        <f>[19]Setembro!$K$18</f>
        <v>0</v>
      </c>
      <c r="P25" s="10">
        <f>[19]Setembro!$K$19</f>
        <v>0</v>
      </c>
      <c r="Q25" s="10">
        <f>[19]Setembro!$K$20</f>
        <v>0</v>
      </c>
      <c r="R25" s="10">
        <f>[19]Setembro!$K$21</f>
        <v>0</v>
      </c>
      <c r="S25" s="10">
        <f>[19]Setembro!$K$22</f>
        <v>0</v>
      </c>
      <c r="T25" s="10">
        <f>[19]Setembro!$K$23</f>
        <v>7.2000000000000011</v>
      </c>
      <c r="U25" s="10">
        <f>[19]Setembro!$K$24</f>
        <v>0</v>
      </c>
      <c r="V25" s="10">
        <f>[19]Setembro!$K$25</f>
        <v>23.2</v>
      </c>
      <c r="W25" s="10">
        <f>[19]Setembro!$K$26</f>
        <v>0</v>
      </c>
      <c r="X25" s="10">
        <f>[19]Setembro!$K$27</f>
        <v>0</v>
      </c>
      <c r="Y25" s="10">
        <f>[19]Setembro!$K$28</f>
        <v>0</v>
      </c>
      <c r="Z25" s="10">
        <f>[19]Setembro!$K$29</f>
        <v>4.8</v>
      </c>
      <c r="AA25" s="10">
        <f>[19]Setembro!$K$30</f>
        <v>18.799999999999997</v>
      </c>
      <c r="AB25" s="10">
        <f>[19]Setembro!$K$31</f>
        <v>42.4</v>
      </c>
      <c r="AC25" s="10">
        <f>[19]Setembro!$K$32</f>
        <v>22.4</v>
      </c>
      <c r="AD25" s="10">
        <f>[19]Setembro!$K$33</f>
        <v>0.2</v>
      </c>
      <c r="AE25" s="10">
        <f>[19]Setembro!$K$34</f>
        <v>11.399999999999999</v>
      </c>
      <c r="AF25" s="13">
        <f t="shared" si="5"/>
        <v>130.39999999999998</v>
      </c>
      <c r="AG25" s="14">
        <f t="shared" si="6"/>
        <v>42.4</v>
      </c>
      <c r="AH25" s="65">
        <f t="shared" si="1"/>
        <v>22</v>
      </c>
      <c r="AI25" s="11" t="s">
        <v>24</v>
      </c>
    </row>
    <row r="26" spans="1:35" x14ac:dyDescent="0.2">
      <c r="A26" s="56" t="s">
        <v>139</v>
      </c>
      <c r="B26" s="10">
        <f>[20]Setembro!$K$5</f>
        <v>0</v>
      </c>
      <c r="C26" s="10">
        <f>[20]Setembro!$K$6</f>
        <v>0</v>
      </c>
      <c r="D26" s="10">
        <f>[20]Setembro!$K$7</f>
        <v>0</v>
      </c>
      <c r="E26" s="10">
        <f>[20]Setembro!$K$8</f>
        <v>0</v>
      </c>
      <c r="F26" s="10">
        <f>[20]Setembro!$K$9</f>
        <v>0</v>
      </c>
      <c r="G26" s="10">
        <f>[20]Setembro!$K$10</f>
        <v>2</v>
      </c>
      <c r="H26" s="10">
        <f>[20]Setembro!$K$11</f>
        <v>0</v>
      </c>
      <c r="I26" s="10">
        <f>[20]Setembro!$K$12</f>
        <v>0</v>
      </c>
      <c r="J26" s="10">
        <f>[20]Setembro!$K$13</f>
        <v>0</v>
      </c>
      <c r="K26" s="10">
        <f>[20]Setembro!$K$14</f>
        <v>0</v>
      </c>
      <c r="L26" s="10">
        <f>[20]Setembro!$K$15</f>
        <v>0</v>
      </c>
      <c r="M26" s="10">
        <f>[20]Setembro!$K$16</f>
        <v>0</v>
      </c>
      <c r="N26" s="10">
        <f>[20]Setembro!$K$17</f>
        <v>0</v>
      </c>
      <c r="O26" s="10">
        <f>[20]Setembro!$K$18</f>
        <v>20</v>
      </c>
      <c r="P26" s="10">
        <f>[20]Setembro!$K$19</f>
        <v>0.8</v>
      </c>
      <c r="Q26" s="10">
        <f>[20]Setembro!$K$20</f>
        <v>0</v>
      </c>
      <c r="R26" s="10">
        <f>[20]Setembro!$K$21</f>
        <v>0</v>
      </c>
      <c r="S26" s="10">
        <f>[20]Setembro!$K$22</f>
        <v>0</v>
      </c>
      <c r="T26" s="10">
        <f>[20]Setembro!$K$23</f>
        <v>0</v>
      </c>
      <c r="U26" s="10">
        <f>[20]Setembro!$K$24</f>
        <v>32.200000000000003</v>
      </c>
      <c r="V26" s="10">
        <f>[20]Setembro!$K$25</f>
        <v>6.4000000000000012</v>
      </c>
      <c r="W26" s="10">
        <f>[20]Setembro!$K$26</f>
        <v>11.6</v>
      </c>
      <c r="X26" s="10">
        <f>[20]Setembro!$K$27</f>
        <v>0</v>
      </c>
      <c r="Y26" s="10">
        <f>[20]Setembro!$K$28</f>
        <v>0</v>
      </c>
      <c r="Z26" s="10">
        <f>[20]Setembro!$K$29</f>
        <v>0</v>
      </c>
      <c r="AA26" s="10">
        <f>[20]Setembro!$K$30</f>
        <v>4.2</v>
      </c>
      <c r="AB26" s="10">
        <f>[20]Setembro!$K$31</f>
        <v>4</v>
      </c>
      <c r="AC26" s="10">
        <f>[20]Setembro!$K$32</f>
        <v>55.599999999999987</v>
      </c>
      <c r="AD26" s="10">
        <f>[20]Setembro!$K$33</f>
        <v>0.2</v>
      </c>
      <c r="AE26" s="10">
        <f>[20]Setembro!$K$34</f>
        <v>0</v>
      </c>
      <c r="AF26" s="13">
        <f t="shared" si="5"/>
        <v>136.99999999999997</v>
      </c>
      <c r="AG26" s="14">
        <f t="shared" si="6"/>
        <v>55.599999999999987</v>
      </c>
      <c r="AH26" s="65">
        <f t="shared" si="1"/>
        <v>20</v>
      </c>
    </row>
    <row r="27" spans="1:35" x14ac:dyDescent="0.2">
      <c r="A27" s="56" t="s">
        <v>10</v>
      </c>
      <c r="B27" s="10">
        <f>[21]Setembro!$K$5</f>
        <v>0</v>
      </c>
      <c r="C27" s="10">
        <f>[21]Setembro!$K$6</f>
        <v>0</v>
      </c>
      <c r="D27" s="10">
        <f>[21]Setembro!$K$7</f>
        <v>0</v>
      </c>
      <c r="E27" s="10">
        <f>[21]Setembro!$K$8</f>
        <v>0</v>
      </c>
      <c r="F27" s="10">
        <f>[21]Setembro!$K$9</f>
        <v>0</v>
      </c>
      <c r="G27" s="10">
        <f>[21]Setembro!$K$10</f>
        <v>0</v>
      </c>
      <c r="H27" s="10">
        <f>[21]Setembro!$K$11</f>
        <v>0</v>
      </c>
      <c r="I27" s="10">
        <f>[21]Setembro!$K$12</f>
        <v>0</v>
      </c>
      <c r="J27" s="10">
        <f>[21]Setembro!$K$13</f>
        <v>0</v>
      </c>
      <c r="K27" s="10">
        <f>[21]Setembro!$K$14</f>
        <v>0</v>
      </c>
      <c r="L27" s="10">
        <f>[21]Setembro!$K$15</f>
        <v>0</v>
      </c>
      <c r="M27" s="10">
        <f>[21]Setembro!$K$16</f>
        <v>0</v>
      </c>
      <c r="N27" s="10">
        <f>[21]Setembro!$K$17</f>
        <v>0</v>
      </c>
      <c r="O27" s="10">
        <f>[21]Setembro!$K$18</f>
        <v>0</v>
      </c>
      <c r="P27" s="10">
        <f>[21]Setembro!$K$19</f>
        <v>0</v>
      </c>
      <c r="Q27" s="10">
        <f>[21]Setembro!$K$20</f>
        <v>0</v>
      </c>
      <c r="R27" s="10">
        <f>[21]Setembro!$K$21</f>
        <v>0</v>
      </c>
      <c r="S27" s="10">
        <f>[21]Setembro!$K$22</f>
        <v>0</v>
      </c>
      <c r="T27" s="10">
        <f>[21]Setembro!$K$23</f>
        <v>0</v>
      </c>
      <c r="U27" s="10">
        <f>[21]Setembro!$K$24</f>
        <v>0</v>
      </c>
      <c r="V27" s="10">
        <f>[21]Setembro!$K$25</f>
        <v>0</v>
      </c>
      <c r="W27" s="10">
        <f>[21]Setembro!$K$26</f>
        <v>1.4</v>
      </c>
      <c r="X27" s="10">
        <f>[21]Setembro!$K$27</f>
        <v>0</v>
      </c>
      <c r="Y27" s="10">
        <f>[21]Setembro!$K$28</f>
        <v>0</v>
      </c>
      <c r="Z27" s="10">
        <f>[21]Setembro!$K$29</f>
        <v>0</v>
      </c>
      <c r="AA27" s="10">
        <f>[21]Setembro!$K$30</f>
        <v>39.799999999999997</v>
      </c>
      <c r="AB27" s="10">
        <f>[21]Setembro!$K$31</f>
        <v>16</v>
      </c>
      <c r="AC27" s="10">
        <f>[21]Setembro!$K$32</f>
        <v>25.799999999999997</v>
      </c>
      <c r="AD27" s="10">
        <f>[21]Setembro!$K$33</f>
        <v>0.2</v>
      </c>
      <c r="AE27" s="10">
        <f>[21]Setembro!$K$34</f>
        <v>0.4</v>
      </c>
      <c r="AF27" s="13">
        <f t="shared" si="5"/>
        <v>83.600000000000009</v>
      </c>
      <c r="AG27" s="14">
        <f t="shared" si="6"/>
        <v>39.799999999999997</v>
      </c>
      <c r="AH27" s="65">
        <f t="shared" si="1"/>
        <v>24</v>
      </c>
    </row>
    <row r="28" spans="1:35" x14ac:dyDescent="0.2">
      <c r="A28" s="56" t="s">
        <v>11</v>
      </c>
      <c r="B28" s="10">
        <f>[22]Setembro!$K$5</f>
        <v>0</v>
      </c>
      <c r="C28" s="10">
        <f>[22]Setembro!$K$6</f>
        <v>0</v>
      </c>
      <c r="D28" s="10">
        <f>[22]Setembro!$K$7</f>
        <v>0</v>
      </c>
      <c r="E28" s="10">
        <f>[22]Setembro!$K$8</f>
        <v>0</v>
      </c>
      <c r="F28" s="10">
        <f>[22]Setembro!$K$9</f>
        <v>0</v>
      </c>
      <c r="G28" s="10">
        <f>[22]Setembro!$K$10</f>
        <v>0.4</v>
      </c>
      <c r="H28" s="10">
        <f>[22]Setembro!$K$11</f>
        <v>0</v>
      </c>
      <c r="I28" s="10">
        <f>[22]Setembro!$K$12</f>
        <v>0</v>
      </c>
      <c r="J28" s="10">
        <f>[22]Setembro!$K$13</f>
        <v>0</v>
      </c>
      <c r="K28" s="10">
        <f>[22]Setembro!$K$14</f>
        <v>0</v>
      </c>
      <c r="L28" s="10">
        <f>[22]Setembro!$K$15</f>
        <v>0</v>
      </c>
      <c r="M28" s="10">
        <f>[22]Setembro!$K$16</f>
        <v>0</v>
      </c>
      <c r="N28" s="10">
        <f>[22]Setembro!$K$17</f>
        <v>0</v>
      </c>
      <c r="O28" s="10">
        <f>[22]Setembro!$K$18</f>
        <v>8.7999999999999972</v>
      </c>
      <c r="P28" s="10" t="str">
        <f>[22]Setembro!$K$19</f>
        <v>*</v>
      </c>
      <c r="Q28" s="10" t="str">
        <f>[22]Setembro!$K$20</f>
        <v>*</v>
      </c>
      <c r="R28" s="10">
        <f>[22]Setembro!$K$21</f>
        <v>0</v>
      </c>
      <c r="S28" s="10">
        <f>[22]Setembro!$K$22</f>
        <v>0</v>
      </c>
      <c r="T28" s="10">
        <f>[22]Setembro!$K$23</f>
        <v>0</v>
      </c>
      <c r="U28" s="10">
        <f>[22]Setembro!$K$24</f>
        <v>46</v>
      </c>
      <c r="V28" s="10">
        <f>[22]Setembro!$K$25</f>
        <v>0.6</v>
      </c>
      <c r="W28" s="10">
        <f>[22]Setembro!$K$26</f>
        <v>7.2</v>
      </c>
      <c r="X28" s="10">
        <f>[22]Setembro!$K$27</f>
        <v>0</v>
      </c>
      <c r="Y28" s="10">
        <f>[22]Setembro!$K$28</f>
        <v>0</v>
      </c>
      <c r="Z28" s="10">
        <f>[22]Setembro!$K$29</f>
        <v>0</v>
      </c>
      <c r="AA28" s="10">
        <f>[22]Setembro!$K$30</f>
        <v>9.4</v>
      </c>
      <c r="AB28" s="10">
        <f>[22]Setembro!$K$31</f>
        <v>51.6</v>
      </c>
      <c r="AC28" s="10">
        <f>[22]Setembro!$K$32</f>
        <v>47</v>
      </c>
      <c r="AD28" s="10">
        <f>[22]Setembro!$K$33</f>
        <v>0.2</v>
      </c>
      <c r="AE28" s="10">
        <f>[22]Setembro!$K$34</f>
        <v>0.8</v>
      </c>
      <c r="AF28" s="13" t="s">
        <v>187</v>
      </c>
      <c r="AG28" s="14">
        <f t="shared" si="6"/>
        <v>51.6</v>
      </c>
      <c r="AH28" s="65">
        <f t="shared" si="1"/>
        <v>18</v>
      </c>
    </row>
    <row r="29" spans="1:35" x14ac:dyDescent="0.2">
      <c r="A29" s="56" t="s">
        <v>23</v>
      </c>
      <c r="B29" s="10">
        <f>[23]Setembro!$K$5</f>
        <v>0</v>
      </c>
      <c r="C29" s="10">
        <f>[23]Setembro!$K$6</f>
        <v>0</v>
      </c>
      <c r="D29" s="10">
        <f>[23]Setembro!$K$7</f>
        <v>0</v>
      </c>
      <c r="E29" s="10">
        <f>[23]Setembro!$K$8</f>
        <v>0</v>
      </c>
      <c r="F29" s="10">
        <f>[23]Setembro!$K$9</f>
        <v>0</v>
      </c>
      <c r="G29" s="10">
        <f>[23]Setembro!$K$10</f>
        <v>0</v>
      </c>
      <c r="H29" s="10">
        <f>[23]Setembro!$K$11</f>
        <v>0</v>
      </c>
      <c r="I29" s="10">
        <f>[23]Setembro!$K$12</f>
        <v>0</v>
      </c>
      <c r="J29" s="10">
        <f>[23]Setembro!$K$13</f>
        <v>0</v>
      </c>
      <c r="K29" s="10">
        <f>[23]Setembro!$K$14</f>
        <v>0</v>
      </c>
      <c r="L29" s="10">
        <f>[23]Setembro!$K$15</f>
        <v>0</v>
      </c>
      <c r="M29" s="10">
        <f>[23]Setembro!$K$16</f>
        <v>0</v>
      </c>
      <c r="N29" s="10">
        <f>[23]Setembro!$K$17</f>
        <v>0</v>
      </c>
      <c r="O29" s="10">
        <f>[23]Setembro!$K$18</f>
        <v>0</v>
      </c>
      <c r="P29" s="10">
        <f>[23]Setembro!$K$19</f>
        <v>0</v>
      </c>
      <c r="Q29" s="10">
        <f>[23]Setembro!$K$20</f>
        <v>0</v>
      </c>
      <c r="R29" s="10">
        <f>[23]Setembro!$K$21</f>
        <v>0</v>
      </c>
      <c r="S29" s="10">
        <f>[23]Setembro!$K$22</f>
        <v>0</v>
      </c>
      <c r="T29" s="10">
        <f>[23]Setembro!$K$23</f>
        <v>0</v>
      </c>
      <c r="U29" s="10">
        <f>[23]Setembro!$K$24</f>
        <v>0</v>
      </c>
      <c r="V29" s="10">
        <f>[23]Setembro!$K$25</f>
        <v>0</v>
      </c>
      <c r="W29" s="10">
        <f>[23]Setembro!$K$26</f>
        <v>0</v>
      </c>
      <c r="X29" s="10">
        <f>[23]Setembro!$K$27</f>
        <v>0</v>
      </c>
      <c r="Y29" s="10">
        <f>[23]Setembro!$K$28</f>
        <v>0</v>
      </c>
      <c r="Z29" s="10">
        <f>[23]Setembro!$K$29</f>
        <v>0</v>
      </c>
      <c r="AA29" s="10">
        <f>[23]Setembro!$K$30</f>
        <v>0</v>
      </c>
      <c r="AB29" s="10">
        <f>[23]Setembro!$K$31</f>
        <v>0.2</v>
      </c>
      <c r="AC29" s="10">
        <f>[23]Setembro!$K$32</f>
        <v>0.2</v>
      </c>
      <c r="AD29" s="10">
        <f>[23]Setembro!$K$33</f>
        <v>0.2</v>
      </c>
      <c r="AE29" s="10">
        <f>[23]Setembro!$K$34</f>
        <v>0</v>
      </c>
      <c r="AF29" s="13">
        <f t="shared" si="5"/>
        <v>0.60000000000000009</v>
      </c>
      <c r="AG29" s="14">
        <f t="shared" si="6"/>
        <v>0.2</v>
      </c>
      <c r="AH29" s="65">
        <f t="shared" si="1"/>
        <v>27</v>
      </c>
      <c r="AI29" s="11" t="s">
        <v>24</v>
      </c>
    </row>
    <row r="30" spans="1:35" x14ac:dyDescent="0.2">
      <c r="A30" s="56" t="s">
        <v>12</v>
      </c>
      <c r="B30" s="10">
        <f>[24]Setembro!$K$5</f>
        <v>0</v>
      </c>
      <c r="C30" s="10">
        <f>[24]Setembro!$K$6</f>
        <v>0</v>
      </c>
      <c r="D30" s="10">
        <f>[24]Setembro!$K$7</f>
        <v>0</v>
      </c>
      <c r="E30" s="10">
        <f>[24]Setembro!$K$8</f>
        <v>0</v>
      </c>
      <c r="F30" s="10">
        <f>[24]Setembro!$K$9</f>
        <v>0</v>
      </c>
      <c r="G30" s="10">
        <f>[24]Setembro!$K$10</f>
        <v>0</v>
      </c>
      <c r="H30" s="10">
        <f>[24]Setembro!$K$11</f>
        <v>0</v>
      </c>
      <c r="I30" s="10">
        <f>[24]Setembro!$K$12</f>
        <v>0</v>
      </c>
      <c r="J30" s="10">
        <f>[24]Setembro!$K$13</f>
        <v>0</v>
      </c>
      <c r="K30" s="10">
        <f>[24]Setembro!$K$14</f>
        <v>0</v>
      </c>
      <c r="L30" s="10">
        <f>[24]Setembro!$K$15</f>
        <v>0</v>
      </c>
      <c r="M30" s="10">
        <f>[24]Setembro!$K$16</f>
        <v>0</v>
      </c>
      <c r="N30" s="10">
        <f>[24]Setembro!$K$17</f>
        <v>0</v>
      </c>
      <c r="O30" s="10">
        <f>[24]Setembro!$K$18</f>
        <v>5.6</v>
      </c>
      <c r="P30" s="10">
        <f>[24]Setembro!$K$19</f>
        <v>2.4000000000000004</v>
      </c>
      <c r="Q30" s="10">
        <f>[24]Setembro!$K$20</f>
        <v>0</v>
      </c>
      <c r="R30" s="10">
        <f>[24]Setembro!$K$21</f>
        <v>0</v>
      </c>
      <c r="S30" s="10">
        <f>[24]Setembro!$K$22</f>
        <v>0</v>
      </c>
      <c r="T30" s="10">
        <f>[24]Setembro!$K$23</f>
        <v>14</v>
      </c>
      <c r="U30" s="10">
        <f>[24]Setembro!$K$24</f>
        <v>28.8</v>
      </c>
      <c r="V30" s="10">
        <f>[24]Setembro!$K$25</f>
        <v>16.2</v>
      </c>
      <c r="W30" s="10">
        <f>[24]Setembro!$K$26</f>
        <v>33.999999999999993</v>
      </c>
      <c r="X30" s="10">
        <f>[24]Setembro!$K$27</f>
        <v>0</v>
      </c>
      <c r="Y30" s="10">
        <f>[24]Setembro!$K$28</f>
        <v>0</v>
      </c>
      <c r="Z30" s="10">
        <f>[24]Setembro!$K$29</f>
        <v>0</v>
      </c>
      <c r="AA30" s="10">
        <f>[24]Setembro!$K$30</f>
        <v>13.6</v>
      </c>
      <c r="AB30" s="10">
        <f>[24]Setembro!$K$31</f>
        <v>1</v>
      </c>
      <c r="AC30" s="10">
        <f>[24]Setembro!$K$32</f>
        <v>37.799999999999997</v>
      </c>
      <c r="AD30" s="10">
        <f>[24]Setembro!$K$33</f>
        <v>0.2</v>
      </c>
      <c r="AE30" s="10">
        <f>[24]Setembro!$K$34</f>
        <v>3.2</v>
      </c>
      <c r="AF30" s="13">
        <f t="shared" si="5"/>
        <v>156.79999999999995</v>
      </c>
      <c r="AG30" s="14">
        <f t="shared" si="6"/>
        <v>37.799999999999997</v>
      </c>
      <c r="AH30" s="65">
        <f t="shared" si="1"/>
        <v>19</v>
      </c>
    </row>
    <row r="31" spans="1:35" s="5" customFormat="1" x14ac:dyDescent="0.2">
      <c r="A31" s="114" t="s">
        <v>0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10.4</v>
      </c>
      <c r="P31" s="10">
        <v>1.8</v>
      </c>
      <c r="Q31" s="10">
        <v>0</v>
      </c>
      <c r="R31" s="10">
        <v>0</v>
      </c>
      <c r="S31" s="10">
        <v>0</v>
      </c>
      <c r="T31" s="10">
        <v>0</v>
      </c>
      <c r="U31" s="10">
        <v>21.6</v>
      </c>
      <c r="V31" s="10">
        <v>4</v>
      </c>
      <c r="W31" s="10">
        <v>5.6</v>
      </c>
      <c r="X31" s="10">
        <v>0</v>
      </c>
      <c r="Y31" s="10">
        <v>0</v>
      </c>
      <c r="Z31" s="10">
        <v>0</v>
      </c>
      <c r="AA31" s="10">
        <v>6.4</v>
      </c>
      <c r="AB31" s="10">
        <v>4</v>
      </c>
      <c r="AC31" s="10">
        <v>124.2</v>
      </c>
      <c r="AD31" s="10">
        <v>0</v>
      </c>
      <c r="AE31" s="10">
        <v>0</v>
      </c>
      <c r="AF31" s="13">
        <f t="shared" ref="AF31:AF50" si="7">SUM(B31:AE31)</f>
        <v>178</v>
      </c>
      <c r="AG31" s="14">
        <f t="shared" si="6"/>
        <v>124.2</v>
      </c>
      <c r="AH31" s="109">
        <f t="shared" si="1"/>
        <v>22</v>
      </c>
    </row>
    <row r="32" spans="1:35" x14ac:dyDescent="0.2">
      <c r="A32" s="114" t="s">
        <v>41</v>
      </c>
      <c r="B32" s="10">
        <v>0</v>
      </c>
      <c r="C32" s="10">
        <v>0</v>
      </c>
      <c r="D32" s="10">
        <v>0</v>
      </c>
      <c r="E32" s="10">
        <v>0</v>
      </c>
      <c r="F32" s="10">
        <v>2</v>
      </c>
      <c r="G32" s="10">
        <v>11.6</v>
      </c>
      <c r="H32" s="10">
        <v>2.4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21</v>
      </c>
      <c r="P32" s="10">
        <v>0.2</v>
      </c>
      <c r="Q32" s="10">
        <v>0</v>
      </c>
      <c r="R32" s="10">
        <v>0</v>
      </c>
      <c r="S32" s="10">
        <v>0</v>
      </c>
      <c r="T32" s="10">
        <v>4.8</v>
      </c>
      <c r="U32" s="10">
        <v>13.6</v>
      </c>
      <c r="V32" s="10">
        <v>31.2</v>
      </c>
      <c r="W32" s="10">
        <v>2.6</v>
      </c>
      <c r="X32" s="10">
        <v>0</v>
      </c>
      <c r="Y32" s="10">
        <v>0</v>
      </c>
      <c r="Z32" s="10">
        <v>0</v>
      </c>
      <c r="AA32" s="10">
        <v>25.2</v>
      </c>
      <c r="AB32" s="10">
        <v>4</v>
      </c>
      <c r="AC32" s="10">
        <v>64.400000000000006</v>
      </c>
      <c r="AD32" s="10">
        <v>0</v>
      </c>
      <c r="AE32" s="10">
        <v>2</v>
      </c>
      <c r="AF32" s="13">
        <f t="shared" si="7"/>
        <v>185</v>
      </c>
      <c r="AG32" s="14">
        <f t="shared" si="6"/>
        <v>64.400000000000006</v>
      </c>
      <c r="AH32" s="109">
        <f t="shared" si="1"/>
        <v>17</v>
      </c>
    </row>
    <row r="33" spans="1:37" x14ac:dyDescent="0.2">
      <c r="A33" s="114" t="s">
        <v>192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2.4</v>
      </c>
      <c r="H33" s="10">
        <v>0.2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2.2000000000000002</v>
      </c>
      <c r="O33" s="10">
        <v>30.2</v>
      </c>
      <c r="P33" s="10">
        <v>0.2</v>
      </c>
      <c r="Q33" s="10">
        <v>0</v>
      </c>
      <c r="R33" s="10">
        <v>0</v>
      </c>
      <c r="S33" s="10">
        <v>0</v>
      </c>
      <c r="T33" s="10">
        <v>6</v>
      </c>
      <c r="U33" s="10">
        <v>1.4</v>
      </c>
      <c r="V33" s="10">
        <v>11.2</v>
      </c>
      <c r="W33" s="10">
        <v>0</v>
      </c>
      <c r="X33" s="10">
        <v>0</v>
      </c>
      <c r="Y33" s="10">
        <v>0</v>
      </c>
      <c r="Z33" s="10">
        <v>5.8</v>
      </c>
      <c r="AA33" s="10">
        <v>17.2</v>
      </c>
      <c r="AB33" s="10">
        <v>2.2000000000000002</v>
      </c>
      <c r="AC33" s="10">
        <v>16.399999999999999</v>
      </c>
      <c r="AD33" s="10">
        <v>0</v>
      </c>
      <c r="AE33" s="10">
        <v>13</v>
      </c>
      <c r="AF33" s="13">
        <f>SUM(B33:AE33)</f>
        <v>108.4</v>
      </c>
      <c r="AG33" s="14">
        <f t="shared" si="6"/>
        <v>30.2</v>
      </c>
      <c r="AH33" s="109">
        <f t="shared" si="1"/>
        <v>17</v>
      </c>
    </row>
    <row r="34" spans="1:37" x14ac:dyDescent="0.2">
      <c r="A34" s="114" t="s">
        <v>193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0.6</v>
      </c>
      <c r="H34" s="10">
        <v>0.2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19.2</v>
      </c>
      <c r="P34" s="10">
        <v>2.8</v>
      </c>
      <c r="Q34" s="10">
        <v>0</v>
      </c>
      <c r="R34" s="10">
        <v>0</v>
      </c>
      <c r="S34" s="10">
        <v>0</v>
      </c>
      <c r="T34" s="10">
        <v>0.2</v>
      </c>
      <c r="U34" s="10">
        <v>48.8</v>
      </c>
      <c r="V34" s="10">
        <v>13.6</v>
      </c>
      <c r="W34" s="10">
        <v>14.2</v>
      </c>
      <c r="X34" s="10">
        <v>0</v>
      </c>
      <c r="Y34" s="10">
        <v>0</v>
      </c>
      <c r="Z34" s="10">
        <v>0</v>
      </c>
      <c r="AA34" s="10">
        <v>0</v>
      </c>
      <c r="AB34" s="10">
        <v>8.8000000000000007</v>
      </c>
      <c r="AC34" s="10">
        <v>87.6</v>
      </c>
      <c r="AD34" s="10">
        <v>0</v>
      </c>
      <c r="AE34" s="10">
        <v>0</v>
      </c>
      <c r="AF34" s="13">
        <f t="shared" si="7"/>
        <v>196</v>
      </c>
      <c r="AG34" s="14">
        <f t="shared" si="6"/>
        <v>87.6</v>
      </c>
      <c r="AH34" s="109">
        <f t="shared" si="1"/>
        <v>20</v>
      </c>
    </row>
    <row r="35" spans="1:37" x14ac:dyDescent="0.2">
      <c r="A35" s="114" t="s">
        <v>194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1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13.4</v>
      </c>
      <c r="P35" s="10">
        <v>2.4</v>
      </c>
      <c r="Q35" s="10">
        <v>0</v>
      </c>
      <c r="R35" s="10">
        <v>0</v>
      </c>
      <c r="S35" s="10">
        <v>0</v>
      </c>
      <c r="T35" s="10">
        <v>0.2</v>
      </c>
      <c r="U35" s="10">
        <v>56.8</v>
      </c>
      <c r="V35" s="10">
        <v>13.2</v>
      </c>
      <c r="W35" s="10">
        <v>20</v>
      </c>
      <c r="X35" s="10">
        <v>0</v>
      </c>
      <c r="Y35" s="10">
        <v>0</v>
      </c>
      <c r="Z35" s="10">
        <v>0</v>
      </c>
      <c r="AA35" s="10">
        <v>0</v>
      </c>
      <c r="AB35" s="10">
        <v>13.6</v>
      </c>
      <c r="AC35" s="10">
        <v>98.4</v>
      </c>
      <c r="AD35" s="10">
        <v>0</v>
      </c>
      <c r="AE35" s="10">
        <v>0</v>
      </c>
      <c r="AF35" s="13">
        <f t="shared" si="7"/>
        <v>219</v>
      </c>
      <c r="AG35" s="14">
        <f t="shared" si="6"/>
        <v>98.4</v>
      </c>
      <c r="AH35" s="109">
        <f t="shared" si="1"/>
        <v>21</v>
      </c>
    </row>
    <row r="36" spans="1:37" x14ac:dyDescent="0.2">
      <c r="A36" s="114" t="s">
        <v>195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0.6</v>
      </c>
      <c r="H36" s="10">
        <v>0.2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18</v>
      </c>
      <c r="P36" s="10">
        <v>3.2</v>
      </c>
      <c r="Q36" s="10">
        <v>0</v>
      </c>
      <c r="R36" s="10">
        <v>0</v>
      </c>
      <c r="S36" s="10">
        <v>0</v>
      </c>
      <c r="T36" s="10">
        <v>0</v>
      </c>
      <c r="U36" s="10">
        <v>38</v>
      </c>
      <c r="V36" s="10">
        <v>9</v>
      </c>
      <c r="W36" s="10">
        <v>20</v>
      </c>
      <c r="X36" s="10">
        <v>0</v>
      </c>
      <c r="Y36" s="10">
        <v>0</v>
      </c>
      <c r="Z36" s="10">
        <v>0</v>
      </c>
      <c r="AA36" s="10">
        <v>0</v>
      </c>
      <c r="AB36" s="10">
        <v>12</v>
      </c>
      <c r="AC36" s="10">
        <v>75.2</v>
      </c>
      <c r="AD36" s="10">
        <v>0</v>
      </c>
      <c r="AE36" s="10">
        <v>0</v>
      </c>
      <c r="AF36" s="13">
        <f t="shared" si="7"/>
        <v>176.2</v>
      </c>
      <c r="AG36" s="14">
        <f t="shared" si="6"/>
        <v>75.2</v>
      </c>
      <c r="AH36" s="109">
        <f t="shared" si="1"/>
        <v>21</v>
      </c>
    </row>
    <row r="37" spans="1:37" x14ac:dyDescent="0.2">
      <c r="A37" s="114" t="s">
        <v>196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3.2</v>
      </c>
      <c r="X37" s="10">
        <v>0</v>
      </c>
      <c r="Y37" s="10">
        <v>0</v>
      </c>
      <c r="Z37" s="10">
        <v>0</v>
      </c>
      <c r="AA37" s="10">
        <v>6.4</v>
      </c>
      <c r="AB37" s="10">
        <v>17.2</v>
      </c>
      <c r="AC37" s="10">
        <v>104</v>
      </c>
      <c r="AD37" s="10">
        <v>0</v>
      </c>
      <c r="AE37" s="10">
        <v>0</v>
      </c>
      <c r="AF37" s="13">
        <f t="shared" si="7"/>
        <v>130.80000000000001</v>
      </c>
      <c r="AG37" s="14">
        <f t="shared" si="6"/>
        <v>104</v>
      </c>
      <c r="AH37" s="109">
        <f t="shared" si="1"/>
        <v>26</v>
      </c>
      <c r="AJ37" s="11" t="s">
        <v>24</v>
      </c>
    </row>
    <row r="38" spans="1:37" x14ac:dyDescent="0.2">
      <c r="A38" s="114" t="s">
        <v>197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1.2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0.2</v>
      </c>
      <c r="U38" s="10">
        <v>0</v>
      </c>
      <c r="V38" s="10">
        <v>0.6</v>
      </c>
      <c r="W38" s="10">
        <v>2.4</v>
      </c>
      <c r="X38" s="10">
        <v>0</v>
      </c>
      <c r="Y38" s="10">
        <v>0</v>
      </c>
      <c r="Z38" s="10">
        <v>0</v>
      </c>
      <c r="AA38" s="10">
        <v>5.2</v>
      </c>
      <c r="AB38" s="10">
        <v>8</v>
      </c>
      <c r="AC38" s="10">
        <v>73.400000000000006</v>
      </c>
      <c r="AD38" s="10">
        <v>0</v>
      </c>
      <c r="AE38" s="10">
        <v>0</v>
      </c>
      <c r="AF38" s="13">
        <f t="shared" si="7"/>
        <v>91</v>
      </c>
      <c r="AG38" s="14">
        <f t="shared" si="6"/>
        <v>73.400000000000006</v>
      </c>
      <c r="AH38" s="109">
        <f t="shared" si="1"/>
        <v>23</v>
      </c>
      <c r="AI38" s="11" t="s">
        <v>24</v>
      </c>
      <c r="AJ38" s="11" t="s">
        <v>24</v>
      </c>
    </row>
    <row r="39" spans="1:37" hidden="1" x14ac:dyDescent="0.2">
      <c r="A39" s="114" t="s">
        <v>216</v>
      </c>
      <c r="B39" s="10" t="s">
        <v>187</v>
      </c>
      <c r="C39" s="10" t="s">
        <v>187</v>
      </c>
      <c r="D39" s="10" t="s">
        <v>187</v>
      </c>
      <c r="E39" s="10" t="s">
        <v>187</v>
      </c>
      <c r="F39" s="10" t="s">
        <v>187</v>
      </c>
      <c r="G39" s="10" t="s">
        <v>187</v>
      </c>
      <c r="H39" s="10" t="s">
        <v>187</v>
      </c>
      <c r="I39" s="10" t="s">
        <v>187</v>
      </c>
      <c r="J39" s="10" t="s">
        <v>187</v>
      </c>
      <c r="K39" s="10" t="s">
        <v>187</v>
      </c>
      <c r="L39" s="10" t="s">
        <v>187</v>
      </c>
      <c r="M39" s="10" t="s">
        <v>187</v>
      </c>
      <c r="N39" s="10" t="s">
        <v>187</v>
      </c>
      <c r="O39" s="10" t="s">
        <v>187</v>
      </c>
      <c r="P39" s="10" t="s">
        <v>187</v>
      </c>
      <c r="Q39" s="10" t="s">
        <v>187</v>
      </c>
      <c r="R39" s="10" t="s">
        <v>187</v>
      </c>
      <c r="S39" s="10" t="s">
        <v>187</v>
      </c>
      <c r="T39" s="10" t="s">
        <v>187</v>
      </c>
      <c r="U39" s="10" t="s">
        <v>187</v>
      </c>
      <c r="V39" s="10" t="s">
        <v>187</v>
      </c>
      <c r="W39" s="10" t="s">
        <v>187</v>
      </c>
      <c r="X39" s="10" t="s">
        <v>187</v>
      </c>
      <c r="Y39" s="10" t="s">
        <v>187</v>
      </c>
      <c r="Z39" s="10" t="s">
        <v>187</v>
      </c>
      <c r="AA39" s="10" t="s">
        <v>187</v>
      </c>
      <c r="AB39" s="10" t="s">
        <v>187</v>
      </c>
      <c r="AC39" s="10" t="s">
        <v>187</v>
      </c>
      <c r="AD39" s="10" t="s">
        <v>187</v>
      </c>
      <c r="AE39" s="10" t="s">
        <v>187</v>
      </c>
      <c r="AF39" s="13" t="s">
        <v>187</v>
      </c>
      <c r="AG39" s="14" t="s">
        <v>187</v>
      </c>
      <c r="AH39" s="109" t="s">
        <v>187</v>
      </c>
      <c r="AI39" s="11"/>
    </row>
    <row r="40" spans="1:37" x14ac:dyDescent="0.2">
      <c r="A40" s="114" t="s">
        <v>5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1.6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4.5999999999999996</v>
      </c>
      <c r="AB40" s="10">
        <v>29</v>
      </c>
      <c r="AC40" s="10">
        <v>39.6</v>
      </c>
      <c r="AD40" s="10">
        <v>0</v>
      </c>
      <c r="AE40" s="10">
        <v>2.6</v>
      </c>
      <c r="AF40" s="13">
        <f t="shared" si="7"/>
        <v>77.400000000000006</v>
      </c>
      <c r="AG40" s="14">
        <f t="shared" si="6"/>
        <v>39.6</v>
      </c>
      <c r="AH40" s="109">
        <f t="shared" si="1"/>
        <v>25</v>
      </c>
    </row>
    <row r="41" spans="1:37" x14ac:dyDescent="0.2">
      <c r="A41" s="114" t="s">
        <v>198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2.2000000000000002</v>
      </c>
      <c r="L41" s="10">
        <v>0</v>
      </c>
      <c r="M41" s="10">
        <v>0</v>
      </c>
      <c r="N41" s="10">
        <v>8.6</v>
      </c>
      <c r="O41" s="10">
        <v>26.8</v>
      </c>
      <c r="P41" s="10">
        <v>0.2</v>
      </c>
      <c r="Q41" s="10">
        <v>0</v>
      </c>
      <c r="R41" s="10">
        <v>0</v>
      </c>
      <c r="S41" s="10">
        <v>0</v>
      </c>
      <c r="T41" s="10">
        <v>9.1999999999999993</v>
      </c>
      <c r="U41" s="10">
        <v>17.8</v>
      </c>
      <c r="V41" s="10">
        <v>14</v>
      </c>
      <c r="W41" s="10">
        <v>0</v>
      </c>
      <c r="X41" s="10">
        <v>0</v>
      </c>
      <c r="Y41" s="10">
        <v>0</v>
      </c>
      <c r="Z41" s="10">
        <v>0</v>
      </c>
      <c r="AA41" s="10">
        <v>8.4</v>
      </c>
      <c r="AB41" s="10">
        <v>10.199999999999999</v>
      </c>
      <c r="AC41" s="10">
        <v>17</v>
      </c>
      <c r="AD41" s="10">
        <v>3.8</v>
      </c>
      <c r="AE41" s="10">
        <v>13.2</v>
      </c>
      <c r="AF41" s="13">
        <f t="shared" si="7"/>
        <v>131.4</v>
      </c>
      <c r="AG41" s="14">
        <f t="shared" si="6"/>
        <v>26.8</v>
      </c>
      <c r="AH41" s="109">
        <f t="shared" si="1"/>
        <v>18</v>
      </c>
      <c r="AI41" s="11" t="s">
        <v>24</v>
      </c>
    </row>
    <row r="42" spans="1:37" x14ac:dyDescent="0.2">
      <c r="A42" s="114" t="s">
        <v>199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17.2</v>
      </c>
      <c r="P42" s="10">
        <v>1.6</v>
      </c>
      <c r="Q42" s="10">
        <v>0</v>
      </c>
      <c r="R42" s="10">
        <v>0</v>
      </c>
      <c r="S42" s="10">
        <v>0</v>
      </c>
      <c r="T42" s="10">
        <v>0</v>
      </c>
      <c r="U42" s="10">
        <v>24.8</v>
      </c>
      <c r="V42" s="10">
        <v>5.6</v>
      </c>
      <c r="W42" s="10">
        <v>2</v>
      </c>
      <c r="X42" s="10">
        <v>0</v>
      </c>
      <c r="Y42" s="10">
        <v>0</v>
      </c>
      <c r="Z42" s="10">
        <v>0</v>
      </c>
      <c r="AA42" s="10">
        <v>11.4</v>
      </c>
      <c r="AB42" s="10">
        <v>3</v>
      </c>
      <c r="AC42" s="10">
        <v>84.6</v>
      </c>
      <c r="AD42" s="10">
        <v>0.2</v>
      </c>
      <c r="AE42" s="10">
        <v>0</v>
      </c>
      <c r="AF42" s="13">
        <f t="shared" si="7"/>
        <v>150.39999999999998</v>
      </c>
      <c r="AG42" s="14">
        <f t="shared" si="6"/>
        <v>84.6</v>
      </c>
      <c r="AH42" s="109">
        <f t="shared" si="1"/>
        <v>21</v>
      </c>
      <c r="AI42" s="11"/>
    </row>
    <row r="43" spans="1:37" x14ac:dyDescent="0.2">
      <c r="A43" s="114" t="s">
        <v>200</v>
      </c>
      <c r="B43" s="10">
        <v>0</v>
      </c>
      <c r="C43" s="10">
        <v>0</v>
      </c>
      <c r="D43" s="10">
        <v>0</v>
      </c>
      <c r="E43" s="10">
        <v>1.6</v>
      </c>
      <c r="F43" s="10">
        <v>0</v>
      </c>
      <c r="G43" s="10">
        <v>26</v>
      </c>
      <c r="H43" s="10">
        <v>1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0.8</v>
      </c>
      <c r="O43" s="10">
        <v>27.2</v>
      </c>
      <c r="P43" s="10">
        <v>0</v>
      </c>
      <c r="Q43" s="10">
        <v>0</v>
      </c>
      <c r="R43" s="10">
        <v>0</v>
      </c>
      <c r="S43" s="10">
        <v>0</v>
      </c>
      <c r="T43" s="10">
        <v>3.4</v>
      </c>
      <c r="U43" s="10">
        <v>0.4</v>
      </c>
      <c r="V43" s="10">
        <v>17.600000000000001</v>
      </c>
      <c r="W43" s="10">
        <v>0.2</v>
      </c>
      <c r="X43" s="10">
        <v>0</v>
      </c>
      <c r="Y43" s="10">
        <v>0</v>
      </c>
      <c r="Z43" s="10">
        <v>4.2</v>
      </c>
      <c r="AA43" s="10">
        <v>30.4</v>
      </c>
      <c r="AB43" s="10">
        <v>24.6</v>
      </c>
      <c r="AC43" s="10">
        <v>5.8</v>
      </c>
      <c r="AD43" s="10">
        <v>0.6</v>
      </c>
      <c r="AE43" s="10">
        <v>1.6</v>
      </c>
      <c r="AF43" s="13">
        <f t="shared" si="7"/>
        <v>145.4</v>
      </c>
      <c r="AG43" s="14">
        <f t="shared" si="6"/>
        <v>30.4</v>
      </c>
      <c r="AH43" s="109">
        <f t="shared" si="1"/>
        <v>15</v>
      </c>
    </row>
    <row r="44" spans="1:37" x14ac:dyDescent="0.2">
      <c r="A44" s="114" t="s">
        <v>201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0.8</v>
      </c>
      <c r="O44" s="10">
        <v>24.6</v>
      </c>
      <c r="P44" s="10">
        <v>0.2</v>
      </c>
      <c r="Q44" s="10">
        <v>0</v>
      </c>
      <c r="R44" s="10">
        <v>0</v>
      </c>
      <c r="S44" s="10">
        <v>0</v>
      </c>
      <c r="T44" s="10">
        <v>9</v>
      </c>
      <c r="U44" s="10">
        <v>3</v>
      </c>
      <c r="V44" s="10">
        <v>23</v>
      </c>
      <c r="W44" s="10">
        <v>0.2</v>
      </c>
      <c r="X44" s="10">
        <v>0</v>
      </c>
      <c r="Y44" s="10">
        <v>0</v>
      </c>
      <c r="Z44" s="10">
        <v>0</v>
      </c>
      <c r="AA44" s="10">
        <v>29.4</v>
      </c>
      <c r="AB44" s="10">
        <v>22</v>
      </c>
      <c r="AC44" s="10">
        <v>13.2</v>
      </c>
      <c r="AD44" s="10">
        <v>2.6</v>
      </c>
      <c r="AE44" s="10">
        <v>22.2</v>
      </c>
      <c r="AF44" s="13">
        <f t="shared" si="7"/>
        <v>150.19999999999999</v>
      </c>
      <c r="AG44" s="14">
        <f t="shared" si="6"/>
        <v>29.4</v>
      </c>
      <c r="AH44" s="109">
        <f t="shared" si="1"/>
        <v>18</v>
      </c>
    </row>
    <row r="45" spans="1:37" x14ac:dyDescent="0.2">
      <c r="A45" s="114" t="s">
        <v>202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20.2</v>
      </c>
      <c r="P45" s="10">
        <v>0.2</v>
      </c>
      <c r="Q45" s="10">
        <v>0</v>
      </c>
      <c r="R45" s="10">
        <v>0</v>
      </c>
      <c r="S45" s="10">
        <v>0</v>
      </c>
      <c r="T45" s="10">
        <v>8.1999999999999993</v>
      </c>
      <c r="U45" s="10">
        <v>18.8</v>
      </c>
      <c r="V45" s="10">
        <v>9.1999999999999993</v>
      </c>
      <c r="W45" s="10">
        <v>2.2000000000000002</v>
      </c>
      <c r="X45" s="10">
        <v>0</v>
      </c>
      <c r="Y45" s="10">
        <v>0</v>
      </c>
      <c r="Z45" s="10">
        <v>0</v>
      </c>
      <c r="AA45" s="10">
        <v>33.4</v>
      </c>
      <c r="AB45" s="10">
        <v>25.8</v>
      </c>
      <c r="AC45" s="10">
        <v>29.2</v>
      </c>
      <c r="AD45" s="10">
        <v>0.2</v>
      </c>
      <c r="AE45" s="10">
        <v>3.2</v>
      </c>
      <c r="AF45" s="13">
        <f t="shared" si="7"/>
        <v>150.59999999999997</v>
      </c>
      <c r="AG45" s="14">
        <f t="shared" si="6"/>
        <v>33.4</v>
      </c>
      <c r="AH45" s="109">
        <f t="shared" si="1"/>
        <v>19</v>
      </c>
    </row>
    <row r="46" spans="1:37" x14ac:dyDescent="0.2">
      <c r="A46" s="114" t="s">
        <v>203</v>
      </c>
      <c r="B46" s="10">
        <v>0</v>
      </c>
      <c r="C46" s="10">
        <v>0.4</v>
      </c>
      <c r="D46" s="10">
        <v>0.2</v>
      </c>
      <c r="E46" s="10">
        <v>3.4</v>
      </c>
      <c r="F46" s="10">
        <v>5</v>
      </c>
      <c r="G46" s="10">
        <v>18.399999999999999</v>
      </c>
      <c r="H46" s="10">
        <v>0.2</v>
      </c>
      <c r="I46" s="10">
        <v>0</v>
      </c>
      <c r="J46" s="10">
        <v>4</v>
      </c>
      <c r="K46" s="10">
        <v>0.6</v>
      </c>
      <c r="L46" s="10">
        <v>0</v>
      </c>
      <c r="M46" s="10">
        <v>0.2</v>
      </c>
      <c r="N46" s="10">
        <v>11</v>
      </c>
      <c r="O46" s="10">
        <v>27.4</v>
      </c>
      <c r="P46" s="10">
        <v>0</v>
      </c>
      <c r="Q46" s="10">
        <v>0</v>
      </c>
      <c r="R46" s="10">
        <v>0</v>
      </c>
      <c r="S46" s="10">
        <v>0</v>
      </c>
      <c r="T46" s="10">
        <v>27.6</v>
      </c>
      <c r="U46" s="10">
        <v>0.6</v>
      </c>
      <c r="V46" s="10">
        <v>50.2</v>
      </c>
      <c r="W46" s="10">
        <v>0.4</v>
      </c>
      <c r="X46" s="10">
        <v>0</v>
      </c>
      <c r="Y46" s="10">
        <v>0</v>
      </c>
      <c r="Z46" s="10">
        <v>2.6</v>
      </c>
      <c r="AA46" s="10">
        <v>53</v>
      </c>
      <c r="AB46" s="10">
        <v>37.799999999999997</v>
      </c>
      <c r="AC46" s="10">
        <v>3.2</v>
      </c>
      <c r="AD46" s="10">
        <v>1.4</v>
      </c>
      <c r="AE46" s="10">
        <v>0.2</v>
      </c>
      <c r="AF46" s="13">
        <f t="shared" si="7"/>
        <v>247.79999999999998</v>
      </c>
      <c r="AG46" s="14">
        <f t="shared" si="6"/>
        <v>53</v>
      </c>
      <c r="AH46" s="109">
        <f t="shared" si="1"/>
        <v>9</v>
      </c>
      <c r="AJ46" t="s">
        <v>24</v>
      </c>
    </row>
    <row r="47" spans="1:37" x14ac:dyDescent="0.2">
      <c r="A47" s="114" t="s">
        <v>9</v>
      </c>
      <c r="B47" s="10">
        <v>0</v>
      </c>
      <c r="C47" s="10">
        <v>0</v>
      </c>
      <c r="D47" s="10">
        <v>0.8</v>
      </c>
      <c r="E47" s="10">
        <v>0</v>
      </c>
      <c r="F47" s="10">
        <v>0</v>
      </c>
      <c r="G47" s="10">
        <v>6.4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10</v>
      </c>
      <c r="O47" s="10">
        <v>28.2</v>
      </c>
      <c r="P47" s="10">
        <v>0</v>
      </c>
      <c r="Q47" s="10">
        <v>0</v>
      </c>
      <c r="R47" s="10">
        <v>0</v>
      </c>
      <c r="S47" s="10">
        <v>0</v>
      </c>
      <c r="T47" s="10">
        <v>8.1999999999999993</v>
      </c>
      <c r="U47" s="10">
        <v>0.2</v>
      </c>
      <c r="V47" s="10">
        <v>15</v>
      </c>
      <c r="W47" s="10">
        <v>0</v>
      </c>
      <c r="X47" s="10">
        <v>0</v>
      </c>
      <c r="Y47" s="10">
        <v>0</v>
      </c>
      <c r="Z47" s="10">
        <v>4.8</v>
      </c>
      <c r="AA47" s="10">
        <v>22.4</v>
      </c>
      <c r="AB47" s="10">
        <v>35</v>
      </c>
      <c r="AC47" s="10">
        <v>23.8</v>
      </c>
      <c r="AD47" s="10">
        <v>0</v>
      </c>
      <c r="AE47" s="10">
        <v>11.6</v>
      </c>
      <c r="AF47" s="13">
        <f t="shared" si="7"/>
        <v>166.4</v>
      </c>
      <c r="AG47" s="14">
        <f t="shared" si="6"/>
        <v>35</v>
      </c>
      <c r="AH47" s="109">
        <f t="shared" si="1"/>
        <v>18</v>
      </c>
      <c r="AI47" s="11" t="s">
        <v>24</v>
      </c>
    </row>
    <row r="48" spans="1:37" s="5" customFormat="1" x14ac:dyDescent="0.2">
      <c r="A48" s="114" t="s">
        <v>204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0.2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10.199999999999999</v>
      </c>
      <c r="P48" s="10">
        <v>0.2</v>
      </c>
      <c r="Q48" s="10">
        <v>0</v>
      </c>
      <c r="R48" s="10">
        <v>0</v>
      </c>
      <c r="S48" s="10">
        <v>0</v>
      </c>
      <c r="T48" s="10">
        <v>0</v>
      </c>
      <c r="U48" s="10">
        <v>23.6</v>
      </c>
      <c r="V48" s="10">
        <v>1</v>
      </c>
      <c r="W48" s="10">
        <v>31.4</v>
      </c>
      <c r="X48" s="10">
        <v>0</v>
      </c>
      <c r="Y48" s="10">
        <v>0</v>
      </c>
      <c r="Z48" s="10">
        <v>0</v>
      </c>
      <c r="AA48" s="10">
        <v>0</v>
      </c>
      <c r="AB48" s="10">
        <v>12.6</v>
      </c>
      <c r="AC48" s="10">
        <v>80</v>
      </c>
      <c r="AD48" s="10">
        <v>0</v>
      </c>
      <c r="AE48" s="10">
        <v>0</v>
      </c>
      <c r="AF48" s="13">
        <f t="shared" si="7"/>
        <v>159.19999999999999</v>
      </c>
      <c r="AG48" s="14">
        <f t="shared" si="6"/>
        <v>80</v>
      </c>
      <c r="AH48" s="109">
        <f t="shared" si="1"/>
        <v>22</v>
      </c>
      <c r="AK48" s="5" t="s">
        <v>24</v>
      </c>
    </row>
    <row r="49" spans="1:37" x14ac:dyDescent="0.2">
      <c r="A49" s="114" t="s">
        <v>205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0.6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7.2</v>
      </c>
      <c r="P49" s="10">
        <v>0.2</v>
      </c>
      <c r="Q49" s="10">
        <v>0</v>
      </c>
      <c r="R49" s="10">
        <v>0</v>
      </c>
      <c r="S49" s="10">
        <v>0</v>
      </c>
      <c r="T49" s="10">
        <v>0</v>
      </c>
      <c r="U49" s="10">
        <v>48.6</v>
      </c>
      <c r="V49" s="10">
        <v>1.2</v>
      </c>
      <c r="W49" s="10">
        <v>10.8</v>
      </c>
      <c r="X49" s="10">
        <v>0</v>
      </c>
      <c r="Y49" s="10">
        <v>0</v>
      </c>
      <c r="Z49" s="10">
        <v>0</v>
      </c>
      <c r="AA49" s="10">
        <v>3.6</v>
      </c>
      <c r="AB49" s="10">
        <v>55.6</v>
      </c>
      <c r="AC49" s="10">
        <v>50.4</v>
      </c>
      <c r="AD49" s="10">
        <v>0.2</v>
      </c>
      <c r="AE49" s="10">
        <v>1.6</v>
      </c>
      <c r="AF49" s="13">
        <f t="shared" si="7"/>
        <v>180</v>
      </c>
      <c r="AG49" s="14">
        <f t="shared" si="6"/>
        <v>55.6</v>
      </c>
      <c r="AH49" s="109">
        <f t="shared" si="1"/>
        <v>19</v>
      </c>
      <c r="AK49" s="11" t="s">
        <v>24</v>
      </c>
    </row>
    <row r="50" spans="1:37" x14ac:dyDescent="0.2">
      <c r="A50" s="114" t="s">
        <v>206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6</v>
      </c>
      <c r="P50" s="10">
        <v>2.4</v>
      </c>
      <c r="Q50" s="10">
        <v>0</v>
      </c>
      <c r="R50" s="10">
        <v>0</v>
      </c>
      <c r="S50" s="10">
        <v>0</v>
      </c>
      <c r="T50" s="10">
        <v>11.8</v>
      </c>
      <c r="U50" s="10">
        <v>22.6</v>
      </c>
      <c r="V50" s="10">
        <v>16.399999999999999</v>
      </c>
      <c r="W50" s="10">
        <v>33.799999999999997</v>
      </c>
      <c r="X50" s="10">
        <v>0</v>
      </c>
      <c r="Y50" s="10">
        <v>0</v>
      </c>
      <c r="Z50" s="10">
        <v>0</v>
      </c>
      <c r="AA50" s="10">
        <v>6.6</v>
      </c>
      <c r="AB50" s="10">
        <v>0.8</v>
      </c>
      <c r="AC50" s="10">
        <v>39.6</v>
      </c>
      <c r="AD50" s="10">
        <v>0.2</v>
      </c>
      <c r="AE50" s="10">
        <v>4.2</v>
      </c>
      <c r="AF50" s="13">
        <f t="shared" si="7"/>
        <v>144.39999999999998</v>
      </c>
      <c r="AG50" s="14">
        <f t="shared" si="6"/>
        <v>39.6</v>
      </c>
      <c r="AH50" s="109">
        <f t="shared" si="1"/>
        <v>19</v>
      </c>
      <c r="AJ50" s="11" t="s">
        <v>24</v>
      </c>
    </row>
    <row r="51" spans="1:37" s="5" customFormat="1" ht="17.100000000000001" customHeight="1" x14ac:dyDescent="0.2">
      <c r="A51" s="57" t="s">
        <v>14</v>
      </c>
      <c r="B51" s="12">
        <f t="shared" ref="B51:AG51" si="8">MAX(B5:B30)</f>
        <v>0</v>
      </c>
      <c r="C51" s="12">
        <f t="shared" si="8"/>
        <v>0</v>
      </c>
      <c r="D51" s="12">
        <f t="shared" si="8"/>
        <v>0</v>
      </c>
      <c r="E51" s="12">
        <f t="shared" si="8"/>
        <v>1</v>
      </c>
      <c r="F51" s="12">
        <f t="shared" si="8"/>
        <v>1</v>
      </c>
      <c r="G51" s="12">
        <f t="shared" si="8"/>
        <v>7.8</v>
      </c>
      <c r="H51" s="12">
        <f t="shared" si="8"/>
        <v>7.2000000000000011</v>
      </c>
      <c r="I51" s="12">
        <f t="shared" si="8"/>
        <v>0.8</v>
      </c>
      <c r="J51" s="12">
        <f t="shared" si="8"/>
        <v>0.60000000000000009</v>
      </c>
      <c r="K51" s="12">
        <f t="shared" si="8"/>
        <v>0.8</v>
      </c>
      <c r="L51" s="12">
        <f t="shared" si="8"/>
        <v>0</v>
      </c>
      <c r="M51" s="12">
        <f t="shared" si="8"/>
        <v>1.4</v>
      </c>
      <c r="N51" s="12">
        <f t="shared" si="8"/>
        <v>4.4000000000000004</v>
      </c>
      <c r="O51" s="12">
        <f t="shared" si="8"/>
        <v>47.4</v>
      </c>
      <c r="P51" s="12">
        <f t="shared" si="8"/>
        <v>4.6000000000000005</v>
      </c>
      <c r="Q51" s="12">
        <f t="shared" si="8"/>
        <v>0.4</v>
      </c>
      <c r="R51" s="12">
        <f t="shared" si="8"/>
        <v>0.2</v>
      </c>
      <c r="S51" s="12">
        <f t="shared" si="8"/>
        <v>0</v>
      </c>
      <c r="T51" s="12">
        <f t="shared" si="8"/>
        <v>31.799999999999997</v>
      </c>
      <c r="U51" s="12">
        <f t="shared" si="8"/>
        <v>46</v>
      </c>
      <c r="V51" s="12">
        <f t="shared" si="8"/>
        <v>25</v>
      </c>
      <c r="W51" s="12">
        <f t="shared" si="8"/>
        <v>33.999999999999993</v>
      </c>
      <c r="X51" s="12">
        <f t="shared" si="8"/>
        <v>0</v>
      </c>
      <c r="Y51" s="12">
        <f t="shared" si="8"/>
        <v>0.2</v>
      </c>
      <c r="Z51" s="12">
        <f t="shared" si="8"/>
        <v>4.8</v>
      </c>
      <c r="AA51" s="12">
        <f t="shared" si="8"/>
        <v>44.4</v>
      </c>
      <c r="AB51" s="12">
        <f t="shared" si="8"/>
        <v>51.6</v>
      </c>
      <c r="AC51" s="12">
        <f t="shared" si="8"/>
        <v>122.2</v>
      </c>
      <c r="AD51" s="12">
        <f t="shared" si="8"/>
        <v>4.4000000000000004</v>
      </c>
      <c r="AE51" s="12">
        <f t="shared" si="8"/>
        <v>16</v>
      </c>
      <c r="AF51" s="13">
        <f t="shared" si="8"/>
        <v>174.2</v>
      </c>
      <c r="AG51" s="89">
        <f t="shared" si="8"/>
        <v>122.2</v>
      </c>
      <c r="AH51" s="110"/>
    </row>
    <row r="52" spans="1:37" x14ac:dyDescent="0.2">
      <c r="A52" s="111" t="s">
        <v>217</v>
      </c>
      <c r="B52" s="46"/>
      <c r="C52" s="46"/>
      <c r="D52" s="46"/>
      <c r="E52" s="46"/>
      <c r="F52" s="46"/>
      <c r="G52" s="46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53"/>
      <c r="AE52" s="59" t="s">
        <v>24</v>
      </c>
      <c r="AF52" s="50"/>
      <c r="AG52" s="54"/>
      <c r="AH52" s="52"/>
    </row>
    <row r="53" spans="1:37" x14ac:dyDescent="0.2">
      <c r="A53" s="112" t="s">
        <v>218</v>
      </c>
      <c r="B53" s="47"/>
      <c r="C53" s="47"/>
      <c r="D53" s="47"/>
      <c r="E53" s="47"/>
      <c r="F53" s="47"/>
      <c r="G53" s="47"/>
      <c r="H53" s="47"/>
      <c r="I53" s="47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126"/>
      <c r="U53" s="126"/>
      <c r="V53" s="126"/>
      <c r="W53" s="126"/>
      <c r="X53" s="126"/>
      <c r="Y53" s="81"/>
      <c r="Z53" s="81"/>
      <c r="AA53" s="81"/>
      <c r="AB53" s="81"/>
      <c r="AC53" s="81"/>
      <c r="AD53" s="81"/>
      <c r="AE53" s="81"/>
      <c r="AF53" s="50"/>
      <c r="AG53" s="81"/>
      <c r="AH53" s="52"/>
    </row>
    <row r="54" spans="1:37" x14ac:dyDescent="0.2">
      <c r="A54" s="113" t="s">
        <v>77</v>
      </c>
      <c r="B54" s="81"/>
      <c r="C54" s="81"/>
      <c r="D54" s="81"/>
      <c r="E54" s="81"/>
      <c r="F54" s="81"/>
      <c r="G54" s="81"/>
      <c r="H54" s="81"/>
      <c r="I54" s="81"/>
      <c r="J54" s="82"/>
      <c r="K54" s="82"/>
      <c r="L54" s="82"/>
      <c r="M54" s="82"/>
      <c r="N54" s="82"/>
      <c r="O54" s="82"/>
      <c r="P54" s="82"/>
      <c r="Q54" s="81"/>
      <c r="R54" s="81"/>
      <c r="S54" s="81"/>
      <c r="T54" s="127"/>
      <c r="U54" s="127"/>
      <c r="V54" s="127"/>
      <c r="W54" s="127"/>
      <c r="X54" s="127"/>
      <c r="Y54" s="81"/>
      <c r="Z54" s="81"/>
      <c r="AA54" s="81"/>
      <c r="AB54" s="81"/>
      <c r="AC54" s="81"/>
      <c r="AD54" s="53"/>
      <c r="AE54" s="53"/>
      <c r="AF54" s="50"/>
      <c r="AG54" s="81"/>
      <c r="AH54" s="49"/>
    </row>
    <row r="55" spans="1:37" x14ac:dyDescent="0.2">
      <c r="A55" s="45"/>
      <c r="B55" s="46"/>
      <c r="C55" s="46"/>
      <c r="D55" s="46"/>
      <c r="E55" s="46"/>
      <c r="F55" s="46"/>
      <c r="G55" s="46"/>
      <c r="H55" s="46"/>
      <c r="I55" s="46"/>
      <c r="J55" s="46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53"/>
      <c r="AE55" s="53"/>
      <c r="AF55" s="50"/>
      <c r="AG55" s="82"/>
      <c r="AH55" s="49"/>
    </row>
    <row r="56" spans="1:37" x14ac:dyDescent="0.2">
      <c r="A56" s="48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53"/>
      <c r="AF56" s="50"/>
      <c r="AG56" s="54"/>
      <c r="AH56" s="63"/>
    </row>
    <row r="57" spans="1:37" x14ac:dyDescent="0.2">
      <c r="A57" s="48"/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54"/>
      <c r="AF57" s="50"/>
      <c r="AG57" s="54"/>
      <c r="AH57" s="63"/>
    </row>
    <row r="58" spans="1:37" ht="13.5" thickBot="1" x14ac:dyDescent="0.25">
      <c r="A58" s="60"/>
      <c r="B58" s="61"/>
      <c r="C58" s="61"/>
      <c r="D58" s="61"/>
      <c r="E58" s="61"/>
      <c r="F58" s="61"/>
      <c r="G58" s="61" t="s">
        <v>24</v>
      </c>
      <c r="H58" s="61"/>
      <c r="I58" s="61"/>
      <c r="J58" s="61"/>
      <c r="K58" s="61"/>
      <c r="L58" s="61" t="s">
        <v>24</v>
      </c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2"/>
      <c r="AG58" s="64"/>
      <c r="AH58" s="55" t="s">
        <v>24</v>
      </c>
    </row>
    <row r="61" spans="1:37" x14ac:dyDescent="0.2">
      <c r="G61" s="2" t="s">
        <v>24</v>
      </c>
    </row>
    <row r="62" spans="1:37" x14ac:dyDescent="0.2">
      <c r="Q62" s="2" t="s">
        <v>24</v>
      </c>
      <c r="T62" s="2" t="s">
        <v>24</v>
      </c>
      <c r="V62" s="2" t="s">
        <v>24</v>
      </c>
      <c r="X62" s="2" t="s">
        <v>24</v>
      </c>
      <c r="Z62" s="2" t="s">
        <v>24</v>
      </c>
      <c r="AI62" t="s">
        <v>24</v>
      </c>
    </row>
    <row r="63" spans="1:37" x14ac:dyDescent="0.2">
      <c r="J63" s="2" t="s">
        <v>24</v>
      </c>
      <c r="M63" s="2" t="s">
        <v>24</v>
      </c>
      <c r="P63" s="2" t="s">
        <v>24</v>
      </c>
      <c r="Q63" s="2" t="s">
        <v>24</v>
      </c>
      <c r="R63" s="2" t="s">
        <v>24</v>
      </c>
      <c r="S63" s="2" t="s">
        <v>24</v>
      </c>
      <c r="T63" s="2" t="s">
        <v>24</v>
      </c>
      <c r="W63" s="2" t="s">
        <v>24</v>
      </c>
      <c r="X63" s="2" t="s">
        <v>24</v>
      </c>
      <c r="Z63" s="2" t="s">
        <v>24</v>
      </c>
      <c r="AB63" s="2" t="s">
        <v>24</v>
      </c>
    </row>
    <row r="64" spans="1:37" x14ac:dyDescent="0.2">
      <c r="Q64" s="2" t="s">
        <v>24</v>
      </c>
      <c r="S64" s="2" t="s">
        <v>24</v>
      </c>
      <c r="V64" s="2" t="s">
        <v>24</v>
      </c>
      <c r="W64" s="2" t="s">
        <v>24</v>
      </c>
      <c r="AB64" s="2" t="s">
        <v>24</v>
      </c>
      <c r="AC64" s="2" t="s">
        <v>24</v>
      </c>
      <c r="AF64" s="7" t="s">
        <v>24</v>
      </c>
      <c r="AG64" s="1" t="s">
        <v>24</v>
      </c>
      <c r="AH64" s="9" t="s">
        <v>24</v>
      </c>
    </row>
    <row r="65" spans="8:37" x14ac:dyDescent="0.2">
      <c r="J65" s="2" t="s">
        <v>24</v>
      </c>
      <c r="O65" s="2" t="s">
        <v>190</v>
      </c>
      <c r="P65" s="2" t="s">
        <v>24</v>
      </c>
      <c r="S65" s="2" t="s">
        <v>24</v>
      </c>
      <c r="T65" s="2" t="s">
        <v>24</v>
      </c>
      <c r="U65" s="2" t="s">
        <v>24</v>
      </c>
      <c r="V65" s="2" t="s">
        <v>24</v>
      </c>
      <c r="Z65" s="2" t="s">
        <v>24</v>
      </c>
      <c r="AH65" s="9" t="s">
        <v>24</v>
      </c>
    </row>
    <row r="66" spans="8:37" x14ac:dyDescent="0.2">
      <c r="K66" s="2" t="s">
        <v>24</v>
      </c>
      <c r="L66" s="2" t="s">
        <v>24</v>
      </c>
      <c r="M66" s="2" t="s">
        <v>24</v>
      </c>
      <c r="P66" s="2" t="s">
        <v>24</v>
      </c>
      <c r="Q66" s="2" t="s">
        <v>24</v>
      </c>
      <c r="S66" s="2" t="s">
        <v>24</v>
      </c>
      <c r="W66" s="2" t="s">
        <v>24</v>
      </c>
      <c r="Z66" s="2" t="s">
        <v>24</v>
      </c>
      <c r="AB66" s="2" t="s">
        <v>24</v>
      </c>
    </row>
    <row r="67" spans="8:37" x14ac:dyDescent="0.2">
      <c r="H67" s="2" t="s">
        <v>24</v>
      </c>
      <c r="S67" s="2" t="s">
        <v>24</v>
      </c>
      <c r="W67" s="2" t="s">
        <v>24</v>
      </c>
    </row>
    <row r="68" spans="8:37" x14ac:dyDescent="0.2">
      <c r="Q68" s="2" t="s">
        <v>24</v>
      </c>
      <c r="R68" s="2" t="s">
        <v>24</v>
      </c>
      <c r="AE68" s="2" t="s">
        <v>24</v>
      </c>
    </row>
    <row r="69" spans="8:37" x14ac:dyDescent="0.2">
      <c r="S69" s="2" t="s">
        <v>24</v>
      </c>
      <c r="X69" s="2" t="s">
        <v>24</v>
      </c>
      <c r="AC69" s="2" t="s">
        <v>24</v>
      </c>
      <c r="AH69" s="9" t="s">
        <v>24</v>
      </c>
      <c r="AI69" s="11" t="s">
        <v>24</v>
      </c>
    </row>
    <row r="70" spans="8:37" x14ac:dyDescent="0.2">
      <c r="Y70" s="2" t="s">
        <v>24</v>
      </c>
    </row>
    <row r="71" spans="8:37" x14ac:dyDescent="0.2">
      <c r="AK71" t="s">
        <v>24</v>
      </c>
    </row>
    <row r="72" spans="8:37" x14ac:dyDescent="0.2">
      <c r="AI72" s="11" t="s">
        <v>24</v>
      </c>
    </row>
    <row r="74" spans="8:37" x14ac:dyDescent="0.2">
      <c r="S74" s="2" t="s">
        <v>24</v>
      </c>
    </row>
  </sheetData>
  <sortState ref="A5:AI49">
    <sortCondition ref="A5:A49"/>
  </sortState>
  <mergeCells count="35">
    <mergeCell ref="Q3:Q4"/>
    <mergeCell ref="T53:X53"/>
    <mergeCell ref="R3:R4"/>
    <mergeCell ref="T54:X54"/>
    <mergeCell ref="V3:V4"/>
    <mergeCell ref="A1:AG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A2:A4"/>
    <mergeCell ref="B3:B4"/>
    <mergeCell ref="C3:C4"/>
    <mergeCell ref="D3:D4"/>
    <mergeCell ref="B2:AG2"/>
    <mergeCell ref="W3:W4"/>
    <mergeCell ref="E3:E4"/>
    <mergeCell ref="F3:F4"/>
    <mergeCell ref="G3:G4"/>
    <mergeCell ref="J3:J4"/>
    <mergeCell ref="M3:M4"/>
    <mergeCell ref="N3:N4"/>
    <mergeCell ref="AA3:AA4"/>
    <mergeCell ref="AE3:AE4"/>
    <mergeCell ref="S3:S4"/>
    <mergeCell ref="U3:U4"/>
    <mergeCell ref="O3:O4"/>
    <mergeCell ref="T3:T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9</vt:i4>
      </vt:variant>
    </vt:vector>
  </HeadingPairs>
  <TitlesOfParts>
    <vt:vector size="19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RajadaVento</vt:lpstr>
      <vt:lpstr>Chuva</vt:lpstr>
      <vt:lpstr>ESTAÇÃO METEOROLÓGICA</vt:lpstr>
      <vt:lpstr>Chuva!Area_de_impressao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Pedro Vinicius Pontes de Oliveira</cp:lastModifiedBy>
  <cp:lastPrinted>2018-11-22T17:22:01Z</cp:lastPrinted>
  <dcterms:created xsi:type="dcterms:W3CDTF">2008-08-15T13:32:29Z</dcterms:created>
  <dcterms:modified xsi:type="dcterms:W3CDTF">2023-01-19T19:39:20Z</dcterms:modified>
</cp:coreProperties>
</file>