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Chuva!$A$1:$AF$32</definedName>
    <definedName name="_xlnm.Print_Area" localSheetId="7">DirVento!$A$1:$AD$4</definedName>
    <definedName name="_xlnm.Print_Area" localSheetId="8">RajadaVento!$A$1:$AD$4</definedName>
    <definedName name="_xlnm.Print_Area" localSheetId="0">TempInst!$A$1:$AD$4</definedName>
    <definedName name="_xlnm.Print_Area" localSheetId="1">TempMax!$A$1:$AE$4</definedName>
    <definedName name="_xlnm.Print_Area" localSheetId="2">TempMin!$A$1:$AE$4</definedName>
    <definedName name="_xlnm.Print_Area" localSheetId="3">UmidInst!$A$1:$AD$4</definedName>
    <definedName name="_xlnm.Print_Area" localSheetId="4">UmidMax!$A$1:$AE$4</definedName>
    <definedName name="_xlnm.Print_Area" localSheetId="5">UmidMin!$A$1:$AE$4</definedName>
    <definedName name="_xlnm.Print_Area" localSheetId="6">VelVentoMax!$A$1:$AD$4</definedName>
  </definedNames>
  <calcPr calcId="162913"/>
</workbook>
</file>

<file path=xl/calcChain.xml><?xml version="1.0" encoding="utf-8"?>
<calcChain xmlns="http://schemas.openxmlformats.org/spreadsheetml/2006/main">
  <c r="AD72" i="14" l="1"/>
  <c r="AE72" i="14"/>
  <c r="AF72" i="14"/>
  <c r="AF51" i="14" l="1"/>
  <c r="AF52" i="14"/>
  <c r="AF53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3" i="14"/>
  <c r="AF50" i="14"/>
  <c r="AD51" i="14"/>
  <c r="AE51" i="14"/>
  <c r="AD52" i="14"/>
  <c r="AE52" i="14"/>
  <c r="AD53" i="14"/>
  <c r="AE53" i="14"/>
  <c r="AD54" i="14"/>
  <c r="AE54" i="14"/>
  <c r="AD55" i="14"/>
  <c r="AE55" i="14"/>
  <c r="AD56" i="14"/>
  <c r="AE56" i="14"/>
  <c r="AD57" i="14"/>
  <c r="AE57" i="14"/>
  <c r="AD58" i="14"/>
  <c r="AE58" i="14"/>
  <c r="AD59" i="14"/>
  <c r="AE59" i="14"/>
  <c r="AD60" i="14"/>
  <c r="AE60" i="14"/>
  <c r="AD61" i="14"/>
  <c r="AE61" i="14"/>
  <c r="AD62" i="14"/>
  <c r="AE62" i="14"/>
  <c r="AD63" i="14"/>
  <c r="AE63" i="14"/>
  <c r="AD64" i="14"/>
  <c r="AE64" i="14"/>
  <c r="AD65" i="14"/>
  <c r="AE65" i="14"/>
  <c r="AD66" i="14"/>
  <c r="AE66" i="14"/>
  <c r="AD67" i="14"/>
  <c r="AE67" i="14"/>
  <c r="AD68" i="14"/>
  <c r="AE68" i="14"/>
  <c r="AD69" i="14"/>
  <c r="AE69" i="14"/>
  <c r="AD70" i="14"/>
  <c r="AE70" i="14"/>
  <c r="AD71" i="14"/>
  <c r="AE71" i="14"/>
  <c r="AD73" i="14"/>
  <c r="AE73" i="14"/>
  <c r="AE50" i="14"/>
  <c r="AD50" i="14"/>
  <c r="AD51" i="13" l="1"/>
  <c r="AD49" i="13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C38" i="14" l="1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D34" i="4" l="1"/>
  <c r="AD44" i="4"/>
  <c r="AF5" i="14"/>
  <c r="AD11" i="14"/>
  <c r="AD33" i="14"/>
  <c r="AD19" i="14"/>
  <c r="AD34" i="8"/>
  <c r="AE34" i="8"/>
  <c r="AD40" i="12"/>
  <c r="AE40" i="12"/>
  <c r="AE42" i="8"/>
  <c r="AD42" i="8"/>
  <c r="AD43" i="12"/>
  <c r="AE43" i="12"/>
  <c r="AD49" i="8"/>
  <c r="AE49" i="8"/>
  <c r="AD8" i="8"/>
  <c r="AE8" i="8"/>
  <c r="AD8" i="12"/>
  <c r="AE8" i="12"/>
  <c r="AD8" i="15"/>
  <c r="AE8" i="15"/>
  <c r="AD5" i="6"/>
  <c r="AD39" i="12"/>
  <c r="AE39" i="12"/>
  <c r="AE41" i="15"/>
  <c r="AD41" i="15"/>
  <c r="AD42" i="12"/>
  <c r="AE42" i="12"/>
  <c r="AD43" i="8"/>
  <c r="AE43" i="8"/>
  <c r="AD44" i="12"/>
  <c r="AE44" i="12"/>
  <c r="AD46" i="12"/>
  <c r="AE46" i="12"/>
  <c r="AD48" i="12"/>
  <c r="AE48" i="12"/>
  <c r="AD49" i="12"/>
  <c r="AE49" i="12"/>
  <c r="AE37" i="15"/>
  <c r="AD37" i="15"/>
  <c r="AE6" i="8"/>
  <c r="AD6" i="8"/>
  <c r="AD6" i="12"/>
  <c r="AE6" i="12"/>
  <c r="AE6" i="15"/>
  <c r="AD6" i="15"/>
  <c r="AD13" i="8"/>
  <c r="AE13" i="8"/>
  <c r="AD13" i="12"/>
  <c r="AE13" i="12"/>
  <c r="AD13" i="15"/>
  <c r="AE13" i="15"/>
  <c r="AD15" i="8"/>
  <c r="AE15" i="8"/>
  <c r="AE15" i="12"/>
  <c r="AD15" i="12"/>
  <c r="AD15" i="15"/>
  <c r="AE15" i="15"/>
  <c r="AE16" i="8"/>
  <c r="AD16" i="8"/>
  <c r="AD16" i="12"/>
  <c r="AE16" i="12"/>
  <c r="AD16" i="15"/>
  <c r="AE16" i="15"/>
  <c r="AE17" i="8"/>
  <c r="AD17" i="8"/>
  <c r="AD17" i="12"/>
  <c r="AE17" i="12"/>
  <c r="AE17" i="15"/>
  <c r="AD17" i="15"/>
  <c r="AD19" i="8"/>
  <c r="AE19" i="8"/>
  <c r="AD19" i="12"/>
  <c r="AE19" i="12"/>
  <c r="AD19" i="15"/>
  <c r="AE19" i="15"/>
  <c r="AD20" i="8"/>
  <c r="AE20" i="8"/>
  <c r="AD20" i="12"/>
  <c r="AE20" i="12"/>
  <c r="AD20" i="15"/>
  <c r="AE20" i="15"/>
  <c r="AE21" i="8"/>
  <c r="AD21" i="8"/>
  <c r="AD21" i="12"/>
  <c r="AE21" i="12"/>
  <c r="AD21" i="15"/>
  <c r="AE21" i="15"/>
  <c r="AE22" i="8"/>
  <c r="AD22" i="8"/>
  <c r="AD22" i="12"/>
  <c r="AE22" i="12"/>
  <c r="AE22" i="15"/>
  <c r="AD22" i="15"/>
  <c r="AE10" i="8"/>
  <c r="AD10" i="8"/>
  <c r="AD10" i="12"/>
  <c r="AE10" i="12"/>
  <c r="AE10" i="15"/>
  <c r="AD10" i="15"/>
  <c r="AE11" i="8"/>
  <c r="AD11" i="8"/>
  <c r="AD11" i="12"/>
  <c r="AE11" i="12"/>
  <c r="AE11" i="15"/>
  <c r="AD11" i="15"/>
  <c r="AD23" i="8"/>
  <c r="AE23" i="8"/>
  <c r="AD23" i="12"/>
  <c r="AE23" i="12"/>
  <c r="AD23" i="15"/>
  <c r="AE23" i="15"/>
  <c r="AD26" i="4"/>
  <c r="AD26" i="8"/>
  <c r="AE26" i="8"/>
  <c r="AD26" i="12"/>
  <c r="AE26" i="12"/>
  <c r="AD26" i="15"/>
  <c r="AE26" i="15"/>
  <c r="AD27" i="8"/>
  <c r="AE27" i="8"/>
  <c r="AD27" i="12"/>
  <c r="AE27" i="12"/>
  <c r="AE27" i="15"/>
  <c r="AD27" i="15"/>
  <c r="AE29" i="8"/>
  <c r="AD29" i="8"/>
  <c r="AD29" i="12"/>
  <c r="AE29" i="12"/>
  <c r="AE29" i="15"/>
  <c r="AD29" i="15"/>
  <c r="AD33" i="8"/>
  <c r="AE33" i="8"/>
  <c r="AD33" i="12"/>
  <c r="AE33" i="12"/>
  <c r="AD33" i="15"/>
  <c r="AE33" i="15"/>
  <c r="AE34" i="12"/>
  <c r="AD34" i="12"/>
  <c r="AD34" i="15"/>
  <c r="AE34" i="15"/>
  <c r="AD35" i="12"/>
  <c r="AE35" i="12"/>
  <c r="AD35" i="15"/>
  <c r="AE35" i="15"/>
  <c r="AE41" i="8"/>
  <c r="AD41" i="8"/>
  <c r="AD43" i="15"/>
  <c r="AE43" i="15"/>
  <c r="AD48" i="8"/>
  <c r="AE48" i="8"/>
  <c r="AE37" i="8"/>
  <c r="AD37" i="8"/>
  <c r="AD37" i="12"/>
  <c r="AE37" i="12"/>
  <c r="AD39" i="8"/>
  <c r="AE39" i="8"/>
  <c r="AF25" i="14"/>
  <c r="AD25" i="14"/>
  <c r="AE25" i="14"/>
  <c r="AD34" i="9"/>
  <c r="AE34" i="9"/>
  <c r="AD34" i="14"/>
  <c r="AE34" i="14"/>
  <c r="AF34" i="14"/>
  <c r="AD35" i="9"/>
  <c r="AE35" i="9"/>
  <c r="AF35" i="14"/>
  <c r="AD35" i="14"/>
  <c r="AE35" i="14"/>
  <c r="AF36" i="14"/>
  <c r="AD36" i="14"/>
  <c r="AE36" i="14"/>
  <c r="AD39" i="9"/>
  <c r="AE39" i="9"/>
  <c r="AD39" i="14"/>
  <c r="AE39" i="14"/>
  <c r="AF39" i="14"/>
  <c r="AD40" i="7"/>
  <c r="AD40" i="9"/>
  <c r="AE40" i="9"/>
  <c r="AD40" i="14"/>
  <c r="AE40" i="14"/>
  <c r="AF40" i="14"/>
  <c r="AD41" i="9"/>
  <c r="AE41" i="9"/>
  <c r="AF41" i="14"/>
  <c r="AD41" i="14"/>
  <c r="AE41" i="14"/>
  <c r="AD42" i="9"/>
  <c r="AE42" i="9"/>
  <c r="AF42" i="14"/>
  <c r="AD43" i="9"/>
  <c r="AE43" i="9"/>
  <c r="AF43" i="14"/>
  <c r="AD43" i="14"/>
  <c r="AE43" i="14"/>
  <c r="AD44" i="9"/>
  <c r="AE44" i="9"/>
  <c r="AF44" i="14"/>
  <c r="AD44" i="14"/>
  <c r="AE44" i="14"/>
  <c r="AF45" i="14"/>
  <c r="AD45" i="14"/>
  <c r="AE45" i="14"/>
  <c r="AE46" i="9"/>
  <c r="AD46" i="9"/>
  <c r="AD46" i="14"/>
  <c r="AE46" i="14"/>
  <c r="AF46" i="14"/>
  <c r="AD47" i="9"/>
  <c r="AE47" i="9"/>
  <c r="AD47" i="14"/>
  <c r="AE47" i="14"/>
  <c r="AF47" i="14"/>
  <c r="AD48" i="7"/>
  <c r="AD48" i="9"/>
  <c r="AE48" i="9"/>
  <c r="AF48" i="14"/>
  <c r="AD49" i="9"/>
  <c r="AE49" i="9"/>
  <c r="AF49" i="14"/>
  <c r="AD49" i="14"/>
  <c r="AE49" i="14"/>
  <c r="AD37" i="9"/>
  <c r="AE37" i="9"/>
  <c r="AF37" i="14"/>
  <c r="AD37" i="14"/>
  <c r="AE37" i="14"/>
  <c r="AD38" i="14"/>
  <c r="AE38" i="14"/>
  <c r="AF38" i="14"/>
  <c r="AE35" i="8"/>
  <c r="AD35" i="8"/>
  <c r="AD39" i="15"/>
  <c r="AE39" i="15"/>
  <c r="AD40" i="15"/>
  <c r="AE40" i="15"/>
  <c r="AE42" i="15"/>
  <c r="AD42" i="15"/>
  <c r="AD44" i="15"/>
  <c r="AE44" i="15"/>
  <c r="AE46" i="8"/>
  <c r="AD46" i="8"/>
  <c r="AE47" i="15"/>
  <c r="AD47" i="15"/>
  <c r="AD48" i="15"/>
  <c r="AE48" i="15"/>
  <c r="AD7" i="15"/>
  <c r="AE7" i="15"/>
  <c r="AD7" i="9"/>
  <c r="AE7" i="9"/>
  <c r="AD7" i="14"/>
  <c r="AE7" i="14"/>
  <c r="AD8" i="9"/>
  <c r="AE8" i="9"/>
  <c r="AD8" i="14"/>
  <c r="AE8" i="14"/>
  <c r="AD9" i="14"/>
  <c r="AF9" i="14"/>
  <c r="AE9" i="14"/>
  <c r="AD40" i="8"/>
  <c r="AE40" i="8"/>
  <c r="AD44" i="8"/>
  <c r="AE44" i="8"/>
  <c r="AE46" i="15"/>
  <c r="AD46" i="15"/>
  <c r="AD47" i="12"/>
  <c r="AE47" i="12"/>
  <c r="AD7" i="8"/>
  <c r="AE7" i="8"/>
  <c r="AD7" i="12"/>
  <c r="AE7" i="12"/>
  <c r="AD6" i="9"/>
  <c r="AE6" i="9"/>
  <c r="AD6" i="14"/>
  <c r="AE6" i="14"/>
  <c r="AF12" i="14"/>
  <c r="AD12" i="14"/>
  <c r="AE12" i="14"/>
  <c r="AD13" i="9"/>
  <c r="AE13" i="9"/>
  <c r="AF13" i="14"/>
  <c r="AD13" i="14"/>
  <c r="AE13" i="14"/>
  <c r="AD14" i="7"/>
  <c r="AD14" i="14"/>
  <c r="AE14" i="14"/>
  <c r="AF14" i="14"/>
  <c r="AD15" i="9"/>
  <c r="AE15" i="9"/>
  <c r="AD15" i="14"/>
  <c r="AE15" i="14"/>
  <c r="AF15" i="14"/>
  <c r="AD16" i="9"/>
  <c r="AE16" i="9"/>
  <c r="AD16" i="14"/>
  <c r="AE16" i="14"/>
  <c r="AF16" i="14"/>
  <c r="AD17" i="9"/>
  <c r="AE17" i="9"/>
  <c r="AF17" i="14"/>
  <c r="AD17" i="14"/>
  <c r="AE17" i="14"/>
  <c r="AD18" i="14"/>
  <c r="AE18" i="14"/>
  <c r="AF18" i="14"/>
  <c r="AD19" i="9"/>
  <c r="AE19" i="9"/>
  <c r="AF19" i="14"/>
  <c r="AE19" i="14"/>
  <c r="AD20" i="9"/>
  <c r="AE20" i="9"/>
  <c r="AF20" i="14"/>
  <c r="AD20" i="14"/>
  <c r="AE20" i="14"/>
  <c r="AD21" i="9"/>
  <c r="AE21" i="9"/>
  <c r="AF21" i="14"/>
  <c r="AD21" i="14"/>
  <c r="AE21" i="14"/>
  <c r="AD22" i="7"/>
  <c r="AD22" i="9"/>
  <c r="AE22" i="9"/>
  <c r="AD22" i="14"/>
  <c r="AE22" i="14"/>
  <c r="AF22" i="14"/>
  <c r="AE10" i="9"/>
  <c r="AD10" i="9"/>
  <c r="AD10" i="14"/>
  <c r="AE10" i="14"/>
  <c r="AF10" i="14"/>
  <c r="AD11" i="9"/>
  <c r="AE11" i="9"/>
  <c r="AF11" i="14"/>
  <c r="AE11" i="14"/>
  <c r="AD23" i="9"/>
  <c r="AE23" i="9"/>
  <c r="AD23" i="14"/>
  <c r="AE23" i="14"/>
  <c r="AF23" i="14"/>
  <c r="AD26" i="9"/>
  <c r="AE26" i="9"/>
  <c r="AD26" i="14"/>
  <c r="AE26" i="14"/>
  <c r="AF26" i="14"/>
  <c r="AD27" i="9"/>
  <c r="AE27" i="9"/>
  <c r="AF27" i="14"/>
  <c r="AF28" i="14"/>
  <c r="AD28" i="14"/>
  <c r="AE28" i="14"/>
  <c r="AD29" i="9"/>
  <c r="AE29" i="9"/>
  <c r="AF29" i="14"/>
  <c r="AD29" i="14"/>
  <c r="AE29" i="14"/>
  <c r="AD30" i="7"/>
  <c r="AD30" i="14"/>
  <c r="AE30" i="14"/>
  <c r="AF30" i="14"/>
  <c r="AD31" i="14"/>
  <c r="AE31" i="14"/>
  <c r="AF31" i="14"/>
  <c r="AD32" i="14"/>
  <c r="AE32" i="14"/>
  <c r="AF32" i="14"/>
  <c r="AD33" i="9"/>
  <c r="AE33" i="9"/>
  <c r="AF33" i="14"/>
  <c r="AE33" i="14"/>
  <c r="AD24" i="14"/>
  <c r="AE24" i="14"/>
  <c r="AF24" i="14"/>
  <c r="AD41" i="12"/>
  <c r="AE41" i="12"/>
  <c r="AE47" i="8"/>
  <c r="AD47" i="8"/>
  <c r="AD49" i="15"/>
  <c r="AE49" i="15"/>
  <c r="AE40" i="5"/>
  <c r="AD40" i="5"/>
  <c r="AD44" i="6"/>
  <c r="AE44" i="6"/>
  <c r="AE48" i="5"/>
  <c r="AD48" i="5"/>
  <c r="AD7" i="7"/>
  <c r="AD6" i="4"/>
  <c r="AD6" i="6"/>
  <c r="AE6" i="6"/>
  <c r="AE15" i="5"/>
  <c r="AD15" i="5"/>
  <c r="AD15" i="7"/>
  <c r="AD19" i="4"/>
  <c r="AE19" i="6"/>
  <c r="AD19" i="6"/>
  <c r="AD10" i="5"/>
  <c r="AE10" i="5"/>
  <c r="AD10" i="7"/>
  <c r="AD27" i="4"/>
  <c r="AE27" i="6"/>
  <c r="AD27" i="6"/>
  <c r="AE31" i="5"/>
  <c r="AD31" i="5"/>
  <c r="AD31" i="7"/>
  <c r="AD25" i="6"/>
  <c r="AE25" i="6"/>
  <c r="AD35" i="4"/>
  <c r="AE35" i="6"/>
  <c r="AD35" i="6"/>
  <c r="AD41" i="5"/>
  <c r="AE41" i="5"/>
  <c r="AD41" i="7"/>
  <c r="AD45" i="6"/>
  <c r="AE45" i="6"/>
  <c r="AD49" i="5"/>
  <c r="AE49" i="5"/>
  <c r="AD49" i="7"/>
  <c r="AD34" i="6"/>
  <c r="AE34" i="6"/>
  <c r="AE7" i="5"/>
  <c r="AD7" i="5"/>
  <c r="AD8" i="5"/>
  <c r="AE8" i="5"/>
  <c r="AD8" i="7"/>
  <c r="AD12" i="6"/>
  <c r="AE12" i="6"/>
  <c r="AD16" i="5"/>
  <c r="AE16" i="5"/>
  <c r="AD16" i="7"/>
  <c r="AD20" i="4"/>
  <c r="AD20" i="6"/>
  <c r="AE20" i="6"/>
  <c r="AE11" i="5"/>
  <c r="AD11" i="5"/>
  <c r="AD11" i="7"/>
  <c r="AD28" i="6"/>
  <c r="AE28" i="6"/>
  <c r="AE32" i="5"/>
  <c r="AD32" i="5"/>
  <c r="AD32" i="7"/>
  <c r="AD36" i="6"/>
  <c r="AE36" i="6"/>
  <c r="AE42" i="5"/>
  <c r="AD42" i="5"/>
  <c r="AD42" i="7"/>
  <c r="AD46" i="4"/>
  <c r="AD46" i="6"/>
  <c r="AE46" i="6"/>
  <c r="AD37" i="5"/>
  <c r="AE37" i="5"/>
  <c r="AD37" i="7"/>
  <c r="AD14" i="5"/>
  <c r="AE14" i="5"/>
  <c r="AD30" i="5"/>
  <c r="AE30" i="5"/>
  <c r="AD24" i="6"/>
  <c r="AE24" i="6"/>
  <c r="AD9" i="5"/>
  <c r="AE9" i="5"/>
  <c r="AD9" i="7"/>
  <c r="AD13" i="4"/>
  <c r="AD13" i="6"/>
  <c r="AE13" i="6"/>
  <c r="AD17" i="5"/>
  <c r="AE17" i="5"/>
  <c r="AD17" i="7"/>
  <c r="AD21" i="4"/>
  <c r="AD21" i="6"/>
  <c r="AE21" i="6"/>
  <c r="AE23" i="5"/>
  <c r="AD23" i="5"/>
  <c r="AD23" i="7"/>
  <c r="AD29" i="4"/>
  <c r="AD29" i="6"/>
  <c r="AE29" i="6"/>
  <c r="AE33" i="5"/>
  <c r="AD33" i="5"/>
  <c r="AD33" i="7"/>
  <c r="AD39" i="4"/>
  <c r="AE39" i="6"/>
  <c r="AD39" i="6"/>
  <c r="AD43" i="5"/>
  <c r="AE43" i="5"/>
  <c r="AD43" i="7"/>
  <c r="AD47" i="4"/>
  <c r="AE47" i="6"/>
  <c r="AD47" i="6"/>
  <c r="AD38" i="5"/>
  <c r="AE38" i="5"/>
  <c r="AD38" i="7"/>
  <c r="AD14" i="6"/>
  <c r="AE14" i="6"/>
  <c r="AD18" i="5"/>
  <c r="AE18" i="5"/>
  <c r="AD18" i="7"/>
  <c r="AD22" i="4"/>
  <c r="AD22" i="6"/>
  <c r="AE22" i="6"/>
  <c r="AD26" i="5"/>
  <c r="AE26" i="5"/>
  <c r="AD26" i="7"/>
  <c r="AD30" i="6"/>
  <c r="AE30" i="6"/>
  <c r="AE24" i="5"/>
  <c r="AD24" i="5"/>
  <c r="AD24" i="7"/>
  <c r="AD34" i="5"/>
  <c r="AE34" i="5"/>
  <c r="AD34" i="7"/>
  <c r="AD40" i="4"/>
  <c r="AD40" i="6"/>
  <c r="AE40" i="6"/>
  <c r="AE44" i="5"/>
  <c r="AD44" i="5"/>
  <c r="AD44" i="7"/>
  <c r="AD48" i="4"/>
  <c r="AD48" i="6"/>
  <c r="AE48" i="6"/>
  <c r="AD7" i="4"/>
  <c r="AE7" i="6"/>
  <c r="AD7" i="6"/>
  <c r="AD6" i="5"/>
  <c r="AE6" i="5"/>
  <c r="AD6" i="7"/>
  <c r="AD15" i="4"/>
  <c r="AE15" i="6"/>
  <c r="AD15" i="6"/>
  <c r="AE19" i="5"/>
  <c r="AD19" i="5"/>
  <c r="AD19" i="7"/>
  <c r="AD10" i="4"/>
  <c r="AD10" i="6"/>
  <c r="AE10" i="6"/>
  <c r="AE27" i="5"/>
  <c r="AD27" i="5"/>
  <c r="AD27" i="7"/>
  <c r="AE31" i="6"/>
  <c r="AD31" i="6"/>
  <c r="AD25" i="5"/>
  <c r="AE25" i="5"/>
  <c r="AD25" i="7"/>
  <c r="AD35" i="5"/>
  <c r="AE35" i="5"/>
  <c r="AD35" i="7"/>
  <c r="AD41" i="4"/>
  <c r="AD41" i="6"/>
  <c r="AE41" i="6"/>
  <c r="AE45" i="5"/>
  <c r="AD45" i="5"/>
  <c r="AD45" i="7"/>
  <c r="AD49" i="4"/>
  <c r="AD49" i="6"/>
  <c r="AE49" i="6"/>
  <c r="AD8" i="4"/>
  <c r="AD8" i="6"/>
  <c r="AE8" i="6"/>
  <c r="AE12" i="5"/>
  <c r="AD12" i="5"/>
  <c r="AD12" i="7"/>
  <c r="AD16" i="4"/>
  <c r="AD16" i="6"/>
  <c r="AE16" i="6"/>
  <c r="AD20" i="5"/>
  <c r="AE20" i="5"/>
  <c r="AD20" i="7"/>
  <c r="AD11" i="4"/>
  <c r="AE11" i="6"/>
  <c r="AD11" i="6"/>
  <c r="AD28" i="7"/>
  <c r="AD32" i="6"/>
  <c r="AE32" i="6"/>
  <c r="AE36" i="5"/>
  <c r="AD36" i="5"/>
  <c r="AD36" i="7"/>
  <c r="AD42" i="4"/>
  <c r="AD42" i="6"/>
  <c r="AE42" i="6"/>
  <c r="AE46" i="5"/>
  <c r="AD46" i="5"/>
  <c r="AD46" i="7"/>
  <c r="AD37" i="4"/>
  <c r="AD37" i="6"/>
  <c r="AE37" i="6"/>
  <c r="AD18" i="6"/>
  <c r="AE18" i="6"/>
  <c r="AD22" i="5"/>
  <c r="AE22" i="5"/>
  <c r="AD26" i="6"/>
  <c r="AE26" i="6"/>
  <c r="AD9" i="6"/>
  <c r="AE9" i="6"/>
  <c r="AD13" i="5"/>
  <c r="AE13" i="5"/>
  <c r="AD13" i="7"/>
  <c r="AD17" i="4"/>
  <c r="AD17" i="6"/>
  <c r="AE17" i="6"/>
  <c r="AD21" i="5"/>
  <c r="AE21" i="5"/>
  <c r="AD21" i="7"/>
  <c r="AD23" i="4"/>
  <c r="AE23" i="6"/>
  <c r="AD23" i="6"/>
  <c r="AD29" i="5"/>
  <c r="AE29" i="5"/>
  <c r="AD29" i="7"/>
  <c r="AD33" i="4"/>
  <c r="AD33" i="6"/>
  <c r="AE33" i="6"/>
  <c r="AE39" i="5"/>
  <c r="AD39" i="5"/>
  <c r="AD39" i="7"/>
  <c r="AD43" i="4"/>
  <c r="AE43" i="6"/>
  <c r="AD43" i="6"/>
  <c r="AD47" i="5"/>
  <c r="AE47" i="5"/>
  <c r="AD47" i="7"/>
  <c r="AD38" i="6"/>
  <c r="AE38" i="6"/>
  <c r="AD18" i="4"/>
  <c r="AF7" i="14" l="1"/>
  <c r="AD5" i="7" l="1"/>
  <c r="AE5" i="8"/>
  <c r="AD5" i="9"/>
  <c r="AD5" i="12"/>
  <c r="AD5" i="15"/>
  <c r="AF8" i="14"/>
  <c r="AF6" i="14"/>
  <c r="AE5" i="5"/>
  <c r="AD5" i="8"/>
  <c r="AD50" i="8" s="1"/>
  <c r="AE5" i="9"/>
  <c r="AE5" i="12"/>
  <c r="AE5" i="15"/>
  <c r="AD5" i="14"/>
  <c r="AD74" i="14" s="1"/>
  <c r="AE5" i="6"/>
  <c r="AD5" i="5"/>
  <c r="AD50" i="5" s="1"/>
  <c r="AE5" i="14"/>
  <c r="AD5" i="4" l="1"/>
  <c r="AC50" i="9" l="1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B50" i="15"/>
  <c r="B50" i="12"/>
  <c r="M50" i="12"/>
  <c r="AC50" i="12"/>
  <c r="AA50" i="12"/>
  <c r="B50" i="8"/>
  <c r="I74" i="14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4" i="14" l="1"/>
  <c r="G74" i="14"/>
  <c r="S74" i="14"/>
  <c r="E74" i="14"/>
  <c r="Q74" i="14"/>
  <c r="Y74" i="14"/>
  <c r="U74" i="14"/>
  <c r="AC74" i="14"/>
  <c r="O74" i="14"/>
  <c r="W74" i="14"/>
  <c r="F74" i="14"/>
  <c r="J74" i="14"/>
  <c r="N74" i="14"/>
  <c r="R74" i="14"/>
  <c r="V74" i="14"/>
  <c r="Z74" i="14"/>
  <c r="K74" i="14"/>
  <c r="AA74" i="14"/>
  <c r="M74" i="14"/>
  <c r="AD50" i="15"/>
  <c r="AD50" i="12"/>
  <c r="B74" i="14"/>
  <c r="D74" i="14"/>
  <c r="H74" i="14"/>
  <c r="L74" i="14"/>
  <c r="P74" i="14"/>
  <c r="T74" i="14"/>
  <c r="X74" i="14"/>
  <c r="AB74" i="14"/>
  <c r="AE74" i="1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50" i="4" l="1"/>
  <c r="K50" i="4"/>
  <c r="O50" i="4"/>
  <c r="S50" i="4"/>
  <c r="W50" i="4"/>
  <c r="AA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</calcChain>
</file>

<file path=xl/sharedStrings.xml><?xml version="1.0" encoding="utf-8"?>
<sst xmlns="http://schemas.openxmlformats.org/spreadsheetml/2006/main" count="1688" uniqueCount="251">
  <si>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</si>
  <si>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</si>
  <si>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</si>
  <si>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</si>
  <si>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</si>
  <si>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</si>
  <si>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</si>
  <si>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</si>
  <si>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</si>
  <si>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</si>
  <si>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</si>
  <si>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</si>
  <si>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</si>
  <si>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</si>
  <si>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</si>
  <si>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</si>
  <si>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</si>
  <si>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</si>
  <si>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</si>
  <si>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</si>
  <si>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</si>
  <si>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</si>
  <si>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</si>
  <si>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</si>
  <si>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</si>
  <si>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</si>
  <si>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</si>
  <si>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</si>
  <si>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</si>
  <si>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</si>
  <si>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</si>
  <si>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</si>
  <si>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</si>
  <si>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</si>
  <si>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</si>
  <si>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</si>
  <si>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</si>
  <si>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</si>
  <si>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</si>
  <si>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</si>
  <si>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</si>
  <si>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</si>
  <si>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</si>
  <si>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</si>
  <si>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</si>
  <si>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</si>
  <si>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</si>
  <si>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</si>
  <si>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</si>
  <si>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</si>
  <si>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</si>
  <si>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</si>
  <si>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</si>
  <si>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</si>
  <si>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</si>
  <si>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</si>
  <si>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</si>
  <si>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</si>
  <si>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</si>
  <si>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</si>
  <si>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</si>
  <si>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</si>
  <si>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</si>
  <si>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</si>
  <si>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</si>
  <si>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</si>
  <si>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</si>
  <si>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</si>
  <si>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</si>
  <si>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</si>
  <si>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</si>
  <si>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</si>
  <si>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</si>
  <si>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</si>
  <si>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</si>
  <si>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</si>
  <si>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</si>
  <si>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</si>
  <si>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</si>
  <si>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</si>
  <si>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</si>
  <si>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</si>
  <si>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</si>
  <si>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</si>
  <si>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</si>
  <si>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</si>
  <si>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</si>
  <si>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</si>
  <si>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</si>
  <si>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</si>
  <si>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</si>
  <si>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</si>
  <si>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</si>
  <si>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</si>
  <si>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</si>
  <si>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</si>
  <si>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</si>
  <si>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</si>
  <si>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</si>
  <si>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</si>
  <si>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</si>
  <si>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</si>
  <si>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</si>
  <si>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</si>
  <si>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</si>
  <si>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</si>
  <si>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</si>
  <si>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</si>
  <si>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</si>
  <si>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</si>
  <si>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</si>
  <si>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</si>
  <si>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</si>
  <si>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</si>
  <si>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</si>
  <si>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</si>
  <si>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</si>
  <si>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</si>
  <si>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</si>
  <si>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</si>
  <si>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</si>
  <si>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</si>
  <si>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</si>
  <si>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</si>
  <si>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</si>
  <si>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</si>
  <si>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</si>
  <si>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</si>
  <si>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</si>
  <si>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</si>
  <si>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</si>
  <si>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</si>
  <si>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</si>
  <si>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</si>
  <si>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</si>
  <si>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</si>
  <si>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</si>
  <si>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</si>
  <si>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</si>
  <si>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</si>
  <si>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</si>
  <si>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</si>
  <si>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</si>
  <si>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</si>
  <si>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</si>
  <si>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</si>
  <si>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</si>
  <si>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</si>
  <si>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</si>
  <si>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</si>
  <si>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</si>
  <si>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</si>
  <si>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</si>
  <si>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</si>
  <si>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</si>
  <si>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</si>
  <si>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</si>
  <si>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</si>
  <si>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</si>
  <si>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</si>
  <si>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</si>
  <si>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</si>
  <si>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</si>
  <si>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</si>
  <si>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</si>
  <si>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</si>
  <si>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</si>
  <si>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</si>
  <si>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</si>
  <si>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</si>
  <si>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</si>
  <si>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</si>
  <si>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</si>
  <si>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</si>
  <si>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</si>
  <si>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</si>
  <si>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</si>
  <si>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</si>
  <si>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</si>
  <si>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</si>
  <si>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</si>
  <si>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</si>
  <si>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</si>
  <si>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</si>
  <si>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</si>
  <si>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</si>
  <si>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</si>
  <si>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</si>
  <si>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</si>
  <si>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</si>
  <si>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</si>
  <si>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</si>
  <si>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</si>
  <si>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</si>
  <si>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</si>
  <si>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</si>
  <si>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</si>
  <si>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</si>
  <si>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</si>
  <si>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</si>
  <si>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</si>
  <si>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</si>
  <si>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</si>
  <si>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</si>
  <si>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</si>
  <si>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</si>
  <si>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</si>
  <si>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</si>
  <si>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</si>
  <si>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</si>
  <si>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</si>
  <si>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</si>
  <si>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</si>
  <si>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</si>
  <si>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</si>
  <si>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Fevereiro/2023</t>
  </si>
  <si>
    <t>Chuva (mm)</t>
  </si>
  <si>
    <t>Rajada do Vento (km/h)</t>
  </si>
  <si>
    <t>Velocidade do Vento Máxima (km/h)</t>
  </si>
  <si>
    <t>Umidade Mínima (%)</t>
  </si>
  <si>
    <t>Umidade Máxima (%)</t>
  </si>
  <si>
    <t>Umidade Instantânea (%)</t>
  </si>
  <si>
    <t>Temperatura Mínima (°C)</t>
  </si>
  <si>
    <t>Temperatura Máxima (°C)</t>
  </si>
  <si>
    <t>Temperatura Instantânea (°C)</t>
  </si>
  <si>
    <t>Fonte: INMET/SEMADESC/CEMTEC-MS</t>
  </si>
  <si>
    <t>Rio Brilhante (EMBRAPA)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</si>
  <si>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</si>
  <si>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</si>
  <si>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</si>
  <si>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</si>
  <si>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</si>
  <si>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</si>
  <si>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</si>
  <si>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</si>
  <si>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</si>
  <si>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</si>
  <si>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</si>
  <si>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</si>
  <si>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</si>
  <si>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Fonte: CEMADEN</t>
  </si>
  <si>
    <t>Fonte: EMBRAPA (Agropecuária Oeste)</t>
  </si>
  <si>
    <t>Fonte: INMET/SEMADESC/CEMTEC</t>
  </si>
  <si>
    <t>(Município*) - Dados com falhas na transmissão, podendo subestimar o acumulado mensal das chuvas.</t>
  </si>
  <si>
    <t>Camapuã*</t>
  </si>
  <si>
    <t>Chapadão do Sul*</t>
  </si>
  <si>
    <t>Corumbá*</t>
  </si>
  <si>
    <t>Coxim*</t>
  </si>
  <si>
    <t>Miranda*</t>
  </si>
  <si>
    <t>Dourados (EMBRAPA/UFGD)</t>
  </si>
  <si>
    <t xml:space="preserve">(*) Nenhuma Infotmação Disponivel pelo INMET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</si>
</sst>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lightTrellis">
        <bgColor theme="0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/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0" fillId="7" borderId="8" xfId="0" applyFill="1" applyBorder="1"/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0" borderId="29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0" fillId="12" borderId="13" xfId="0" applyFont="1" applyFill="1" applyBorder="1" applyAlignment="1">
      <alignment horizontal="left" vertical="center"/>
    </xf>
    <xf numFmtId="0" fontId="20" fillId="11" borderId="13" xfId="0" applyFont="1" applyFill="1" applyBorder="1" applyAlignment="1">
      <alignment horizontal="left" vertical="center"/>
    </xf>
    <xf numFmtId="2" fontId="4" fillId="13" borderId="15" xfId="0" applyNumberFormat="1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5" fillId="7" borderId="0" xfId="0" applyFont="1" applyFill="1"/>
    <xf numFmtId="0" fontId="6" fillId="7" borderId="0" xfId="0" applyFont="1" applyFill="1"/>
    <xf numFmtId="0" fontId="11" fillId="7" borderId="0" xfId="0" applyFont="1" applyFill="1"/>
    <xf numFmtId="2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2" fontId="8" fillId="13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4" fontId="19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/>
    </xf>
    <xf numFmtId="3" fontId="10" fillId="13" borderId="15" xfId="0" applyNumberFormat="1" applyFont="1" applyFill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0" fontId="4" fillId="14" borderId="13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21" fillId="12" borderId="1" xfId="0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166" fontId="20" fillId="12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4" fillId="9" borderId="10" xfId="0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/>
    </xf>
    <xf numFmtId="0" fontId="8" fillId="14" borderId="5" xfId="0" applyFont="1" applyFill="1" applyBorder="1" applyAlignment="1">
      <alignment horizontal="left" vertical="center"/>
    </xf>
    <xf numFmtId="0" fontId="8" fillId="14" borderId="0" xfId="0" applyFont="1" applyFill="1" applyBorder="1" applyAlignment="1">
      <alignment horizontal="left" vertical="center"/>
    </xf>
    <xf numFmtId="14" fontId="21" fillId="12" borderId="37" xfId="0" applyNumberFormat="1" applyFont="1" applyFill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14" fontId="21" fillId="12" borderId="29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95251</xdr:colOff>
      <xdr:row>50</xdr:row>
      <xdr:rowOff>74084</xdr:rowOff>
    </xdr:from>
    <xdr:to>
      <xdr:col>27</xdr:col>
      <xdr:colOff>264584</xdr:colOff>
      <xdr:row>56</xdr:row>
      <xdr:rowOff>75665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4334" y="6413501"/>
          <a:ext cx="6286500" cy="9540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74</xdr:row>
      <xdr:rowOff>105834</xdr:rowOff>
    </xdr:from>
    <xdr:to>
      <xdr:col>29</xdr:col>
      <xdr:colOff>402166</xdr:colOff>
      <xdr:row>80</xdr:row>
      <xdr:rowOff>96832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0" y="6371167"/>
          <a:ext cx="6286500" cy="954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50</xdr:row>
      <xdr:rowOff>95251</xdr:rowOff>
    </xdr:from>
    <xdr:to>
      <xdr:col>30</xdr:col>
      <xdr:colOff>10583</xdr:colOff>
      <xdr:row>56</xdr:row>
      <xdr:rowOff>96832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50" y="8424334"/>
          <a:ext cx="6286500" cy="954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50</xdr:row>
      <xdr:rowOff>105834</xdr:rowOff>
    </xdr:from>
    <xdr:to>
      <xdr:col>28</xdr:col>
      <xdr:colOff>84667</xdr:colOff>
      <xdr:row>56</xdr:row>
      <xdr:rowOff>107415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8434917"/>
          <a:ext cx="6286500" cy="954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50</xdr:row>
      <xdr:rowOff>134471</xdr:rowOff>
    </xdr:from>
    <xdr:to>
      <xdr:col>26</xdr:col>
      <xdr:colOff>89647</xdr:colOff>
      <xdr:row>56</xdr:row>
      <xdr:rowOff>147258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265" y="8393206"/>
          <a:ext cx="6286500" cy="954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116416</xdr:colOff>
      <xdr:row>50</xdr:row>
      <xdr:rowOff>84667</xdr:rowOff>
    </xdr:from>
    <xdr:to>
      <xdr:col>29</xdr:col>
      <xdr:colOff>137583</xdr:colOff>
      <xdr:row>56</xdr:row>
      <xdr:rowOff>86248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833" y="8413750"/>
          <a:ext cx="6286500" cy="954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50</xdr:row>
      <xdr:rowOff>105834</xdr:rowOff>
    </xdr:from>
    <xdr:to>
      <xdr:col>29</xdr:col>
      <xdr:colOff>63500</xdr:colOff>
      <xdr:row>56</xdr:row>
      <xdr:rowOff>107415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917" y="8434917"/>
          <a:ext cx="6286500" cy="954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74083</xdr:colOff>
      <xdr:row>50</xdr:row>
      <xdr:rowOff>137584</xdr:rowOff>
    </xdr:from>
    <xdr:to>
      <xdr:col>29</xdr:col>
      <xdr:colOff>243416</xdr:colOff>
      <xdr:row>56</xdr:row>
      <xdr:rowOff>139165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6" y="8466667"/>
          <a:ext cx="6286500" cy="954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51</xdr:row>
      <xdr:rowOff>114300</xdr:rowOff>
    </xdr:from>
    <xdr:to>
      <xdr:col>29</xdr:col>
      <xdr:colOff>809625</xdr:colOff>
      <xdr:row>57</xdr:row>
      <xdr:rowOff>96831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8572500"/>
          <a:ext cx="6286500" cy="954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</xdr:colOff>
      <xdr:row>50</xdr:row>
      <xdr:rowOff>95251</xdr:rowOff>
    </xdr:from>
    <xdr:to>
      <xdr:col>29</xdr:col>
      <xdr:colOff>402167</xdr:colOff>
      <xdr:row>56</xdr:row>
      <xdr:rowOff>96832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8424334"/>
          <a:ext cx="6286500" cy="954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24.629166666666663</v>
          </cell>
          <cell r="C5">
            <v>32.4</v>
          </cell>
          <cell r="D5">
            <v>21.8</v>
          </cell>
          <cell r="E5">
            <v>89.791666666666671</v>
          </cell>
          <cell r="F5">
            <v>100</v>
          </cell>
          <cell r="G5">
            <v>56</v>
          </cell>
          <cell r="H5">
            <v>5.7600000000000007</v>
          </cell>
          <cell r="I5" t="str">
            <v>*</v>
          </cell>
          <cell r="J5">
            <v>52.2</v>
          </cell>
          <cell r="K5">
            <v>21.8</v>
          </cell>
        </row>
        <row r="6">
          <cell r="B6">
            <v>26.2</v>
          </cell>
          <cell r="C6">
            <v>35.299999999999997</v>
          </cell>
          <cell r="D6">
            <v>22.8</v>
          </cell>
          <cell r="E6">
            <v>86.208333333333329</v>
          </cell>
          <cell r="F6">
            <v>100</v>
          </cell>
          <cell r="G6">
            <v>45</v>
          </cell>
          <cell r="H6">
            <v>10.8</v>
          </cell>
          <cell r="I6" t="str">
            <v>*</v>
          </cell>
          <cell r="J6">
            <v>56.88</v>
          </cell>
          <cell r="K6">
            <v>2.2000000000000002</v>
          </cell>
        </row>
        <row r="7">
          <cell r="B7">
            <v>24.216666666666669</v>
          </cell>
          <cell r="C7">
            <v>30.7</v>
          </cell>
          <cell r="D7">
            <v>21.5</v>
          </cell>
          <cell r="E7">
            <v>89.333333333333329</v>
          </cell>
          <cell r="F7">
            <v>100</v>
          </cell>
          <cell r="G7">
            <v>63</v>
          </cell>
          <cell r="H7">
            <v>25.56</v>
          </cell>
          <cell r="I7" t="str">
            <v>*</v>
          </cell>
          <cell r="J7">
            <v>57.6</v>
          </cell>
          <cell r="K7">
            <v>18</v>
          </cell>
        </row>
        <row r="8">
          <cell r="B8">
            <v>25.45</v>
          </cell>
          <cell r="C8">
            <v>33.4</v>
          </cell>
          <cell r="D8">
            <v>21.4</v>
          </cell>
          <cell r="E8">
            <v>82.625</v>
          </cell>
          <cell r="F8">
            <v>100</v>
          </cell>
          <cell r="G8">
            <v>47</v>
          </cell>
          <cell r="H8">
            <v>11.879999999999999</v>
          </cell>
          <cell r="I8" t="str">
            <v>*</v>
          </cell>
          <cell r="J8">
            <v>31.319999999999997</v>
          </cell>
          <cell r="K8">
            <v>8.3999999999999986</v>
          </cell>
        </row>
        <row r="9">
          <cell r="B9">
            <v>25.216666666666665</v>
          </cell>
          <cell r="C9">
            <v>32.799999999999997</v>
          </cell>
          <cell r="D9">
            <v>22</v>
          </cell>
          <cell r="E9">
            <v>86</v>
          </cell>
          <cell r="F9">
            <v>100</v>
          </cell>
          <cell r="G9">
            <v>46</v>
          </cell>
          <cell r="H9">
            <v>17.64</v>
          </cell>
          <cell r="I9" t="str">
            <v>*</v>
          </cell>
          <cell r="J9">
            <v>43.92</v>
          </cell>
          <cell r="K9">
            <v>5.6000000000000014</v>
          </cell>
        </row>
        <row r="10">
          <cell r="B10">
            <v>25.741666666666671</v>
          </cell>
          <cell r="C10">
            <v>33.5</v>
          </cell>
          <cell r="D10">
            <v>21.2</v>
          </cell>
          <cell r="E10">
            <v>81.166666666666671</v>
          </cell>
          <cell r="F10">
            <v>100</v>
          </cell>
          <cell r="G10">
            <v>43</v>
          </cell>
          <cell r="H10">
            <v>8.64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26.362500000000001</v>
          </cell>
          <cell r="C11">
            <v>31.5</v>
          </cell>
          <cell r="D11">
            <v>22.7</v>
          </cell>
          <cell r="E11">
            <v>79.291666666666671</v>
          </cell>
          <cell r="F11">
            <v>95</v>
          </cell>
          <cell r="G11">
            <v>51</v>
          </cell>
          <cell r="H11">
            <v>12.24</v>
          </cell>
          <cell r="I11" t="str">
            <v>*</v>
          </cell>
          <cell r="J11">
            <v>26.64</v>
          </cell>
          <cell r="K11">
            <v>0</v>
          </cell>
        </row>
        <row r="12">
          <cell r="B12">
            <v>27.641666666666662</v>
          </cell>
          <cell r="C12">
            <v>35.200000000000003</v>
          </cell>
          <cell r="D12">
            <v>21.7</v>
          </cell>
          <cell r="E12">
            <v>75.208333333333329</v>
          </cell>
          <cell r="F12">
            <v>100</v>
          </cell>
          <cell r="G12">
            <v>38</v>
          </cell>
          <cell r="H12">
            <v>9.3600000000000012</v>
          </cell>
          <cell r="I12" t="str">
            <v>*</v>
          </cell>
          <cell r="J12">
            <v>26.64</v>
          </cell>
          <cell r="K12">
            <v>0</v>
          </cell>
        </row>
        <row r="13">
          <cell r="B13">
            <v>26.32083333333334</v>
          </cell>
          <cell r="C13">
            <v>34.799999999999997</v>
          </cell>
          <cell r="D13">
            <v>22.5</v>
          </cell>
          <cell r="E13">
            <v>81.958333333333329</v>
          </cell>
          <cell r="F13">
            <v>100</v>
          </cell>
          <cell r="G13">
            <v>43</v>
          </cell>
          <cell r="H13">
            <v>14.4</v>
          </cell>
          <cell r="I13" t="str">
            <v>*</v>
          </cell>
          <cell r="J13">
            <v>37.080000000000005</v>
          </cell>
          <cell r="K13">
            <v>17</v>
          </cell>
        </row>
        <row r="14">
          <cell r="B14">
            <v>25.554166666666664</v>
          </cell>
          <cell r="C14">
            <v>29.7</v>
          </cell>
          <cell r="D14">
            <v>23</v>
          </cell>
          <cell r="E14">
            <v>82.875</v>
          </cell>
          <cell r="F14">
            <v>100</v>
          </cell>
          <cell r="G14">
            <v>60</v>
          </cell>
          <cell r="H14">
            <v>14.04</v>
          </cell>
          <cell r="I14" t="str">
            <v>*</v>
          </cell>
          <cell r="J14">
            <v>31.680000000000003</v>
          </cell>
          <cell r="K14">
            <v>0.2</v>
          </cell>
        </row>
        <row r="15">
          <cell r="B15">
            <v>25.525000000000006</v>
          </cell>
          <cell r="C15">
            <v>31.9</v>
          </cell>
          <cell r="D15">
            <v>21.6</v>
          </cell>
          <cell r="E15">
            <v>79.416666666666671</v>
          </cell>
          <cell r="F15">
            <v>100</v>
          </cell>
          <cell r="G15">
            <v>46</v>
          </cell>
          <cell r="H15">
            <v>7.9200000000000008</v>
          </cell>
          <cell r="I15" t="str">
            <v>*</v>
          </cell>
          <cell r="J15">
            <v>18.720000000000002</v>
          </cell>
          <cell r="K15">
            <v>0</v>
          </cell>
        </row>
        <row r="16">
          <cell r="B16">
            <v>25.612500000000001</v>
          </cell>
          <cell r="C16">
            <v>33.9</v>
          </cell>
          <cell r="D16">
            <v>20.2</v>
          </cell>
          <cell r="E16">
            <v>86.625</v>
          </cell>
          <cell r="F16">
            <v>100</v>
          </cell>
          <cell r="G16">
            <v>44</v>
          </cell>
          <cell r="H16">
            <v>9</v>
          </cell>
          <cell r="I16" t="str">
            <v>*</v>
          </cell>
          <cell r="J16">
            <v>71.28</v>
          </cell>
          <cell r="K16">
            <v>40.800000000000004</v>
          </cell>
        </row>
        <row r="17">
          <cell r="B17">
            <v>26.137500000000003</v>
          </cell>
          <cell r="C17">
            <v>33</v>
          </cell>
          <cell r="D17">
            <v>22.1</v>
          </cell>
          <cell r="E17">
            <v>81.708333333333329</v>
          </cell>
          <cell r="F17">
            <v>100</v>
          </cell>
          <cell r="G17">
            <v>50</v>
          </cell>
          <cell r="H17">
            <v>5.4</v>
          </cell>
          <cell r="I17" t="str">
            <v>*</v>
          </cell>
          <cell r="J17">
            <v>19.8</v>
          </cell>
          <cell r="K17">
            <v>0.8</v>
          </cell>
        </row>
        <row r="18">
          <cell r="B18">
            <v>26.3125</v>
          </cell>
          <cell r="C18">
            <v>34.9</v>
          </cell>
          <cell r="D18">
            <v>21.8</v>
          </cell>
          <cell r="E18">
            <v>77.875</v>
          </cell>
          <cell r="F18">
            <v>99</v>
          </cell>
          <cell r="G18">
            <v>40</v>
          </cell>
          <cell r="H18">
            <v>18</v>
          </cell>
          <cell r="I18" t="str">
            <v>*</v>
          </cell>
          <cell r="J18">
            <v>40.680000000000007</v>
          </cell>
          <cell r="K18">
            <v>0</v>
          </cell>
        </row>
        <row r="19">
          <cell r="B19">
            <v>25.950000000000003</v>
          </cell>
          <cell r="C19">
            <v>33.9</v>
          </cell>
          <cell r="D19">
            <v>23</v>
          </cell>
          <cell r="E19">
            <v>82.083333333333329</v>
          </cell>
          <cell r="F19">
            <v>98</v>
          </cell>
          <cell r="G19">
            <v>50</v>
          </cell>
          <cell r="H19">
            <v>10.8</v>
          </cell>
          <cell r="I19" t="str">
            <v>*</v>
          </cell>
          <cell r="J19">
            <v>57.960000000000008</v>
          </cell>
          <cell r="K19">
            <v>0</v>
          </cell>
        </row>
        <row r="20">
          <cell r="B20">
            <v>25.920833333333334</v>
          </cell>
          <cell r="C20">
            <v>32.6</v>
          </cell>
          <cell r="D20">
            <v>22.1</v>
          </cell>
          <cell r="E20">
            <v>79.541666666666671</v>
          </cell>
          <cell r="F20">
            <v>96</v>
          </cell>
          <cell r="G20">
            <v>52</v>
          </cell>
          <cell r="H20">
            <v>12.6</v>
          </cell>
          <cell r="I20" t="str">
            <v>*</v>
          </cell>
          <cell r="J20">
            <v>27.720000000000002</v>
          </cell>
          <cell r="K20">
            <v>0.2</v>
          </cell>
        </row>
        <row r="21">
          <cell r="B21">
            <v>24.575000000000003</v>
          </cell>
          <cell r="C21">
            <v>28</v>
          </cell>
          <cell r="D21">
            <v>22.1</v>
          </cell>
          <cell r="E21">
            <v>87.041666666666671</v>
          </cell>
          <cell r="F21">
            <v>99</v>
          </cell>
          <cell r="G21">
            <v>63</v>
          </cell>
          <cell r="H21">
            <v>19.079999999999998</v>
          </cell>
          <cell r="I21" t="str">
            <v>*</v>
          </cell>
          <cell r="J21">
            <v>36</v>
          </cell>
          <cell r="K21">
            <v>10.199999999999999</v>
          </cell>
        </row>
        <row r="22">
          <cell r="B22">
            <v>24.004166666666666</v>
          </cell>
          <cell r="C22">
            <v>30.3</v>
          </cell>
          <cell r="D22">
            <v>20.6</v>
          </cell>
          <cell r="E22">
            <v>80.5</v>
          </cell>
          <cell r="F22">
            <v>99</v>
          </cell>
          <cell r="G22">
            <v>51</v>
          </cell>
          <cell r="H22">
            <v>9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24.350000000000005</v>
          </cell>
          <cell r="C23">
            <v>30</v>
          </cell>
          <cell r="D23">
            <v>19.7</v>
          </cell>
          <cell r="E23">
            <v>76.75</v>
          </cell>
          <cell r="F23">
            <v>87</v>
          </cell>
          <cell r="G23">
            <v>63</v>
          </cell>
          <cell r="H23">
            <v>13.32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23.504166666666666</v>
          </cell>
          <cell r="C24">
            <v>26.3</v>
          </cell>
          <cell r="D24">
            <v>21.4</v>
          </cell>
          <cell r="E24">
            <v>92.458333333333329</v>
          </cell>
          <cell r="F24">
            <v>100</v>
          </cell>
          <cell r="G24">
            <v>79</v>
          </cell>
          <cell r="H24">
            <v>9.3600000000000012</v>
          </cell>
          <cell r="I24" t="str">
            <v>*</v>
          </cell>
          <cell r="J24">
            <v>24.48</v>
          </cell>
          <cell r="K24">
            <v>10</v>
          </cell>
        </row>
        <row r="25">
          <cell r="B25">
            <v>25.074999999999999</v>
          </cell>
          <cell r="C25">
            <v>30.7</v>
          </cell>
          <cell r="D25">
            <v>21.8</v>
          </cell>
          <cell r="E25">
            <v>82.041666666666671</v>
          </cell>
          <cell r="F25">
            <v>100</v>
          </cell>
          <cell r="G25">
            <v>48</v>
          </cell>
          <cell r="H25">
            <v>14.04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26.166666666666668</v>
          </cell>
          <cell r="C26">
            <v>34.700000000000003</v>
          </cell>
          <cell r="D26">
            <v>21.3</v>
          </cell>
          <cell r="E26">
            <v>77.916666666666671</v>
          </cell>
          <cell r="F26">
            <v>100</v>
          </cell>
          <cell r="G26">
            <v>40</v>
          </cell>
          <cell r="H26">
            <v>14.76</v>
          </cell>
          <cell r="I26" t="str">
            <v>*</v>
          </cell>
          <cell r="J26">
            <v>45.72</v>
          </cell>
          <cell r="K26">
            <v>0</v>
          </cell>
        </row>
        <row r="27">
          <cell r="B27">
            <v>26.745833333333326</v>
          </cell>
          <cell r="C27">
            <v>33.799999999999997</v>
          </cell>
          <cell r="D27">
            <v>21.9</v>
          </cell>
          <cell r="E27">
            <v>76.791666666666671</v>
          </cell>
          <cell r="F27">
            <v>100</v>
          </cell>
          <cell r="G27">
            <v>42</v>
          </cell>
          <cell r="H27">
            <v>10.8</v>
          </cell>
          <cell r="I27" t="str">
            <v>*</v>
          </cell>
          <cell r="J27">
            <v>31.319999999999997</v>
          </cell>
          <cell r="K27">
            <v>2.4000000000000004</v>
          </cell>
        </row>
        <row r="28">
          <cell r="B28">
            <v>22.570833333333329</v>
          </cell>
          <cell r="C28">
            <v>27.3</v>
          </cell>
          <cell r="D28">
            <v>19.5</v>
          </cell>
          <cell r="E28">
            <v>94.458333333333329</v>
          </cell>
          <cell r="F28">
            <v>100</v>
          </cell>
          <cell r="G28">
            <v>71</v>
          </cell>
          <cell r="H28">
            <v>13.32</v>
          </cell>
          <cell r="I28" t="str">
            <v>*</v>
          </cell>
          <cell r="J28">
            <v>35.28</v>
          </cell>
          <cell r="K28">
            <v>29.4</v>
          </cell>
        </row>
        <row r="29">
          <cell r="B29">
            <v>24.541666666666668</v>
          </cell>
          <cell r="C29">
            <v>33.6</v>
          </cell>
          <cell r="D29">
            <v>18.600000000000001</v>
          </cell>
          <cell r="E29">
            <v>78.63636363636364</v>
          </cell>
          <cell r="F29">
            <v>100</v>
          </cell>
          <cell r="G29">
            <v>46</v>
          </cell>
          <cell r="H29">
            <v>8.2799999999999994</v>
          </cell>
          <cell r="I29" t="str">
            <v>*</v>
          </cell>
          <cell r="J29">
            <v>18.720000000000002</v>
          </cell>
          <cell r="K29">
            <v>0.2</v>
          </cell>
        </row>
        <row r="30">
          <cell r="B30">
            <v>26.179166666666664</v>
          </cell>
          <cell r="C30">
            <v>31.8</v>
          </cell>
          <cell r="D30">
            <v>22.1</v>
          </cell>
          <cell r="E30">
            <v>81.625</v>
          </cell>
          <cell r="F30">
            <v>100</v>
          </cell>
          <cell r="G30">
            <v>53</v>
          </cell>
          <cell r="H30">
            <v>9.7200000000000006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27.895833333333332</v>
          </cell>
          <cell r="C31">
            <v>35.200000000000003</v>
          </cell>
          <cell r="D31">
            <v>22.3</v>
          </cell>
          <cell r="E31">
            <v>75.583333333333329</v>
          </cell>
          <cell r="F31">
            <v>100</v>
          </cell>
          <cell r="G31">
            <v>45</v>
          </cell>
          <cell r="H31">
            <v>9.3600000000000012</v>
          </cell>
          <cell r="I31" t="str">
            <v>*</v>
          </cell>
          <cell r="J31">
            <v>19.8</v>
          </cell>
          <cell r="K31">
            <v>0</v>
          </cell>
        </row>
        <row r="32">
          <cell r="B32">
            <v>27.45</v>
          </cell>
          <cell r="C32">
            <v>35.799999999999997</v>
          </cell>
          <cell r="D32">
            <v>22.4</v>
          </cell>
          <cell r="E32">
            <v>75.625</v>
          </cell>
          <cell r="F32">
            <v>97</v>
          </cell>
          <cell r="G32">
            <v>43</v>
          </cell>
          <cell r="H32">
            <v>9.7200000000000006</v>
          </cell>
          <cell r="I32" t="str">
            <v>*</v>
          </cell>
          <cell r="J32">
            <v>30.240000000000002</v>
          </cell>
          <cell r="K32">
            <v>0</v>
          </cell>
        </row>
        <row r="33">
          <cell r="I33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24.120833333333334</v>
          </cell>
          <cell r="C5">
            <v>31.2</v>
          </cell>
          <cell r="D5">
            <v>21.7</v>
          </cell>
          <cell r="E5">
            <v>91.916666666666671</v>
          </cell>
          <cell r="F5">
            <v>100</v>
          </cell>
          <cell r="G5">
            <v>57</v>
          </cell>
          <cell r="H5">
            <v>19.440000000000001</v>
          </cell>
          <cell r="I5" t="str">
            <v>*</v>
          </cell>
          <cell r="J5">
            <v>33.480000000000004</v>
          </cell>
          <cell r="K5">
            <v>32.799999999999997</v>
          </cell>
        </row>
        <row r="6">
          <cell r="B6">
            <v>24.520833333333332</v>
          </cell>
          <cell r="C6">
            <v>32.1</v>
          </cell>
          <cell r="D6">
            <v>21.4</v>
          </cell>
          <cell r="E6">
            <v>92.291666666666671</v>
          </cell>
          <cell r="F6">
            <v>100</v>
          </cell>
          <cell r="G6">
            <v>57</v>
          </cell>
          <cell r="H6">
            <v>16.559999999999999</v>
          </cell>
          <cell r="I6" t="str">
            <v>*</v>
          </cell>
          <cell r="J6">
            <v>46.800000000000004</v>
          </cell>
          <cell r="K6">
            <v>15.4</v>
          </cell>
        </row>
        <row r="7">
          <cell r="B7">
            <v>21.875</v>
          </cell>
          <cell r="C7">
            <v>26.2</v>
          </cell>
          <cell r="D7">
            <v>20.3</v>
          </cell>
          <cell r="E7">
            <v>98.416666666666671</v>
          </cell>
          <cell r="F7">
            <v>100</v>
          </cell>
          <cell r="G7">
            <v>79</v>
          </cell>
          <cell r="H7">
            <v>14.4</v>
          </cell>
          <cell r="I7" t="str">
            <v>*</v>
          </cell>
          <cell r="J7">
            <v>38.159999999999997</v>
          </cell>
          <cell r="K7">
            <v>19</v>
          </cell>
        </row>
        <row r="8">
          <cell r="B8">
            <v>24.604166666666661</v>
          </cell>
          <cell r="C8">
            <v>31.8</v>
          </cell>
          <cell r="D8">
            <v>20.9</v>
          </cell>
          <cell r="E8">
            <v>83.458333333333329</v>
          </cell>
          <cell r="F8">
            <v>100</v>
          </cell>
          <cell r="G8">
            <v>44</v>
          </cell>
          <cell r="H8">
            <v>14.76</v>
          </cell>
          <cell r="I8" t="str">
            <v>*</v>
          </cell>
          <cell r="J8">
            <v>23.759999999999998</v>
          </cell>
          <cell r="K8">
            <v>0</v>
          </cell>
        </row>
        <row r="9">
          <cell r="B9">
            <v>25.691666666666663</v>
          </cell>
          <cell r="C9">
            <v>33</v>
          </cell>
          <cell r="D9">
            <v>19.600000000000001</v>
          </cell>
          <cell r="E9">
            <v>71.208333333333329</v>
          </cell>
          <cell r="F9">
            <v>99</v>
          </cell>
          <cell r="G9">
            <v>36</v>
          </cell>
          <cell r="H9">
            <v>10.44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26.204166666666666</v>
          </cell>
          <cell r="C10">
            <v>33.6</v>
          </cell>
          <cell r="D10">
            <v>19.899999999999999</v>
          </cell>
          <cell r="E10">
            <v>69.875</v>
          </cell>
          <cell r="F10">
            <v>95</v>
          </cell>
          <cell r="G10">
            <v>40</v>
          </cell>
          <cell r="H10">
            <v>11.520000000000001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26.137499999999999</v>
          </cell>
          <cell r="C11">
            <v>32.200000000000003</v>
          </cell>
          <cell r="D11">
            <v>20.3</v>
          </cell>
          <cell r="E11">
            <v>76.666666666666671</v>
          </cell>
          <cell r="F11">
            <v>100</v>
          </cell>
          <cell r="G11">
            <v>55</v>
          </cell>
          <cell r="H11">
            <v>19.440000000000001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27.095833333333331</v>
          </cell>
          <cell r="C12">
            <v>33.700000000000003</v>
          </cell>
          <cell r="D12">
            <v>20.9</v>
          </cell>
          <cell r="E12">
            <v>73.166666666666671</v>
          </cell>
          <cell r="F12">
            <v>100</v>
          </cell>
          <cell r="G12">
            <v>44</v>
          </cell>
          <cell r="H12">
            <v>12.6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26.983333333333334</v>
          </cell>
          <cell r="C13">
            <v>33.4</v>
          </cell>
          <cell r="D13">
            <v>22.2</v>
          </cell>
          <cell r="E13">
            <v>73.958333333333329</v>
          </cell>
          <cell r="F13">
            <v>100</v>
          </cell>
          <cell r="G13">
            <v>49</v>
          </cell>
          <cell r="H13">
            <v>14.04</v>
          </cell>
          <cell r="I13" t="str">
            <v>*</v>
          </cell>
          <cell r="J13">
            <v>45</v>
          </cell>
          <cell r="K13">
            <v>21.200000000000003</v>
          </cell>
        </row>
        <row r="14">
          <cell r="B14">
            <v>24.724999999999998</v>
          </cell>
          <cell r="C14">
            <v>31.3</v>
          </cell>
          <cell r="D14">
            <v>21</v>
          </cell>
          <cell r="E14">
            <v>85.125</v>
          </cell>
          <cell r="F14">
            <v>100</v>
          </cell>
          <cell r="G14">
            <v>56</v>
          </cell>
          <cell r="H14">
            <v>23.040000000000003</v>
          </cell>
          <cell r="I14" t="str">
            <v>*</v>
          </cell>
          <cell r="J14">
            <v>42.12</v>
          </cell>
          <cell r="K14">
            <v>0</v>
          </cell>
        </row>
        <row r="15">
          <cell r="B15">
            <v>24.579166666666666</v>
          </cell>
          <cell r="C15">
            <v>31</v>
          </cell>
          <cell r="D15">
            <v>21.2</v>
          </cell>
          <cell r="E15">
            <v>86.583333333333329</v>
          </cell>
          <cell r="F15">
            <v>100</v>
          </cell>
          <cell r="G15">
            <v>56</v>
          </cell>
          <cell r="H15">
            <v>12.6</v>
          </cell>
          <cell r="I15" t="str">
            <v>*</v>
          </cell>
          <cell r="J15">
            <v>21.6</v>
          </cell>
          <cell r="K15">
            <v>0</v>
          </cell>
        </row>
        <row r="16">
          <cell r="B16">
            <v>25.212499999999991</v>
          </cell>
          <cell r="C16">
            <v>33.200000000000003</v>
          </cell>
          <cell r="D16">
            <v>21.7</v>
          </cell>
          <cell r="E16">
            <v>85.541666666666671</v>
          </cell>
          <cell r="F16">
            <v>100</v>
          </cell>
          <cell r="G16">
            <v>49</v>
          </cell>
          <cell r="H16">
            <v>27</v>
          </cell>
          <cell r="I16" t="str">
            <v>*</v>
          </cell>
          <cell r="J16">
            <v>39.6</v>
          </cell>
          <cell r="K16">
            <v>0</v>
          </cell>
        </row>
        <row r="17">
          <cell r="B17">
            <v>23.637500000000003</v>
          </cell>
          <cell r="C17">
            <v>29</v>
          </cell>
          <cell r="D17">
            <v>21</v>
          </cell>
          <cell r="E17">
            <v>90.083333333333329</v>
          </cell>
          <cell r="F17">
            <v>100</v>
          </cell>
          <cell r="G17">
            <v>66</v>
          </cell>
          <cell r="H17">
            <v>19.440000000000001</v>
          </cell>
          <cell r="I17" t="str">
            <v>*</v>
          </cell>
          <cell r="J17">
            <v>52.56</v>
          </cell>
          <cell r="K17">
            <v>4.6000000000000005</v>
          </cell>
        </row>
        <row r="18">
          <cell r="B18">
            <v>26.212500000000002</v>
          </cell>
          <cell r="C18">
            <v>32.799999999999997</v>
          </cell>
          <cell r="D18">
            <v>22.1</v>
          </cell>
          <cell r="E18">
            <v>82.708333333333329</v>
          </cell>
          <cell r="F18">
            <v>100</v>
          </cell>
          <cell r="G18">
            <v>51</v>
          </cell>
          <cell r="H18">
            <v>20.16</v>
          </cell>
          <cell r="I18" t="str">
            <v>*</v>
          </cell>
          <cell r="J18">
            <v>46.080000000000005</v>
          </cell>
          <cell r="K18">
            <v>0.60000000000000009</v>
          </cell>
        </row>
        <row r="19">
          <cell r="B19">
            <v>25.454166666666666</v>
          </cell>
          <cell r="C19">
            <v>30.6</v>
          </cell>
          <cell r="D19">
            <v>20.9</v>
          </cell>
          <cell r="E19">
            <v>81.75</v>
          </cell>
          <cell r="F19">
            <v>100</v>
          </cell>
          <cell r="G19">
            <v>56</v>
          </cell>
          <cell r="H19">
            <v>24.12</v>
          </cell>
          <cell r="I19" t="str">
            <v>*</v>
          </cell>
          <cell r="J19">
            <v>47.88</v>
          </cell>
          <cell r="K19">
            <v>2.2000000000000002</v>
          </cell>
        </row>
        <row r="20">
          <cell r="B20">
            <v>24.987499999999997</v>
          </cell>
          <cell r="C20">
            <v>30.2</v>
          </cell>
          <cell r="D20">
            <v>21.8</v>
          </cell>
          <cell r="E20">
            <v>86.458333333333329</v>
          </cell>
          <cell r="F20">
            <v>100</v>
          </cell>
          <cell r="G20">
            <v>64</v>
          </cell>
          <cell r="H20">
            <v>16.559999999999999</v>
          </cell>
          <cell r="I20" t="str">
            <v>*</v>
          </cell>
          <cell r="J20">
            <v>41.4</v>
          </cell>
          <cell r="K20">
            <v>32.200000000000003</v>
          </cell>
        </row>
        <row r="21">
          <cell r="B21">
            <v>21.637500000000003</v>
          </cell>
          <cell r="C21">
            <v>27.4</v>
          </cell>
          <cell r="D21">
            <v>18.399999999999999</v>
          </cell>
          <cell r="E21">
            <v>89.458333333333329</v>
          </cell>
          <cell r="F21">
            <v>100</v>
          </cell>
          <cell r="G21">
            <v>68</v>
          </cell>
          <cell r="H21">
            <v>24.12</v>
          </cell>
          <cell r="I21" t="str">
            <v>*</v>
          </cell>
          <cell r="J21">
            <v>45.36</v>
          </cell>
          <cell r="K21">
            <v>58.800000000000011</v>
          </cell>
        </row>
        <row r="22">
          <cell r="B22">
            <v>20.266666666666669</v>
          </cell>
          <cell r="C22">
            <v>28.1</v>
          </cell>
          <cell r="D22">
            <v>13.4</v>
          </cell>
          <cell r="E22">
            <v>64.5</v>
          </cell>
          <cell r="F22">
            <v>92</v>
          </cell>
          <cell r="G22">
            <v>32</v>
          </cell>
          <cell r="H22">
            <v>25.56</v>
          </cell>
          <cell r="I22" t="str">
            <v>*</v>
          </cell>
          <cell r="J22">
            <v>44.64</v>
          </cell>
          <cell r="K22">
            <v>0</v>
          </cell>
        </row>
        <row r="23">
          <cell r="B23">
            <v>19.645833333333339</v>
          </cell>
          <cell r="C23">
            <v>27.7</v>
          </cell>
          <cell r="D23">
            <v>13.6</v>
          </cell>
          <cell r="E23">
            <v>76.5</v>
          </cell>
          <cell r="F23">
            <v>89</v>
          </cell>
          <cell r="G23">
            <v>63</v>
          </cell>
          <cell r="H23">
            <v>18</v>
          </cell>
          <cell r="I23" t="str">
            <v>*</v>
          </cell>
          <cell r="J23">
            <v>30.240000000000002</v>
          </cell>
          <cell r="K23">
            <v>0</v>
          </cell>
        </row>
        <row r="24">
          <cell r="B24">
            <v>21.074999999999999</v>
          </cell>
          <cell r="C24">
            <v>23.5</v>
          </cell>
          <cell r="D24">
            <v>19.600000000000001</v>
          </cell>
          <cell r="E24">
            <v>97.5</v>
          </cell>
          <cell r="F24">
            <v>100</v>
          </cell>
          <cell r="G24">
            <v>89</v>
          </cell>
          <cell r="H24">
            <v>21.96</v>
          </cell>
          <cell r="I24" t="str">
            <v>*</v>
          </cell>
          <cell r="J24">
            <v>35.28</v>
          </cell>
          <cell r="K24">
            <v>3.2</v>
          </cell>
        </row>
        <row r="25">
          <cell r="B25">
            <v>22.3</v>
          </cell>
          <cell r="C25">
            <v>28.4</v>
          </cell>
          <cell r="D25">
            <v>19.7</v>
          </cell>
          <cell r="E25">
            <v>93.958333333333329</v>
          </cell>
          <cell r="F25">
            <v>100</v>
          </cell>
          <cell r="G25">
            <v>69</v>
          </cell>
          <cell r="H25">
            <v>14.04</v>
          </cell>
          <cell r="I25" t="str">
            <v>*</v>
          </cell>
          <cell r="J25">
            <v>27.720000000000002</v>
          </cell>
          <cell r="K25">
            <v>4.6000000000000005</v>
          </cell>
        </row>
        <row r="26">
          <cell r="B26">
            <v>24.545833333333331</v>
          </cell>
          <cell r="C26">
            <v>30.2</v>
          </cell>
          <cell r="D26">
            <v>21.1</v>
          </cell>
          <cell r="E26">
            <v>87.958333333333329</v>
          </cell>
          <cell r="F26">
            <v>100</v>
          </cell>
          <cell r="G26">
            <v>60</v>
          </cell>
          <cell r="H26">
            <v>14.76</v>
          </cell>
          <cell r="I26" t="str">
            <v>*</v>
          </cell>
          <cell r="J26">
            <v>36.72</v>
          </cell>
          <cell r="K26">
            <v>2</v>
          </cell>
        </row>
        <row r="27">
          <cell r="B27">
            <v>24.441666666666666</v>
          </cell>
          <cell r="C27">
            <v>31.2</v>
          </cell>
          <cell r="D27">
            <v>20.2</v>
          </cell>
          <cell r="E27">
            <v>86.958333333333329</v>
          </cell>
          <cell r="F27">
            <v>100</v>
          </cell>
          <cell r="G27">
            <v>55</v>
          </cell>
          <cell r="H27">
            <v>16.559999999999999</v>
          </cell>
          <cell r="I27" t="str">
            <v>*</v>
          </cell>
          <cell r="J27">
            <v>56.519999999999996</v>
          </cell>
          <cell r="K27">
            <v>19.2</v>
          </cell>
        </row>
        <row r="28">
          <cell r="B28">
            <v>21.662500000000005</v>
          </cell>
          <cell r="C28">
            <v>24.4</v>
          </cell>
          <cell r="D28">
            <v>20.2</v>
          </cell>
          <cell r="E28">
            <v>96.291666666666671</v>
          </cell>
          <cell r="F28">
            <v>100</v>
          </cell>
          <cell r="G28">
            <v>81</v>
          </cell>
          <cell r="H28">
            <v>19.079999999999998</v>
          </cell>
          <cell r="I28" t="str">
            <v>*</v>
          </cell>
          <cell r="J28">
            <v>29.52</v>
          </cell>
          <cell r="K28">
            <v>18.799999999999997</v>
          </cell>
        </row>
        <row r="29">
          <cell r="B29">
            <v>23.262499999999999</v>
          </cell>
          <cell r="C29">
            <v>30.7</v>
          </cell>
          <cell r="D29">
            <v>19.100000000000001</v>
          </cell>
          <cell r="E29">
            <v>88.75</v>
          </cell>
          <cell r="F29">
            <v>100</v>
          </cell>
          <cell r="G29">
            <v>61</v>
          </cell>
          <cell r="H29">
            <v>14.4</v>
          </cell>
          <cell r="I29" t="str">
            <v>*</v>
          </cell>
          <cell r="J29">
            <v>35.28</v>
          </cell>
          <cell r="K29">
            <v>2.4000000000000004</v>
          </cell>
        </row>
        <row r="30">
          <cell r="B30">
            <v>23.100000000000005</v>
          </cell>
          <cell r="C30">
            <v>28</v>
          </cell>
          <cell r="D30">
            <v>18.600000000000001</v>
          </cell>
          <cell r="E30">
            <v>91.708333333333329</v>
          </cell>
          <cell r="F30">
            <v>100</v>
          </cell>
          <cell r="G30">
            <v>69</v>
          </cell>
          <cell r="H30">
            <v>32.76</v>
          </cell>
          <cell r="I30" t="str">
            <v>*</v>
          </cell>
          <cell r="J30">
            <v>77.400000000000006</v>
          </cell>
          <cell r="K30">
            <v>21.8</v>
          </cell>
        </row>
        <row r="31">
          <cell r="B31">
            <v>24.133333333333336</v>
          </cell>
          <cell r="C31">
            <v>29.1</v>
          </cell>
          <cell r="D31">
            <v>21.5</v>
          </cell>
          <cell r="E31">
            <v>90.708333333333329</v>
          </cell>
          <cell r="F31">
            <v>100</v>
          </cell>
          <cell r="G31">
            <v>68</v>
          </cell>
          <cell r="H31">
            <v>14.04</v>
          </cell>
          <cell r="I31" t="str">
            <v>*</v>
          </cell>
          <cell r="J31">
            <v>23.759999999999998</v>
          </cell>
          <cell r="K31">
            <v>7.4</v>
          </cell>
        </row>
        <row r="32">
          <cell r="B32">
            <v>24.541666666666668</v>
          </cell>
          <cell r="C32">
            <v>32.700000000000003</v>
          </cell>
          <cell r="D32">
            <v>21.1</v>
          </cell>
          <cell r="E32">
            <v>87.125</v>
          </cell>
          <cell r="F32">
            <v>100</v>
          </cell>
          <cell r="G32">
            <v>54</v>
          </cell>
          <cell r="H32">
            <v>21.240000000000002</v>
          </cell>
          <cell r="I32" t="str">
            <v>*</v>
          </cell>
          <cell r="J32">
            <v>43.2</v>
          </cell>
          <cell r="K32">
            <v>2.8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23.782608695652179</v>
          </cell>
          <cell r="C5">
            <v>30.5</v>
          </cell>
          <cell r="D5">
            <v>20.5</v>
          </cell>
          <cell r="E5">
            <v>94</v>
          </cell>
          <cell r="F5">
            <v>100</v>
          </cell>
          <cell r="G5">
            <v>77</v>
          </cell>
          <cell r="H5">
            <v>14.76</v>
          </cell>
          <cell r="I5" t="str">
            <v>*</v>
          </cell>
          <cell r="J5">
            <v>26.28</v>
          </cell>
          <cell r="K5">
            <v>0.4</v>
          </cell>
        </row>
        <row r="6">
          <cell r="B6">
            <v>25.622727272727271</v>
          </cell>
          <cell r="C6">
            <v>32.200000000000003</v>
          </cell>
          <cell r="D6">
            <v>21</v>
          </cell>
          <cell r="E6">
            <v>92</v>
          </cell>
          <cell r="F6">
            <v>100</v>
          </cell>
          <cell r="G6">
            <v>64</v>
          </cell>
          <cell r="H6">
            <v>15.840000000000002</v>
          </cell>
          <cell r="I6" t="str">
            <v>*</v>
          </cell>
          <cell r="J6">
            <v>39.6</v>
          </cell>
          <cell r="K6">
            <v>0</v>
          </cell>
        </row>
        <row r="7">
          <cell r="B7">
            <v>22.604347826086961</v>
          </cell>
          <cell r="C7">
            <v>29</v>
          </cell>
          <cell r="D7">
            <v>20.100000000000001</v>
          </cell>
          <cell r="E7" t="str">
            <v>*</v>
          </cell>
          <cell r="F7">
            <v>0</v>
          </cell>
          <cell r="G7" t="str">
            <v>*</v>
          </cell>
          <cell r="H7">
            <v>20.16</v>
          </cell>
          <cell r="I7" t="str">
            <v>*</v>
          </cell>
          <cell r="J7">
            <v>61.560000000000009</v>
          </cell>
          <cell r="K7">
            <v>18.600000000000005</v>
          </cell>
        </row>
        <row r="8">
          <cell r="B8">
            <v>22.943478260869568</v>
          </cell>
          <cell r="C8">
            <v>30.2</v>
          </cell>
          <cell r="D8">
            <v>20.7</v>
          </cell>
          <cell r="E8">
            <v>98</v>
          </cell>
          <cell r="F8">
            <v>100</v>
          </cell>
          <cell r="G8">
            <v>89</v>
          </cell>
          <cell r="H8">
            <v>12.24</v>
          </cell>
          <cell r="I8" t="str">
            <v>*</v>
          </cell>
          <cell r="J8">
            <v>34.56</v>
          </cell>
          <cell r="K8">
            <v>5.2</v>
          </cell>
        </row>
        <row r="9">
          <cell r="B9">
            <v>23.408695652173911</v>
          </cell>
          <cell r="C9">
            <v>29.1</v>
          </cell>
          <cell r="D9">
            <v>21.3</v>
          </cell>
          <cell r="E9" t="str">
            <v>*</v>
          </cell>
          <cell r="F9">
            <v>0</v>
          </cell>
          <cell r="G9" t="str">
            <v>*</v>
          </cell>
          <cell r="H9">
            <v>10.08</v>
          </cell>
          <cell r="I9" t="str">
            <v>*</v>
          </cell>
          <cell r="J9">
            <v>20.88</v>
          </cell>
          <cell r="K9">
            <v>0.60000000000000009</v>
          </cell>
        </row>
        <row r="10">
          <cell r="B10">
            <v>24.05</v>
          </cell>
          <cell r="C10">
            <v>30.4</v>
          </cell>
          <cell r="D10">
            <v>20</v>
          </cell>
          <cell r="E10">
            <v>98.571428571428569</v>
          </cell>
          <cell r="F10">
            <v>100</v>
          </cell>
          <cell r="G10">
            <v>66</v>
          </cell>
          <cell r="H10">
            <v>19.440000000000001</v>
          </cell>
          <cell r="I10" t="str">
            <v>*</v>
          </cell>
          <cell r="J10">
            <v>38.880000000000003</v>
          </cell>
          <cell r="K10">
            <v>0.2</v>
          </cell>
        </row>
        <row r="11">
          <cell r="B11">
            <v>23.256521739130434</v>
          </cell>
          <cell r="C11">
            <v>30.6</v>
          </cell>
          <cell r="D11">
            <v>20.100000000000001</v>
          </cell>
          <cell r="E11">
            <v>92</v>
          </cell>
          <cell r="F11">
            <v>100</v>
          </cell>
          <cell r="G11">
            <v>71</v>
          </cell>
          <cell r="H11">
            <v>17.28</v>
          </cell>
          <cell r="I11" t="str">
            <v>*</v>
          </cell>
          <cell r="J11">
            <v>28.44</v>
          </cell>
          <cell r="K11">
            <v>13</v>
          </cell>
        </row>
        <row r="12">
          <cell r="B12">
            <v>24.816666666666663</v>
          </cell>
          <cell r="C12">
            <v>31.8</v>
          </cell>
          <cell r="D12">
            <v>19.399999999999999</v>
          </cell>
          <cell r="E12">
            <v>78.900000000000006</v>
          </cell>
          <cell r="F12">
            <v>100</v>
          </cell>
          <cell r="G12">
            <v>48</v>
          </cell>
          <cell r="H12">
            <v>11.879999999999999</v>
          </cell>
          <cell r="I12" t="str">
            <v>*</v>
          </cell>
          <cell r="J12">
            <v>26.64</v>
          </cell>
          <cell r="K12">
            <v>0.2</v>
          </cell>
        </row>
        <row r="13">
          <cell r="B13">
            <v>25.345454545454547</v>
          </cell>
          <cell r="C13">
            <v>31.6</v>
          </cell>
          <cell r="D13">
            <v>20.7</v>
          </cell>
          <cell r="E13">
            <v>79.181818181818187</v>
          </cell>
          <cell r="F13">
            <v>100</v>
          </cell>
          <cell r="G13">
            <v>58</v>
          </cell>
          <cell r="H13">
            <v>11.520000000000001</v>
          </cell>
          <cell r="I13" t="str">
            <v>*</v>
          </cell>
          <cell r="J13">
            <v>33.119999999999997</v>
          </cell>
          <cell r="K13">
            <v>0</v>
          </cell>
        </row>
        <row r="14">
          <cell r="B14">
            <v>22.759090909090908</v>
          </cell>
          <cell r="C14">
            <v>26.6</v>
          </cell>
          <cell r="D14">
            <v>20.2</v>
          </cell>
          <cell r="E14">
            <v>96.666666666666671</v>
          </cell>
          <cell r="F14">
            <v>100</v>
          </cell>
          <cell r="G14">
            <v>78</v>
          </cell>
          <cell r="H14">
            <v>18.720000000000002</v>
          </cell>
          <cell r="I14" t="str">
            <v>*</v>
          </cell>
          <cell r="J14">
            <v>34.56</v>
          </cell>
          <cell r="K14">
            <v>20.799999999999997</v>
          </cell>
        </row>
        <row r="15">
          <cell r="B15">
            <v>23.4</v>
          </cell>
          <cell r="C15">
            <v>30.2</v>
          </cell>
          <cell r="D15">
            <v>18.8</v>
          </cell>
          <cell r="E15">
            <v>72.5</v>
          </cell>
          <cell r="F15">
            <v>100</v>
          </cell>
          <cell r="G15">
            <v>53</v>
          </cell>
          <cell r="H15">
            <v>6.84</v>
          </cell>
          <cell r="I15" t="str">
            <v>*</v>
          </cell>
          <cell r="J15">
            <v>22.68</v>
          </cell>
          <cell r="K15">
            <v>0</v>
          </cell>
        </row>
        <row r="16">
          <cell r="B16">
            <v>23.673913043478265</v>
          </cell>
          <cell r="C16">
            <v>30.1</v>
          </cell>
          <cell r="D16">
            <v>19.600000000000001</v>
          </cell>
          <cell r="E16">
            <v>90.75</v>
          </cell>
          <cell r="F16">
            <v>100</v>
          </cell>
          <cell r="G16">
            <v>62</v>
          </cell>
          <cell r="H16">
            <v>27.720000000000002</v>
          </cell>
          <cell r="I16" t="str">
            <v>*</v>
          </cell>
          <cell r="J16">
            <v>61.92</v>
          </cell>
          <cell r="K16">
            <v>9.3999999999999986</v>
          </cell>
        </row>
        <row r="17">
          <cell r="B17">
            <v>23.885714285714286</v>
          </cell>
          <cell r="C17">
            <v>30</v>
          </cell>
          <cell r="D17">
            <v>20.2</v>
          </cell>
          <cell r="E17">
            <v>91.333333333333329</v>
          </cell>
          <cell r="F17">
            <v>100</v>
          </cell>
          <cell r="G17">
            <v>69</v>
          </cell>
          <cell r="H17">
            <v>12.96</v>
          </cell>
          <cell r="I17" t="str">
            <v>*</v>
          </cell>
          <cell r="J17">
            <v>23.759999999999998</v>
          </cell>
          <cell r="K17">
            <v>0.2</v>
          </cell>
        </row>
        <row r="18">
          <cell r="B18">
            <v>25.278260869565216</v>
          </cell>
          <cell r="C18">
            <v>32.5</v>
          </cell>
          <cell r="D18">
            <v>20.399999999999999</v>
          </cell>
          <cell r="E18">
            <v>76.272727272727266</v>
          </cell>
          <cell r="F18">
            <v>100</v>
          </cell>
          <cell r="G18">
            <v>54</v>
          </cell>
          <cell r="H18">
            <v>17.28</v>
          </cell>
          <cell r="I18" t="str">
            <v>*</v>
          </cell>
          <cell r="J18">
            <v>44.64</v>
          </cell>
          <cell r="K18">
            <v>0.60000000000000009</v>
          </cell>
        </row>
        <row r="19">
          <cell r="B19">
            <v>23.468181818181822</v>
          </cell>
          <cell r="C19">
            <v>31.7</v>
          </cell>
          <cell r="D19">
            <v>20.9</v>
          </cell>
          <cell r="E19">
            <v>97.25</v>
          </cell>
          <cell r="F19">
            <v>100</v>
          </cell>
          <cell r="G19">
            <v>71</v>
          </cell>
          <cell r="H19">
            <v>15.120000000000001</v>
          </cell>
          <cell r="I19" t="str">
            <v>*</v>
          </cell>
          <cell r="J19">
            <v>44.64</v>
          </cell>
          <cell r="K19">
            <v>29.4</v>
          </cell>
        </row>
        <row r="20">
          <cell r="B20">
            <v>22.962500000000002</v>
          </cell>
          <cell r="C20">
            <v>29.8</v>
          </cell>
          <cell r="D20">
            <v>20.399999999999999</v>
          </cell>
          <cell r="E20">
            <v>100</v>
          </cell>
          <cell r="F20">
            <v>0</v>
          </cell>
          <cell r="G20" t="str">
            <v>*</v>
          </cell>
          <cell r="H20">
            <v>16.559999999999999</v>
          </cell>
          <cell r="I20" t="str">
            <v>*</v>
          </cell>
          <cell r="J20">
            <v>52.2</v>
          </cell>
          <cell r="K20">
            <v>31.2</v>
          </cell>
        </row>
        <row r="21">
          <cell r="B21">
            <v>22.033333333333331</v>
          </cell>
          <cell r="C21">
            <v>27.4</v>
          </cell>
          <cell r="D21">
            <v>19.399999999999999</v>
          </cell>
          <cell r="E21" t="str">
            <v>*</v>
          </cell>
          <cell r="F21">
            <v>0</v>
          </cell>
          <cell r="G21" t="str">
            <v>*</v>
          </cell>
          <cell r="H21">
            <v>18.720000000000002</v>
          </cell>
          <cell r="I21" t="str">
            <v>*</v>
          </cell>
          <cell r="J21">
            <v>52.56</v>
          </cell>
          <cell r="K21">
            <v>10.999999999999998</v>
          </cell>
        </row>
        <row r="22">
          <cell r="B22">
            <v>22.613636363636363</v>
          </cell>
          <cell r="C22">
            <v>28.5</v>
          </cell>
          <cell r="D22">
            <v>19.100000000000001</v>
          </cell>
          <cell r="E22">
            <v>85.428571428571431</v>
          </cell>
          <cell r="F22">
            <v>100</v>
          </cell>
          <cell r="G22">
            <v>63</v>
          </cell>
          <cell r="H22">
            <v>24.48</v>
          </cell>
          <cell r="I22" t="str">
            <v>*</v>
          </cell>
          <cell r="J22">
            <v>38.880000000000003</v>
          </cell>
          <cell r="K22">
            <v>0.2</v>
          </cell>
        </row>
        <row r="23">
          <cell r="B23">
            <v>22.35217391304348</v>
          </cell>
          <cell r="C23">
            <v>29.6</v>
          </cell>
          <cell r="D23">
            <v>16</v>
          </cell>
          <cell r="E23">
            <v>96.5</v>
          </cell>
          <cell r="F23">
            <v>100</v>
          </cell>
          <cell r="G23">
            <v>69</v>
          </cell>
          <cell r="H23">
            <v>20.88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22.482608695652171</v>
          </cell>
          <cell r="C24">
            <v>26.4</v>
          </cell>
          <cell r="D24">
            <v>20.3</v>
          </cell>
          <cell r="E24" t="str">
            <v>*</v>
          </cell>
          <cell r="F24">
            <v>0</v>
          </cell>
          <cell r="G24" t="str">
            <v>*</v>
          </cell>
          <cell r="H24">
            <v>16.920000000000002</v>
          </cell>
          <cell r="I24" t="str">
            <v>*</v>
          </cell>
          <cell r="J24">
            <v>64.44</v>
          </cell>
          <cell r="K24">
            <v>25.8</v>
          </cell>
        </row>
        <row r="25">
          <cell r="B25">
            <v>22.755000000000003</v>
          </cell>
          <cell r="C25">
            <v>28.6</v>
          </cell>
          <cell r="D25">
            <v>19.5</v>
          </cell>
          <cell r="E25">
            <v>100</v>
          </cell>
          <cell r="F25">
            <v>100</v>
          </cell>
          <cell r="G25">
            <v>76</v>
          </cell>
          <cell r="H25">
            <v>21.6</v>
          </cell>
          <cell r="I25" t="str">
            <v>*</v>
          </cell>
          <cell r="J25">
            <v>46.800000000000004</v>
          </cell>
          <cell r="K25">
            <v>4.6000000000000005</v>
          </cell>
        </row>
        <row r="26">
          <cell r="B26">
            <v>25.452380952380945</v>
          </cell>
          <cell r="C26">
            <v>31.8</v>
          </cell>
          <cell r="D26">
            <v>20.3</v>
          </cell>
          <cell r="E26">
            <v>74.25</v>
          </cell>
          <cell r="F26">
            <v>100</v>
          </cell>
          <cell r="G26">
            <v>57</v>
          </cell>
          <cell r="H26">
            <v>16.920000000000002</v>
          </cell>
          <cell r="I26" t="str">
            <v>*</v>
          </cell>
          <cell r="J26">
            <v>47.16</v>
          </cell>
          <cell r="K26">
            <v>0</v>
          </cell>
        </row>
        <row r="27">
          <cell r="B27">
            <v>23.042857142857144</v>
          </cell>
          <cell r="C27">
            <v>31.2</v>
          </cell>
          <cell r="D27">
            <v>20.2</v>
          </cell>
          <cell r="E27">
            <v>98.5</v>
          </cell>
          <cell r="F27">
            <v>100</v>
          </cell>
          <cell r="G27">
            <v>73</v>
          </cell>
          <cell r="H27">
            <v>19.440000000000001</v>
          </cell>
          <cell r="I27" t="str">
            <v>*</v>
          </cell>
          <cell r="J27">
            <v>45</v>
          </cell>
          <cell r="K27">
            <v>23.4</v>
          </cell>
        </row>
        <row r="28">
          <cell r="B28">
            <v>21.629166666666663</v>
          </cell>
          <cell r="C28">
            <v>27.4</v>
          </cell>
          <cell r="D28">
            <v>19.100000000000001</v>
          </cell>
          <cell r="E28" t="str">
            <v>*</v>
          </cell>
          <cell r="F28">
            <v>0</v>
          </cell>
          <cell r="G28" t="str">
            <v>*</v>
          </cell>
          <cell r="H28">
            <v>25.56</v>
          </cell>
          <cell r="I28" t="str">
            <v>*</v>
          </cell>
          <cell r="J28">
            <v>55.440000000000005</v>
          </cell>
          <cell r="K28">
            <v>17.399999999999999</v>
          </cell>
        </row>
        <row r="29">
          <cell r="B29">
            <v>24.05</v>
          </cell>
          <cell r="C29">
            <v>32</v>
          </cell>
          <cell r="D29">
            <v>18</v>
          </cell>
          <cell r="E29">
            <v>73.875</v>
          </cell>
          <cell r="F29">
            <v>100</v>
          </cell>
          <cell r="G29">
            <v>55</v>
          </cell>
          <cell r="H29">
            <v>12.6</v>
          </cell>
          <cell r="I29" t="str">
            <v>*</v>
          </cell>
          <cell r="J29">
            <v>23.400000000000002</v>
          </cell>
          <cell r="K29">
            <v>0.2</v>
          </cell>
        </row>
        <row r="30">
          <cell r="B30">
            <v>25.25238095238095</v>
          </cell>
          <cell r="C30">
            <v>31</v>
          </cell>
          <cell r="D30">
            <v>21.9</v>
          </cell>
          <cell r="E30">
            <v>83</v>
          </cell>
          <cell r="F30">
            <v>100</v>
          </cell>
          <cell r="G30">
            <v>64</v>
          </cell>
          <cell r="H30">
            <v>17.64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26.039130434782603</v>
          </cell>
          <cell r="C31">
            <v>34.1</v>
          </cell>
          <cell r="D31">
            <v>21.2</v>
          </cell>
          <cell r="E31">
            <v>71.400000000000006</v>
          </cell>
          <cell r="F31">
            <v>100</v>
          </cell>
          <cell r="G31">
            <v>46</v>
          </cell>
          <cell r="H31">
            <v>22.68</v>
          </cell>
          <cell r="I31" t="str">
            <v>*</v>
          </cell>
          <cell r="J31">
            <v>44.28</v>
          </cell>
          <cell r="K31">
            <v>0</v>
          </cell>
        </row>
        <row r="32">
          <cell r="B32">
            <v>25.324999999999999</v>
          </cell>
          <cell r="C32">
            <v>34.5</v>
          </cell>
          <cell r="D32">
            <v>20.6</v>
          </cell>
          <cell r="E32">
            <v>70.166666666666671</v>
          </cell>
          <cell r="F32">
            <v>100</v>
          </cell>
          <cell r="G32">
            <v>43</v>
          </cell>
          <cell r="H32">
            <v>18</v>
          </cell>
          <cell r="I32" t="str">
            <v>*</v>
          </cell>
          <cell r="J32">
            <v>33.480000000000004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23.237500000000001</v>
          </cell>
          <cell r="C5">
            <v>28.8</v>
          </cell>
          <cell r="D5">
            <v>21</v>
          </cell>
          <cell r="E5">
            <v>85.666666666666671</v>
          </cell>
          <cell r="F5">
            <v>94</v>
          </cell>
          <cell r="G5">
            <v>62</v>
          </cell>
          <cell r="H5">
            <v>14.4</v>
          </cell>
          <cell r="I5" t="str">
            <v>*</v>
          </cell>
          <cell r="J5">
            <v>27.36</v>
          </cell>
          <cell r="K5">
            <v>7.8</v>
          </cell>
        </row>
        <row r="6">
          <cell r="B6">
            <v>25.433333333333337</v>
          </cell>
          <cell r="C6">
            <v>31</v>
          </cell>
          <cell r="D6">
            <v>22.4</v>
          </cell>
          <cell r="E6">
            <v>76.583333333333329</v>
          </cell>
          <cell r="F6">
            <v>88</v>
          </cell>
          <cell r="G6">
            <v>53</v>
          </cell>
          <cell r="H6">
            <v>15.840000000000002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22.779166666666669</v>
          </cell>
          <cell r="C7">
            <v>27.9</v>
          </cell>
          <cell r="D7">
            <v>19.2</v>
          </cell>
          <cell r="E7">
            <v>84.166666666666671</v>
          </cell>
          <cell r="F7">
            <v>95</v>
          </cell>
          <cell r="G7">
            <v>63</v>
          </cell>
          <cell r="H7">
            <v>19.079999999999998</v>
          </cell>
          <cell r="I7" t="str">
            <v>*</v>
          </cell>
          <cell r="J7">
            <v>45.72</v>
          </cell>
          <cell r="K7">
            <v>26.000000000000004</v>
          </cell>
        </row>
        <row r="8">
          <cell r="B8">
            <v>22.329166666666666</v>
          </cell>
          <cell r="C8">
            <v>27.4</v>
          </cell>
          <cell r="D8">
            <v>19.3</v>
          </cell>
          <cell r="E8">
            <v>84.958333333333329</v>
          </cell>
          <cell r="F8">
            <v>95</v>
          </cell>
          <cell r="G8">
            <v>67</v>
          </cell>
          <cell r="H8">
            <v>11.16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24.716666666666669</v>
          </cell>
          <cell r="C9">
            <v>30.8</v>
          </cell>
          <cell r="D9">
            <v>19.2</v>
          </cell>
          <cell r="E9">
            <v>73.583333333333329</v>
          </cell>
          <cell r="F9">
            <v>95</v>
          </cell>
          <cell r="G9">
            <v>43</v>
          </cell>
          <cell r="H9">
            <v>9.3600000000000012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25.037499999999998</v>
          </cell>
          <cell r="C10">
            <v>31.5</v>
          </cell>
          <cell r="D10">
            <v>20.399999999999999</v>
          </cell>
          <cell r="E10">
            <v>75.5</v>
          </cell>
          <cell r="F10">
            <v>92</v>
          </cell>
          <cell r="G10">
            <v>47</v>
          </cell>
          <cell r="H10">
            <v>10.08</v>
          </cell>
          <cell r="I10" t="str">
            <v>*</v>
          </cell>
          <cell r="J10">
            <v>30.240000000000002</v>
          </cell>
          <cell r="K10">
            <v>0</v>
          </cell>
        </row>
        <row r="11">
          <cell r="B11">
            <v>23.458333333333339</v>
          </cell>
          <cell r="C11">
            <v>28.6</v>
          </cell>
          <cell r="D11">
            <v>20.9</v>
          </cell>
          <cell r="E11">
            <v>84.5</v>
          </cell>
          <cell r="F11">
            <v>95</v>
          </cell>
          <cell r="G11">
            <v>60</v>
          </cell>
          <cell r="H11">
            <v>10.08</v>
          </cell>
          <cell r="I11" t="str">
            <v>*</v>
          </cell>
          <cell r="J11">
            <v>24.840000000000003</v>
          </cell>
          <cell r="K11">
            <v>44</v>
          </cell>
        </row>
        <row r="12">
          <cell r="B12">
            <v>24.741666666666671</v>
          </cell>
          <cell r="C12">
            <v>31.4</v>
          </cell>
          <cell r="D12">
            <v>20.399999999999999</v>
          </cell>
          <cell r="E12">
            <v>78.333333333333329</v>
          </cell>
          <cell r="F12">
            <v>93</v>
          </cell>
          <cell r="G12">
            <v>46</v>
          </cell>
          <cell r="H12">
            <v>17.28</v>
          </cell>
          <cell r="I12" t="str">
            <v>*</v>
          </cell>
          <cell r="J12">
            <v>30.96</v>
          </cell>
          <cell r="K12">
            <v>7.8</v>
          </cell>
        </row>
        <row r="13">
          <cell r="B13">
            <v>25.674999999999997</v>
          </cell>
          <cell r="C13">
            <v>31</v>
          </cell>
          <cell r="D13">
            <v>20.9</v>
          </cell>
          <cell r="E13">
            <v>77.416666666666671</v>
          </cell>
          <cell r="F13">
            <v>92</v>
          </cell>
          <cell r="G13">
            <v>48</v>
          </cell>
          <cell r="H13">
            <v>14.4</v>
          </cell>
          <cell r="I13" t="str">
            <v>*</v>
          </cell>
          <cell r="J13">
            <v>51.12</v>
          </cell>
          <cell r="K13">
            <v>0</v>
          </cell>
        </row>
        <row r="14">
          <cell r="B14">
            <v>22.454166666666669</v>
          </cell>
          <cell r="C14">
            <v>27.4</v>
          </cell>
          <cell r="D14">
            <v>19.2</v>
          </cell>
          <cell r="E14">
            <v>84.333333333333329</v>
          </cell>
          <cell r="F14">
            <v>94</v>
          </cell>
          <cell r="G14">
            <v>64</v>
          </cell>
          <cell r="H14">
            <v>29.880000000000003</v>
          </cell>
          <cell r="I14" t="str">
            <v>*</v>
          </cell>
          <cell r="J14">
            <v>57.960000000000008</v>
          </cell>
          <cell r="K14">
            <v>20.599999999999998</v>
          </cell>
        </row>
        <row r="15">
          <cell r="B15">
            <v>22.712500000000006</v>
          </cell>
          <cell r="C15">
            <v>28.8</v>
          </cell>
          <cell r="D15">
            <v>19.2</v>
          </cell>
          <cell r="E15">
            <v>81.541666666666671</v>
          </cell>
          <cell r="F15">
            <v>95</v>
          </cell>
          <cell r="G15">
            <v>51</v>
          </cell>
          <cell r="H15">
            <v>8.64</v>
          </cell>
          <cell r="I15" t="str">
            <v>*</v>
          </cell>
          <cell r="J15">
            <v>19.8</v>
          </cell>
          <cell r="K15">
            <v>0.2</v>
          </cell>
        </row>
        <row r="16">
          <cell r="B16">
            <v>23.612500000000001</v>
          </cell>
          <cell r="C16">
            <v>30</v>
          </cell>
          <cell r="D16">
            <v>19.8</v>
          </cell>
          <cell r="E16">
            <v>80.541666666666671</v>
          </cell>
          <cell r="F16">
            <v>94</v>
          </cell>
          <cell r="G16">
            <v>58</v>
          </cell>
          <cell r="H16">
            <v>19.079999999999998</v>
          </cell>
          <cell r="I16" t="str">
            <v>*</v>
          </cell>
          <cell r="J16">
            <v>46.080000000000005</v>
          </cell>
          <cell r="K16">
            <v>34.6</v>
          </cell>
        </row>
        <row r="17">
          <cell r="B17">
            <v>24.025000000000002</v>
          </cell>
          <cell r="C17">
            <v>28.7</v>
          </cell>
          <cell r="D17">
            <v>20.6</v>
          </cell>
          <cell r="E17">
            <v>78.208333333333329</v>
          </cell>
          <cell r="F17">
            <v>93</v>
          </cell>
          <cell r="G17">
            <v>55</v>
          </cell>
          <cell r="H17">
            <v>16.559999999999999</v>
          </cell>
          <cell r="I17" t="str">
            <v>*</v>
          </cell>
          <cell r="J17">
            <v>33.480000000000004</v>
          </cell>
          <cell r="K17">
            <v>0.2</v>
          </cell>
        </row>
        <row r="18">
          <cell r="B18">
            <v>25.733333333333334</v>
          </cell>
          <cell r="C18">
            <v>31.8</v>
          </cell>
          <cell r="D18">
            <v>20.6</v>
          </cell>
          <cell r="E18">
            <v>70.041666666666671</v>
          </cell>
          <cell r="F18">
            <v>87</v>
          </cell>
          <cell r="G18">
            <v>47</v>
          </cell>
          <cell r="H18">
            <v>18.36</v>
          </cell>
          <cell r="I18" t="str">
            <v>*</v>
          </cell>
          <cell r="J18">
            <v>32.04</v>
          </cell>
          <cell r="K18">
            <v>0</v>
          </cell>
        </row>
        <row r="19">
          <cell r="B19">
            <v>24.808333333333326</v>
          </cell>
          <cell r="C19">
            <v>28.7</v>
          </cell>
          <cell r="D19">
            <v>22.2</v>
          </cell>
          <cell r="E19">
            <v>77.5</v>
          </cell>
          <cell r="F19">
            <v>91</v>
          </cell>
          <cell r="G19">
            <v>61</v>
          </cell>
          <cell r="H19">
            <v>15.120000000000001</v>
          </cell>
          <cell r="I19" t="str">
            <v>*</v>
          </cell>
          <cell r="J19">
            <v>37.440000000000005</v>
          </cell>
          <cell r="K19">
            <v>0</v>
          </cell>
        </row>
        <row r="20">
          <cell r="B20">
            <v>24.066666666666663</v>
          </cell>
          <cell r="C20">
            <v>29.6</v>
          </cell>
          <cell r="D20">
            <v>21.3</v>
          </cell>
          <cell r="E20">
            <v>80.541666666666671</v>
          </cell>
          <cell r="F20">
            <v>93</v>
          </cell>
          <cell r="G20">
            <v>61</v>
          </cell>
          <cell r="H20">
            <v>23.759999999999998</v>
          </cell>
          <cell r="I20" t="str">
            <v>*</v>
          </cell>
          <cell r="J20">
            <v>45</v>
          </cell>
          <cell r="K20">
            <v>0</v>
          </cell>
        </row>
        <row r="21">
          <cell r="B21">
            <v>22.012499999999999</v>
          </cell>
          <cell r="C21">
            <v>26</v>
          </cell>
          <cell r="D21">
            <v>18.2</v>
          </cell>
          <cell r="E21">
            <v>81.875</v>
          </cell>
          <cell r="F21">
            <v>93</v>
          </cell>
          <cell r="G21">
            <v>63</v>
          </cell>
          <cell r="H21">
            <v>23.759999999999998</v>
          </cell>
          <cell r="I21" t="str">
            <v>*</v>
          </cell>
          <cell r="J21">
            <v>45</v>
          </cell>
          <cell r="K21">
            <v>9.4000000000000021</v>
          </cell>
        </row>
        <row r="22">
          <cell r="B22">
            <v>21.687499999999996</v>
          </cell>
          <cell r="C22">
            <v>28</v>
          </cell>
          <cell r="D22">
            <v>16.600000000000001</v>
          </cell>
          <cell r="E22">
            <v>74.625</v>
          </cell>
          <cell r="F22">
            <v>92</v>
          </cell>
          <cell r="G22">
            <v>47</v>
          </cell>
          <cell r="H22">
            <v>22.68</v>
          </cell>
          <cell r="I22" t="str">
            <v>*</v>
          </cell>
          <cell r="J22">
            <v>41.4</v>
          </cell>
          <cell r="K22">
            <v>0</v>
          </cell>
        </row>
        <row r="23">
          <cell r="B23">
            <v>21.379166666666663</v>
          </cell>
          <cell r="C23">
            <v>27.9</v>
          </cell>
          <cell r="D23">
            <v>16.2</v>
          </cell>
          <cell r="E23">
            <v>69.625</v>
          </cell>
          <cell r="F23">
            <v>93</v>
          </cell>
          <cell r="G23">
            <v>59</v>
          </cell>
          <cell r="H23">
            <v>22.32</v>
          </cell>
          <cell r="I23" t="str">
            <v>*</v>
          </cell>
          <cell r="J23">
            <v>41.4</v>
          </cell>
          <cell r="K23">
            <v>13.600000000000001</v>
          </cell>
        </row>
        <row r="24">
          <cell r="B24">
            <v>23</v>
          </cell>
          <cell r="C24">
            <v>28.1</v>
          </cell>
          <cell r="D24">
            <v>20.8</v>
          </cell>
          <cell r="E24">
            <v>82.458333333333329</v>
          </cell>
          <cell r="F24">
            <v>93</v>
          </cell>
          <cell r="G24">
            <v>53</v>
          </cell>
          <cell r="H24">
            <v>18.36</v>
          </cell>
          <cell r="I24" t="str">
            <v>*</v>
          </cell>
          <cell r="J24">
            <v>36.36</v>
          </cell>
          <cell r="K24">
            <v>12.4</v>
          </cell>
        </row>
        <row r="25">
          <cell r="B25">
            <v>22.662499999999998</v>
          </cell>
          <cell r="C25">
            <v>27.6</v>
          </cell>
          <cell r="D25">
            <v>19.7</v>
          </cell>
          <cell r="E25">
            <v>85.541666666666671</v>
          </cell>
          <cell r="F25">
            <v>94</v>
          </cell>
          <cell r="G25">
            <v>61</v>
          </cell>
          <cell r="H25">
            <v>21.6</v>
          </cell>
          <cell r="I25" t="str">
            <v>*</v>
          </cell>
          <cell r="J25">
            <v>46.800000000000004</v>
          </cell>
          <cell r="K25">
            <v>22.000000000000004</v>
          </cell>
        </row>
        <row r="26">
          <cell r="B26">
            <v>25.120833333333337</v>
          </cell>
          <cell r="C26">
            <v>30.4</v>
          </cell>
          <cell r="D26">
            <v>21.1</v>
          </cell>
          <cell r="E26">
            <v>72.916666666666671</v>
          </cell>
          <cell r="F26">
            <v>90</v>
          </cell>
          <cell r="G26">
            <v>50</v>
          </cell>
          <cell r="H26">
            <v>14.76</v>
          </cell>
          <cell r="I26" t="str">
            <v>*</v>
          </cell>
          <cell r="J26">
            <v>33.119999999999997</v>
          </cell>
          <cell r="K26">
            <v>0</v>
          </cell>
        </row>
        <row r="27">
          <cell r="B27">
            <v>24.774999999999995</v>
          </cell>
          <cell r="C27">
            <v>30</v>
          </cell>
          <cell r="D27">
            <v>20.100000000000001</v>
          </cell>
          <cell r="E27">
            <v>76.75</v>
          </cell>
          <cell r="F27">
            <v>91</v>
          </cell>
          <cell r="G27">
            <v>57</v>
          </cell>
          <cell r="H27">
            <v>15.120000000000001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21.833333333333329</v>
          </cell>
          <cell r="C28">
            <v>25</v>
          </cell>
          <cell r="D28">
            <v>17.899999999999999</v>
          </cell>
          <cell r="E28">
            <v>88.458333333333329</v>
          </cell>
          <cell r="F28">
            <v>95</v>
          </cell>
          <cell r="G28">
            <v>75</v>
          </cell>
          <cell r="H28">
            <v>16.2</v>
          </cell>
          <cell r="I28" t="str">
            <v>*</v>
          </cell>
          <cell r="J28">
            <v>38.880000000000003</v>
          </cell>
          <cell r="K28">
            <v>21.799999999999997</v>
          </cell>
        </row>
        <row r="29">
          <cell r="B29">
            <v>23.162500000000005</v>
          </cell>
          <cell r="C29">
            <v>29.9</v>
          </cell>
          <cell r="D29">
            <v>17.5</v>
          </cell>
          <cell r="E29">
            <v>75.375</v>
          </cell>
          <cell r="F29">
            <v>95</v>
          </cell>
          <cell r="G29">
            <v>51</v>
          </cell>
          <cell r="H29">
            <v>12.96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24.937499999999996</v>
          </cell>
          <cell r="C30">
            <v>30.4</v>
          </cell>
          <cell r="D30">
            <v>20.6</v>
          </cell>
          <cell r="E30">
            <v>73.083333333333329</v>
          </cell>
          <cell r="F30">
            <v>89</v>
          </cell>
          <cell r="G30">
            <v>53</v>
          </cell>
          <cell r="H30">
            <v>13.68</v>
          </cell>
          <cell r="I30" t="str">
            <v>*</v>
          </cell>
          <cell r="J30">
            <v>41.04</v>
          </cell>
          <cell r="K30">
            <v>0</v>
          </cell>
        </row>
        <row r="31">
          <cell r="B31">
            <v>24.983333333333334</v>
          </cell>
          <cell r="C31">
            <v>33.5</v>
          </cell>
          <cell r="D31">
            <v>20.2</v>
          </cell>
          <cell r="E31">
            <v>71.833333333333329</v>
          </cell>
          <cell r="F31">
            <v>93</v>
          </cell>
          <cell r="G31">
            <v>41</v>
          </cell>
          <cell r="H31">
            <v>21.240000000000002</v>
          </cell>
          <cell r="I31" t="str">
            <v>*</v>
          </cell>
          <cell r="J31">
            <v>38.519999999999996</v>
          </cell>
          <cell r="K31">
            <v>5.4</v>
          </cell>
        </row>
        <row r="32">
          <cell r="B32">
            <v>25.962499999999995</v>
          </cell>
          <cell r="C32">
            <v>33.6</v>
          </cell>
          <cell r="D32">
            <v>21.4</v>
          </cell>
          <cell r="E32">
            <v>67.208333333333329</v>
          </cell>
          <cell r="F32">
            <v>87</v>
          </cell>
          <cell r="G32">
            <v>38</v>
          </cell>
          <cell r="H32">
            <v>16.2</v>
          </cell>
          <cell r="I32" t="str">
            <v>*</v>
          </cell>
          <cell r="J32">
            <v>37.440000000000005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22.678260869565218</v>
          </cell>
          <cell r="C5">
            <v>29.2</v>
          </cell>
          <cell r="D5">
            <v>19.399999999999999</v>
          </cell>
          <cell r="E5">
            <v>80.739130434782609</v>
          </cell>
          <cell r="F5">
            <v>95</v>
          </cell>
          <cell r="G5">
            <v>53</v>
          </cell>
          <cell r="H5">
            <v>9.3600000000000012</v>
          </cell>
          <cell r="I5" t="str">
            <v>*</v>
          </cell>
          <cell r="J5">
            <v>26.28</v>
          </cell>
          <cell r="K5">
            <v>2.4</v>
          </cell>
        </row>
        <row r="6">
          <cell r="B6">
            <v>24.495652173913044</v>
          </cell>
          <cell r="C6">
            <v>30.9</v>
          </cell>
          <cell r="D6">
            <v>20.7</v>
          </cell>
          <cell r="E6">
            <v>73.391304347826093</v>
          </cell>
          <cell r="F6">
            <v>90</v>
          </cell>
          <cell r="G6">
            <v>47</v>
          </cell>
          <cell r="H6">
            <v>11.879999999999999</v>
          </cell>
          <cell r="I6" t="str">
            <v>*</v>
          </cell>
          <cell r="J6">
            <v>39.96</v>
          </cell>
          <cell r="K6">
            <v>33.6</v>
          </cell>
        </row>
        <row r="7">
          <cell r="B7">
            <v>22.77391304347826</v>
          </cell>
          <cell r="C7">
            <v>29.2</v>
          </cell>
          <cell r="D7">
            <v>17.600000000000001</v>
          </cell>
          <cell r="E7">
            <v>82.782608695652172</v>
          </cell>
          <cell r="F7">
            <v>96</v>
          </cell>
          <cell r="G7">
            <v>59</v>
          </cell>
          <cell r="H7">
            <v>33.480000000000004</v>
          </cell>
          <cell r="I7" t="str">
            <v>*</v>
          </cell>
          <cell r="J7">
            <v>72.360000000000014</v>
          </cell>
          <cell r="K7">
            <v>6.4000000000000021</v>
          </cell>
        </row>
        <row r="8">
          <cell r="B8">
            <v>22.749999999999996</v>
          </cell>
          <cell r="C8">
            <v>29.1</v>
          </cell>
          <cell r="D8">
            <v>19.2</v>
          </cell>
          <cell r="E8">
            <v>83.416666666666671</v>
          </cell>
          <cell r="F8">
            <v>96</v>
          </cell>
          <cell r="G8">
            <v>56</v>
          </cell>
          <cell r="H8">
            <v>11.879999999999999</v>
          </cell>
          <cell r="I8" t="str">
            <v>*</v>
          </cell>
          <cell r="J8">
            <v>39.6</v>
          </cell>
          <cell r="K8">
            <v>22.4</v>
          </cell>
        </row>
        <row r="9">
          <cell r="B9">
            <v>23.365217391304348</v>
          </cell>
          <cell r="C9">
            <v>29.8</v>
          </cell>
          <cell r="D9">
            <v>20.100000000000001</v>
          </cell>
          <cell r="E9">
            <v>79.304347826086953</v>
          </cell>
          <cell r="F9">
            <v>94</v>
          </cell>
          <cell r="G9">
            <v>53</v>
          </cell>
          <cell r="H9">
            <v>11.16</v>
          </cell>
          <cell r="I9" t="str">
            <v>*</v>
          </cell>
          <cell r="J9">
            <v>47.88</v>
          </cell>
          <cell r="K9">
            <v>5.0000000000000018</v>
          </cell>
        </row>
        <row r="10">
          <cell r="B10">
            <v>23.65909090909091</v>
          </cell>
          <cell r="C10">
            <v>29.8</v>
          </cell>
          <cell r="D10">
            <v>19.399999999999999</v>
          </cell>
          <cell r="E10">
            <v>78.090909090909093</v>
          </cell>
          <cell r="F10">
            <v>94</v>
          </cell>
          <cell r="G10">
            <v>49</v>
          </cell>
          <cell r="H10">
            <v>15.48</v>
          </cell>
          <cell r="I10" t="str">
            <v>*</v>
          </cell>
          <cell r="J10">
            <v>36.72</v>
          </cell>
          <cell r="K10">
            <v>1.5999999999999999</v>
          </cell>
        </row>
        <row r="11">
          <cell r="B11">
            <v>22.582608695652176</v>
          </cell>
          <cell r="C11">
            <v>28.5</v>
          </cell>
          <cell r="D11">
            <v>19</v>
          </cell>
          <cell r="E11">
            <v>80.739130434782609</v>
          </cell>
          <cell r="F11">
            <v>94</v>
          </cell>
          <cell r="G11">
            <v>50</v>
          </cell>
          <cell r="H11">
            <v>15.120000000000001</v>
          </cell>
          <cell r="I11" t="str">
            <v>*</v>
          </cell>
          <cell r="J11">
            <v>38.159999999999997</v>
          </cell>
          <cell r="K11">
            <v>16.799999999999997</v>
          </cell>
        </row>
        <row r="12">
          <cell r="B12">
            <v>24.090476190476188</v>
          </cell>
          <cell r="C12">
            <v>29.1</v>
          </cell>
          <cell r="D12">
            <v>20.7</v>
          </cell>
          <cell r="E12">
            <v>74.38095238095238</v>
          </cell>
          <cell r="F12">
            <v>89</v>
          </cell>
          <cell r="G12">
            <v>48</v>
          </cell>
          <cell r="H12">
            <v>10.08</v>
          </cell>
          <cell r="I12" t="str">
            <v>*</v>
          </cell>
          <cell r="J12">
            <v>25.92</v>
          </cell>
          <cell r="K12">
            <v>1.5999999999999999</v>
          </cell>
        </row>
        <row r="13">
          <cell r="B13">
            <v>24.534782608695654</v>
          </cell>
          <cell r="C13">
            <v>30.2</v>
          </cell>
          <cell r="D13">
            <v>20</v>
          </cell>
          <cell r="E13">
            <v>70.782608695652172</v>
          </cell>
          <cell r="F13">
            <v>86</v>
          </cell>
          <cell r="G13">
            <v>43</v>
          </cell>
          <cell r="H13">
            <v>8.64</v>
          </cell>
          <cell r="I13" t="str">
            <v>*</v>
          </cell>
          <cell r="J13">
            <v>21.6</v>
          </cell>
          <cell r="K13">
            <v>4.6000000000000014</v>
          </cell>
        </row>
        <row r="14">
          <cell r="B14">
            <v>21.763636363636358</v>
          </cell>
          <cell r="C14">
            <v>28.1</v>
          </cell>
          <cell r="D14">
            <v>18.2</v>
          </cell>
          <cell r="E14">
            <v>81.590909090909093</v>
          </cell>
          <cell r="F14">
            <v>94</v>
          </cell>
          <cell r="G14">
            <v>53</v>
          </cell>
          <cell r="H14">
            <v>19.440000000000001</v>
          </cell>
          <cell r="I14" t="str">
            <v>*</v>
          </cell>
          <cell r="J14">
            <v>47.16</v>
          </cell>
          <cell r="K14">
            <v>1.7999999999999998</v>
          </cell>
        </row>
        <row r="15">
          <cell r="B15">
            <v>22.921739130434784</v>
          </cell>
          <cell r="C15">
            <v>28.6</v>
          </cell>
          <cell r="D15">
            <v>19.5</v>
          </cell>
          <cell r="E15">
            <v>79.173913043478265</v>
          </cell>
          <cell r="F15">
            <v>93</v>
          </cell>
          <cell r="G15">
            <v>48</v>
          </cell>
          <cell r="H15">
            <v>11.879999999999999</v>
          </cell>
          <cell r="I15" t="str">
            <v>*</v>
          </cell>
          <cell r="J15">
            <v>21.240000000000002</v>
          </cell>
          <cell r="K15">
            <v>0.8</v>
          </cell>
        </row>
        <row r="16">
          <cell r="B16">
            <v>22.509090909090904</v>
          </cell>
          <cell r="C16">
            <v>29</v>
          </cell>
          <cell r="D16">
            <v>19.8</v>
          </cell>
          <cell r="E16">
            <v>82.36363636363636</v>
          </cell>
          <cell r="F16">
            <v>94</v>
          </cell>
          <cell r="G16">
            <v>55</v>
          </cell>
          <cell r="H16">
            <v>17.64</v>
          </cell>
          <cell r="I16" t="str">
            <v>*</v>
          </cell>
          <cell r="J16">
            <v>38.159999999999997</v>
          </cell>
          <cell r="K16">
            <v>0.60000000000000009</v>
          </cell>
        </row>
        <row r="17">
          <cell r="B17">
            <v>21.478260869565219</v>
          </cell>
          <cell r="C17">
            <v>29.8</v>
          </cell>
          <cell r="D17">
            <v>17.8</v>
          </cell>
          <cell r="E17">
            <v>84.130434782608702</v>
          </cell>
          <cell r="F17">
            <v>95</v>
          </cell>
          <cell r="G17">
            <v>54</v>
          </cell>
          <cell r="H17">
            <v>11.520000000000001</v>
          </cell>
          <cell r="I17" t="str">
            <v>*</v>
          </cell>
          <cell r="J17">
            <v>73.44</v>
          </cell>
          <cell r="K17">
            <v>0.4</v>
          </cell>
        </row>
        <row r="18">
          <cell r="B18">
            <v>22.461904761904762</v>
          </cell>
          <cell r="C18">
            <v>30.4</v>
          </cell>
          <cell r="D18">
            <v>18.8</v>
          </cell>
          <cell r="E18">
            <v>81.857142857142861</v>
          </cell>
          <cell r="F18">
            <v>94</v>
          </cell>
          <cell r="G18">
            <v>47</v>
          </cell>
          <cell r="H18">
            <v>18.36</v>
          </cell>
          <cell r="I18" t="str">
            <v>*</v>
          </cell>
          <cell r="J18">
            <v>42.84</v>
          </cell>
          <cell r="K18">
            <v>0</v>
          </cell>
        </row>
        <row r="19">
          <cell r="B19">
            <v>23.449999999999992</v>
          </cell>
          <cell r="C19">
            <v>30.7</v>
          </cell>
          <cell r="D19">
            <v>20.100000000000001</v>
          </cell>
          <cell r="E19">
            <v>77.227272727272734</v>
          </cell>
          <cell r="F19">
            <v>90</v>
          </cell>
          <cell r="G19">
            <v>49</v>
          </cell>
          <cell r="H19">
            <v>14.76</v>
          </cell>
          <cell r="I19" t="str">
            <v>*</v>
          </cell>
          <cell r="J19">
            <v>44.64</v>
          </cell>
          <cell r="K19">
            <v>0</v>
          </cell>
        </row>
        <row r="20">
          <cell r="B20">
            <v>22.662499999999998</v>
          </cell>
          <cell r="C20">
            <v>29.4</v>
          </cell>
          <cell r="D20">
            <v>19.2</v>
          </cell>
          <cell r="E20">
            <v>80.958333333333329</v>
          </cell>
          <cell r="F20">
            <v>92</v>
          </cell>
          <cell r="G20">
            <v>45</v>
          </cell>
          <cell r="H20">
            <v>15.120000000000001</v>
          </cell>
          <cell r="I20" t="str">
            <v>*</v>
          </cell>
          <cell r="J20">
            <v>42.12</v>
          </cell>
          <cell r="K20">
            <v>0</v>
          </cell>
        </row>
        <row r="21">
          <cell r="B21">
            <v>22.40909090909091</v>
          </cell>
          <cell r="C21">
            <v>28.3</v>
          </cell>
          <cell r="D21">
            <v>19.8</v>
          </cell>
          <cell r="E21">
            <v>80.045454545454547</v>
          </cell>
          <cell r="F21">
            <v>92</v>
          </cell>
          <cell r="G21">
            <v>51</v>
          </cell>
          <cell r="H21">
            <v>19.8</v>
          </cell>
          <cell r="I21" t="str">
            <v>*</v>
          </cell>
          <cell r="J21">
            <v>49.680000000000007</v>
          </cell>
          <cell r="K21">
            <v>0</v>
          </cell>
        </row>
        <row r="22">
          <cell r="B22">
            <v>21.090476190476188</v>
          </cell>
          <cell r="C22">
            <v>24.6</v>
          </cell>
          <cell r="D22">
            <v>18</v>
          </cell>
          <cell r="E22">
            <v>84.428571428571431</v>
          </cell>
          <cell r="F22">
            <v>94</v>
          </cell>
          <cell r="G22">
            <v>67</v>
          </cell>
          <cell r="H22">
            <v>14.04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22.168181818181814</v>
          </cell>
          <cell r="C23">
            <v>29.1</v>
          </cell>
          <cell r="D23">
            <v>19.100000000000001</v>
          </cell>
          <cell r="E23">
            <v>82.545454545454547</v>
          </cell>
          <cell r="F23">
            <v>92</v>
          </cell>
          <cell r="G23">
            <v>53</v>
          </cell>
          <cell r="H23">
            <v>16.2</v>
          </cell>
          <cell r="I23" t="str">
            <v>*</v>
          </cell>
          <cell r="J23">
            <v>35.28</v>
          </cell>
          <cell r="K23">
            <v>0</v>
          </cell>
        </row>
        <row r="24">
          <cell r="B24">
            <v>21.604347826086954</v>
          </cell>
          <cell r="C24">
            <v>25.5</v>
          </cell>
          <cell r="D24">
            <v>19.399999999999999</v>
          </cell>
          <cell r="E24">
            <v>84.304347826086953</v>
          </cell>
          <cell r="F24">
            <v>94</v>
          </cell>
          <cell r="G24">
            <v>61</v>
          </cell>
          <cell r="H24">
            <v>14.4</v>
          </cell>
          <cell r="I24" t="str">
            <v>*</v>
          </cell>
          <cell r="J24">
            <v>28.44</v>
          </cell>
          <cell r="K24">
            <v>0</v>
          </cell>
        </row>
        <row r="25">
          <cell r="B25">
            <v>21.954545454545453</v>
          </cell>
          <cell r="C25">
            <v>28.2</v>
          </cell>
          <cell r="D25">
            <v>18.5</v>
          </cell>
          <cell r="E25">
            <v>79.5</v>
          </cell>
          <cell r="F25">
            <v>91</v>
          </cell>
          <cell r="G25">
            <v>52</v>
          </cell>
          <cell r="H25">
            <v>15.48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22.240909090909089</v>
          </cell>
          <cell r="C26">
            <v>29.7</v>
          </cell>
          <cell r="D26">
            <v>19.399999999999999</v>
          </cell>
          <cell r="E26">
            <v>81.045454545454547</v>
          </cell>
          <cell r="F26">
            <v>94</v>
          </cell>
          <cell r="G26">
            <v>46</v>
          </cell>
          <cell r="H26">
            <v>16.2</v>
          </cell>
          <cell r="I26" t="str">
            <v>*</v>
          </cell>
          <cell r="J26">
            <v>47.519999999999996</v>
          </cell>
          <cell r="K26">
            <v>0</v>
          </cell>
        </row>
        <row r="27">
          <cell r="B27">
            <v>23.140909090909091</v>
          </cell>
          <cell r="C27">
            <v>30.2</v>
          </cell>
          <cell r="D27">
            <v>18.899999999999999</v>
          </cell>
          <cell r="E27">
            <v>77.909090909090907</v>
          </cell>
          <cell r="F27">
            <v>93</v>
          </cell>
          <cell r="G27">
            <v>51</v>
          </cell>
          <cell r="H27">
            <v>15.840000000000002</v>
          </cell>
          <cell r="I27" t="str">
            <v>*</v>
          </cell>
          <cell r="J27">
            <v>37.800000000000004</v>
          </cell>
          <cell r="K27">
            <v>0</v>
          </cell>
        </row>
        <row r="28">
          <cell r="B28">
            <v>21.995833333333337</v>
          </cell>
          <cell r="C28">
            <v>29.5</v>
          </cell>
          <cell r="D28">
            <v>18.399999999999999</v>
          </cell>
          <cell r="E28">
            <v>85.083333333333329</v>
          </cell>
          <cell r="F28">
            <v>94</v>
          </cell>
          <cell r="G28">
            <v>52</v>
          </cell>
          <cell r="H28">
            <v>24.12</v>
          </cell>
          <cell r="I28" t="str">
            <v>*</v>
          </cell>
          <cell r="J28">
            <v>58.680000000000007</v>
          </cell>
          <cell r="K28">
            <v>0</v>
          </cell>
        </row>
        <row r="29">
          <cell r="B29">
            <v>22.904545454545456</v>
          </cell>
          <cell r="C29">
            <v>30.6</v>
          </cell>
          <cell r="D29">
            <v>18.7</v>
          </cell>
          <cell r="E29">
            <v>75.318181818181813</v>
          </cell>
          <cell r="F29">
            <v>94</v>
          </cell>
          <cell r="G29">
            <v>35</v>
          </cell>
          <cell r="H29">
            <v>18.720000000000002</v>
          </cell>
          <cell r="I29" t="str">
            <v>*</v>
          </cell>
          <cell r="J29">
            <v>44.64</v>
          </cell>
          <cell r="K29">
            <v>0</v>
          </cell>
        </row>
        <row r="30">
          <cell r="B30">
            <v>23.822727272727274</v>
          </cell>
          <cell r="C30">
            <v>29.1</v>
          </cell>
          <cell r="D30">
            <v>20.5</v>
          </cell>
          <cell r="E30">
            <v>75.681818181818187</v>
          </cell>
          <cell r="F30">
            <v>88</v>
          </cell>
          <cell r="G30">
            <v>52</v>
          </cell>
          <cell r="H30">
            <v>13.32</v>
          </cell>
          <cell r="I30" t="str">
            <v>*</v>
          </cell>
          <cell r="J30">
            <v>42.12</v>
          </cell>
          <cell r="K30">
            <v>0</v>
          </cell>
        </row>
        <row r="31">
          <cell r="B31">
            <v>24.529166666666665</v>
          </cell>
          <cell r="C31">
            <v>31.9</v>
          </cell>
          <cell r="D31">
            <v>18.600000000000001</v>
          </cell>
          <cell r="E31">
            <v>70.666666666666671</v>
          </cell>
          <cell r="F31">
            <v>91</v>
          </cell>
          <cell r="G31">
            <v>41</v>
          </cell>
          <cell r="H31">
            <v>15.48</v>
          </cell>
          <cell r="I31" t="str">
            <v>*</v>
          </cell>
          <cell r="J31">
            <v>39.24</v>
          </cell>
          <cell r="K31">
            <v>0</v>
          </cell>
        </row>
        <row r="32">
          <cell r="B32">
            <v>27.004347826086963</v>
          </cell>
          <cell r="C32">
            <v>33.5</v>
          </cell>
          <cell r="D32">
            <v>20.3</v>
          </cell>
          <cell r="E32">
            <v>63.956521739130437</v>
          </cell>
          <cell r="F32">
            <v>92</v>
          </cell>
          <cell r="G32">
            <v>31</v>
          </cell>
          <cell r="H32">
            <v>13.68</v>
          </cell>
          <cell r="I32" t="str">
            <v>*</v>
          </cell>
          <cell r="J32">
            <v>29.16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25.786956521739132</v>
          </cell>
          <cell r="C5">
            <v>32.200000000000003</v>
          </cell>
          <cell r="D5">
            <v>22.5</v>
          </cell>
          <cell r="E5">
            <v>81.478260869565219</v>
          </cell>
          <cell r="F5">
            <v>91</v>
          </cell>
          <cell r="G5">
            <v>55</v>
          </cell>
          <cell r="H5">
            <v>12.96</v>
          </cell>
          <cell r="I5" t="str">
            <v>*</v>
          </cell>
          <cell r="J5">
            <v>29.880000000000003</v>
          </cell>
          <cell r="K5">
            <v>11.599999999999996</v>
          </cell>
        </row>
        <row r="6">
          <cell r="B6">
            <v>26.777272727272727</v>
          </cell>
          <cell r="C6">
            <v>33.1</v>
          </cell>
          <cell r="D6">
            <v>23</v>
          </cell>
          <cell r="E6">
            <v>78.090909090909093</v>
          </cell>
          <cell r="F6">
            <v>88</v>
          </cell>
          <cell r="G6">
            <v>55</v>
          </cell>
          <cell r="H6">
            <v>9</v>
          </cell>
          <cell r="I6" t="str">
            <v>*</v>
          </cell>
          <cell r="J6">
            <v>56.16</v>
          </cell>
          <cell r="K6">
            <v>5.1999999999999993</v>
          </cell>
        </row>
        <row r="7">
          <cell r="B7">
            <v>25.813043478260873</v>
          </cell>
          <cell r="C7">
            <v>28</v>
          </cell>
          <cell r="D7">
            <v>23.5</v>
          </cell>
          <cell r="E7">
            <v>81.608695652173907</v>
          </cell>
          <cell r="F7">
            <v>89</v>
          </cell>
          <cell r="G7">
            <v>71</v>
          </cell>
          <cell r="H7">
            <v>13.32</v>
          </cell>
          <cell r="I7" t="str">
            <v>*</v>
          </cell>
          <cell r="J7">
            <v>28.8</v>
          </cell>
          <cell r="K7">
            <v>6.8</v>
          </cell>
        </row>
        <row r="8">
          <cell r="B8">
            <v>25.447826086956525</v>
          </cell>
          <cell r="C8">
            <v>29.6</v>
          </cell>
          <cell r="D8">
            <v>23.5</v>
          </cell>
          <cell r="E8">
            <v>83.043478260869563</v>
          </cell>
          <cell r="F8">
            <v>91</v>
          </cell>
          <cell r="G8">
            <v>66</v>
          </cell>
          <cell r="H8">
            <v>14.76</v>
          </cell>
          <cell r="I8" t="str">
            <v>*</v>
          </cell>
          <cell r="J8">
            <v>26.64</v>
          </cell>
          <cell r="K8">
            <v>12.000000000000002</v>
          </cell>
        </row>
        <row r="9">
          <cell r="B9">
            <v>27.554545454545458</v>
          </cell>
          <cell r="C9">
            <v>34.1</v>
          </cell>
          <cell r="D9">
            <v>23.2</v>
          </cell>
          <cell r="E9">
            <v>69.909090909090907</v>
          </cell>
          <cell r="F9">
            <v>90</v>
          </cell>
          <cell r="G9">
            <v>35</v>
          </cell>
          <cell r="H9">
            <v>12.96</v>
          </cell>
          <cell r="I9" t="str">
            <v>*</v>
          </cell>
          <cell r="J9">
            <v>32.76</v>
          </cell>
          <cell r="K9">
            <v>2.2000000000000002</v>
          </cell>
        </row>
        <row r="10">
          <cell r="B10">
            <v>25.627272727272725</v>
          </cell>
          <cell r="C10">
            <v>32.700000000000003</v>
          </cell>
          <cell r="D10">
            <v>23.4</v>
          </cell>
          <cell r="E10">
            <v>82.727272727272734</v>
          </cell>
          <cell r="F10">
            <v>90</v>
          </cell>
          <cell r="G10">
            <v>58</v>
          </cell>
          <cell r="H10">
            <v>13.68</v>
          </cell>
          <cell r="I10" t="str">
            <v>*</v>
          </cell>
          <cell r="J10">
            <v>33.119999999999997</v>
          </cell>
          <cell r="K10">
            <v>27.999999999999996</v>
          </cell>
        </row>
        <row r="11">
          <cell r="B11">
            <v>27.178260869565214</v>
          </cell>
          <cell r="C11">
            <v>33.200000000000003</v>
          </cell>
          <cell r="D11">
            <v>23.8</v>
          </cell>
          <cell r="E11">
            <v>76.869565217391298</v>
          </cell>
          <cell r="F11">
            <v>90</v>
          </cell>
          <cell r="G11">
            <v>44</v>
          </cell>
          <cell r="H11">
            <v>7.9200000000000008</v>
          </cell>
          <cell r="I11" t="str">
            <v>*</v>
          </cell>
          <cell r="J11">
            <v>25.56</v>
          </cell>
          <cell r="K11">
            <v>0</v>
          </cell>
        </row>
        <row r="12">
          <cell r="B12">
            <v>26.934782608695656</v>
          </cell>
          <cell r="C12">
            <v>32.799999999999997</v>
          </cell>
          <cell r="D12">
            <v>24.3</v>
          </cell>
          <cell r="E12">
            <v>76.608695652173907</v>
          </cell>
          <cell r="F12">
            <v>88</v>
          </cell>
          <cell r="G12">
            <v>51</v>
          </cell>
          <cell r="H12">
            <v>13.68</v>
          </cell>
          <cell r="I12" t="str">
            <v>*</v>
          </cell>
          <cell r="J12">
            <v>41.76</v>
          </cell>
          <cell r="K12">
            <v>0</v>
          </cell>
        </row>
        <row r="13">
          <cell r="B13">
            <v>27.3</v>
          </cell>
          <cell r="C13">
            <v>33.700000000000003</v>
          </cell>
          <cell r="D13">
            <v>24.4</v>
          </cell>
          <cell r="E13">
            <v>76.818181818181813</v>
          </cell>
          <cell r="F13">
            <v>89</v>
          </cell>
          <cell r="G13">
            <v>55</v>
          </cell>
          <cell r="H13">
            <v>20.16</v>
          </cell>
          <cell r="I13" t="str">
            <v>*</v>
          </cell>
          <cell r="J13">
            <v>34.200000000000003</v>
          </cell>
          <cell r="K13">
            <v>0</v>
          </cell>
        </row>
        <row r="14">
          <cell r="B14">
            <v>27.190909090909091</v>
          </cell>
          <cell r="C14">
            <v>30.5</v>
          </cell>
          <cell r="D14">
            <v>24.5</v>
          </cell>
          <cell r="E14">
            <v>78.681818181818187</v>
          </cell>
          <cell r="F14">
            <v>88</v>
          </cell>
          <cell r="G14">
            <v>61</v>
          </cell>
          <cell r="H14">
            <v>13.68</v>
          </cell>
          <cell r="I14" t="str">
            <v>*</v>
          </cell>
          <cell r="J14">
            <v>31.680000000000003</v>
          </cell>
          <cell r="K14">
            <v>0</v>
          </cell>
        </row>
        <row r="15">
          <cell r="B15">
            <v>25.613043478260867</v>
          </cell>
          <cell r="C15">
            <v>31.7</v>
          </cell>
          <cell r="D15">
            <v>23.5</v>
          </cell>
          <cell r="E15">
            <v>80.434782608695656</v>
          </cell>
          <cell r="F15">
            <v>89</v>
          </cell>
          <cell r="G15">
            <v>57</v>
          </cell>
          <cell r="H15">
            <v>10.8</v>
          </cell>
          <cell r="I15" t="str">
            <v>*</v>
          </cell>
          <cell r="J15">
            <v>35.64</v>
          </cell>
          <cell r="K15">
            <v>8.7999999999999989</v>
          </cell>
        </row>
        <row r="16">
          <cell r="B16">
            <v>27.481818181818184</v>
          </cell>
          <cell r="C16">
            <v>33.4</v>
          </cell>
          <cell r="D16">
            <v>23.6</v>
          </cell>
          <cell r="E16">
            <v>76.181818181818187</v>
          </cell>
          <cell r="F16">
            <v>90</v>
          </cell>
          <cell r="G16">
            <v>53</v>
          </cell>
          <cell r="H16">
            <v>13.32</v>
          </cell>
          <cell r="I16" t="str">
            <v>*</v>
          </cell>
          <cell r="J16">
            <v>41.76</v>
          </cell>
          <cell r="K16">
            <v>5.1999999999999993</v>
          </cell>
        </row>
        <row r="17">
          <cell r="B17">
            <v>26.320833333333336</v>
          </cell>
          <cell r="C17">
            <v>33.200000000000003</v>
          </cell>
          <cell r="D17">
            <v>23</v>
          </cell>
          <cell r="E17">
            <v>78.5</v>
          </cell>
          <cell r="F17">
            <v>90</v>
          </cell>
          <cell r="G17">
            <v>51</v>
          </cell>
          <cell r="H17">
            <v>15.120000000000001</v>
          </cell>
          <cell r="I17" t="str">
            <v>*</v>
          </cell>
          <cell r="J17">
            <v>33.480000000000004</v>
          </cell>
          <cell r="K17">
            <v>18.8</v>
          </cell>
        </row>
        <row r="18">
          <cell r="B18">
            <v>28.639999999999997</v>
          </cell>
          <cell r="C18">
            <v>34.1</v>
          </cell>
          <cell r="D18">
            <v>23.9</v>
          </cell>
          <cell r="E18">
            <v>71.650000000000006</v>
          </cell>
          <cell r="F18">
            <v>86</v>
          </cell>
          <cell r="G18">
            <v>54</v>
          </cell>
          <cell r="H18">
            <v>9.3600000000000012</v>
          </cell>
          <cell r="I18" t="str">
            <v>*</v>
          </cell>
          <cell r="J18">
            <v>24.840000000000003</v>
          </cell>
          <cell r="K18">
            <v>0</v>
          </cell>
        </row>
        <row r="19">
          <cell r="B19">
            <v>28.040000000000003</v>
          </cell>
          <cell r="C19">
            <v>33.799999999999997</v>
          </cell>
          <cell r="D19">
            <v>24</v>
          </cell>
          <cell r="E19">
            <v>71.349999999999994</v>
          </cell>
          <cell r="F19">
            <v>88</v>
          </cell>
          <cell r="G19">
            <v>48</v>
          </cell>
          <cell r="H19">
            <v>14.04</v>
          </cell>
          <cell r="I19" t="str">
            <v>*</v>
          </cell>
          <cell r="J19">
            <v>27.36</v>
          </cell>
          <cell r="K19">
            <v>5.4</v>
          </cell>
        </row>
        <row r="20">
          <cell r="B20">
            <v>26.895833333333332</v>
          </cell>
          <cell r="C20">
            <v>33.4</v>
          </cell>
          <cell r="D20">
            <v>22.7</v>
          </cell>
          <cell r="E20">
            <v>77.291666666666671</v>
          </cell>
          <cell r="F20">
            <v>90</v>
          </cell>
          <cell r="G20">
            <v>56</v>
          </cell>
          <cell r="H20">
            <v>12.24</v>
          </cell>
          <cell r="I20" t="str">
            <v>*</v>
          </cell>
          <cell r="J20">
            <v>33.119999999999997</v>
          </cell>
          <cell r="K20">
            <v>2.8000000000000003</v>
          </cell>
        </row>
        <row r="21">
          <cell r="B21">
            <v>23.418181818181811</v>
          </cell>
          <cell r="C21">
            <v>28.1</v>
          </cell>
          <cell r="D21">
            <v>20.3</v>
          </cell>
          <cell r="E21">
            <v>82.045454545454547</v>
          </cell>
          <cell r="F21">
            <v>92</v>
          </cell>
          <cell r="G21">
            <v>66</v>
          </cell>
          <cell r="H21">
            <v>21.240000000000002</v>
          </cell>
          <cell r="I21" t="str">
            <v>*</v>
          </cell>
          <cell r="J21">
            <v>54.36</v>
          </cell>
          <cell r="K21">
            <v>32.200000000000003</v>
          </cell>
        </row>
        <row r="22">
          <cell r="B22">
            <v>23.647619047619049</v>
          </cell>
          <cell r="C22">
            <v>26.3</v>
          </cell>
          <cell r="D22">
            <v>21.3</v>
          </cell>
          <cell r="E22">
            <v>59.761904761904759</v>
          </cell>
          <cell r="F22">
            <v>85</v>
          </cell>
          <cell r="G22">
            <v>43</v>
          </cell>
          <cell r="H22">
            <v>17.28</v>
          </cell>
          <cell r="I22" t="str">
            <v>*</v>
          </cell>
          <cell r="J22">
            <v>39.6</v>
          </cell>
          <cell r="K22">
            <v>0</v>
          </cell>
        </row>
        <row r="23">
          <cell r="B23">
            <v>23.240909090909096</v>
          </cell>
          <cell r="C23">
            <v>29.8</v>
          </cell>
          <cell r="D23">
            <v>17.5</v>
          </cell>
          <cell r="E23">
            <v>50.31818181818182</v>
          </cell>
          <cell r="F23">
            <v>70</v>
          </cell>
          <cell r="G23">
            <v>38</v>
          </cell>
          <cell r="H23">
            <v>15.840000000000002</v>
          </cell>
          <cell r="I23" t="str">
            <v>*</v>
          </cell>
          <cell r="J23">
            <v>40.32</v>
          </cell>
          <cell r="K23">
            <v>0</v>
          </cell>
        </row>
        <row r="24">
          <cell r="B24">
            <v>26.868181818181821</v>
          </cell>
          <cell r="C24">
            <v>32.1</v>
          </cell>
          <cell r="D24">
            <v>22.6</v>
          </cell>
          <cell r="E24">
            <v>60.68181818181818</v>
          </cell>
          <cell r="F24">
            <v>81</v>
          </cell>
          <cell r="G24">
            <v>48</v>
          </cell>
          <cell r="H24">
            <v>10.8</v>
          </cell>
          <cell r="I24" t="str">
            <v>*</v>
          </cell>
          <cell r="J24">
            <v>24.12</v>
          </cell>
          <cell r="K24">
            <v>0</v>
          </cell>
        </row>
        <row r="25">
          <cell r="B25">
            <v>26.776190476190479</v>
          </cell>
          <cell r="C25">
            <v>30.7</v>
          </cell>
          <cell r="D25">
            <v>24.2</v>
          </cell>
          <cell r="E25">
            <v>75.952380952380949</v>
          </cell>
          <cell r="F25">
            <v>89</v>
          </cell>
          <cell r="G25">
            <v>57</v>
          </cell>
          <cell r="H25">
            <v>10.8</v>
          </cell>
          <cell r="I25" t="str">
            <v>*</v>
          </cell>
          <cell r="J25">
            <v>25.56</v>
          </cell>
          <cell r="K25">
            <v>0.2</v>
          </cell>
        </row>
        <row r="26">
          <cell r="B26">
            <v>27.366666666666664</v>
          </cell>
          <cell r="C26">
            <v>31.9</v>
          </cell>
          <cell r="D26">
            <v>24.2</v>
          </cell>
          <cell r="E26">
            <v>73.428571428571431</v>
          </cell>
          <cell r="F26">
            <v>88</v>
          </cell>
          <cell r="G26">
            <v>55</v>
          </cell>
          <cell r="H26">
            <v>12.6</v>
          </cell>
          <cell r="I26" t="str">
            <v>*</v>
          </cell>
          <cell r="J26">
            <v>47.16</v>
          </cell>
          <cell r="K26">
            <v>1.8</v>
          </cell>
        </row>
        <row r="27">
          <cell r="B27">
            <v>27.969565217391303</v>
          </cell>
          <cell r="C27">
            <v>32.9</v>
          </cell>
          <cell r="D27">
            <v>24.5</v>
          </cell>
          <cell r="E27">
            <v>73.695652173913047</v>
          </cell>
          <cell r="F27">
            <v>87</v>
          </cell>
          <cell r="G27">
            <v>53</v>
          </cell>
          <cell r="H27">
            <v>12.96</v>
          </cell>
          <cell r="I27" t="str">
            <v>*</v>
          </cell>
          <cell r="J27">
            <v>27</v>
          </cell>
          <cell r="K27">
            <v>0</v>
          </cell>
        </row>
        <row r="28">
          <cell r="B28">
            <v>26.875</v>
          </cell>
          <cell r="C28">
            <v>33.4</v>
          </cell>
          <cell r="D28">
            <v>21.2</v>
          </cell>
          <cell r="E28">
            <v>75.875</v>
          </cell>
          <cell r="F28">
            <v>91</v>
          </cell>
          <cell r="G28">
            <v>50</v>
          </cell>
          <cell r="H28">
            <v>24.48</v>
          </cell>
          <cell r="I28" t="str">
            <v>*</v>
          </cell>
          <cell r="J28">
            <v>52.56</v>
          </cell>
          <cell r="K28">
            <v>18.399999999999999</v>
          </cell>
        </row>
        <row r="29">
          <cell r="B29">
            <v>26.471428571428575</v>
          </cell>
          <cell r="C29">
            <v>33.5</v>
          </cell>
          <cell r="D29">
            <v>21.7</v>
          </cell>
          <cell r="E29">
            <v>76.19047619047619</v>
          </cell>
          <cell r="F29">
            <v>89</v>
          </cell>
          <cell r="G29">
            <v>55</v>
          </cell>
          <cell r="H29">
            <v>10.44</v>
          </cell>
          <cell r="I29" t="str">
            <v>*</v>
          </cell>
          <cell r="J29">
            <v>20.52</v>
          </cell>
          <cell r="K29">
            <v>4.4000000000000004</v>
          </cell>
        </row>
        <row r="30">
          <cell r="B30">
            <v>28.40909090909091</v>
          </cell>
          <cell r="C30">
            <v>33.299999999999997</v>
          </cell>
          <cell r="D30">
            <v>24.4</v>
          </cell>
          <cell r="E30">
            <v>71.954545454545453</v>
          </cell>
          <cell r="F30">
            <v>84</v>
          </cell>
          <cell r="G30">
            <v>52</v>
          </cell>
          <cell r="H30">
            <v>7.9200000000000008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27.533333333333335</v>
          </cell>
          <cell r="C31">
            <v>33.4</v>
          </cell>
          <cell r="D31">
            <v>22.8</v>
          </cell>
          <cell r="E31">
            <v>72.083333333333329</v>
          </cell>
          <cell r="F31">
            <v>91</v>
          </cell>
          <cell r="G31">
            <v>47</v>
          </cell>
          <cell r="H31">
            <v>16.2</v>
          </cell>
          <cell r="I31" t="str">
            <v>*</v>
          </cell>
          <cell r="J31">
            <v>40.680000000000007</v>
          </cell>
          <cell r="K31">
            <v>5.2000000000000011</v>
          </cell>
        </row>
        <row r="32">
          <cell r="B32">
            <v>28.558333333333337</v>
          </cell>
          <cell r="C32">
            <v>33.299999999999997</v>
          </cell>
          <cell r="D32">
            <v>23.7</v>
          </cell>
          <cell r="E32">
            <v>71.791666666666671</v>
          </cell>
          <cell r="F32">
            <v>91</v>
          </cell>
          <cell r="G32">
            <v>52</v>
          </cell>
          <cell r="H32">
            <v>12.24</v>
          </cell>
          <cell r="I32" t="str">
            <v>*</v>
          </cell>
          <cell r="J32">
            <v>24.12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23.641666666666666</v>
          </cell>
          <cell r="C5">
            <v>31</v>
          </cell>
          <cell r="D5">
            <v>19.399999999999999</v>
          </cell>
          <cell r="E5">
            <v>82.5</v>
          </cell>
          <cell r="F5">
            <v>100</v>
          </cell>
          <cell r="G5">
            <v>48</v>
          </cell>
          <cell r="H5">
            <v>15.48</v>
          </cell>
          <cell r="I5" t="str">
            <v>*</v>
          </cell>
          <cell r="J5">
            <v>30.6</v>
          </cell>
          <cell r="K5">
            <v>3.6000000000000005</v>
          </cell>
        </row>
        <row r="6">
          <cell r="B6">
            <v>24.537500000000005</v>
          </cell>
          <cell r="C6">
            <v>32</v>
          </cell>
          <cell r="D6">
            <v>20.3</v>
          </cell>
          <cell r="E6">
            <v>77.708333333333329</v>
          </cell>
          <cell r="F6">
            <v>95</v>
          </cell>
          <cell r="G6">
            <v>45</v>
          </cell>
          <cell r="H6">
            <v>18.36</v>
          </cell>
          <cell r="I6" t="str">
            <v>*</v>
          </cell>
          <cell r="J6">
            <v>52.92</v>
          </cell>
          <cell r="K6">
            <v>19</v>
          </cell>
        </row>
        <row r="7">
          <cell r="B7">
            <v>23.516666666666666</v>
          </cell>
          <cell r="C7">
            <v>30.1</v>
          </cell>
          <cell r="D7">
            <v>20.2</v>
          </cell>
          <cell r="E7">
            <v>84.25</v>
          </cell>
          <cell r="F7">
            <v>100</v>
          </cell>
          <cell r="G7">
            <v>56</v>
          </cell>
          <cell r="H7">
            <v>31.680000000000003</v>
          </cell>
          <cell r="I7" t="str">
            <v>*</v>
          </cell>
          <cell r="J7">
            <v>69.12</v>
          </cell>
          <cell r="K7">
            <v>17.000000000000004</v>
          </cell>
        </row>
        <row r="8">
          <cell r="B8">
            <v>23.008333333333329</v>
          </cell>
          <cell r="C8">
            <v>30.3</v>
          </cell>
          <cell r="D8">
            <v>19.600000000000001</v>
          </cell>
          <cell r="E8">
            <v>86.833333333333329</v>
          </cell>
          <cell r="F8">
            <v>100</v>
          </cell>
          <cell r="G8">
            <v>53</v>
          </cell>
          <cell r="H8">
            <v>25.56</v>
          </cell>
          <cell r="I8" t="str">
            <v>*</v>
          </cell>
          <cell r="J8">
            <v>49.32</v>
          </cell>
          <cell r="K8">
            <v>3.4000000000000004</v>
          </cell>
        </row>
        <row r="9">
          <cell r="B9">
            <v>23.149999999999995</v>
          </cell>
          <cell r="C9">
            <v>29.9</v>
          </cell>
          <cell r="D9">
            <v>20</v>
          </cell>
          <cell r="E9">
            <v>89</v>
          </cell>
          <cell r="F9">
            <v>100</v>
          </cell>
          <cell r="G9">
            <v>56</v>
          </cell>
          <cell r="H9">
            <v>14.76</v>
          </cell>
          <cell r="I9" t="str">
            <v>*</v>
          </cell>
          <cell r="J9">
            <v>59.04</v>
          </cell>
          <cell r="K9">
            <v>9.7999999999999989</v>
          </cell>
        </row>
        <row r="10">
          <cell r="B10">
            <v>23.629166666666663</v>
          </cell>
          <cell r="C10">
            <v>30.6</v>
          </cell>
          <cell r="D10">
            <v>20.5</v>
          </cell>
          <cell r="E10">
            <v>85.375</v>
          </cell>
          <cell r="F10">
            <v>100</v>
          </cell>
          <cell r="G10">
            <v>52</v>
          </cell>
          <cell r="H10">
            <v>28.8</v>
          </cell>
          <cell r="I10" t="str">
            <v>*</v>
          </cell>
          <cell r="J10">
            <v>49.680000000000007</v>
          </cell>
          <cell r="K10">
            <v>0.2</v>
          </cell>
        </row>
        <row r="11">
          <cell r="B11">
            <v>22.841666666666669</v>
          </cell>
          <cell r="C11">
            <v>29.8</v>
          </cell>
          <cell r="D11">
            <v>19.100000000000001</v>
          </cell>
          <cell r="E11">
            <v>84.541666666666671</v>
          </cell>
          <cell r="F11">
            <v>100</v>
          </cell>
          <cell r="G11">
            <v>47</v>
          </cell>
          <cell r="H11">
            <v>30.6</v>
          </cell>
          <cell r="I11" t="str">
            <v>*</v>
          </cell>
          <cell r="J11">
            <v>48.96</v>
          </cell>
          <cell r="K11">
            <v>70.800000000000026</v>
          </cell>
        </row>
        <row r="12">
          <cell r="B12">
            <v>24.270833333333339</v>
          </cell>
          <cell r="C12">
            <v>31</v>
          </cell>
          <cell r="D12">
            <v>19.8</v>
          </cell>
          <cell r="E12">
            <v>84.125</v>
          </cell>
          <cell r="F12">
            <v>100</v>
          </cell>
          <cell r="G12">
            <v>48</v>
          </cell>
          <cell r="H12">
            <v>19.8</v>
          </cell>
          <cell r="I12" t="str">
            <v>*</v>
          </cell>
          <cell r="J12">
            <v>49.32</v>
          </cell>
          <cell r="K12">
            <v>14.6</v>
          </cell>
        </row>
        <row r="13">
          <cell r="B13">
            <v>24.633333333333336</v>
          </cell>
          <cell r="C13">
            <v>31.5</v>
          </cell>
          <cell r="D13">
            <v>20.100000000000001</v>
          </cell>
          <cell r="E13">
            <v>77.75</v>
          </cell>
          <cell r="F13">
            <v>95</v>
          </cell>
          <cell r="G13">
            <v>48</v>
          </cell>
          <cell r="H13">
            <v>14.4</v>
          </cell>
          <cell r="I13" t="str">
            <v>*</v>
          </cell>
          <cell r="J13">
            <v>20.88</v>
          </cell>
          <cell r="K13">
            <v>0</v>
          </cell>
        </row>
        <row r="14">
          <cell r="B14">
            <v>22.158333333333335</v>
          </cell>
          <cell r="C14">
            <v>27.2</v>
          </cell>
          <cell r="D14">
            <v>19.2</v>
          </cell>
          <cell r="E14">
            <v>90.333333333333329</v>
          </cell>
          <cell r="F14">
            <v>100</v>
          </cell>
          <cell r="G14">
            <v>59</v>
          </cell>
          <cell r="H14">
            <v>21.240000000000002</v>
          </cell>
          <cell r="I14" t="str">
            <v>*</v>
          </cell>
          <cell r="J14">
            <v>37.800000000000004</v>
          </cell>
          <cell r="K14">
            <v>21.6</v>
          </cell>
        </row>
        <row r="15">
          <cell r="B15">
            <v>23.870833333333334</v>
          </cell>
          <cell r="C15">
            <v>30.9</v>
          </cell>
          <cell r="D15">
            <v>19.3</v>
          </cell>
          <cell r="E15">
            <v>80.625</v>
          </cell>
          <cell r="F15">
            <v>100</v>
          </cell>
          <cell r="G15">
            <v>44</v>
          </cell>
          <cell r="H15">
            <v>18</v>
          </cell>
          <cell r="I15" t="str">
            <v>*</v>
          </cell>
          <cell r="J15">
            <v>23.400000000000002</v>
          </cell>
          <cell r="K15">
            <v>0</v>
          </cell>
        </row>
        <row r="16">
          <cell r="B16">
            <v>22.954166666666669</v>
          </cell>
          <cell r="C16">
            <v>30.3</v>
          </cell>
          <cell r="D16">
            <v>19.899999999999999</v>
          </cell>
          <cell r="E16">
            <v>86.208333333333329</v>
          </cell>
          <cell r="F16">
            <v>100</v>
          </cell>
          <cell r="G16">
            <v>56</v>
          </cell>
          <cell r="H16">
            <v>24.12</v>
          </cell>
          <cell r="I16" t="str">
            <v>*</v>
          </cell>
          <cell r="J16">
            <v>68.760000000000005</v>
          </cell>
          <cell r="K16">
            <v>8.1999999999999993</v>
          </cell>
        </row>
        <row r="17">
          <cell r="B17">
            <v>23.004166666666666</v>
          </cell>
          <cell r="C17">
            <v>32</v>
          </cell>
          <cell r="D17">
            <v>19.399999999999999</v>
          </cell>
          <cell r="E17">
            <v>84.458333333333329</v>
          </cell>
          <cell r="F17">
            <v>100</v>
          </cell>
          <cell r="G17">
            <v>46</v>
          </cell>
          <cell r="H17">
            <v>16.559999999999999</v>
          </cell>
          <cell r="I17" t="str">
            <v>*</v>
          </cell>
          <cell r="J17">
            <v>79.92</v>
          </cell>
          <cell r="K17">
            <v>2.2000000000000002</v>
          </cell>
        </row>
        <row r="18">
          <cell r="B18">
            <v>22.787499999999998</v>
          </cell>
          <cell r="C18">
            <v>32.200000000000003</v>
          </cell>
          <cell r="D18">
            <v>19.8</v>
          </cell>
          <cell r="E18">
            <v>86.625</v>
          </cell>
          <cell r="F18">
            <v>100</v>
          </cell>
          <cell r="G18">
            <v>45</v>
          </cell>
          <cell r="H18">
            <v>21.6</v>
          </cell>
          <cell r="I18" t="str">
            <v>*</v>
          </cell>
          <cell r="J18">
            <v>41.4</v>
          </cell>
          <cell r="K18">
            <v>2.2000000000000002</v>
          </cell>
        </row>
        <row r="19">
          <cell r="B19">
            <v>23.608333333333334</v>
          </cell>
          <cell r="C19">
            <v>32.299999999999997</v>
          </cell>
          <cell r="D19">
            <v>19.7</v>
          </cell>
          <cell r="E19">
            <v>82.125</v>
          </cell>
          <cell r="F19">
            <v>96</v>
          </cell>
          <cell r="G19">
            <v>48</v>
          </cell>
          <cell r="H19">
            <v>34.200000000000003</v>
          </cell>
          <cell r="I19" t="str">
            <v>*</v>
          </cell>
          <cell r="J19">
            <v>55.440000000000005</v>
          </cell>
          <cell r="K19">
            <v>0.8</v>
          </cell>
        </row>
        <row r="20">
          <cell r="B20">
            <v>22.975000000000005</v>
          </cell>
          <cell r="C20">
            <v>30.5</v>
          </cell>
          <cell r="D20">
            <v>19.899999999999999</v>
          </cell>
          <cell r="E20">
            <v>86</v>
          </cell>
          <cell r="F20">
            <v>100</v>
          </cell>
          <cell r="G20">
            <v>53</v>
          </cell>
          <cell r="H20">
            <v>19.8</v>
          </cell>
          <cell r="I20" t="str">
            <v>*</v>
          </cell>
          <cell r="J20">
            <v>60.480000000000004</v>
          </cell>
          <cell r="K20">
            <v>2.6</v>
          </cell>
        </row>
        <row r="21">
          <cell r="B21">
            <v>21.829166666666666</v>
          </cell>
          <cell r="C21">
            <v>28</v>
          </cell>
          <cell r="D21">
            <v>19.8</v>
          </cell>
          <cell r="E21">
            <v>88.458333333333329</v>
          </cell>
          <cell r="F21">
            <v>100</v>
          </cell>
          <cell r="G21">
            <v>58</v>
          </cell>
          <cell r="H21">
            <v>28.44</v>
          </cell>
          <cell r="I21" t="str">
            <v>*</v>
          </cell>
          <cell r="J21">
            <v>46.080000000000005</v>
          </cell>
          <cell r="K21">
            <v>39.800000000000004</v>
          </cell>
        </row>
        <row r="22">
          <cell r="B22">
            <v>21.708333333333332</v>
          </cell>
          <cell r="C22">
            <v>25.8</v>
          </cell>
          <cell r="D22">
            <v>19.100000000000001</v>
          </cell>
          <cell r="E22">
            <v>87.875</v>
          </cell>
          <cell r="F22">
            <v>100</v>
          </cell>
          <cell r="G22">
            <v>65</v>
          </cell>
          <cell r="H22">
            <v>19.8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22.754166666666666</v>
          </cell>
          <cell r="C23">
            <v>29.2</v>
          </cell>
          <cell r="D23">
            <v>19.899999999999999</v>
          </cell>
          <cell r="E23">
            <v>84.208333333333329</v>
          </cell>
          <cell r="F23">
            <v>100</v>
          </cell>
          <cell r="G23">
            <v>61</v>
          </cell>
          <cell r="H23">
            <v>15.840000000000002</v>
          </cell>
          <cell r="I23" t="str">
            <v>*</v>
          </cell>
          <cell r="J23">
            <v>29.52</v>
          </cell>
          <cell r="K23">
            <v>4.4000000000000004</v>
          </cell>
        </row>
        <row r="24">
          <cell r="B24">
            <v>22.125</v>
          </cell>
          <cell r="C24">
            <v>28.7</v>
          </cell>
          <cell r="D24">
            <v>18.8</v>
          </cell>
          <cell r="E24">
            <v>88.958333333333329</v>
          </cell>
          <cell r="F24">
            <v>100</v>
          </cell>
          <cell r="G24">
            <v>56</v>
          </cell>
          <cell r="H24">
            <v>20.16</v>
          </cell>
          <cell r="I24" t="str">
            <v>*</v>
          </cell>
          <cell r="J24">
            <v>38.519999999999996</v>
          </cell>
          <cell r="K24">
            <v>39.599999999999994</v>
          </cell>
        </row>
        <row r="25">
          <cell r="B25">
            <v>22.112500000000001</v>
          </cell>
          <cell r="C25">
            <v>26.5</v>
          </cell>
          <cell r="D25">
            <v>18.7</v>
          </cell>
          <cell r="E25">
            <v>87.125</v>
          </cell>
          <cell r="F25">
            <v>100</v>
          </cell>
          <cell r="G25">
            <v>66</v>
          </cell>
          <cell r="H25">
            <v>27.720000000000002</v>
          </cell>
          <cell r="I25" t="str">
            <v>*</v>
          </cell>
          <cell r="J25">
            <v>46.440000000000005</v>
          </cell>
          <cell r="K25">
            <v>3.4000000000000004</v>
          </cell>
        </row>
        <row r="26">
          <cell r="B26">
            <v>22.891666666666666</v>
          </cell>
          <cell r="C26">
            <v>31.1</v>
          </cell>
          <cell r="D26">
            <v>19.5</v>
          </cell>
          <cell r="E26">
            <v>84.458333333333329</v>
          </cell>
          <cell r="F26">
            <v>100</v>
          </cell>
          <cell r="G26">
            <v>45</v>
          </cell>
          <cell r="H26">
            <v>18.36</v>
          </cell>
          <cell r="I26" t="str">
            <v>*</v>
          </cell>
          <cell r="J26">
            <v>41.04</v>
          </cell>
          <cell r="K26">
            <v>4.4000000000000004</v>
          </cell>
        </row>
        <row r="27">
          <cell r="B27">
            <v>23.054166666666664</v>
          </cell>
          <cell r="C27">
            <v>29.4</v>
          </cell>
          <cell r="D27">
            <v>19.5</v>
          </cell>
          <cell r="E27">
            <v>85.583333333333329</v>
          </cell>
          <cell r="F27">
            <v>100</v>
          </cell>
          <cell r="G27">
            <v>56</v>
          </cell>
          <cell r="H27">
            <v>23.040000000000003</v>
          </cell>
          <cell r="I27" t="str">
            <v>*</v>
          </cell>
          <cell r="J27">
            <v>37.800000000000004</v>
          </cell>
          <cell r="K27">
            <v>4.4000000000000004</v>
          </cell>
        </row>
        <row r="28">
          <cell r="B28">
            <v>22.816666666666666</v>
          </cell>
          <cell r="C28">
            <v>30.9</v>
          </cell>
          <cell r="D28">
            <v>19.399999999999999</v>
          </cell>
          <cell r="E28">
            <v>85.708333333333329</v>
          </cell>
          <cell r="F28">
            <v>100</v>
          </cell>
          <cell r="G28">
            <v>49</v>
          </cell>
          <cell r="H28">
            <v>28.44</v>
          </cell>
          <cell r="I28" t="str">
            <v>*</v>
          </cell>
          <cell r="J28">
            <v>74.52</v>
          </cell>
          <cell r="K28">
            <v>1.2</v>
          </cell>
        </row>
        <row r="29">
          <cell r="B29">
            <v>23.620833333333334</v>
          </cell>
          <cell r="C29">
            <v>31.2</v>
          </cell>
          <cell r="D29">
            <v>18.600000000000001</v>
          </cell>
          <cell r="E29">
            <v>77.708333333333329</v>
          </cell>
          <cell r="F29">
            <v>97</v>
          </cell>
          <cell r="G29">
            <v>42</v>
          </cell>
          <cell r="H29">
            <v>23.759999999999998</v>
          </cell>
          <cell r="I29" t="str">
            <v>*</v>
          </cell>
          <cell r="J29">
            <v>39.6</v>
          </cell>
          <cell r="K29">
            <v>0</v>
          </cell>
        </row>
        <row r="30">
          <cell r="B30">
            <v>23.545833333333334</v>
          </cell>
          <cell r="C30">
            <v>31</v>
          </cell>
          <cell r="D30">
            <v>20.3</v>
          </cell>
          <cell r="E30">
            <v>82.25</v>
          </cell>
          <cell r="F30">
            <v>95</v>
          </cell>
          <cell r="G30">
            <v>51</v>
          </cell>
          <cell r="H30">
            <v>19.440000000000001</v>
          </cell>
          <cell r="I30" t="str">
            <v>*</v>
          </cell>
          <cell r="J30">
            <v>29.16</v>
          </cell>
          <cell r="K30">
            <v>0.60000000000000009</v>
          </cell>
        </row>
        <row r="31">
          <cell r="B31">
            <v>24.929166666666671</v>
          </cell>
          <cell r="C31">
            <v>33.9</v>
          </cell>
          <cell r="D31">
            <v>19</v>
          </cell>
          <cell r="E31">
            <v>76.041666666666671</v>
          </cell>
          <cell r="F31">
            <v>100</v>
          </cell>
          <cell r="G31">
            <v>34</v>
          </cell>
          <cell r="H31">
            <v>17.28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26.708333333333332</v>
          </cell>
          <cell r="C32">
            <v>34.700000000000003</v>
          </cell>
          <cell r="D32">
            <v>21.3</v>
          </cell>
          <cell r="E32">
            <v>69.75</v>
          </cell>
          <cell r="F32">
            <v>92</v>
          </cell>
          <cell r="G32">
            <v>32</v>
          </cell>
          <cell r="H32">
            <v>22.68</v>
          </cell>
          <cell r="I32" t="str">
            <v>*</v>
          </cell>
          <cell r="J32">
            <v>36</v>
          </cell>
          <cell r="K32">
            <v>0.4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26.331818181818186</v>
          </cell>
          <cell r="C5">
            <v>33</v>
          </cell>
          <cell r="D5">
            <v>22.4</v>
          </cell>
          <cell r="E5">
            <v>79.590909090909093</v>
          </cell>
          <cell r="F5">
            <v>98</v>
          </cell>
          <cell r="G5">
            <v>48</v>
          </cell>
          <cell r="H5">
            <v>9.3600000000000012</v>
          </cell>
          <cell r="I5" t="str">
            <v>*</v>
          </cell>
          <cell r="J5">
            <v>21.96</v>
          </cell>
          <cell r="K5">
            <v>0</v>
          </cell>
        </row>
        <row r="6">
          <cell r="B6">
            <v>27.652380952380955</v>
          </cell>
          <cell r="C6">
            <v>35</v>
          </cell>
          <cell r="D6">
            <v>22.5</v>
          </cell>
          <cell r="E6">
            <v>75.952380952380949</v>
          </cell>
          <cell r="F6">
            <v>99</v>
          </cell>
          <cell r="G6">
            <v>38</v>
          </cell>
          <cell r="H6">
            <v>10.8</v>
          </cell>
          <cell r="I6" t="str">
            <v>*</v>
          </cell>
          <cell r="J6">
            <v>30.240000000000002</v>
          </cell>
          <cell r="K6">
            <v>3</v>
          </cell>
        </row>
        <row r="7">
          <cell r="B7">
            <v>24.512499999999999</v>
          </cell>
          <cell r="C7">
            <v>29.4</v>
          </cell>
          <cell r="D7">
            <v>21.6</v>
          </cell>
          <cell r="E7">
            <v>88.666666666666671</v>
          </cell>
          <cell r="F7">
            <v>98</v>
          </cell>
          <cell r="G7">
            <v>66</v>
          </cell>
          <cell r="H7">
            <v>14.04</v>
          </cell>
          <cell r="I7" t="str">
            <v>*</v>
          </cell>
          <cell r="J7">
            <v>52.2</v>
          </cell>
          <cell r="K7">
            <v>28.799999999999997</v>
          </cell>
        </row>
        <row r="8">
          <cell r="B8">
            <v>25.395652173913046</v>
          </cell>
          <cell r="C8">
            <v>32.4</v>
          </cell>
          <cell r="D8">
            <v>21.9</v>
          </cell>
          <cell r="E8">
            <v>85.347826086956516</v>
          </cell>
          <cell r="F8">
            <v>99</v>
          </cell>
          <cell r="G8">
            <v>50</v>
          </cell>
          <cell r="H8">
            <v>15.840000000000002</v>
          </cell>
          <cell r="I8" t="str">
            <v>*</v>
          </cell>
          <cell r="J8">
            <v>32.4</v>
          </cell>
          <cell r="K8">
            <v>1.4</v>
          </cell>
        </row>
        <row r="9">
          <cell r="B9">
            <v>25.31904761904762</v>
          </cell>
          <cell r="C9">
            <v>31.8</v>
          </cell>
          <cell r="D9">
            <v>22.3</v>
          </cell>
          <cell r="E9">
            <v>84.19047619047619</v>
          </cell>
          <cell r="F9">
            <v>99</v>
          </cell>
          <cell r="G9">
            <v>54</v>
          </cell>
          <cell r="H9">
            <v>16.559999999999999</v>
          </cell>
          <cell r="I9" t="str">
            <v>*</v>
          </cell>
          <cell r="J9">
            <v>29.52</v>
          </cell>
          <cell r="K9">
            <v>0.60000000000000009</v>
          </cell>
        </row>
        <row r="10">
          <cell r="B10">
            <v>26.228571428571428</v>
          </cell>
          <cell r="C10">
            <v>33.299999999999997</v>
          </cell>
          <cell r="D10">
            <v>21.1</v>
          </cell>
          <cell r="E10">
            <v>78.761904761904759</v>
          </cell>
          <cell r="F10">
            <v>98</v>
          </cell>
          <cell r="G10">
            <v>47</v>
          </cell>
          <cell r="H10">
            <v>13.32</v>
          </cell>
          <cell r="I10" t="str">
            <v>*</v>
          </cell>
          <cell r="J10">
            <v>53.28</v>
          </cell>
          <cell r="K10">
            <v>1.8</v>
          </cell>
        </row>
        <row r="11">
          <cell r="B11">
            <v>25.300000000000008</v>
          </cell>
          <cell r="C11">
            <v>31.2</v>
          </cell>
          <cell r="D11">
            <v>22.2</v>
          </cell>
          <cell r="E11">
            <v>82.772727272727266</v>
          </cell>
          <cell r="F11">
            <v>98</v>
          </cell>
          <cell r="G11">
            <v>49</v>
          </cell>
          <cell r="H11">
            <v>6.84</v>
          </cell>
          <cell r="I11" t="str">
            <v>*</v>
          </cell>
          <cell r="J11">
            <v>23.759999999999998</v>
          </cell>
          <cell r="K11">
            <v>4.8000000000000007</v>
          </cell>
        </row>
        <row r="12">
          <cell r="B12">
            <v>26.762499999999999</v>
          </cell>
          <cell r="C12">
            <v>33.6</v>
          </cell>
          <cell r="D12">
            <v>22.3</v>
          </cell>
          <cell r="E12">
            <v>78.291666666666671</v>
          </cell>
          <cell r="F12">
            <v>99</v>
          </cell>
          <cell r="G12">
            <v>41</v>
          </cell>
          <cell r="H12">
            <v>10.44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25.640909090909091</v>
          </cell>
          <cell r="C13">
            <v>32.9</v>
          </cell>
          <cell r="D13">
            <v>23.1</v>
          </cell>
          <cell r="E13">
            <v>85.090909090909093</v>
          </cell>
          <cell r="F13">
            <v>98</v>
          </cell>
          <cell r="G13">
            <v>53</v>
          </cell>
          <cell r="H13">
            <v>10.44</v>
          </cell>
          <cell r="I13" t="str">
            <v>*</v>
          </cell>
          <cell r="J13">
            <v>29.16</v>
          </cell>
          <cell r="K13">
            <v>0.2</v>
          </cell>
        </row>
        <row r="14">
          <cell r="B14">
            <v>23.42173913043478</v>
          </cell>
          <cell r="C14">
            <v>25.7</v>
          </cell>
          <cell r="D14">
            <v>21.9</v>
          </cell>
          <cell r="E14">
            <v>94.391304347826093</v>
          </cell>
          <cell r="F14">
            <v>98</v>
          </cell>
          <cell r="G14">
            <v>80</v>
          </cell>
          <cell r="H14">
            <v>15.120000000000001</v>
          </cell>
          <cell r="I14" t="str">
            <v>*</v>
          </cell>
          <cell r="J14">
            <v>38.159999999999997</v>
          </cell>
          <cell r="K14">
            <v>13.200000000000001</v>
          </cell>
        </row>
        <row r="15">
          <cell r="B15">
            <v>25.660869565217389</v>
          </cell>
          <cell r="C15">
            <v>33.700000000000003</v>
          </cell>
          <cell r="D15">
            <v>21.2</v>
          </cell>
          <cell r="E15">
            <v>81.521739130434781</v>
          </cell>
          <cell r="F15">
            <v>99</v>
          </cell>
          <cell r="G15">
            <v>43</v>
          </cell>
          <cell r="H15">
            <v>7.5600000000000005</v>
          </cell>
          <cell r="I15" t="str">
            <v>*</v>
          </cell>
          <cell r="J15">
            <v>16.559999999999999</v>
          </cell>
          <cell r="K15">
            <v>0.2</v>
          </cell>
        </row>
        <row r="16">
          <cell r="B16">
            <v>25.587500000000002</v>
          </cell>
          <cell r="C16">
            <v>33.299999999999997</v>
          </cell>
          <cell r="D16">
            <v>23.1</v>
          </cell>
          <cell r="E16">
            <v>84.958333333333329</v>
          </cell>
          <cell r="F16">
            <v>97</v>
          </cell>
          <cell r="G16">
            <v>49</v>
          </cell>
          <cell r="H16">
            <v>12.96</v>
          </cell>
          <cell r="I16" t="str">
            <v>*</v>
          </cell>
          <cell r="J16">
            <v>42.12</v>
          </cell>
          <cell r="K16">
            <v>0.2</v>
          </cell>
        </row>
        <row r="17">
          <cell r="B17">
            <v>26.280952380952385</v>
          </cell>
          <cell r="C17">
            <v>34.200000000000003</v>
          </cell>
          <cell r="D17">
            <v>22.7</v>
          </cell>
          <cell r="E17">
            <v>80.714285714285708</v>
          </cell>
          <cell r="F17">
            <v>98</v>
          </cell>
          <cell r="G17">
            <v>43</v>
          </cell>
          <cell r="H17">
            <v>14.76</v>
          </cell>
          <cell r="I17" t="str">
            <v>*</v>
          </cell>
          <cell r="J17">
            <v>29.52</v>
          </cell>
          <cell r="K17">
            <v>0</v>
          </cell>
        </row>
        <row r="18">
          <cell r="B18">
            <v>26.671428571428578</v>
          </cell>
          <cell r="C18">
            <v>35.5</v>
          </cell>
          <cell r="D18">
            <v>22</v>
          </cell>
          <cell r="E18">
            <v>77.714285714285708</v>
          </cell>
          <cell r="F18">
            <v>97</v>
          </cell>
          <cell r="G18">
            <v>43</v>
          </cell>
          <cell r="H18">
            <v>9.3600000000000012</v>
          </cell>
          <cell r="I18" t="str">
            <v>*</v>
          </cell>
          <cell r="J18">
            <v>38.519999999999996</v>
          </cell>
          <cell r="K18">
            <v>0</v>
          </cell>
        </row>
        <row r="19">
          <cell r="B19">
            <v>25.200000000000003</v>
          </cell>
          <cell r="C19">
            <v>32.700000000000003</v>
          </cell>
          <cell r="D19">
            <v>22</v>
          </cell>
          <cell r="E19">
            <v>85.227272727272734</v>
          </cell>
          <cell r="F19">
            <v>99</v>
          </cell>
          <cell r="G19">
            <v>51</v>
          </cell>
          <cell r="H19">
            <v>18.36</v>
          </cell>
          <cell r="I19" t="str">
            <v>*</v>
          </cell>
          <cell r="J19">
            <v>50.04</v>
          </cell>
          <cell r="K19">
            <v>15.4</v>
          </cell>
        </row>
        <row r="20">
          <cell r="B20">
            <v>25.029166666666665</v>
          </cell>
          <cell r="C20">
            <v>33</v>
          </cell>
          <cell r="D20">
            <v>21.6</v>
          </cell>
          <cell r="E20">
            <v>87.375</v>
          </cell>
          <cell r="F20">
            <v>99</v>
          </cell>
          <cell r="G20">
            <v>52</v>
          </cell>
          <cell r="H20">
            <v>15.48</v>
          </cell>
          <cell r="I20" t="str">
            <v>*</v>
          </cell>
          <cell r="J20">
            <v>51.480000000000004</v>
          </cell>
          <cell r="K20">
            <v>23.8</v>
          </cell>
        </row>
        <row r="21">
          <cell r="B21">
            <v>23.686956521739127</v>
          </cell>
          <cell r="C21">
            <v>26.6</v>
          </cell>
          <cell r="D21">
            <v>22.3</v>
          </cell>
          <cell r="E21">
            <v>89.391304347826093</v>
          </cell>
          <cell r="F21">
            <v>99</v>
          </cell>
          <cell r="G21">
            <v>72</v>
          </cell>
          <cell r="H21">
            <v>14.04</v>
          </cell>
          <cell r="I21" t="str">
            <v>*</v>
          </cell>
          <cell r="J21">
            <v>27.720000000000002</v>
          </cell>
          <cell r="K21">
            <v>5.9999999999999991</v>
          </cell>
        </row>
        <row r="22">
          <cell r="B22">
            <v>24.709090909090904</v>
          </cell>
          <cell r="C22">
            <v>31.2</v>
          </cell>
          <cell r="D22">
            <v>20.5</v>
          </cell>
          <cell r="E22">
            <v>79.227272727272734</v>
          </cell>
          <cell r="F22">
            <v>98</v>
          </cell>
          <cell r="G22">
            <v>45</v>
          </cell>
          <cell r="H22">
            <v>12.6</v>
          </cell>
          <cell r="I22" t="str">
            <v>*</v>
          </cell>
          <cell r="J22">
            <v>32.76</v>
          </cell>
          <cell r="K22">
            <v>0</v>
          </cell>
        </row>
        <row r="23">
          <cell r="B23">
            <v>25.286956521739132</v>
          </cell>
          <cell r="C23">
            <v>31.4</v>
          </cell>
          <cell r="D23">
            <v>20.2</v>
          </cell>
          <cell r="E23">
            <v>67.739130434782609</v>
          </cell>
          <cell r="F23">
            <v>95</v>
          </cell>
          <cell r="G23">
            <v>51</v>
          </cell>
          <cell r="H23">
            <v>16.2</v>
          </cell>
          <cell r="I23" t="str">
            <v>*</v>
          </cell>
          <cell r="J23">
            <v>26.64</v>
          </cell>
          <cell r="K23">
            <v>0</v>
          </cell>
        </row>
        <row r="24">
          <cell r="B24">
            <v>25.331818181818186</v>
          </cell>
          <cell r="C24">
            <v>31.1</v>
          </cell>
          <cell r="D24">
            <v>22.1</v>
          </cell>
          <cell r="E24">
            <v>82.818181818181813</v>
          </cell>
          <cell r="F24">
            <v>98</v>
          </cell>
          <cell r="G24">
            <v>54</v>
          </cell>
          <cell r="H24">
            <v>11.520000000000001</v>
          </cell>
          <cell r="I24" t="str">
            <v>*</v>
          </cell>
          <cell r="J24">
            <v>31.319999999999997</v>
          </cell>
          <cell r="K24">
            <v>11.8</v>
          </cell>
        </row>
        <row r="25">
          <cell r="B25">
            <v>24.085714285714285</v>
          </cell>
          <cell r="C25">
            <v>31.1</v>
          </cell>
          <cell r="D25">
            <v>20.5</v>
          </cell>
          <cell r="E25">
            <v>86.285714285714292</v>
          </cell>
          <cell r="F25">
            <v>99</v>
          </cell>
          <cell r="G25">
            <v>53</v>
          </cell>
          <cell r="H25">
            <v>15.840000000000002</v>
          </cell>
          <cell r="I25" t="str">
            <v>*</v>
          </cell>
          <cell r="J25">
            <v>37.800000000000004</v>
          </cell>
          <cell r="K25">
            <v>97</v>
          </cell>
        </row>
        <row r="26">
          <cell r="B26">
            <v>25.636363636363637</v>
          </cell>
          <cell r="C26">
            <v>33.200000000000003</v>
          </cell>
          <cell r="D26">
            <v>21.4</v>
          </cell>
          <cell r="E26">
            <v>82.045454545454547</v>
          </cell>
          <cell r="F26">
            <v>99</v>
          </cell>
          <cell r="G26">
            <v>46</v>
          </cell>
          <cell r="H26">
            <v>19.440000000000001</v>
          </cell>
          <cell r="I26" t="str">
            <v>*</v>
          </cell>
          <cell r="J26">
            <v>55.800000000000004</v>
          </cell>
          <cell r="K26">
            <v>3</v>
          </cell>
        </row>
        <row r="27">
          <cell r="B27">
            <v>26.357142857142858</v>
          </cell>
          <cell r="C27">
            <v>32.9</v>
          </cell>
          <cell r="D27">
            <v>21.3</v>
          </cell>
          <cell r="E27">
            <v>79.904761904761898</v>
          </cell>
          <cell r="F27">
            <v>99</v>
          </cell>
          <cell r="G27">
            <v>48</v>
          </cell>
          <cell r="H27">
            <v>12.24</v>
          </cell>
          <cell r="I27" t="str">
            <v>*</v>
          </cell>
          <cell r="J27">
            <v>27.36</v>
          </cell>
          <cell r="K27">
            <v>0.2</v>
          </cell>
        </row>
        <row r="28">
          <cell r="B28">
            <v>23.887500000000003</v>
          </cell>
          <cell r="C28">
            <v>31.9</v>
          </cell>
          <cell r="D28">
            <v>20.6</v>
          </cell>
          <cell r="E28">
            <v>87.708333333333329</v>
          </cell>
          <cell r="F28">
            <v>99</v>
          </cell>
          <cell r="G28">
            <v>52</v>
          </cell>
          <cell r="H28">
            <v>15.120000000000001</v>
          </cell>
          <cell r="I28" t="str">
            <v>*</v>
          </cell>
          <cell r="J28">
            <v>37.080000000000005</v>
          </cell>
          <cell r="K28">
            <v>8.8000000000000007</v>
          </cell>
        </row>
        <row r="29">
          <cell r="B29">
            <v>25.813636363636363</v>
          </cell>
          <cell r="C29">
            <v>33.5</v>
          </cell>
          <cell r="D29">
            <v>20</v>
          </cell>
          <cell r="E29">
            <v>78.954545454545453</v>
          </cell>
          <cell r="F29">
            <v>99</v>
          </cell>
          <cell r="G29">
            <v>47</v>
          </cell>
          <cell r="H29">
            <v>7.5600000000000005</v>
          </cell>
          <cell r="I29" t="str">
            <v>*</v>
          </cell>
          <cell r="J29">
            <v>18.720000000000002</v>
          </cell>
          <cell r="K29">
            <v>0.4</v>
          </cell>
        </row>
        <row r="30">
          <cell r="B30">
            <v>26.131818181818186</v>
          </cell>
          <cell r="C30">
            <v>32.6</v>
          </cell>
          <cell r="D30">
            <v>22.7</v>
          </cell>
          <cell r="E30">
            <v>81.454545454545453</v>
          </cell>
          <cell r="F30">
            <v>98</v>
          </cell>
          <cell r="G30">
            <v>46</v>
          </cell>
          <cell r="H30">
            <v>7.9200000000000008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27.679166666666671</v>
          </cell>
          <cell r="C31">
            <v>35.200000000000003</v>
          </cell>
          <cell r="D31">
            <v>22.2</v>
          </cell>
          <cell r="E31">
            <v>74.875</v>
          </cell>
          <cell r="F31">
            <v>99</v>
          </cell>
          <cell r="G31">
            <v>39</v>
          </cell>
          <cell r="H31">
            <v>10.08</v>
          </cell>
          <cell r="I31" t="str">
            <v>*</v>
          </cell>
          <cell r="J31">
            <v>24.12</v>
          </cell>
          <cell r="K31">
            <v>0</v>
          </cell>
        </row>
        <row r="32">
          <cell r="B32">
            <v>26.200000000000003</v>
          </cell>
          <cell r="C32">
            <v>33.299999999999997</v>
          </cell>
          <cell r="D32">
            <v>20.8</v>
          </cell>
          <cell r="E32">
            <v>79.458333333333329</v>
          </cell>
          <cell r="F32">
            <v>99</v>
          </cell>
          <cell r="G32">
            <v>55</v>
          </cell>
          <cell r="H32">
            <v>11.520000000000001</v>
          </cell>
          <cell r="I32" t="str">
            <v>*</v>
          </cell>
          <cell r="J32">
            <v>37.440000000000005</v>
          </cell>
          <cell r="K32">
            <v>44.400000000000006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24.483333333333324</v>
          </cell>
          <cell r="C5">
            <v>30.8</v>
          </cell>
          <cell r="D5">
            <v>21</v>
          </cell>
          <cell r="E5">
            <v>83.375</v>
          </cell>
          <cell r="F5">
            <v>98</v>
          </cell>
          <cell r="G5">
            <v>56</v>
          </cell>
          <cell r="H5">
            <v>14.04</v>
          </cell>
          <cell r="I5" t="str">
            <v>*</v>
          </cell>
          <cell r="J5">
            <v>30.6</v>
          </cell>
          <cell r="K5">
            <v>1</v>
          </cell>
        </row>
        <row r="6">
          <cell r="B6">
            <v>25.591666666666669</v>
          </cell>
          <cell r="C6">
            <v>32.6</v>
          </cell>
          <cell r="D6">
            <v>20.8</v>
          </cell>
          <cell r="E6">
            <v>82.125</v>
          </cell>
          <cell r="F6">
            <v>97</v>
          </cell>
          <cell r="G6">
            <v>48</v>
          </cell>
          <cell r="H6">
            <v>19.440000000000001</v>
          </cell>
          <cell r="I6" t="str">
            <v>*</v>
          </cell>
          <cell r="J6">
            <v>39.96</v>
          </cell>
          <cell r="K6">
            <v>21.8</v>
          </cell>
        </row>
        <row r="7">
          <cell r="B7">
            <v>21.674999999999997</v>
          </cell>
          <cell r="C7">
            <v>24.9</v>
          </cell>
          <cell r="D7">
            <v>19.8</v>
          </cell>
          <cell r="E7">
            <v>95.375</v>
          </cell>
          <cell r="F7">
            <v>99</v>
          </cell>
          <cell r="G7">
            <v>78</v>
          </cell>
          <cell r="H7">
            <v>12.96</v>
          </cell>
          <cell r="I7" t="str">
            <v>*</v>
          </cell>
          <cell r="J7">
            <v>27</v>
          </cell>
          <cell r="K7">
            <v>23.4</v>
          </cell>
        </row>
        <row r="8">
          <cell r="B8">
            <v>24.045833333333334</v>
          </cell>
          <cell r="C8">
            <v>30.6</v>
          </cell>
          <cell r="D8">
            <v>20.6</v>
          </cell>
          <cell r="E8">
            <v>79.25</v>
          </cell>
          <cell r="F8">
            <v>97</v>
          </cell>
          <cell r="G8">
            <v>39</v>
          </cell>
          <cell r="H8">
            <v>9.7200000000000006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25.570833333333326</v>
          </cell>
          <cell r="C9">
            <v>32.299999999999997</v>
          </cell>
          <cell r="D9">
            <v>19.3</v>
          </cell>
          <cell r="E9">
            <v>65.791666666666671</v>
          </cell>
          <cell r="F9">
            <v>93</v>
          </cell>
          <cell r="G9">
            <v>33</v>
          </cell>
          <cell r="H9">
            <v>11.16</v>
          </cell>
          <cell r="I9" t="str">
            <v>*</v>
          </cell>
          <cell r="J9">
            <v>21.96</v>
          </cell>
          <cell r="K9">
            <v>0</v>
          </cell>
        </row>
        <row r="10">
          <cell r="B10">
            <v>26.5625</v>
          </cell>
          <cell r="C10">
            <v>32.1</v>
          </cell>
          <cell r="D10">
            <v>20.6</v>
          </cell>
          <cell r="E10">
            <v>61.958333333333336</v>
          </cell>
          <cell r="F10">
            <v>86</v>
          </cell>
          <cell r="G10">
            <v>40</v>
          </cell>
          <cell r="H10">
            <v>14.04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25.175000000000001</v>
          </cell>
          <cell r="C11">
            <v>29.9</v>
          </cell>
          <cell r="D11">
            <v>21.1</v>
          </cell>
          <cell r="E11">
            <v>76.875</v>
          </cell>
          <cell r="F11">
            <v>92</v>
          </cell>
          <cell r="G11">
            <v>55</v>
          </cell>
          <cell r="H11">
            <v>12.6</v>
          </cell>
          <cell r="I11" t="str">
            <v>*</v>
          </cell>
          <cell r="J11">
            <v>28.8</v>
          </cell>
          <cell r="K11">
            <v>0</v>
          </cell>
        </row>
        <row r="12">
          <cell r="B12">
            <v>26.375000000000004</v>
          </cell>
          <cell r="C12">
            <v>33</v>
          </cell>
          <cell r="D12">
            <v>20.100000000000001</v>
          </cell>
          <cell r="E12">
            <v>70.708333333333329</v>
          </cell>
          <cell r="F12">
            <v>96</v>
          </cell>
          <cell r="G12">
            <v>39</v>
          </cell>
          <cell r="H12">
            <v>12.96</v>
          </cell>
          <cell r="I12" t="str">
            <v>*</v>
          </cell>
          <cell r="J12">
            <v>23.400000000000002</v>
          </cell>
          <cell r="K12">
            <v>0</v>
          </cell>
        </row>
        <row r="13">
          <cell r="B13">
            <v>26.079166666666666</v>
          </cell>
          <cell r="C13">
            <v>33.9</v>
          </cell>
          <cell r="D13">
            <v>22.4</v>
          </cell>
          <cell r="E13">
            <v>73.583333333333329</v>
          </cell>
          <cell r="F13">
            <v>88</v>
          </cell>
          <cell r="G13">
            <v>45</v>
          </cell>
          <cell r="H13">
            <v>15.48</v>
          </cell>
          <cell r="I13" t="str">
            <v>*</v>
          </cell>
          <cell r="J13">
            <v>40.680000000000007</v>
          </cell>
          <cell r="K13">
            <v>0</v>
          </cell>
        </row>
        <row r="14">
          <cell r="B14">
            <v>23.649999999999995</v>
          </cell>
          <cell r="C14">
            <v>30</v>
          </cell>
          <cell r="D14">
            <v>20.399999999999999</v>
          </cell>
          <cell r="E14">
            <v>81.875</v>
          </cell>
          <cell r="F14">
            <v>94</v>
          </cell>
          <cell r="G14">
            <v>58</v>
          </cell>
          <cell r="H14">
            <v>18</v>
          </cell>
          <cell r="I14" t="str">
            <v>*</v>
          </cell>
          <cell r="J14">
            <v>46.800000000000004</v>
          </cell>
          <cell r="K14">
            <v>0</v>
          </cell>
        </row>
        <row r="15">
          <cell r="B15">
            <v>23.262500000000003</v>
          </cell>
          <cell r="C15">
            <v>30.5</v>
          </cell>
          <cell r="D15">
            <v>20</v>
          </cell>
          <cell r="E15">
            <v>85.666666666666671</v>
          </cell>
          <cell r="F15">
            <v>98</v>
          </cell>
          <cell r="G15">
            <v>53</v>
          </cell>
          <cell r="H15">
            <v>7.5600000000000005</v>
          </cell>
          <cell r="I15" t="str">
            <v>*</v>
          </cell>
          <cell r="J15">
            <v>28.8</v>
          </cell>
          <cell r="K15">
            <v>0.2</v>
          </cell>
        </row>
        <row r="16">
          <cell r="B16">
            <v>24.816666666666674</v>
          </cell>
          <cell r="C16">
            <v>31.5</v>
          </cell>
          <cell r="D16">
            <v>21.1</v>
          </cell>
          <cell r="E16">
            <v>81.125</v>
          </cell>
          <cell r="F16">
            <v>97</v>
          </cell>
          <cell r="G16">
            <v>50</v>
          </cell>
          <cell r="H16">
            <v>27.36</v>
          </cell>
          <cell r="I16" t="str">
            <v>*</v>
          </cell>
          <cell r="J16">
            <v>55.800000000000004</v>
          </cell>
          <cell r="K16">
            <v>1</v>
          </cell>
        </row>
        <row r="17">
          <cell r="B17">
            <v>22.591666666666665</v>
          </cell>
          <cell r="C17">
            <v>28</v>
          </cell>
          <cell r="D17">
            <v>19.899999999999999</v>
          </cell>
          <cell r="E17">
            <v>89.625</v>
          </cell>
          <cell r="F17">
            <v>98</v>
          </cell>
          <cell r="G17">
            <v>69</v>
          </cell>
          <cell r="H17">
            <v>39.6</v>
          </cell>
          <cell r="I17" t="str">
            <v>*</v>
          </cell>
          <cell r="J17">
            <v>69.48</v>
          </cell>
          <cell r="K17">
            <v>13.799999999999999</v>
          </cell>
        </row>
        <row r="18">
          <cell r="B18">
            <v>25.808333333333326</v>
          </cell>
          <cell r="C18">
            <v>32.799999999999997</v>
          </cell>
          <cell r="D18">
            <v>21.7</v>
          </cell>
          <cell r="E18">
            <v>79.166666666666671</v>
          </cell>
          <cell r="F18">
            <v>97</v>
          </cell>
          <cell r="G18">
            <v>45</v>
          </cell>
          <cell r="H18">
            <v>24.12</v>
          </cell>
          <cell r="I18" t="str">
            <v>*</v>
          </cell>
          <cell r="J18">
            <v>46.440000000000005</v>
          </cell>
          <cell r="K18">
            <v>3.4</v>
          </cell>
        </row>
        <row r="19">
          <cell r="B19">
            <v>24.120833333333334</v>
          </cell>
          <cell r="C19">
            <v>28.1</v>
          </cell>
          <cell r="D19">
            <v>20.6</v>
          </cell>
          <cell r="E19">
            <v>82.75</v>
          </cell>
          <cell r="F19">
            <v>96</v>
          </cell>
          <cell r="G19">
            <v>63</v>
          </cell>
          <cell r="H19">
            <v>24.12</v>
          </cell>
          <cell r="I19" t="str">
            <v>*</v>
          </cell>
          <cell r="J19">
            <v>55.800000000000004</v>
          </cell>
          <cell r="K19">
            <v>7.6</v>
          </cell>
        </row>
        <row r="20">
          <cell r="B20">
            <v>25.241666666666664</v>
          </cell>
          <cell r="C20">
            <v>31.6</v>
          </cell>
          <cell r="D20">
            <v>21.7</v>
          </cell>
          <cell r="E20">
            <v>80.083333333333329</v>
          </cell>
          <cell r="F20">
            <v>96</v>
          </cell>
          <cell r="G20">
            <v>52</v>
          </cell>
          <cell r="H20">
            <v>21.240000000000002</v>
          </cell>
          <cell r="I20" t="str">
            <v>*</v>
          </cell>
          <cell r="J20">
            <v>52.92</v>
          </cell>
          <cell r="K20">
            <v>4.4000000000000004</v>
          </cell>
        </row>
        <row r="21">
          <cell r="B21">
            <v>22.004166666666666</v>
          </cell>
          <cell r="C21">
            <v>27.5</v>
          </cell>
          <cell r="D21">
            <v>17.7</v>
          </cell>
          <cell r="E21">
            <v>83.416666666666671</v>
          </cell>
          <cell r="F21">
            <v>99</v>
          </cell>
          <cell r="G21">
            <v>58</v>
          </cell>
          <cell r="H21">
            <v>17.64</v>
          </cell>
          <cell r="I21" t="str">
            <v>*</v>
          </cell>
          <cell r="J21">
            <v>34.92</v>
          </cell>
          <cell r="K21">
            <v>59.2</v>
          </cell>
        </row>
        <row r="22">
          <cell r="B22">
            <v>20.291666666666668</v>
          </cell>
          <cell r="C22">
            <v>27.3</v>
          </cell>
          <cell r="D22">
            <v>14.1</v>
          </cell>
          <cell r="E22">
            <v>63.166666666666664</v>
          </cell>
          <cell r="F22">
            <v>87</v>
          </cell>
          <cell r="G22">
            <v>34</v>
          </cell>
          <cell r="H22">
            <v>19.079999999999998</v>
          </cell>
          <cell r="I22" t="str">
            <v>*</v>
          </cell>
          <cell r="J22">
            <v>38.519999999999996</v>
          </cell>
          <cell r="K22">
            <v>0</v>
          </cell>
        </row>
        <row r="23">
          <cell r="B23">
            <v>19.716666666666665</v>
          </cell>
          <cell r="C23">
            <v>25.3</v>
          </cell>
          <cell r="D23">
            <v>14.7</v>
          </cell>
          <cell r="E23">
            <v>70.708333333333329</v>
          </cell>
          <cell r="F23">
            <v>82</v>
          </cell>
          <cell r="G23">
            <v>52</v>
          </cell>
          <cell r="H23">
            <v>13.68</v>
          </cell>
          <cell r="I23" t="str">
            <v>*</v>
          </cell>
          <cell r="J23">
            <v>27.36</v>
          </cell>
          <cell r="K23">
            <v>0</v>
          </cell>
        </row>
        <row r="24">
          <cell r="B24">
            <v>21.920833333333334</v>
          </cell>
          <cell r="C24">
            <v>27</v>
          </cell>
          <cell r="D24">
            <v>19.3</v>
          </cell>
          <cell r="E24">
            <v>85.75</v>
          </cell>
          <cell r="F24">
            <v>98</v>
          </cell>
          <cell r="G24">
            <v>63</v>
          </cell>
          <cell r="H24">
            <v>17.28</v>
          </cell>
          <cell r="I24" t="str">
            <v>*</v>
          </cell>
          <cell r="J24">
            <v>38.519999999999996</v>
          </cell>
          <cell r="K24">
            <v>28.799999999999997</v>
          </cell>
        </row>
        <row r="25">
          <cell r="B25">
            <v>22.662499999999994</v>
          </cell>
          <cell r="C25">
            <v>27.9</v>
          </cell>
          <cell r="D25">
            <v>19.3</v>
          </cell>
          <cell r="E25">
            <v>88.041666666666671</v>
          </cell>
          <cell r="F25">
            <v>98</v>
          </cell>
          <cell r="G25">
            <v>66</v>
          </cell>
          <cell r="H25">
            <v>13.32</v>
          </cell>
          <cell r="I25" t="str">
            <v>*</v>
          </cell>
          <cell r="J25">
            <v>43.92</v>
          </cell>
          <cell r="K25">
            <v>2.6</v>
          </cell>
        </row>
        <row r="26">
          <cell r="B26">
            <v>24.483333333333338</v>
          </cell>
          <cell r="C26">
            <v>30.2</v>
          </cell>
          <cell r="D26">
            <v>20.6</v>
          </cell>
          <cell r="E26">
            <v>82.375</v>
          </cell>
          <cell r="F26">
            <v>97</v>
          </cell>
          <cell r="G26">
            <v>55</v>
          </cell>
          <cell r="H26">
            <v>10.8</v>
          </cell>
          <cell r="I26" t="str">
            <v>*</v>
          </cell>
          <cell r="J26">
            <v>34.92</v>
          </cell>
          <cell r="K26">
            <v>4.8</v>
          </cell>
        </row>
        <row r="27">
          <cell r="B27">
            <v>24.262500000000003</v>
          </cell>
          <cell r="C27">
            <v>31.3</v>
          </cell>
          <cell r="D27">
            <v>20.8</v>
          </cell>
          <cell r="E27">
            <v>84.875</v>
          </cell>
          <cell r="F27">
            <v>98</v>
          </cell>
          <cell r="G27">
            <v>52</v>
          </cell>
          <cell r="H27">
            <v>13.32</v>
          </cell>
          <cell r="I27" t="str">
            <v>*</v>
          </cell>
          <cell r="J27">
            <v>32.76</v>
          </cell>
          <cell r="K27">
            <v>11.600000000000001</v>
          </cell>
        </row>
        <row r="28">
          <cell r="B28">
            <v>21.199999999999992</v>
          </cell>
          <cell r="C28">
            <v>24.2</v>
          </cell>
          <cell r="D28">
            <v>19.600000000000001</v>
          </cell>
          <cell r="E28">
            <v>93.458333333333329</v>
          </cell>
          <cell r="F28">
            <v>98</v>
          </cell>
          <cell r="G28">
            <v>70</v>
          </cell>
          <cell r="H28">
            <v>12.24</v>
          </cell>
          <cell r="I28" t="str">
            <v>*</v>
          </cell>
          <cell r="J28">
            <v>30.6</v>
          </cell>
          <cell r="K28">
            <v>60.999999999999986</v>
          </cell>
        </row>
        <row r="29">
          <cell r="B29">
            <v>23.195833333333336</v>
          </cell>
          <cell r="C29">
            <v>31.3</v>
          </cell>
          <cell r="D29">
            <v>18.5</v>
          </cell>
          <cell r="E29">
            <v>82.791666666666671</v>
          </cell>
          <cell r="F29">
            <v>100</v>
          </cell>
          <cell r="G29">
            <v>51</v>
          </cell>
          <cell r="H29">
            <v>12.96</v>
          </cell>
          <cell r="I29" t="str">
            <v>*</v>
          </cell>
          <cell r="J29">
            <v>34.56</v>
          </cell>
          <cell r="K29">
            <v>0.2</v>
          </cell>
        </row>
        <row r="30">
          <cell r="B30">
            <v>23.066666666666666</v>
          </cell>
          <cell r="C30">
            <v>28.3</v>
          </cell>
          <cell r="D30">
            <v>18.3</v>
          </cell>
          <cell r="E30">
            <v>85.916666666666671</v>
          </cell>
          <cell r="F30">
            <v>98</v>
          </cell>
          <cell r="G30">
            <v>64</v>
          </cell>
          <cell r="H30">
            <v>10.8</v>
          </cell>
          <cell r="I30" t="str">
            <v>*</v>
          </cell>
          <cell r="J30">
            <v>43.56</v>
          </cell>
          <cell r="K30">
            <v>15.399999999999997</v>
          </cell>
        </row>
        <row r="31">
          <cell r="B31">
            <v>24.054166666666671</v>
          </cell>
          <cell r="C31">
            <v>30.3</v>
          </cell>
          <cell r="D31">
            <v>20.5</v>
          </cell>
          <cell r="E31">
            <v>83.291666666666671</v>
          </cell>
          <cell r="F31">
            <v>96</v>
          </cell>
          <cell r="G31">
            <v>56</v>
          </cell>
          <cell r="H31">
            <v>14.76</v>
          </cell>
          <cell r="I31" t="str">
            <v>*</v>
          </cell>
          <cell r="J31">
            <v>50.04</v>
          </cell>
          <cell r="K31">
            <v>16.600000000000001</v>
          </cell>
        </row>
        <row r="32">
          <cell r="B32">
            <v>24.400000000000002</v>
          </cell>
          <cell r="C32">
            <v>32.200000000000003</v>
          </cell>
          <cell r="D32">
            <v>20.3</v>
          </cell>
          <cell r="E32">
            <v>82.333333333333329</v>
          </cell>
          <cell r="F32">
            <v>98</v>
          </cell>
          <cell r="G32">
            <v>50</v>
          </cell>
          <cell r="H32">
            <v>18.720000000000002</v>
          </cell>
          <cell r="I32" t="str">
            <v>*</v>
          </cell>
          <cell r="J32">
            <v>52.2</v>
          </cell>
          <cell r="K32">
            <v>3.6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24.441666666666666</v>
          </cell>
          <cell r="C5">
            <v>30.7</v>
          </cell>
          <cell r="D5">
            <v>21.9</v>
          </cell>
          <cell r="E5">
            <v>85.416666666666671</v>
          </cell>
          <cell r="F5">
            <v>100</v>
          </cell>
          <cell r="G5">
            <v>57</v>
          </cell>
          <cell r="H5">
            <v>3.9600000000000004</v>
          </cell>
          <cell r="I5" t="str">
            <v>*</v>
          </cell>
          <cell r="J5">
            <v>21.6</v>
          </cell>
          <cell r="K5">
            <v>19.399999999999999</v>
          </cell>
        </row>
        <row r="6">
          <cell r="B6">
            <v>24.154166666666669</v>
          </cell>
          <cell r="C6">
            <v>31.8</v>
          </cell>
          <cell r="D6">
            <v>21.7</v>
          </cell>
          <cell r="E6">
            <v>89.333333333333329</v>
          </cell>
          <cell r="F6">
            <v>100</v>
          </cell>
          <cell r="G6">
            <v>53</v>
          </cell>
          <cell r="H6">
            <v>9.7200000000000006</v>
          </cell>
          <cell r="I6" t="str">
            <v>*</v>
          </cell>
          <cell r="J6">
            <v>27.720000000000002</v>
          </cell>
          <cell r="K6">
            <v>3.4000000000000004</v>
          </cell>
        </row>
        <row r="7">
          <cell r="B7">
            <v>21.766666666666669</v>
          </cell>
          <cell r="C7">
            <v>25.8</v>
          </cell>
          <cell r="D7">
            <v>20.2</v>
          </cell>
          <cell r="E7">
            <v>94.958333333333329</v>
          </cell>
          <cell r="F7">
            <v>100</v>
          </cell>
          <cell r="G7">
            <v>75</v>
          </cell>
          <cell r="H7">
            <v>7.2</v>
          </cell>
          <cell r="I7" t="str">
            <v>*</v>
          </cell>
          <cell r="J7">
            <v>24.48</v>
          </cell>
          <cell r="K7">
            <v>62</v>
          </cell>
        </row>
        <row r="8">
          <cell r="B8">
            <v>23.987499999999997</v>
          </cell>
          <cell r="C8">
            <v>31.4</v>
          </cell>
          <cell r="D8">
            <v>19.100000000000001</v>
          </cell>
          <cell r="E8">
            <v>81</v>
          </cell>
          <cell r="F8">
            <v>100</v>
          </cell>
          <cell r="G8">
            <v>43</v>
          </cell>
          <cell r="H8">
            <v>8.2799999999999994</v>
          </cell>
          <cell r="I8" t="str">
            <v>*</v>
          </cell>
          <cell r="J8">
            <v>20.16</v>
          </cell>
          <cell r="K8">
            <v>0.2</v>
          </cell>
        </row>
        <row r="9">
          <cell r="B9">
            <v>24.412499999999994</v>
          </cell>
          <cell r="C9">
            <v>32.9</v>
          </cell>
          <cell r="D9">
            <v>17.600000000000001</v>
          </cell>
          <cell r="E9">
            <v>66.875</v>
          </cell>
          <cell r="F9">
            <v>92</v>
          </cell>
          <cell r="G9">
            <v>27</v>
          </cell>
          <cell r="H9">
            <v>0</v>
          </cell>
          <cell r="I9" t="str">
            <v>*</v>
          </cell>
          <cell r="J9">
            <v>0</v>
          </cell>
          <cell r="K9">
            <v>0</v>
          </cell>
        </row>
        <row r="10">
          <cell r="B10">
            <v>24.904166666666665</v>
          </cell>
          <cell r="C10">
            <v>33.4</v>
          </cell>
          <cell r="D10">
            <v>17.7</v>
          </cell>
          <cell r="E10">
            <v>67.416666666666671</v>
          </cell>
          <cell r="F10">
            <v>93</v>
          </cell>
          <cell r="G10">
            <v>31</v>
          </cell>
          <cell r="H10">
            <v>0</v>
          </cell>
          <cell r="I10" t="str">
            <v>*</v>
          </cell>
          <cell r="J10">
            <v>0</v>
          </cell>
          <cell r="K10">
            <v>0</v>
          </cell>
        </row>
        <row r="11">
          <cell r="B11">
            <v>24.875</v>
          </cell>
          <cell r="C11">
            <v>32.6</v>
          </cell>
          <cell r="D11">
            <v>19.3</v>
          </cell>
          <cell r="E11">
            <v>74.875</v>
          </cell>
          <cell r="F11">
            <v>100</v>
          </cell>
          <cell r="G11">
            <v>40</v>
          </cell>
          <cell r="H11">
            <v>10.44</v>
          </cell>
          <cell r="I11" t="str">
            <v>*</v>
          </cell>
          <cell r="J11">
            <v>43.92</v>
          </cell>
          <cell r="K11">
            <v>0</v>
          </cell>
        </row>
        <row r="12">
          <cell r="B12">
            <v>25.779166666666669</v>
          </cell>
          <cell r="C12">
            <v>35</v>
          </cell>
          <cell r="D12">
            <v>18.5</v>
          </cell>
          <cell r="E12">
            <v>72.416666666666671</v>
          </cell>
          <cell r="F12">
            <v>100</v>
          </cell>
          <cell r="G12">
            <v>30</v>
          </cell>
          <cell r="H12">
            <v>9.7200000000000006</v>
          </cell>
          <cell r="I12" t="str">
            <v>*</v>
          </cell>
          <cell r="J12">
            <v>24.840000000000003</v>
          </cell>
          <cell r="K12">
            <v>0</v>
          </cell>
        </row>
        <row r="13">
          <cell r="B13">
            <v>24.604166666666671</v>
          </cell>
          <cell r="C13">
            <v>32.799999999999997</v>
          </cell>
          <cell r="D13">
            <v>19.8</v>
          </cell>
          <cell r="E13">
            <v>78.833333333333329</v>
          </cell>
          <cell r="F13">
            <v>100</v>
          </cell>
          <cell r="G13">
            <v>46</v>
          </cell>
          <cell r="H13">
            <v>7.2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24.329166666666666</v>
          </cell>
          <cell r="C14">
            <v>30.9</v>
          </cell>
          <cell r="D14">
            <v>21.1</v>
          </cell>
          <cell r="E14">
            <v>81.458333333333329</v>
          </cell>
          <cell r="F14">
            <v>96</v>
          </cell>
          <cell r="G14">
            <v>51</v>
          </cell>
          <cell r="H14">
            <v>11.520000000000001</v>
          </cell>
          <cell r="I14" t="str">
            <v>*</v>
          </cell>
          <cell r="J14">
            <v>29.880000000000003</v>
          </cell>
          <cell r="K14">
            <v>0.6</v>
          </cell>
        </row>
        <row r="15">
          <cell r="B15">
            <v>24.445833333333336</v>
          </cell>
          <cell r="C15">
            <v>32.799999999999997</v>
          </cell>
          <cell r="D15">
            <v>20.5</v>
          </cell>
          <cell r="E15">
            <v>82.208333333333329</v>
          </cell>
          <cell r="F15">
            <v>100</v>
          </cell>
          <cell r="G15">
            <v>40</v>
          </cell>
          <cell r="H15">
            <v>3.9600000000000004</v>
          </cell>
          <cell r="I15" t="str">
            <v>*</v>
          </cell>
          <cell r="J15">
            <v>18.720000000000002</v>
          </cell>
          <cell r="K15">
            <v>0</v>
          </cell>
        </row>
        <row r="16">
          <cell r="B16">
            <v>23.74166666666666</v>
          </cell>
          <cell r="C16">
            <v>32.700000000000003</v>
          </cell>
          <cell r="D16">
            <v>19.600000000000001</v>
          </cell>
          <cell r="E16">
            <v>84.291666666666671</v>
          </cell>
          <cell r="F16">
            <v>100</v>
          </cell>
          <cell r="G16">
            <v>46</v>
          </cell>
          <cell r="H16">
            <v>8.64</v>
          </cell>
          <cell r="I16" t="str">
            <v>*</v>
          </cell>
          <cell r="J16">
            <v>35.28</v>
          </cell>
          <cell r="K16">
            <v>0.4</v>
          </cell>
        </row>
        <row r="17">
          <cell r="B17">
            <v>22.758333333333329</v>
          </cell>
          <cell r="C17">
            <v>29.8</v>
          </cell>
          <cell r="D17">
            <v>19.2</v>
          </cell>
          <cell r="E17">
            <v>89.458333333333329</v>
          </cell>
          <cell r="F17">
            <v>100</v>
          </cell>
          <cell r="G17">
            <v>60</v>
          </cell>
          <cell r="H17">
            <v>13.68</v>
          </cell>
          <cell r="I17" t="str">
            <v>*</v>
          </cell>
          <cell r="J17">
            <v>34.92</v>
          </cell>
          <cell r="K17">
            <v>30.2</v>
          </cell>
        </row>
        <row r="18">
          <cell r="B18">
            <v>25.170833333333334</v>
          </cell>
          <cell r="C18">
            <v>34.799999999999997</v>
          </cell>
          <cell r="D18">
            <v>21.2</v>
          </cell>
          <cell r="E18">
            <v>83</v>
          </cell>
          <cell r="F18">
            <v>100</v>
          </cell>
          <cell r="G18">
            <v>40</v>
          </cell>
          <cell r="H18">
            <v>16.2</v>
          </cell>
          <cell r="I18" t="str">
            <v>*</v>
          </cell>
          <cell r="J18">
            <v>59.04</v>
          </cell>
          <cell r="K18">
            <v>1.4000000000000001</v>
          </cell>
        </row>
        <row r="19">
          <cell r="B19">
            <v>23.829166666666655</v>
          </cell>
          <cell r="C19">
            <v>30</v>
          </cell>
          <cell r="D19">
            <v>19.600000000000001</v>
          </cell>
          <cell r="E19">
            <v>83.625</v>
          </cell>
          <cell r="F19">
            <v>100</v>
          </cell>
          <cell r="G19">
            <v>56</v>
          </cell>
          <cell r="H19">
            <v>14.4</v>
          </cell>
          <cell r="I19" t="str">
            <v>*</v>
          </cell>
          <cell r="J19">
            <v>39.96</v>
          </cell>
          <cell r="K19">
            <v>19.600000000000001</v>
          </cell>
        </row>
        <row r="20">
          <cell r="B20">
            <v>23.491666666666664</v>
          </cell>
          <cell r="C20">
            <v>30.9</v>
          </cell>
          <cell r="D20">
            <v>20.100000000000001</v>
          </cell>
          <cell r="E20">
            <v>88.75</v>
          </cell>
          <cell r="F20">
            <v>100</v>
          </cell>
          <cell r="G20">
            <v>58</v>
          </cell>
          <cell r="H20">
            <v>12.96</v>
          </cell>
          <cell r="I20" t="str">
            <v>*</v>
          </cell>
          <cell r="J20">
            <v>35.64</v>
          </cell>
          <cell r="K20">
            <v>92.800000000000011</v>
          </cell>
        </row>
        <row r="21">
          <cell r="B21">
            <v>21.05</v>
          </cell>
          <cell r="C21">
            <v>27.8</v>
          </cell>
          <cell r="D21">
            <v>17.899999999999999</v>
          </cell>
          <cell r="E21">
            <v>89.333333333333329</v>
          </cell>
          <cell r="F21">
            <v>100</v>
          </cell>
          <cell r="G21">
            <v>57</v>
          </cell>
          <cell r="H21">
            <v>10.44</v>
          </cell>
          <cell r="I21" t="str">
            <v>*</v>
          </cell>
          <cell r="J21">
            <v>48.6</v>
          </cell>
          <cell r="K21">
            <v>47.6</v>
          </cell>
        </row>
        <row r="22">
          <cell r="B22">
            <v>18.808333333333334</v>
          </cell>
          <cell r="C22">
            <v>26.2</v>
          </cell>
          <cell r="D22">
            <v>12.4</v>
          </cell>
          <cell r="E22">
            <v>59.208333333333336</v>
          </cell>
          <cell r="F22">
            <v>85</v>
          </cell>
          <cell r="G22">
            <v>30</v>
          </cell>
          <cell r="H22">
            <v>11.520000000000001</v>
          </cell>
          <cell r="I22" t="str">
            <v>*</v>
          </cell>
          <cell r="J22">
            <v>29.16</v>
          </cell>
          <cell r="K22">
            <v>0</v>
          </cell>
        </row>
        <row r="23">
          <cell r="B23">
            <v>19.333333333333332</v>
          </cell>
          <cell r="C23">
            <v>28.6</v>
          </cell>
          <cell r="D23">
            <v>12.2</v>
          </cell>
          <cell r="E23">
            <v>73</v>
          </cell>
          <cell r="F23">
            <v>89</v>
          </cell>
          <cell r="G23">
            <v>53</v>
          </cell>
          <cell r="H23">
            <v>14.76</v>
          </cell>
          <cell r="I23" t="str">
            <v>*</v>
          </cell>
          <cell r="J23">
            <v>29.880000000000003</v>
          </cell>
          <cell r="K23">
            <v>0</v>
          </cell>
        </row>
        <row r="24">
          <cell r="B24">
            <v>20.9375</v>
          </cell>
          <cell r="C24">
            <v>22.8</v>
          </cell>
          <cell r="D24">
            <v>18.399999999999999</v>
          </cell>
          <cell r="E24">
            <v>88.041666666666671</v>
          </cell>
          <cell r="F24">
            <v>94</v>
          </cell>
          <cell r="G24">
            <v>78</v>
          </cell>
          <cell r="H24">
            <v>2.52</v>
          </cell>
          <cell r="I24" t="str">
            <v>*</v>
          </cell>
          <cell r="J24">
            <v>18.36</v>
          </cell>
          <cell r="K24">
            <v>8.2000000000000011</v>
          </cell>
        </row>
        <row r="25">
          <cell r="B25">
            <v>22.541666666666668</v>
          </cell>
          <cell r="C25">
            <v>30.6</v>
          </cell>
          <cell r="D25">
            <v>18.399999999999999</v>
          </cell>
          <cell r="E25">
            <v>86.416666666666671</v>
          </cell>
          <cell r="F25">
            <v>100</v>
          </cell>
          <cell r="G25">
            <v>49</v>
          </cell>
          <cell r="H25">
            <v>8.64</v>
          </cell>
          <cell r="I25" t="str">
            <v>*</v>
          </cell>
          <cell r="J25">
            <v>32.04</v>
          </cell>
          <cell r="K25">
            <v>0.8</v>
          </cell>
        </row>
        <row r="26">
          <cell r="B26">
            <v>24.437500000000004</v>
          </cell>
          <cell r="C26">
            <v>32.6</v>
          </cell>
          <cell r="D26">
            <v>19.7</v>
          </cell>
          <cell r="E26">
            <v>81.708333333333329</v>
          </cell>
          <cell r="F26">
            <v>100</v>
          </cell>
          <cell r="G26">
            <v>45</v>
          </cell>
          <cell r="H26">
            <v>7.2</v>
          </cell>
          <cell r="I26" t="str">
            <v>*</v>
          </cell>
          <cell r="J26">
            <v>32.76</v>
          </cell>
          <cell r="K26">
            <v>0.2</v>
          </cell>
        </row>
        <row r="27">
          <cell r="B27">
            <v>23.108333333333345</v>
          </cell>
          <cell r="C27">
            <v>30.7</v>
          </cell>
          <cell r="D27">
            <v>19.8</v>
          </cell>
          <cell r="E27">
            <v>91.208333333333329</v>
          </cell>
          <cell r="F27">
            <v>100</v>
          </cell>
          <cell r="G27">
            <v>52</v>
          </cell>
          <cell r="H27">
            <v>9.3600000000000012</v>
          </cell>
          <cell r="I27" t="str">
            <v>*</v>
          </cell>
          <cell r="J27">
            <v>39.96</v>
          </cell>
          <cell r="K27">
            <v>33.199999999999996</v>
          </cell>
        </row>
        <row r="28">
          <cell r="B28">
            <v>21.629166666666663</v>
          </cell>
          <cell r="C28">
            <v>27.6</v>
          </cell>
          <cell r="D28">
            <v>19.2</v>
          </cell>
          <cell r="E28">
            <v>93.166666666666671</v>
          </cell>
          <cell r="F28">
            <v>100</v>
          </cell>
          <cell r="G28">
            <v>69</v>
          </cell>
          <cell r="H28">
            <v>2.8800000000000003</v>
          </cell>
          <cell r="I28" t="str">
            <v>*</v>
          </cell>
          <cell r="J28">
            <v>34.200000000000003</v>
          </cell>
          <cell r="K28">
            <v>8.7999999999999989</v>
          </cell>
        </row>
        <row r="29">
          <cell r="B29">
            <v>24.179166666666664</v>
          </cell>
          <cell r="C29">
            <v>32.799999999999997</v>
          </cell>
          <cell r="D29">
            <v>19</v>
          </cell>
          <cell r="E29">
            <v>81.5</v>
          </cell>
          <cell r="F29">
            <v>100</v>
          </cell>
          <cell r="G29">
            <v>49</v>
          </cell>
          <cell r="H29">
            <v>7.9200000000000008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22.087500000000002</v>
          </cell>
          <cell r="C30">
            <v>26.6</v>
          </cell>
          <cell r="D30">
            <v>18.600000000000001</v>
          </cell>
          <cell r="E30">
            <v>88.75</v>
          </cell>
          <cell r="F30">
            <v>100</v>
          </cell>
          <cell r="G30">
            <v>60</v>
          </cell>
          <cell r="H30">
            <v>12.24</v>
          </cell>
          <cell r="I30" t="str">
            <v>*</v>
          </cell>
          <cell r="J30">
            <v>28.44</v>
          </cell>
          <cell r="K30">
            <v>35.200000000000003</v>
          </cell>
        </row>
        <row r="31">
          <cell r="B31">
            <v>22.404166666666669</v>
          </cell>
          <cell r="C31">
            <v>29.2</v>
          </cell>
          <cell r="D31">
            <v>19.899999999999999</v>
          </cell>
          <cell r="E31">
            <v>86.791666666666671</v>
          </cell>
          <cell r="F31">
            <v>99</v>
          </cell>
          <cell r="G31">
            <v>56</v>
          </cell>
          <cell r="H31">
            <v>3.6</v>
          </cell>
          <cell r="I31" t="str">
            <v>*</v>
          </cell>
          <cell r="J31">
            <v>20.16</v>
          </cell>
          <cell r="K31">
            <v>4.1999999999999993</v>
          </cell>
        </row>
        <row r="32">
          <cell r="B32">
            <v>22.733333333333334</v>
          </cell>
          <cell r="C32">
            <v>32</v>
          </cell>
          <cell r="D32">
            <v>18.7</v>
          </cell>
          <cell r="E32">
            <v>88.708333333333329</v>
          </cell>
          <cell r="F32">
            <v>100</v>
          </cell>
          <cell r="G32">
            <v>52</v>
          </cell>
          <cell r="H32">
            <v>9.7200000000000006</v>
          </cell>
          <cell r="I32" t="str">
            <v>*</v>
          </cell>
          <cell r="J32">
            <v>54.36</v>
          </cell>
          <cell r="K32">
            <v>33.4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25.083333333333339</v>
          </cell>
          <cell r="C5">
            <v>31.8</v>
          </cell>
          <cell r="D5">
            <v>21.7</v>
          </cell>
          <cell r="E5">
            <v>87.5</v>
          </cell>
          <cell r="F5">
            <v>100</v>
          </cell>
          <cell r="G5">
            <v>58</v>
          </cell>
          <cell r="H5">
            <v>16.2</v>
          </cell>
          <cell r="I5" t="str">
            <v>*</v>
          </cell>
          <cell r="J5">
            <v>33.119999999999997</v>
          </cell>
          <cell r="K5">
            <v>3.6000000000000005</v>
          </cell>
        </row>
        <row r="6">
          <cell r="B6">
            <v>25.545833333333324</v>
          </cell>
          <cell r="C6">
            <v>33.299999999999997</v>
          </cell>
          <cell r="D6">
            <v>21.9</v>
          </cell>
          <cell r="E6">
            <v>90.416666666666671</v>
          </cell>
          <cell r="F6">
            <v>100</v>
          </cell>
          <cell r="G6">
            <v>56</v>
          </cell>
          <cell r="H6">
            <v>23.759999999999998</v>
          </cell>
          <cell r="I6" t="str">
            <v>*</v>
          </cell>
          <cell r="J6">
            <v>54.72</v>
          </cell>
          <cell r="K6">
            <v>30.2</v>
          </cell>
        </row>
        <row r="7">
          <cell r="B7">
            <v>22.541666666666668</v>
          </cell>
          <cell r="C7">
            <v>26.6</v>
          </cell>
          <cell r="D7">
            <v>20.399999999999999</v>
          </cell>
          <cell r="E7">
            <v>96.666666666666671</v>
          </cell>
          <cell r="F7">
            <v>100</v>
          </cell>
          <cell r="G7">
            <v>75</v>
          </cell>
          <cell r="H7">
            <v>18</v>
          </cell>
          <cell r="I7" t="str">
            <v>*</v>
          </cell>
          <cell r="J7">
            <v>30.240000000000002</v>
          </cell>
          <cell r="K7">
            <v>28.799999999999997</v>
          </cell>
        </row>
        <row r="8">
          <cell r="B8">
            <v>24.658333333333331</v>
          </cell>
          <cell r="C8">
            <v>30.4</v>
          </cell>
          <cell r="D8">
            <v>21.2</v>
          </cell>
          <cell r="E8">
            <v>85.458333333333329</v>
          </cell>
          <cell r="F8">
            <v>100</v>
          </cell>
          <cell r="G8">
            <v>54</v>
          </cell>
          <cell r="H8">
            <v>12.6</v>
          </cell>
          <cell r="I8" t="str">
            <v>*</v>
          </cell>
          <cell r="J8">
            <v>21.6</v>
          </cell>
          <cell r="K8">
            <v>0</v>
          </cell>
        </row>
        <row r="9">
          <cell r="B9">
            <v>26.45</v>
          </cell>
          <cell r="C9">
            <v>33.200000000000003</v>
          </cell>
          <cell r="D9">
            <v>21</v>
          </cell>
          <cell r="E9">
            <v>73.125</v>
          </cell>
          <cell r="F9">
            <v>100</v>
          </cell>
          <cell r="G9">
            <v>40</v>
          </cell>
          <cell r="H9">
            <v>9.7200000000000006</v>
          </cell>
          <cell r="I9" t="str">
            <v>*</v>
          </cell>
          <cell r="J9">
            <v>27.36</v>
          </cell>
          <cell r="K9">
            <v>0</v>
          </cell>
        </row>
        <row r="10">
          <cell r="B10">
            <v>26.408333333333331</v>
          </cell>
          <cell r="C10">
            <v>33.5</v>
          </cell>
          <cell r="D10">
            <v>20.3</v>
          </cell>
          <cell r="E10">
            <v>72.458333333333329</v>
          </cell>
          <cell r="F10">
            <v>99</v>
          </cell>
          <cell r="G10">
            <v>46</v>
          </cell>
          <cell r="H10">
            <v>15.120000000000001</v>
          </cell>
          <cell r="I10" t="str">
            <v>*</v>
          </cell>
          <cell r="J10">
            <v>34.56</v>
          </cell>
          <cell r="K10">
            <v>0.60000000000000009</v>
          </cell>
        </row>
        <row r="11">
          <cell r="B11">
            <v>25.974999999999994</v>
          </cell>
          <cell r="C11">
            <v>31.1</v>
          </cell>
          <cell r="D11">
            <v>21.5</v>
          </cell>
          <cell r="E11">
            <v>82.791666666666671</v>
          </cell>
          <cell r="F11">
            <v>100</v>
          </cell>
          <cell r="G11">
            <v>61</v>
          </cell>
          <cell r="H11">
            <v>14.04</v>
          </cell>
          <cell r="I11" t="str">
            <v>*</v>
          </cell>
          <cell r="J11">
            <v>28.08</v>
          </cell>
          <cell r="K11">
            <v>0</v>
          </cell>
        </row>
        <row r="12">
          <cell r="B12">
            <v>26.766666666666666</v>
          </cell>
          <cell r="C12">
            <v>35.299999999999997</v>
          </cell>
          <cell r="D12">
            <v>21.6</v>
          </cell>
          <cell r="E12">
            <v>78.75</v>
          </cell>
          <cell r="F12">
            <v>100</v>
          </cell>
          <cell r="G12">
            <v>41</v>
          </cell>
          <cell r="H12">
            <v>9.7200000000000006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26.374999999999996</v>
          </cell>
          <cell r="C13">
            <v>33.6</v>
          </cell>
          <cell r="D13">
            <v>21.9</v>
          </cell>
          <cell r="E13">
            <v>80.583333333333329</v>
          </cell>
          <cell r="F13">
            <v>100</v>
          </cell>
          <cell r="G13">
            <v>51</v>
          </cell>
          <cell r="H13">
            <v>15.120000000000001</v>
          </cell>
          <cell r="I13" t="str">
            <v>*</v>
          </cell>
          <cell r="J13">
            <v>36</v>
          </cell>
          <cell r="K13">
            <v>0</v>
          </cell>
        </row>
        <row r="14">
          <cell r="B14">
            <v>24.179166666666664</v>
          </cell>
          <cell r="C14">
            <v>30.8</v>
          </cell>
          <cell r="D14">
            <v>20.8</v>
          </cell>
          <cell r="E14">
            <v>88.458333333333329</v>
          </cell>
          <cell r="F14">
            <v>100</v>
          </cell>
          <cell r="G14">
            <v>60</v>
          </cell>
          <cell r="H14">
            <v>23.040000000000003</v>
          </cell>
          <cell r="I14" t="str">
            <v>*</v>
          </cell>
          <cell r="J14">
            <v>45.36</v>
          </cell>
          <cell r="K14">
            <v>9.8000000000000007</v>
          </cell>
        </row>
        <row r="15">
          <cell r="B15">
            <v>23.94583333333334</v>
          </cell>
          <cell r="C15">
            <v>31.5</v>
          </cell>
          <cell r="D15">
            <v>20.8</v>
          </cell>
          <cell r="E15">
            <v>90.5</v>
          </cell>
          <cell r="F15">
            <v>100</v>
          </cell>
          <cell r="G15">
            <v>56</v>
          </cell>
          <cell r="H15">
            <v>10.44</v>
          </cell>
          <cell r="I15" t="str">
            <v>*</v>
          </cell>
          <cell r="J15">
            <v>26.64</v>
          </cell>
          <cell r="K15">
            <v>5.2</v>
          </cell>
        </row>
        <row r="16">
          <cell r="B16">
            <v>25.241666666666664</v>
          </cell>
          <cell r="C16">
            <v>32.5</v>
          </cell>
          <cell r="D16">
            <v>21.1</v>
          </cell>
          <cell r="E16">
            <v>87.625</v>
          </cell>
          <cell r="F16">
            <v>100</v>
          </cell>
          <cell r="G16">
            <v>55</v>
          </cell>
          <cell r="H16">
            <v>25.56</v>
          </cell>
          <cell r="I16" t="str">
            <v>*</v>
          </cell>
          <cell r="J16">
            <v>41.4</v>
          </cell>
          <cell r="K16">
            <v>2</v>
          </cell>
        </row>
        <row r="17">
          <cell r="B17">
            <v>23.970833333333331</v>
          </cell>
          <cell r="C17">
            <v>29.3</v>
          </cell>
          <cell r="D17">
            <v>20.8</v>
          </cell>
          <cell r="E17">
            <v>90</v>
          </cell>
          <cell r="F17">
            <v>100</v>
          </cell>
          <cell r="G17">
            <v>68</v>
          </cell>
          <cell r="H17">
            <v>14.04</v>
          </cell>
          <cell r="I17" t="str">
            <v>*</v>
          </cell>
          <cell r="J17">
            <v>43.56</v>
          </cell>
          <cell r="K17">
            <v>1.4</v>
          </cell>
        </row>
        <row r="18">
          <cell r="B18">
            <v>26.829166666666669</v>
          </cell>
          <cell r="C18">
            <v>33.6</v>
          </cell>
          <cell r="D18">
            <v>22</v>
          </cell>
          <cell r="E18">
            <v>81.958333333333329</v>
          </cell>
          <cell r="F18">
            <v>100</v>
          </cell>
          <cell r="G18">
            <v>51</v>
          </cell>
          <cell r="H18">
            <v>20.16</v>
          </cell>
          <cell r="I18" t="str">
            <v>*</v>
          </cell>
          <cell r="J18">
            <v>40.680000000000007</v>
          </cell>
          <cell r="K18">
            <v>0.2</v>
          </cell>
        </row>
        <row r="19">
          <cell r="B19">
            <v>24.991666666666671</v>
          </cell>
          <cell r="C19">
            <v>30.1</v>
          </cell>
          <cell r="D19">
            <v>22</v>
          </cell>
          <cell r="E19">
            <v>85.458333333333329</v>
          </cell>
          <cell r="F19">
            <v>100</v>
          </cell>
          <cell r="G19">
            <v>61</v>
          </cell>
          <cell r="H19">
            <v>27.720000000000002</v>
          </cell>
          <cell r="I19" t="str">
            <v>*</v>
          </cell>
          <cell r="J19">
            <v>44.28</v>
          </cell>
          <cell r="K19">
            <v>0.8</v>
          </cell>
        </row>
        <row r="20">
          <cell r="B20">
            <v>25.675000000000001</v>
          </cell>
          <cell r="C20">
            <v>32.4</v>
          </cell>
          <cell r="D20">
            <v>22.3</v>
          </cell>
          <cell r="E20">
            <v>84.75</v>
          </cell>
          <cell r="F20">
            <v>100</v>
          </cell>
          <cell r="G20">
            <v>56</v>
          </cell>
          <cell r="H20">
            <v>29.52</v>
          </cell>
          <cell r="I20" t="str">
            <v>*</v>
          </cell>
          <cell r="J20">
            <v>51.12</v>
          </cell>
          <cell r="K20">
            <v>0.6</v>
          </cell>
        </row>
        <row r="21">
          <cell r="B21">
            <v>22.954166666666666</v>
          </cell>
          <cell r="C21">
            <v>28.4</v>
          </cell>
          <cell r="D21">
            <v>18.399999999999999</v>
          </cell>
          <cell r="E21">
            <v>84.583333333333329</v>
          </cell>
          <cell r="F21">
            <v>100</v>
          </cell>
          <cell r="G21">
            <v>59</v>
          </cell>
          <cell r="H21">
            <v>21.6</v>
          </cell>
          <cell r="I21" t="str">
            <v>*</v>
          </cell>
          <cell r="J21">
            <v>46.080000000000005</v>
          </cell>
          <cell r="K21">
            <v>47.800000000000004</v>
          </cell>
        </row>
        <row r="22">
          <cell r="B22">
            <v>21.954166666666669</v>
          </cell>
          <cell r="C22">
            <v>28.6</v>
          </cell>
          <cell r="D22">
            <v>15.8</v>
          </cell>
          <cell r="E22">
            <v>61.791666666666664</v>
          </cell>
          <cell r="F22">
            <v>88</v>
          </cell>
          <cell r="G22">
            <v>33</v>
          </cell>
          <cell r="H22">
            <v>16.559999999999999</v>
          </cell>
          <cell r="I22" t="str">
            <v>*</v>
          </cell>
          <cell r="J22">
            <v>34.56</v>
          </cell>
          <cell r="K22">
            <v>0</v>
          </cell>
        </row>
        <row r="23">
          <cell r="B23">
            <v>21.537499999999998</v>
          </cell>
          <cell r="C23">
            <v>26.8</v>
          </cell>
          <cell r="D23">
            <v>17</v>
          </cell>
          <cell r="E23">
            <v>65.625</v>
          </cell>
          <cell r="F23">
            <v>83</v>
          </cell>
          <cell r="G23">
            <v>48</v>
          </cell>
          <cell r="H23">
            <v>11.520000000000001</v>
          </cell>
          <cell r="I23" t="str">
            <v>*</v>
          </cell>
          <cell r="J23">
            <v>29.16</v>
          </cell>
          <cell r="K23">
            <v>0</v>
          </cell>
        </row>
        <row r="24">
          <cell r="B24">
            <v>23.066666666666666</v>
          </cell>
          <cell r="C24">
            <v>28.7</v>
          </cell>
          <cell r="D24">
            <v>20</v>
          </cell>
          <cell r="E24">
            <v>86.958333333333329</v>
          </cell>
          <cell r="F24">
            <v>100</v>
          </cell>
          <cell r="G24">
            <v>62</v>
          </cell>
          <cell r="H24">
            <v>14.4</v>
          </cell>
          <cell r="I24" t="str">
            <v>*</v>
          </cell>
          <cell r="J24">
            <v>40.680000000000007</v>
          </cell>
          <cell r="K24">
            <v>54.4</v>
          </cell>
        </row>
        <row r="25">
          <cell r="B25">
            <v>23.170833333333338</v>
          </cell>
          <cell r="C25">
            <v>30</v>
          </cell>
          <cell r="D25">
            <v>20.2</v>
          </cell>
          <cell r="E25">
            <v>92.333333333333329</v>
          </cell>
          <cell r="F25">
            <v>100</v>
          </cell>
          <cell r="G25">
            <v>66</v>
          </cell>
          <cell r="H25">
            <v>22.32</v>
          </cell>
          <cell r="I25" t="str">
            <v>*</v>
          </cell>
          <cell r="J25">
            <v>39.96</v>
          </cell>
          <cell r="K25">
            <v>2.4000000000000004</v>
          </cell>
        </row>
        <row r="26">
          <cell r="B26">
            <v>24.945833333333336</v>
          </cell>
          <cell r="C26">
            <v>30.8</v>
          </cell>
          <cell r="D26">
            <v>21.3</v>
          </cell>
          <cell r="E26">
            <v>88.208333333333329</v>
          </cell>
          <cell r="F26">
            <v>100</v>
          </cell>
          <cell r="G26">
            <v>57</v>
          </cell>
          <cell r="H26">
            <v>14.76</v>
          </cell>
          <cell r="I26" t="str">
            <v>*</v>
          </cell>
          <cell r="J26">
            <v>32.04</v>
          </cell>
          <cell r="K26">
            <v>4.2</v>
          </cell>
        </row>
        <row r="27">
          <cell r="B27">
            <v>25.016666666666669</v>
          </cell>
          <cell r="C27">
            <v>32.1</v>
          </cell>
          <cell r="D27">
            <v>21.6</v>
          </cell>
          <cell r="E27">
            <v>88.875</v>
          </cell>
          <cell r="F27">
            <v>100</v>
          </cell>
          <cell r="G27">
            <v>53</v>
          </cell>
          <cell r="H27">
            <v>14.04</v>
          </cell>
          <cell r="I27" t="str">
            <v>*</v>
          </cell>
          <cell r="J27">
            <v>29.16</v>
          </cell>
          <cell r="K27">
            <v>6.2</v>
          </cell>
        </row>
        <row r="28">
          <cell r="B28">
            <v>21.595833333333331</v>
          </cell>
          <cell r="C28">
            <v>23.8</v>
          </cell>
          <cell r="D28">
            <v>20.399999999999999</v>
          </cell>
          <cell r="E28">
            <v>98.083333333333329</v>
          </cell>
          <cell r="F28">
            <v>100</v>
          </cell>
          <cell r="G28">
            <v>82</v>
          </cell>
          <cell r="H28">
            <v>14.76</v>
          </cell>
          <cell r="I28" t="str">
            <v>*</v>
          </cell>
          <cell r="J28">
            <v>27.36</v>
          </cell>
          <cell r="K28">
            <v>69.600000000000009</v>
          </cell>
        </row>
        <row r="29">
          <cell r="B29">
            <v>23.829166666666666</v>
          </cell>
          <cell r="C29">
            <v>32.700000000000003</v>
          </cell>
          <cell r="D29">
            <v>19</v>
          </cell>
          <cell r="E29">
            <v>84.75</v>
          </cell>
          <cell r="F29">
            <v>100</v>
          </cell>
          <cell r="G29">
            <v>52</v>
          </cell>
          <cell r="H29">
            <v>18</v>
          </cell>
          <cell r="I29" t="str">
            <v>*</v>
          </cell>
          <cell r="J29">
            <v>31.319999999999997</v>
          </cell>
          <cell r="K29">
            <v>0.2</v>
          </cell>
        </row>
        <row r="30">
          <cell r="B30">
            <v>23.533333333333335</v>
          </cell>
          <cell r="C30">
            <v>29.9</v>
          </cell>
          <cell r="D30">
            <v>18.7</v>
          </cell>
          <cell r="E30">
            <v>90.333333333333329</v>
          </cell>
          <cell r="F30">
            <v>100</v>
          </cell>
          <cell r="G30">
            <v>63</v>
          </cell>
          <cell r="H30">
            <v>10.8</v>
          </cell>
          <cell r="I30" t="str">
            <v>*</v>
          </cell>
          <cell r="J30">
            <v>48.6</v>
          </cell>
          <cell r="K30">
            <v>23.199999999999996</v>
          </cell>
        </row>
        <row r="31">
          <cell r="B31">
            <v>25.083333333333332</v>
          </cell>
          <cell r="C31">
            <v>32.700000000000003</v>
          </cell>
          <cell r="D31">
            <v>19.5</v>
          </cell>
          <cell r="E31">
            <v>85.541666666666671</v>
          </cell>
          <cell r="F31">
            <v>100</v>
          </cell>
          <cell r="G31">
            <v>50</v>
          </cell>
          <cell r="H31">
            <v>36.72</v>
          </cell>
          <cell r="I31" t="str">
            <v>*</v>
          </cell>
          <cell r="J31">
            <v>77.760000000000005</v>
          </cell>
          <cell r="K31">
            <v>63</v>
          </cell>
        </row>
        <row r="32">
          <cell r="B32">
            <v>25.383333333333336</v>
          </cell>
          <cell r="C32">
            <v>34.1</v>
          </cell>
          <cell r="D32">
            <v>21.2</v>
          </cell>
          <cell r="E32">
            <v>83.625</v>
          </cell>
          <cell r="F32">
            <v>100</v>
          </cell>
          <cell r="G32">
            <v>47</v>
          </cell>
          <cell r="H32">
            <v>23.400000000000002</v>
          </cell>
          <cell r="I32" t="str">
            <v>*</v>
          </cell>
          <cell r="J32">
            <v>53.28</v>
          </cell>
          <cell r="K32">
            <v>1.2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23.962499999999995</v>
          </cell>
          <cell r="C5">
            <v>31.5</v>
          </cell>
          <cell r="D5">
            <v>21.8</v>
          </cell>
          <cell r="E5">
            <v>73.714285714285708</v>
          </cell>
          <cell r="F5">
            <v>100</v>
          </cell>
          <cell r="G5">
            <v>55</v>
          </cell>
          <cell r="H5">
            <v>10.08</v>
          </cell>
          <cell r="I5" t="str">
            <v>*</v>
          </cell>
          <cell r="J5">
            <v>30.6</v>
          </cell>
          <cell r="K5" t="str">
            <v>*</v>
          </cell>
        </row>
        <row r="6">
          <cell r="B6">
            <v>24.062499999999996</v>
          </cell>
          <cell r="C6">
            <v>32.1</v>
          </cell>
          <cell r="D6">
            <v>21.9</v>
          </cell>
          <cell r="E6">
            <v>82.777777777777771</v>
          </cell>
          <cell r="F6">
            <v>100</v>
          </cell>
          <cell r="G6">
            <v>57</v>
          </cell>
          <cell r="H6">
            <v>18.720000000000002</v>
          </cell>
          <cell r="I6" t="str">
            <v>*</v>
          </cell>
          <cell r="J6">
            <v>47.88</v>
          </cell>
          <cell r="K6" t="str">
            <v>*</v>
          </cell>
        </row>
        <row r="7">
          <cell r="B7">
            <v>22.887499999999999</v>
          </cell>
          <cell r="C7">
            <v>26.4</v>
          </cell>
          <cell r="D7">
            <v>21.3</v>
          </cell>
          <cell r="E7">
            <v>88.454545454545453</v>
          </cell>
          <cell r="F7">
            <v>100</v>
          </cell>
          <cell r="G7">
            <v>72</v>
          </cell>
          <cell r="H7">
            <v>21.96</v>
          </cell>
          <cell r="I7" t="str">
            <v>*</v>
          </cell>
          <cell r="J7">
            <v>44.28</v>
          </cell>
          <cell r="K7" t="str">
            <v>*</v>
          </cell>
        </row>
        <row r="8">
          <cell r="B8">
            <v>25.262499999999999</v>
          </cell>
          <cell r="C8">
            <v>31.7</v>
          </cell>
          <cell r="D8">
            <v>20.9</v>
          </cell>
          <cell r="E8">
            <v>57.083333333333336</v>
          </cell>
          <cell r="F8">
            <v>100</v>
          </cell>
          <cell r="G8">
            <v>42</v>
          </cell>
          <cell r="H8">
            <v>12.6</v>
          </cell>
          <cell r="I8" t="str">
            <v>*</v>
          </cell>
          <cell r="J8">
            <v>29.16</v>
          </cell>
          <cell r="K8" t="str">
            <v>*</v>
          </cell>
        </row>
        <row r="9">
          <cell r="B9">
            <v>26.004166666666674</v>
          </cell>
          <cell r="C9">
            <v>32.799999999999997</v>
          </cell>
          <cell r="D9">
            <v>19.5</v>
          </cell>
          <cell r="E9">
            <v>63.238095238095241</v>
          </cell>
          <cell r="F9">
            <v>100</v>
          </cell>
          <cell r="G9">
            <v>31</v>
          </cell>
          <cell r="H9">
            <v>7.9200000000000008</v>
          </cell>
          <cell r="I9" t="str">
            <v>*</v>
          </cell>
          <cell r="J9">
            <v>26.28</v>
          </cell>
          <cell r="K9" t="str">
            <v>*</v>
          </cell>
        </row>
        <row r="10">
          <cell r="B10">
            <v>26.254166666666674</v>
          </cell>
          <cell r="C10">
            <v>33.9</v>
          </cell>
          <cell r="D10">
            <v>19.3</v>
          </cell>
          <cell r="E10">
            <v>65.875</v>
          </cell>
          <cell r="F10">
            <v>100</v>
          </cell>
          <cell r="G10">
            <v>32</v>
          </cell>
          <cell r="H10">
            <v>9.3600000000000012</v>
          </cell>
          <cell r="I10" t="str">
            <v>*</v>
          </cell>
          <cell r="J10">
            <v>20.88</v>
          </cell>
          <cell r="K10" t="str">
            <v>*</v>
          </cell>
        </row>
        <row r="11">
          <cell r="B11">
            <v>26.937500000000004</v>
          </cell>
          <cell r="C11">
            <v>34.4</v>
          </cell>
          <cell r="D11">
            <v>20.9</v>
          </cell>
          <cell r="E11">
            <v>65.421052631578945</v>
          </cell>
          <cell r="F11">
            <v>100</v>
          </cell>
          <cell r="G11">
            <v>26</v>
          </cell>
          <cell r="H11">
            <v>11.520000000000001</v>
          </cell>
          <cell r="I11" t="str">
            <v>*</v>
          </cell>
          <cell r="J11">
            <v>19.079999999999998</v>
          </cell>
          <cell r="K11" t="str">
            <v>*</v>
          </cell>
        </row>
        <row r="12">
          <cell r="B12">
            <v>26.775000000000002</v>
          </cell>
          <cell r="C12">
            <v>33.799999999999997</v>
          </cell>
          <cell r="D12">
            <v>21</v>
          </cell>
          <cell r="E12">
            <v>69.5</v>
          </cell>
          <cell r="F12">
            <v>100</v>
          </cell>
          <cell r="G12">
            <v>34</v>
          </cell>
          <cell r="H12">
            <v>10.44</v>
          </cell>
          <cell r="I12" t="str">
            <v>*</v>
          </cell>
          <cell r="J12">
            <v>23.400000000000002</v>
          </cell>
          <cell r="K12" t="str">
            <v>*</v>
          </cell>
        </row>
        <row r="13">
          <cell r="B13">
            <v>26.5625</v>
          </cell>
          <cell r="C13">
            <v>34.1</v>
          </cell>
          <cell r="D13">
            <v>20.399999999999999</v>
          </cell>
          <cell r="E13">
            <v>71.5</v>
          </cell>
          <cell r="F13">
            <v>96</v>
          </cell>
          <cell r="G13">
            <v>45</v>
          </cell>
          <cell r="H13">
            <v>14.4</v>
          </cell>
          <cell r="I13" t="str">
            <v>*</v>
          </cell>
          <cell r="J13">
            <v>45</v>
          </cell>
          <cell r="K13" t="str">
            <v>*</v>
          </cell>
        </row>
        <row r="14">
          <cell r="B14">
            <v>25.491666666666671</v>
          </cell>
          <cell r="C14">
            <v>31.7</v>
          </cell>
          <cell r="D14">
            <v>21.8</v>
          </cell>
          <cell r="E14">
            <v>78.458333333333329</v>
          </cell>
          <cell r="F14">
            <v>99</v>
          </cell>
          <cell r="G14">
            <v>50</v>
          </cell>
          <cell r="H14">
            <v>30.96</v>
          </cell>
          <cell r="I14" t="str">
            <v>*</v>
          </cell>
          <cell r="J14">
            <v>49.32</v>
          </cell>
          <cell r="K14" t="str">
            <v>*</v>
          </cell>
        </row>
        <row r="15">
          <cell r="B15">
            <v>24.333333333333329</v>
          </cell>
          <cell r="C15">
            <v>30</v>
          </cell>
          <cell r="D15">
            <v>21</v>
          </cell>
          <cell r="E15">
            <v>78.4375</v>
          </cell>
          <cell r="F15">
            <v>100</v>
          </cell>
          <cell r="G15">
            <v>56</v>
          </cell>
          <cell r="H15">
            <v>9.3600000000000012</v>
          </cell>
          <cell r="I15" t="str">
            <v>*</v>
          </cell>
          <cell r="J15">
            <v>46.080000000000005</v>
          </cell>
          <cell r="K15" t="str">
            <v>*</v>
          </cell>
        </row>
        <row r="16">
          <cell r="B16">
            <v>24.829166666666666</v>
          </cell>
          <cell r="C16">
            <v>33.1</v>
          </cell>
          <cell r="D16">
            <v>21.2</v>
          </cell>
          <cell r="E16">
            <v>81.235294117647058</v>
          </cell>
          <cell r="F16">
            <v>100</v>
          </cell>
          <cell r="G16">
            <v>45</v>
          </cell>
          <cell r="H16">
            <v>12.24</v>
          </cell>
          <cell r="I16" t="str">
            <v>*</v>
          </cell>
          <cell r="J16">
            <v>50.4</v>
          </cell>
          <cell r="K16" t="str">
            <v>*</v>
          </cell>
        </row>
        <row r="17">
          <cell r="B17">
            <v>24.049999999999997</v>
          </cell>
          <cell r="C17">
            <v>29.9</v>
          </cell>
          <cell r="D17">
            <v>20.7</v>
          </cell>
          <cell r="E17">
            <v>79.833333333333329</v>
          </cell>
          <cell r="F17">
            <v>100</v>
          </cell>
          <cell r="G17">
            <v>62</v>
          </cell>
          <cell r="H17">
            <v>16.2</v>
          </cell>
          <cell r="I17" t="str">
            <v>*</v>
          </cell>
          <cell r="J17">
            <v>48.24</v>
          </cell>
          <cell r="K17" t="str">
            <v>*</v>
          </cell>
        </row>
        <row r="18">
          <cell r="B18">
            <v>25.42916666666666</v>
          </cell>
          <cell r="C18">
            <v>32.799999999999997</v>
          </cell>
          <cell r="D18">
            <v>21.9</v>
          </cell>
          <cell r="E18">
            <v>73.25</v>
          </cell>
          <cell r="F18">
            <v>100</v>
          </cell>
          <cell r="G18">
            <v>54</v>
          </cell>
          <cell r="H18">
            <v>21.6</v>
          </cell>
          <cell r="I18" t="str">
            <v>*</v>
          </cell>
          <cell r="J18">
            <v>54</v>
          </cell>
          <cell r="K18" t="str">
            <v>*</v>
          </cell>
        </row>
        <row r="19">
          <cell r="B19">
            <v>24.154166666666665</v>
          </cell>
          <cell r="C19">
            <v>29.5</v>
          </cell>
          <cell r="D19">
            <v>19.3</v>
          </cell>
          <cell r="E19">
            <v>80.285714285714292</v>
          </cell>
          <cell r="F19">
            <v>100</v>
          </cell>
          <cell r="G19">
            <v>57</v>
          </cell>
          <cell r="H19">
            <v>13.32</v>
          </cell>
          <cell r="I19" t="str">
            <v>*</v>
          </cell>
          <cell r="J19">
            <v>45.36</v>
          </cell>
          <cell r="K19" t="str">
            <v>*</v>
          </cell>
        </row>
        <row r="20">
          <cell r="B20">
            <v>23.266666666666662</v>
          </cell>
          <cell r="C20">
            <v>28.1</v>
          </cell>
          <cell r="D20">
            <v>20.6</v>
          </cell>
          <cell r="E20">
            <v>91.428571428571431</v>
          </cell>
          <cell r="F20">
            <v>100</v>
          </cell>
          <cell r="G20">
            <v>77</v>
          </cell>
          <cell r="H20">
            <v>15.840000000000002</v>
          </cell>
          <cell r="I20" t="str">
            <v>*</v>
          </cell>
          <cell r="J20">
            <v>40.680000000000007</v>
          </cell>
          <cell r="K20" t="str">
            <v>*</v>
          </cell>
        </row>
        <row r="21">
          <cell r="B21">
            <v>21.566666666666666</v>
          </cell>
          <cell r="C21">
            <v>25.5</v>
          </cell>
          <cell r="D21">
            <v>19.100000000000001</v>
          </cell>
          <cell r="E21">
            <v>87.272727272727266</v>
          </cell>
          <cell r="F21">
            <v>98</v>
          </cell>
          <cell r="G21">
            <v>72</v>
          </cell>
          <cell r="H21">
            <v>12.96</v>
          </cell>
          <cell r="I21" t="str">
            <v>*</v>
          </cell>
          <cell r="J21">
            <v>32.76</v>
          </cell>
          <cell r="K21" t="str">
            <v>*</v>
          </cell>
        </row>
        <row r="22">
          <cell r="B22">
            <v>20.179166666666667</v>
          </cell>
          <cell r="C22">
            <v>26.1</v>
          </cell>
          <cell r="D22">
            <v>13.7</v>
          </cell>
          <cell r="E22">
            <v>66.5</v>
          </cell>
          <cell r="F22">
            <v>87</v>
          </cell>
          <cell r="G22">
            <v>35</v>
          </cell>
          <cell r="H22">
            <v>15.48</v>
          </cell>
          <cell r="I22" t="str">
            <v>*</v>
          </cell>
          <cell r="J22">
            <v>36.36</v>
          </cell>
          <cell r="K22" t="str">
            <v>*</v>
          </cell>
        </row>
        <row r="23">
          <cell r="B23">
            <v>21.275000000000002</v>
          </cell>
          <cell r="C23">
            <v>27</v>
          </cell>
          <cell r="D23">
            <v>16.3</v>
          </cell>
          <cell r="E23">
            <v>68.25</v>
          </cell>
          <cell r="F23">
            <v>80</v>
          </cell>
          <cell r="G23">
            <v>53</v>
          </cell>
          <cell r="H23">
            <v>15.840000000000002</v>
          </cell>
          <cell r="I23" t="str">
            <v>*</v>
          </cell>
          <cell r="J23">
            <v>34.56</v>
          </cell>
          <cell r="K23" t="str">
            <v>*</v>
          </cell>
        </row>
        <row r="24">
          <cell r="B24">
            <v>20.845833333333328</v>
          </cell>
          <cell r="C24">
            <v>23.8</v>
          </cell>
          <cell r="D24">
            <v>19.3</v>
          </cell>
          <cell r="E24">
            <v>88.5</v>
          </cell>
          <cell r="F24">
            <v>100</v>
          </cell>
          <cell r="G24">
            <v>79</v>
          </cell>
          <cell r="H24">
            <v>14.76</v>
          </cell>
          <cell r="I24" t="str">
            <v>*</v>
          </cell>
          <cell r="J24">
            <v>23.040000000000003</v>
          </cell>
          <cell r="K24" t="str">
            <v>*</v>
          </cell>
        </row>
        <row r="25">
          <cell r="B25">
            <v>22.216666666666658</v>
          </cell>
          <cell r="C25">
            <v>27.7</v>
          </cell>
          <cell r="D25">
            <v>18.7</v>
          </cell>
          <cell r="E25">
            <v>86.071428571428569</v>
          </cell>
          <cell r="F25">
            <v>100</v>
          </cell>
          <cell r="G25">
            <v>68</v>
          </cell>
          <cell r="H25">
            <v>10.44</v>
          </cell>
          <cell r="I25" t="str">
            <v>*</v>
          </cell>
          <cell r="J25">
            <v>20.16</v>
          </cell>
          <cell r="K25" t="str">
            <v>*</v>
          </cell>
        </row>
        <row r="26">
          <cell r="B26">
            <v>23.683333333333334</v>
          </cell>
          <cell r="C26">
            <v>30.3</v>
          </cell>
          <cell r="D26">
            <v>20.8</v>
          </cell>
          <cell r="E26">
            <v>85.733333333333334</v>
          </cell>
          <cell r="F26">
            <v>100</v>
          </cell>
          <cell r="G26">
            <v>64</v>
          </cell>
          <cell r="H26">
            <v>12.96</v>
          </cell>
          <cell r="I26" t="str">
            <v>*</v>
          </cell>
          <cell r="J26">
            <v>39.24</v>
          </cell>
          <cell r="K26" t="str">
            <v>*</v>
          </cell>
        </row>
        <row r="27">
          <cell r="B27">
            <v>22.862499999999997</v>
          </cell>
          <cell r="C27">
            <v>27</v>
          </cell>
          <cell r="D27">
            <v>19.2</v>
          </cell>
          <cell r="E27">
            <v>88.3</v>
          </cell>
          <cell r="F27">
            <v>100</v>
          </cell>
          <cell r="G27">
            <v>76</v>
          </cell>
          <cell r="H27">
            <v>11.879999999999999</v>
          </cell>
          <cell r="I27" t="str">
            <v>*</v>
          </cell>
          <cell r="J27">
            <v>29.880000000000003</v>
          </cell>
          <cell r="K27" t="str">
            <v>*</v>
          </cell>
        </row>
        <row r="28">
          <cell r="B28">
            <v>21.708333333333332</v>
          </cell>
          <cell r="C28">
            <v>24.7</v>
          </cell>
          <cell r="D28">
            <v>19.5</v>
          </cell>
          <cell r="E28">
            <v>87.7</v>
          </cell>
          <cell r="F28">
            <v>100</v>
          </cell>
          <cell r="G28">
            <v>79</v>
          </cell>
          <cell r="H28">
            <v>11.879999999999999</v>
          </cell>
          <cell r="I28" t="str">
            <v>*</v>
          </cell>
          <cell r="J28">
            <v>30.6</v>
          </cell>
          <cell r="K28" t="str">
            <v>*</v>
          </cell>
        </row>
        <row r="29">
          <cell r="B29">
            <v>23.283333333333335</v>
          </cell>
          <cell r="C29">
            <v>29.8</v>
          </cell>
          <cell r="D29">
            <v>20.100000000000001</v>
          </cell>
          <cell r="E29">
            <v>83.5</v>
          </cell>
          <cell r="F29">
            <v>100</v>
          </cell>
          <cell r="G29">
            <v>61</v>
          </cell>
          <cell r="H29">
            <v>11.16</v>
          </cell>
          <cell r="I29" t="str">
            <v>*</v>
          </cell>
          <cell r="J29">
            <v>23.759999999999998</v>
          </cell>
          <cell r="K29" t="str">
            <v>*</v>
          </cell>
        </row>
        <row r="30">
          <cell r="B30">
            <v>23.324999999999999</v>
          </cell>
          <cell r="C30">
            <v>26.8</v>
          </cell>
          <cell r="D30">
            <v>19.2</v>
          </cell>
          <cell r="E30">
            <v>82.615384615384613</v>
          </cell>
          <cell r="F30">
            <v>100</v>
          </cell>
          <cell r="G30">
            <v>71</v>
          </cell>
          <cell r="H30">
            <v>20.16</v>
          </cell>
          <cell r="I30" t="str">
            <v>*</v>
          </cell>
          <cell r="J30">
            <v>46.440000000000005</v>
          </cell>
          <cell r="K30" t="str">
            <v>*</v>
          </cell>
        </row>
        <row r="31">
          <cell r="B31">
            <v>23.858333333333334</v>
          </cell>
          <cell r="C31">
            <v>28.6</v>
          </cell>
          <cell r="D31">
            <v>21.2</v>
          </cell>
          <cell r="E31">
            <v>82.764705882352942</v>
          </cell>
          <cell r="F31">
            <v>100</v>
          </cell>
          <cell r="G31">
            <v>63</v>
          </cell>
          <cell r="H31">
            <v>15.840000000000002</v>
          </cell>
          <cell r="I31" t="str">
            <v>*</v>
          </cell>
          <cell r="J31">
            <v>26.64</v>
          </cell>
          <cell r="K31" t="str">
            <v>*</v>
          </cell>
        </row>
        <row r="32">
          <cell r="B32">
            <v>24.337500000000002</v>
          </cell>
          <cell r="C32">
            <v>31.3</v>
          </cell>
          <cell r="D32">
            <v>20.9</v>
          </cell>
          <cell r="E32">
            <v>79.8</v>
          </cell>
          <cell r="F32">
            <v>100</v>
          </cell>
          <cell r="G32">
            <v>57</v>
          </cell>
          <cell r="H32">
            <v>15.48</v>
          </cell>
          <cell r="I32" t="str">
            <v>*</v>
          </cell>
          <cell r="J32">
            <v>41.76</v>
          </cell>
          <cell r="K3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26.020833333333339</v>
          </cell>
          <cell r="C5">
            <v>31.6</v>
          </cell>
          <cell r="D5">
            <v>23</v>
          </cell>
          <cell r="E5">
            <v>76.541666666666671</v>
          </cell>
          <cell r="F5">
            <v>88</v>
          </cell>
          <cell r="G5">
            <v>54</v>
          </cell>
          <cell r="H5">
            <v>14.76</v>
          </cell>
          <cell r="I5" t="str">
            <v>*</v>
          </cell>
          <cell r="J5">
            <v>27</v>
          </cell>
          <cell r="K5">
            <v>0.2</v>
          </cell>
        </row>
        <row r="6">
          <cell r="B6">
            <v>26.933333333333334</v>
          </cell>
          <cell r="C6">
            <v>33.299999999999997</v>
          </cell>
          <cell r="D6">
            <v>24.5</v>
          </cell>
          <cell r="E6">
            <v>71.541666666666671</v>
          </cell>
          <cell r="F6">
            <v>82</v>
          </cell>
          <cell r="G6">
            <v>53</v>
          </cell>
          <cell r="H6">
            <v>15.48</v>
          </cell>
          <cell r="I6" t="str">
            <v>*</v>
          </cell>
          <cell r="J6">
            <v>41.4</v>
          </cell>
          <cell r="K6">
            <v>1</v>
          </cell>
        </row>
        <row r="7">
          <cell r="B7">
            <v>23.574999999999992</v>
          </cell>
          <cell r="C7">
            <v>26.7</v>
          </cell>
          <cell r="D7">
            <v>21.1</v>
          </cell>
          <cell r="E7">
            <v>83.583333333333329</v>
          </cell>
          <cell r="F7">
            <v>88</v>
          </cell>
          <cell r="G7">
            <v>77</v>
          </cell>
          <cell r="H7">
            <v>8.2799999999999994</v>
          </cell>
          <cell r="I7" t="str">
            <v>*</v>
          </cell>
          <cell r="J7">
            <v>20.16</v>
          </cell>
          <cell r="K7">
            <v>43.6</v>
          </cell>
        </row>
        <row r="8">
          <cell r="B8">
            <v>25.95</v>
          </cell>
          <cell r="C8">
            <v>32.6</v>
          </cell>
          <cell r="D8">
            <v>23</v>
          </cell>
          <cell r="E8">
            <v>76.375</v>
          </cell>
          <cell r="F8">
            <v>87</v>
          </cell>
          <cell r="G8">
            <v>47</v>
          </cell>
          <cell r="H8">
            <v>6.48</v>
          </cell>
          <cell r="I8" t="str">
            <v>*</v>
          </cell>
          <cell r="J8">
            <v>21.240000000000002</v>
          </cell>
          <cell r="K8">
            <v>0</v>
          </cell>
        </row>
        <row r="9">
          <cell r="B9">
            <v>26.816666666666677</v>
          </cell>
          <cell r="C9">
            <v>33.700000000000003</v>
          </cell>
          <cell r="D9">
            <v>21.3</v>
          </cell>
          <cell r="E9">
            <v>65.583333333333329</v>
          </cell>
          <cell r="F9">
            <v>85</v>
          </cell>
          <cell r="G9">
            <v>36</v>
          </cell>
          <cell r="H9">
            <v>7.5600000000000005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27.004166666666659</v>
          </cell>
          <cell r="C10">
            <v>34.1</v>
          </cell>
          <cell r="D10">
            <v>22</v>
          </cell>
          <cell r="E10">
            <v>66.666666666666671</v>
          </cell>
          <cell r="F10">
            <v>82</v>
          </cell>
          <cell r="G10">
            <v>43</v>
          </cell>
          <cell r="H10">
            <v>15.840000000000002</v>
          </cell>
          <cell r="I10" t="str">
            <v>*</v>
          </cell>
          <cell r="J10">
            <v>42.84</v>
          </cell>
          <cell r="K10">
            <v>6.4</v>
          </cell>
        </row>
        <row r="11">
          <cell r="B11">
            <v>27.187499999999989</v>
          </cell>
          <cell r="C11">
            <v>35.4</v>
          </cell>
          <cell r="D11">
            <v>24</v>
          </cell>
          <cell r="E11">
            <v>71.333333333333329</v>
          </cell>
          <cell r="F11">
            <v>84</v>
          </cell>
          <cell r="G11">
            <v>41</v>
          </cell>
          <cell r="H11">
            <v>14.4</v>
          </cell>
          <cell r="I11" t="str">
            <v>*</v>
          </cell>
          <cell r="J11">
            <v>26.28</v>
          </cell>
          <cell r="K11">
            <v>2.6</v>
          </cell>
        </row>
        <row r="12">
          <cell r="B12">
            <v>27.704166666666669</v>
          </cell>
          <cell r="C12">
            <v>34.299999999999997</v>
          </cell>
          <cell r="D12">
            <v>23.2</v>
          </cell>
          <cell r="E12">
            <v>72.5</v>
          </cell>
          <cell r="F12">
            <v>93</v>
          </cell>
          <cell r="G12">
            <v>40</v>
          </cell>
          <cell r="H12">
            <v>11.16</v>
          </cell>
          <cell r="I12" t="str">
            <v>*</v>
          </cell>
          <cell r="J12">
            <v>25.2</v>
          </cell>
          <cell r="K12">
            <v>0.2</v>
          </cell>
        </row>
        <row r="13">
          <cell r="B13">
            <v>27.758333333333329</v>
          </cell>
          <cell r="C13">
            <v>34.5</v>
          </cell>
          <cell r="D13">
            <v>23.2</v>
          </cell>
          <cell r="E13">
            <v>71.958333333333329</v>
          </cell>
          <cell r="F13">
            <v>90</v>
          </cell>
          <cell r="G13">
            <v>42</v>
          </cell>
          <cell r="H13">
            <v>11.520000000000001</v>
          </cell>
          <cell r="I13" t="str">
            <v>*</v>
          </cell>
          <cell r="J13">
            <v>37.440000000000005</v>
          </cell>
          <cell r="K13">
            <v>5.4</v>
          </cell>
        </row>
        <row r="14">
          <cell r="B14">
            <v>23.308333333333337</v>
          </cell>
          <cell r="C14">
            <v>28</v>
          </cell>
          <cell r="D14">
            <v>21.4</v>
          </cell>
          <cell r="E14">
            <v>92.833333333333329</v>
          </cell>
          <cell r="F14">
            <v>100</v>
          </cell>
          <cell r="G14">
            <v>69</v>
          </cell>
          <cell r="H14">
            <v>12.6</v>
          </cell>
          <cell r="I14" t="str">
            <v>*</v>
          </cell>
          <cell r="J14">
            <v>33.480000000000004</v>
          </cell>
          <cell r="K14">
            <v>48.600000000000009</v>
          </cell>
        </row>
        <row r="15">
          <cell r="B15">
            <v>24.862499999999997</v>
          </cell>
          <cell r="C15">
            <v>31.7</v>
          </cell>
          <cell r="D15">
            <v>21.5</v>
          </cell>
          <cell r="E15">
            <v>73.599999999999994</v>
          </cell>
          <cell r="F15">
            <v>100</v>
          </cell>
          <cell r="G15">
            <v>48</v>
          </cell>
          <cell r="H15">
            <v>5.7600000000000007</v>
          </cell>
          <cell r="I15" t="str">
            <v>*</v>
          </cell>
          <cell r="J15">
            <v>15.120000000000001</v>
          </cell>
          <cell r="K15">
            <v>0.2</v>
          </cell>
        </row>
        <row r="16">
          <cell r="B16">
            <v>25.254166666666674</v>
          </cell>
          <cell r="C16">
            <v>31.2</v>
          </cell>
          <cell r="D16">
            <v>21.3</v>
          </cell>
          <cell r="E16">
            <v>77.5625</v>
          </cell>
          <cell r="F16">
            <v>100</v>
          </cell>
          <cell r="G16">
            <v>57</v>
          </cell>
          <cell r="H16">
            <v>16.2</v>
          </cell>
          <cell r="I16" t="str">
            <v>*</v>
          </cell>
          <cell r="J16">
            <v>53.64</v>
          </cell>
          <cell r="K16">
            <v>17.8</v>
          </cell>
        </row>
        <row r="17">
          <cell r="B17">
            <v>23.820833333333336</v>
          </cell>
          <cell r="C17">
            <v>28.2</v>
          </cell>
          <cell r="D17">
            <v>21.7</v>
          </cell>
          <cell r="E17">
            <v>80.5</v>
          </cell>
          <cell r="F17">
            <v>100</v>
          </cell>
          <cell r="G17">
            <v>66</v>
          </cell>
          <cell r="H17">
            <v>17.28</v>
          </cell>
          <cell r="I17" t="str">
            <v>*</v>
          </cell>
          <cell r="J17">
            <v>42.12</v>
          </cell>
          <cell r="K17">
            <v>1.8</v>
          </cell>
        </row>
        <row r="18">
          <cell r="B18">
            <v>27.412499999999998</v>
          </cell>
          <cell r="C18">
            <v>33.9</v>
          </cell>
          <cell r="D18">
            <v>23</v>
          </cell>
          <cell r="E18">
            <v>70.099999999999994</v>
          </cell>
          <cell r="F18">
            <v>100</v>
          </cell>
          <cell r="G18">
            <v>45</v>
          </cell>
          <cell r="H18">
            <v>15.48</v>
          </cell>
          <cell r="I18" t="str">
            <v>*</v>
          </cell>
          <cell r="J18">
            <v>31.680000000000003</v>
          </cell>
          <cell r="K18">
            <v>0</v>
          </cell>
        </row>
        <row r="19">
          <cell r="B19">
            <v>25.558333333333337</v>
          </cell>
          <cell r="C19">
            <v>29.4</v>
          </cell>
          <cell r="D19">
            <v>20.7</v>
          </cell>
          <cell r="E19">
            <v>77.349999999999994</v>
          </cell>
          <cell r="F19">
            <v>99</v>
          </cell>
          <cell r="G19">
            <v>59</v>
          </cell>
          <cell r="H19">
            <v>8.64</v>
          </cell>
          <cell r="I19" t="str">
            <v>*</v>
          </cell>
          <cell r="J19">
            <v>43.56</v>
          </cell>
          <cell r="K19">
            <v>15.799999999999999</v>
          </cell>
        </row>
        <row r="20">
          <cell r="B20">
            <v>26.604166666666661</v>
          </cell>
          <cell r="C20">
            <v>31</v>
          </cell>
          <cell r="D20">
            <v>23</v>
          </cell>
          <cell r="E20">
            <v>76</v>
          </cell>
          <cell r="F20">
            <v>100</v>
          </cell>
          <cell r="G20">
            <v>58</v>
          </cell>
          <cell r="H20">
            <v>16.559999999999999</v>
          </cell>
          <cell r="I20" t="str">
            <v>*</v>
          </cell>
          <cell r="J20">
            <v>34.92</v>
          </cell>
          <cell r="K20">
            <v>0.4</v>
          </cell>
        </row>
        <row r="21">
          <cell r="B21">
            <v>23.433333333333334</v>
          </cell>
          <cell r="C21">
            <v>28.3</v>
          </cell>
          <cell r="D21">
            <v>19.100000000000001</v>
          </cell>
          <cell r="E21">
            <v>69.785714285714292</v>
          </cell>
          <cell r="F21">
            <v>100</v>
          </cell>
          <cell r="G21">
            <v>53</v>
          </cell>
          <cell r="H21">
            <v>15.840000000000002</v>
          </cell>
          <cell r="I21" t="str">
            <v>*</v>
          </cell>
          <cell r="J21">
            <v>47.88</v>
          </cell>
          <cell r="K21">
            <v>47.600000000000009</v>
          </cell>
        </row>
        <row r="22">
          <cell r="B22">
            <v>21.650000000000002</v>
          </cell>
          <cell r="C22">
            <v>28.7</v>
          </cell>
          <cell r="D22">
            <v>15.8</v>
          </cell>
          <cell r="E22">
            <v>57.416666666666664</v>
          </cell>
          <cell r="F22">
            <v>81</v>
          </cell>
          <cell r="G22">
            <v>29</v>
          </cell>
          <cell r="H22">
            <v>13.32</v>
          </cell>
          <cell r="I22" t="str">
            <v>*</v>
          </cell>
          <cell r="J22">
            <v>35.64</v>
          </cell>
          <cell r="K22">
            <v>0</v>
          </cell>
        </row>
        <row r="23">
          <cell r="B23">
            <v>21.141666666666669</v>
          </cell>
          <cell r="C23">
            <v>29.8</v>
          </cell>
          <cell r="D23">
            <v>14.8</v>
          </cell>
          <cell r="E23">
            <v>65.25</v>
          </cell>
          <cell r="F23">
            <v>87</v>
          </cell>
          <cell r="G23">
            <v>45</v>
          </cell>
          <cell r="H23">
            <v>7.9200000000000008</v>
          </cell>
          <cell r="I23" t="str">
            <v>*</v>
          </cell>
          <cell r="J23">
            <v>21.6</v>
          </cell>
          <cell r="K23">
            <v>0.2</v>
          </cell>
        </row>
        <row r="24">
          <cell r="B24">
            <v>24.354166666666668</v>
          </cell>
          <cell r="C24">
            <v>29.7</v>
          </cell>
          <cell r="D24">
            <v>21.5</v>
          </cell>
          <cell r="E24">
            <v>76.913043478260875</v>
          </cell>
          <cell r="F24">
            <v>88</v>
          </cell>
          <cell r="G24">
            <v>55</v>
          </cell>
          <cell r="H24">
            <v>9</v>
          </cell>
          <cell r="I24" t="str">
            <v>*</v>
          </cell>
          <cell r="J24">
            <v>26.64</v>
          </cell>
          <cell r="K24">
            <v>3.2</v>
          </cell>
        </row>
        <row r="25">
          <cell r="B25">
            <v>23.691666666666666</v>
          </cell>
          <cell r="C25">
            <v>28.5</v>
          </cell>
          <cell r="D25">
            <v>20.7</v>
          </cell>
          <cell r="E25">
            <v>80.400000000000006</v>
          </cell>
          <cell r="F25">
            <v>100</v>
          </cell>
          <cell r="G25">
            <v>66</v>
          </cell>
          <cell r="H25">
            <v>18</v>
          </cell>
          <cell r="I25" t="str">
            <v>*</v>
          </cell>
          <cell r="J25">
            <v>29.52</v>
          </cell>
          <cell r="K25">
            <v>0.8</v>
          </cell>
        </row>
        <row r="26">
          <cell r="B26">
            <v>26.445833333333329</v>
          </cell>
          <cell r="C26">
            <v>32.799999999999997</v>
          </cell>
          <cell r="D26">
            <v>21.4</v>
          </cell>
          <cell r="E26">
            <v>64.6875</v>
          </cell>
          <cell r="F26">
            <v>100</v>
          </cell>
          <cell r="G26">
            <v>45</v>
          </cell>
          <cell r="H26">
            <v>13.68</v>
          </cell>
          <cell r="I26" t="str">
            <v>*</v>
          </cell>
          <cell r="J26">
            <v>30.6</v>
          </cell>
          <cell r="K26">
            <v>0</v>
          </cell>
        </row>
        <row r="27">
          <cell r="B27">
            <v>26.133333333333336</v>
          </cell>
          <cell r="C27">
            <v>30.2</v>
          </cell>
          <cell r="D27">
            <v>22.8</v>
          </cell>
          <cell r="E27">
            <v>75.333333333333329</v>
          </cell>
          <cell r="F27">
            <v>88</v>
          </cell>
          <cell r="G27">
            <v>59</v>
          </cell>
          <cell r="H27">
            <v>12.6</v>
          </cell>
          <cell r="I27" t="str">
            <v>*</v>
          </cell>
          <cell r="J27">
            <v>24.48</v>
          </cell>
          <cell r="K27">
            <v>0</v>
          </cell>
        </row>
        <row r="28">
          <cell r="B28">
            <v>22.349999999999998</v>
          </cell>
          <cell r="C28">
            <v>26.2</v>
          </cell>
          <cell r="D28">
            <v>19.5</v>
          </cell>
          <cell r="E28">
            <v>88.5</v>
          </cell>
          <cell r="F28">
            <v>99</v>
          </cell>
          <cell r="G28">
            <v>81</v>
          </cell>
          <cell r="H28">
            <v>8.64</v>
          </cell>
          <cell r="I28" t="str">
            <v>*</v>
          </cell>
          <cell r="J28">
            <v>31.319999999999997</v>
          </cell>
          <cell r="K28">
            <v>53.199999999999996</v>
          </cell>
        </row>
        <row r="29">
          <cell r="B29">
            <v>24.291666666666668</v>
          </cell>
          <cell r="C29">
            <v>31.5</v>
          </cell>
          <cell r="D29">
            <v>20.2</v>
          </cell>
          <cell r="E29">
            <v>64.583333333333329</v>
          </cell>
          <cell r="F29">
            <v>89</v>
          </cell>
          <cell r="G29">
            <v>54</v>
          </cell>
          <cell r="H29">
            <v>12.6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25.062499999999996</v>
          </cell>
          <cell r="C30">
            <v>30</v>
          </cell>
          <cell r="D30">
            <v>20.3</v>
          </cell>
          <cell r="E30">
            <v>78.956521739130437</v>
          </cell>
          <cell r="F30">
            <v>92</v>
          </cell>
          <cell r="G30">
            <v>60</v>
          </cell>
          <cell r="H30">
            <v>7.9200000000000008</v>
          </cell>
          <cell r="I30" t="str">
            <v>*</v>
          </cell>
          <cell r="J30">
            <v>31.319999999999997</v>
          </cell>
          <cell r="K30">
            <v>0.8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25.431818181818187</v>
          </cell>
          <cell r="C5">
            <v>32.200000000000003</v>
          </cell>
          <cell r="D5">
            <v>22.3</v>
          </cell>
          <cell r="E5">
            <v>83.181818181818187</v>
          </cell>
          <cell r="F5">
            <v>94</v>
          </cell>
          <cell r="G5">
            <v>54</v>
          </cell>
          <cell r="H5">
            <v>7.9200000000000008</v>
          </cell>
          <cell r="I5" t="str">
            <v>*</v>
          </cell>
          <cell r="J5">
            <v>21.6</v>
          </cell>
          <cell r="K5">
            <v>23</v>
          </cell>
        </row>
        <row r="6">
          <cell r="B6">
            <v>26.766666666666669</v>
          </cell>
          <cell r="C6">
            <v>33.5</v>
          </cell>
          <cell r="D6">
            <v>23.9</v>
          </cell>
          <cell r="E6">
            <v>82.38095238095238</v>
          </cell>
          <cell r="F6">
            <v>93</v>
          </cell>
          <cell r="G6">
            <v>52</v>
          </cell>
          <cell r="H6">
            <v>18.720000000000002</v>
          </cell>
          <cell r="I6" t="str">
            <v>*</v>
          </cell>
          <cell r="J6">
            <v>46.080000000000005</v>
          </cell>
          <cell r="K6">
            <v>10.600000000000001</v>
          </cell>
        </row>
        <row r="7">
          <cell r="B7">
            <v>23.978260869565219</v>
          </cell>
          <cell r="C7">
            <v>27</v>
          </cell>
          <cell r="D7">
            <v>21.3</v>
          </cell>
          <cell r="E7">
            <v>89.217391304347828</v>
          </cell>
          <cell r="F7">
            <v>95</v>
          </cell>
          <cell r="G7">
            <v>69</v>
          </cell>
          <cell r="H7">
            <v>7.2</v>
          </cell>
          <cell r="I7" t="str">
            <v>*</v>
          </cell>
          <cell r="J7">
            <v>37.440000000000005</v>
          </cell>
          <cell r="K7">
            <v>33</v>
          </cell>
        </row>
        <row r="8">
          <cell r="B8">
            <v>24.887500000000003</v>
          </cell>
          <cell r="C8">
            <v>29.9</v>
          </cell>
          <cell r="D8">
            <v>22.7</v>
          </cell>
          <cell r="E8">
            <v>83.291666666666671</v>
          </cell>
          <cell r="F8">
            <v>94</v>
          </cell>
          <cell r="G8">
            <v>56</v>
          </cell>
          <cell r="H8">
            <v>10.8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26.27391304347826</v>
          </cell>
          <cell r="C9">
            <v>32.6</v>
          </cell>
          <cell r="D9">
            <v>21.5</v>
          </cell>
          <cell r="E9">
            <v>77.347826086956516</v>
          </cell>
          <cell r="F9">
            <v>95</v>
          </cell>
          <cell r="G9">
            <v>46</v>
          </cell>
          <cell r="H9">
            <v>7.2</v>
          </cell>
          <cell r="I9" t="str">
            <v>*</v>
          </cell>
          <cell r="J9">
            <v>18.36</v>
          </cell>
          <cell r="K9">
            <v>0</v>
          </cell>
        </row>
        <row r="10">
          <cell r="B10">
            <v>26.304761904761897</v>
          </cell>
          <cell r="C10">
            <v>32.9</v>
          </cell>
          <cell r="D10">
            <v>22.1</v>
          </cell>
          <cell r="E10">
            <v>79.80952380952381</v>
          </cell>
          <cell r="F10">
            <v>94</v>
          </cell>
          <cell r="G10">
            <v>54</v>
          </cell>
          <cell r="H10">
            <v>12.24</v>
          </cell>
          <cell r="I10" t="str">
            <v>*</v>
          </cell>
          <cell r="J10">
            <v>32.76</v>
          </cell>
          <cell r="K10">
            <v>0.2</v>
          </cell>
        </row>
        <row r="11">
          <cell r="B11">
            <v>26.140909090909087</v>
          </cell>
          <cell r="C11">
            <v>31.1</v>
          </cell>
          <cell r="D11">
            <v>23.4</v>
          </cell>
          <cell r="E11">
            <v>81.63636363636364</v>
          </cell>
          <cell r="F11">
            <v>94</v>
          </cell>
          <cell r="G11">
            <v>57</v>
          </cell>
          <cell r="H11">
            <v>6.12</v>
          </cell>
          <cell r="I11" t="str">
            <v>*</v>
          </cell>
          <cell r="J11">
            <v>16.920000000000002</v>
          </cell>
          <cell r="K11">
            <v>0</v>
          </cell>
        </row>
        <row r="12">
          <cell r="B12">
            <v>27.271428571428572</v>
          </cell>
          <cell r="C12">
            <v>33.4</v>
          </cell>
          <cell r="D12">
            <v>23.1</v>
          </cell>
          <cell r="E12">
            <v>78.952380952380949</v>
          </cell>
          <cell r="F12">
            <v>94</v>
          </cell>
          <cell r="G12">
            <v>52</v>
          </cell>
          <cell r="H12">
            <v>9.7200000000000006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27.845454545454547</v>
          </cell>
          <cell r="C13">
            <v>34.299999999999997</v>
          </cell>
          <cell r="D13">
            <v>23.5</v>
          </cell>
          <cell r="E13">
            <v>76.545454545454547</v>
          </cell>
          <cell r="F13">
            <v>94</v>
          </cell>
          <cell r="G13">
            <v>43</v>
          </cell>
          <cell r="H13">
            <v>10.8</v>
          </cell>
          <cell r="I13" t="str">
            <v>*</v>
          </cell>
          <cell r="J13">
            <v>35.64</v>
          </cell>
          <cell r="K13">
            <v>0</v>
          </cell>
        </row>
        <row r="14">
          <cell r="B14">
            <v>24.440909090909091</v>
          </cell>
          <cell r="C14">
            <v>27.5</v>
          </cell>
          <cell r="D14">
            <v>22.7</v>
          </cell>
          <cell r="E14">
            <v>87.818181818181813</v>
          </cell>
          <cell r="F14">
            <v>94</v>
          </cell>
          <cell r="G14">
            <v>77</v>
          </cell>
          <cell r="H14">
            <v>8.64</v>
          </cell>
          <cell r="I14" t="str">
            <v>*</v>
          </cell>
          <cell r="J14">
            <v>24.12</v>
          </cell>
          <cell r="K14">
            <v>54.400000000000006</v>
          </cell>
        </row>
        <row r="15">
          <cell r="B15">
            <v>25.091304347826089</v>
          </cell>
          <cell r="C15">
            <v>30.8</v>
          </cell>
          <cell r="D15">
            <v>22</v>
          </cell>
          <cell r="E15">
            <v>81.652173913043484</v>
          </cell>
          <cell r="F15">
            <v>94</v>
          </cell>
          <cell r="G15">
            <v>56</v>
          </cell>
          <cell r="H15">
            <v>8.2799999999999994</v>
          </cell>
          <cell r="I15" t="str">
            <v>*</v>
          </cell>
          <cell r="J15">
            <v>16.920000000000002</v>
          </cell>
          <cell r="K15">
            <v>0.2</v>
          </cell>
        </row>
        <row r="16">
          <cell r="B16">
            <v>25.638095238095236</v>
          </cell>
          <cell r="C16">
            <v>32.1</v>
          </cell>
          <cell r="D16">
            <v>23.1</v>
          </cell>
          <cell r="E16">
            <v>86.952380952380949</v>
          </cell>
          <cell r="F16">
            <v>94</v>
          </cell>
          <cell r="G16">
            <v>56</v>
          </cell>
          <cell r="H16">
            <v>11.520000000000001</v>
          </cell>
          <cell r="I16" t="str">
            <v>*</v>
          </cell>
          <cell r="J16">
            <v>27.720000000000002</v>
          </cell>
          <cell r="K16">
            <v>3.8</v>
          </cell>
        </row>
        <row r="17">
          <cell r="B17">
            <v>25.128571428571426</v>
          </cell>
          <cell r="C17">
            <v>30.3</v>
          </cell>
          <cell r="D17">
            <v>22.6</v>
          </cell>
          <cell r="E17">
            <v>84.285714285714292</v>
          </cell>
          <cell r="F17">
            <v>94</v>
          </cell>
          <cell r="G17">
            <v>60</v>
          </cell>
          <cell r="H17">
            <v>8.64</v>
          </cell>
          <cell r="I17" t="str">
            <v>*</v>
          </cell>
          <cell r="J17">
            <v>23.400000000000002</v>
          </cell>
          <cell r="K17">
            <v>2</v>
          </cell>
        </row>
        <row r="18">
          <cell r="B18">
            <v>28.485000000000003</v>
          </cell>
          <cell r="C18">
            <v>33.9</v>
          </cell>
          <cell r="D18">
            <v>23.5</v>
          </cell>
          <cell r="E18">
            <v>73.75</v>
          </cell>
          <cell r="F18">
            <v>94</v>
          </cell>
          <cell r="G18">
            <v>50</v>
          </cell>
          <cell r="H18">
            <v>12.96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26.259090909090915</v>
          </cell>
          <cell r="C19">
            <v>30.3</v>
          </cell>
          <cell r="D19">
            <v>21.8</v>
          </cell>
          <cell r="E19">
            <v>78.36363636363636</v>
          </cell>
          <cell r="F19">
            <v>92</v>
          </cell>
          <cell r="G19">
            <v>56</v>
          </cell>
          <cell r="H19">
            <v>10.8</v>
          </cell>
          <cell r="I19" t="str">
            <v>*</v>
          </cell>
          <cell r="J19">
            <v>31.319999999999997</v>
          </cell>
          <cell r="K19">
            <v>3.4000000000000004</v>
          </cell>
        </row>
        <row r="20">
          <cell r="B20">
            <v>26.537500000000005</v>
          </cell>
          <cell r="C20">
            <v>31.9</v>
          </cell>
          <cell r="D20">
            <v>23.2</v>
          </cell>
          <cell r="E20">
            <v>78.625</v>
          </cell>
          <cell r="F20">
            <v>91</v>
          </cell>
          <cell r="G20">
            <v>58</v>
          </cell>
          <cell r="H20">
            <v>12.6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23.847619047619045</v>
          </cell>
          <cell r="C21">
            <v>28.7</v>
          </cell>
          <cell r="D21">
            <v>20</v>
          </cell>
          <cell r="E21">
            <v>81.142857142857139</v>
          </cell>
          <cell r="F21">
            <v>94</v>
          </cell>
          <cell r="G21">
            <v>60</v>
          </cell>
          <cell r="H21">
            <v>10.44</v>
          </cell>
          <cell r="I21" t="str">
            <v>*</v>
          </cell>
          <cell r="J21">
            <v>47.16</v>
          </cell>
          <cell r="K21">
            <v>28.2</v>
          </cell>
        </row>
        <row r="22">
          <cell r="B22">
            <v>22.808695652173913</v>
          </cell>
          <cell r="C22">
            <v>27.7</v>
          </cell>
          <cell r="D22">
            <v>18.7</v>
          </cell>
          <cell r="E22">
            <v>65.086956521739125</v>
          </cell>
          <cell r="F22">
            <v>93</v>
          </cell>
          <cell r="G22">
            <v>43</v>
          </cell>
          <cell r="H22">
            <v>15.48</v>
          </cell>
          <cell r="I22" t="str">
            <v>*</v>
          </cell>
          <cell r="J22">
            <v>29.52</v>
          </cell>
          <cell r="K22">
            <v>0</v>
          </cell>
        </row>
        <row r="23">
          <cell r="B23">
            <v>22.545454545454547</v>
          </cell>
          <cell r="C23">
            <v>29.9</v>
          </cell>
          <cell r="D23">
            <v>16.5</v>
          </cell>
          <cell r="E23">
            <v>60.68181818181818</v>
          </cell>
          <cell r="F23">
            <v>77</v>
          </cell>
          <cell r="G23">
            <v>48</v>
          </cell>
          <cell r="H23">
            <v>9</v>
          </cell>
          <cell r="I23" t="str">
            <v>*</v>
          </cell>
          <cell r="J23">
            <v>19.8</v>
          </cell>
          <cell r="K23">
            <v>0</v>
          </cell>
        </row>
        <row r="24">
          <cell r="B24">
            <v>25.360000000000003</v>
          </cell>
          <cell r="C24">
            <v>30.7</v>
          </cell>
          <cell r="D24">
            <v>23</v>
          </cell>
          <cell r="E24">
            <v>77.599999999999994</v>
          </cell>
          <cell r="F24">
            <v>86</v>
          </cell>
          <cell r="G24">
            <v>60</v>
          </cell>
          <cell r="H24">
            <v>5.04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24.95</v>
          </cell>
          <cell r="C25">
            <v>29.3</v>
          </cell>
          <cell r="D25">
            <v>22.6</v>
          </cell>
          <cell r="E25">
            <v>85.681818181818187</v>
          </cell>
          <cell r="F25">
            <v>94</v>
          </cell>
          <cell r="G25">
            <v>66</v>
          </cell>
          <cell r="H25">
            <v>10.08</v>
          </cell>
          <cell r="I25" t="str">
            <v>*</v>
          </cell>
          <cell r="J25">
            <v>24.840000000000003</v>
          </cell>
          <cell r="K25">
            <v>1.2</v>
          </cell>
        </row>
        <row r="26">
          <cell r="B26">
            <v>27.223809523809521</v>
          </cell>
          <cell r="C26">
            <v>33.1</v>
          </cell>
          <cell r="D26">
            <v>21.8</v>
          </cell>
          <cell r="E26">
            <v>74.666666666666671</v>
          </cell>
          <cell r="F26">
            <v>94</v>
          </cell>
          <cell r="G26">
            <v>46</v>
          </cell>
          <cell r="H26">
            <v>12.6</v>
          </cell>
          <cell r="I26" t="str">
            <v>*</v>
          </cell>
          <cell r="J26">
            <v>29.16</v>
          </cell>
          <cell r="K26">
            <v>0.2</v>
          </cell>
        </row>
        <row r="27">
          <cell r="B27">
            <v>26.985714285714288</v>
          </cell>
          <cell r="C27">
            <v>32.6</v>
          </cell>
          <cell r="D27">
            <v>22.7</v>
          </cell>
          <cell r="E27">
            <v>75.952380952380949</v>
          </cell>
          <cell r="F27">
            <v>91</v>
          </cell>
          <cell r="G27">
            <v>56</v>
          </cell>
          <cell r="H27">
            <v>12.96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23.108695652173914</v>
          </cell>
          <cell r="C28">
            <v>26.8</v>
          </cell>
          <cell r="D28">
            <v>20.2</v>
          </cell>
          <cell r="E28">
            <v>91.434782608695656</v>
          </cell>
          <cell r="F28">
            <v>94</v>
          </cell>
          <cell r="G28">
            <v>74</v>
          </cell>
          <cell r="H28">
            <v>11.16</v>
          </cell>
          <cell r="I28" t="str">
            <v>*</v>
          </cell>
          <cell r="J28">
            <v>34.200000000000003</v>
          </cell>
          <cell r="K28">
            <v>40.6</v>
          </cell>
        </row>
        <row r="29">
          <cell r="B29">
            <v>25.225000000000001</v>
          </cell>
          <cell r="C29">
            <v>32.200000000000003</v>
          </cell>
          <cell r="D29">
            <v>20.399999999999999</v>
          </cell>
          <cell r="E29">
            <v>80</v>
          </cell>
          <cell r="F29">
            <v>95</v>
          </cell>
          <cell r="G29">
            <v>56</v>
          </cell>
          <cell r="H29">
            <v>10.08</v>
          </cell>
          <cell r="I29" t="str">
            <v>*</v>
          </cell>
          <cell r="J29">
            <v>21.6</v>
          </cell>
          <cell r="K29">
            <v>0.2</v>
          </cell>
        </row>
        <row r="30">
          <cell r="B30">
            <v>27.290476190476191</v>
          </cell>
          <cell r="C30">
            <v>31.9</v>
          </cell>
          <cell r="D30">
            <v>23.6</v>
          </cell>
          <cell r="E30">
            <v>80.047619047619051</v>
          </cell>
          <cell r="F30">
            <v>94</v>
          </cell>
          <cell r="G30">
            <v>59</v>
          </cell>
          <cell r="H30">
            <v>5.7600000000000007</v>
          </cell>
          <cell r="I30" t="str">
            <v>*</v>
          </cell>
          <cell r="J30">
            <v>16.559999999999999</v>
          </cell>
          <cell r="K30">
            <v>0</v>
          </cell>
        </row>
        <row r="31">
          <cell r="B31">
            <v>27.247826086956525</v>
          </cell>
          <cell r="C31">
            <v>34.9</v>
          </cell>
          <cell r="D31">
            <v>21.6</v>
          </cell>
          <cell r="E31">
            <v>75.869565217391298</v>
          </cell>
          <cell r="F31">
            <v>93</v>
          </cell>
          <cell r="G31">
            <v>48</v>
          </cell>
          <cell r="H31">
            <v>11.879999999999999</v>
          </cell>
          <cell r="I31" t="str">
            <v>*</v>
          </cell>
          <cell r="J31">
            <v>37.800000000000004</v>
          </cell>
          <cell r="K31">
            <v>26.6</v>
          </cell>
        </row>
        <row r="32">
          <cell r="B32">
            <v>28.041666666666668</v>
          </cell>
          <cell r="C32">
            <v>34.200000000000003</v>
          </cell>
          <cell r="D32">
            <v>23</v>
          </cell>
          <cell r="E32">
            <v>71.291666666666671</v>
          </cell>
          <cell r="F32">
            <v>92</v>
          </cell>
          <cell r="G32">
            <v>43</v>
          </cell>
          <cell r="H32">
            <v>8.64</v>
          </cell>
          <cell r="I32" t="str">
            <v>*</v>
          </cell>
          <cell r="J32">
            <v>22.32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24.437500000000004</v>
          </cell>
          <cell r="C5">
            <v>30.2</v>
          </cell>
          <cell r="D5">
            <v>21.9</v>
          </cell>
          <cell r="E5">
            <v>89.541666666666671</v>
          </cell>
          <cell r="F5">
            <v>99</v>
          </cell>
          <cell r="G5">
            <v>65</v>
          </cell>
          <cell r="H5">
            <v>13.32</v>
          </cell>
          <cell r="I5" t="str">
            <v>*</v>
          </cell>
          <cell r="J5">
            <v>27</v>
          </cell>
          <cell r="K5">
            <v>2</v>
          </cell>
        </row>
        <row r="6">
          <cell r="B6">
            <v>25.387500000000003</v>
          </cell>
          <cell r="C6">
            <v>33.299999999999997</v>
          </cell>
          <cell r="D6">
            <v>21.4</v>
          </cell>
          <cell r="E6">
            <v>87.208333333333329</v>
          </cell>
          <cell r="F6">
            <v>99</v>
          </cell>
          <cell r="G6">
            <v>56</v>
          </cell>
          <cell r="H6">
            <v>18.720000000000002</v>
          </cell>
          <cell r="I6" t="str">
            <v>*</v>
          </cell>
          <cell r="J6">
            <v>45.72</v>
          </cell>
          <cell r="K6">
            <v>34.599999999999994</v>
          </cell>
        </row>
        <row r="7">
          <cell r="B7">
            <v>22.279166666666672</v>
          </cell>
          <cell r="C7">
            <v>27.1</v>
          </cell>
          <cell r="D7">
            <v>20.100000000000001</v>
          </cell>
          <cell r="E7">
            <v>96.125</v>
          </cell>
          <cell r="F7">
            <v>100</v>
          </cell>
          <cell r="G7">
            <v>77</v>
          </cell>
          <cell r="H7">
            <v>14.04</v>
          </cell>
          <cell r="I7" t="str">
            <v>*</v>
          </cell>
          <cell r="J7">
            <v>67.319999999999993</v>
          </cell>
          <cell r="K7">
            <v>32.4</v>
          </cell>
        </row>
        <row r="8">
          <cell r="B8">
            <v>24.354166666666668</v>
          </cell>
          <cell r="C8">
            <v>28.3</v>
          </cell>
          <cell r="D8">
            <v>21.6</v>
          </cell>
          <cell r="E8">
            <v>86</v>
          </cell>
          <cell r="F8">
            <v>99</v>
          </cell>
          <cell r="G8">
            <v>57</v>
          </cell>
          <cell r="H8">
            <v>11.520000000000001</v>
          </cell>
          <cell r="I8" t="str">
            <v>*</v>
          </cell>
          <cell r="J8">
            <v>21.6</v>
          </cell>
          <cell r="K8">
            <v>0.4</v>
          </cell>
        </row>
        <row r="9">
          <cell r="B9">
            <v>26.345833333333335</v>
          </cell>
          <cell r="C9">
            <v>33.1</v>
          </cell>
          <cell r="D9">
            <v>20.9</v>
          </cell>
          <cell r="E9">
            <v>75.458333333333329</v>
          </cell>
          <cell r="F9">
            <v>97</v>
          </cell>
          <cell r="G9">
            <v>41</v>
          </cell>
          <cell r="H9">
            <v>10.8</v>
          </cell>
          <cell r="I9" t="str">
            <v>*</v>
          </cell>
          <cell r="J9">
            <v>19.8</v>
          </cell>
          <cell r="K9">
            <v>0</v>
          </cell>
        </row>
        <row r="10">
          <cell r="B10">
            <v>26.095833333333328</v>
          </cell>
          <cell r="C10">
            <v>33.799999999999997</v>
          </cell>
          <cell r="D10">
            <v>22.4</v>
          </cell>
          <cell r="E10">
            <v>79.541666666666671</v>
          </cell>
          <cell r="F10">
            <v>98</v>
          </cell>
          <cell r="G10">
            <v>44</v>
          </cell>
          <cell r="H10">
            <v>11.879999999999999</v>
          </cell>
          <cell r="I10" t="str">
            <v>*</v>
          </cell>
          <cell r="J10">
            <v>31.319999999999997</v>
          </cell>
          <cell r="K10">
            <v>5.4</v>
          </cell>
        </row>
        <row r="11">
          <cell r="B11">
            <v>26.337500000000002</v>
          </cell>
          <cell r="C11">
            <v>31.4</v>
          </cell>
          <cell r="D11">
            <v>22.3</v>
          </cell>
          <cell r="E11">
            <v>81.875</v>
          </cell>
          <cell r="F11">
            <v>99</v>
          </cell>
          <cell r="G11">
            <v>58</v>
          </cell>
          <cell r="H11">
            <v>12.24</v>
          </cell>
          <cell r="I11" t="str">
            <v>*</v>
          </cell>
          <cell r="J11">
            <v>40.680000000000007</v>
          </cell>
          <cell r="K11">
            <v>0</v>
          </cell>
        </row>
        <row r="12">
          <cell r="B12">
            <v>26.658333333333328</v>
          </cell>
          <cell r="C12">
            <v>34</v>
          </cell>
          <cell r="D12">
            <v>21.5</v>
          </cell>
          <cell r="E12">
            <v>77.833333333333329</v>
          </cell>
          <cell r="F12">
            <v>98</v>
          </cell>
          <cell r="G12">
            <v>47</v>
          </cell>
          <cell r="H12">
            <v>17.28</v>
          </cell>
          <cell r="I12" t="str">
            <v>*</v>
          </cell>
          <cell r="J12">
            <v>33.119999999999997</v>
          </cell>
          <cell r="K12">
            <v>0</v>
          </cell>
        </row>
        <row r="13">
          <cell r="B13">
            <v>27.262499999999999</v>
          </cell>
          <cell r="C13">
            <v>34.799999999999997</v>
          </cell>
          <cell r="D13">
            <v>22</v>
          </cell>
          <cell r="E13">
            <v>78.125</v>
          </cell>
          <cell r="F13">
            <v>98</v>
          </cell>
          <cell r="G13">
            <v>44</v>
          </cell>
          <cell r="H13">
            <v>12.6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24.112499999999997</v>
          </cell>
          <cell r="C14">
            <v>30.5</v>
          </cell>
          <cell r="D14">
            <v>21.5</v>
          </cell>
          <cell r="E14">
            <v>89.875</v>
          </cell>
          <cell r="F14">
            <v>99</v>
          </cell>
          <cell r="G14">
            <v>64</v>
          </cell>
          <cell r="H14">
            <v>15.840000000000002</v>
          </cell>
          <cell r="I14" t="str">
            <v>*</v>
          </cell>
          <cell r="J14">
            <v>38.519999999999996</v>
          </cell>
          <cell r="K14">
            <v>32.6</v>
          </cell>
        </row>
        <row r="15">
          <cell r="B15">
            <v>24.279166666666672</v>
          </cell>
          <cell r="C15">
            <v>29.9</v>
          </cell>
          <cell r="D15">
            <v>21.3</v>
          </cell>
          <cell r="E15">
            <v>85.833333333333329</v>
          </cell>
          <cell r="F15">
            <v>99</v>
          </cell>
          <cell r="G15">
            <v>62</v>
          </cell>
          <cell r="H15">
            <v>12.24</v>
          </cell>
          <cell r="I15" t="str">
            <v>*</v>
          </cell>
          <cell r="J15">
            <v>38.159999999999997</v>
          </cell>
          <cell r="K15">
            <v>0.2</v>
          </cell>
        </row>
        <row r="16">
          <cell r="B16">
            <v>24.579166666666669</v>
          </cell>
          <cell r="C16">
            <v>31.8</v>
          </cell>
          <cell r="D16">
            <v>21.6</v>
          </cell>
          <cell r="E16">
            <v>87.666666666666671</v>
          </cell>
          <cell r="F16">
            <v>99</v>
          </cell>
          <cell r="G16">
            <v>61</v>
          </cell>
          <cell r="H16">
            <v>20.16</v>
          </cell>
          <cell r="I16" t="str">
            <v>*</v>
          </cell>
          <cell r="J16">
            <v>45.72</v>
          </cell>
          <cell r="K16">
            <v>8.8000000000000007</v>
          </cell>
        </row>
        <row r="17">
          <cell r="B17">
            <v>23.912499999999998</v>
          </cell>
          <cell r="C17">
            <v>30.5</v>
          </cell>
          <cell r="D17">
            <v>21.4</v>
          </cell>
          <cell r="E17">
            <v>92.083333333333329</v>
          </cell>
          <cell r="F17">
            <v>100</v>
          </cell>
          <cell r="G17">
            <v>64</v>
          </cell>
          <cell r="H17">
            <v>15.48</v>
          </cell>
          <cell r="I17" t="str">
            <v>*</v>
          </cell>
          <cell r="J17">
            <v>52.56</v>
          </cell>
          <cell r="K17">
            <v>20</v>
          </cell>
        </row>
        <row r="18">
          <cell r="B18">
            <v>26.104166666666668</v>
          </cell>
          <cell r="C18">
            <v>33.299999999999997</v>
          </cell>
          <cell r="D18">
            <v>21.8</v>
          </cell>
          <cell r="E18">
            <v>83.666666666666671</v>
          </cell>
          <cell r="F18">
            <v>99</v>
          </cell>
          <cell r="G18">
            <v>55</v>
          </cell>
          <cell r="H18">
            <v>19.079999999999998</v>
          </cell>
          <cell r="I18" t="str">
            <v>*</v>
          </cell>
          <cell r="J18">
            <v>35.28</v>
          </cell>
          <cell r="K18">
            <v>0</v>
          </cell>
        </row>
        <row r="19">
          <cell r="B19">
            <v>25.475000000000005</v>
          </cell>
          <cell r="C19">
            <v>28.4</v>
          </cell>
          <cell r="D19">
            <v>22.4</v>
          </cell>
          <cell r="E19">
            <v>84.125</v>
          </cell>
          <cell r="F19">
            <v>97</v>
          </cell>
          <cell r="G19">
            <v>66</v>
          </cell>
          <cell r="H19">
            <v>23.759999999999998</v>
          </cell>
          <cell r="I19" t="str">
            <v>*</v>
          </cell>
          <cell r="J19">
            <v>42.480000000000004</v>
          </cell>
          <cell r="K19">
            <v>8</v>
          </cell>
        </row>
        <row r="20">
          <cell r="B20">
            <v>25.512499999999999</v>
          </cell>
          <cell r="C20">
            <v>29.7</v>
          </cell>
          <cell r="D20">
            <v>22.8</v>
          </cell>
          <cell r="E20">
            <v>86.708333333333329</v>
          </cell>
          <cell r="F20">
            <v>99</v>
          </cell>
          <cell r="G20">
            <v>66</v>
          </cell>
          <cell r="H20">
            <v>22.68</v>
          </cell>
          <cell r="I20" t="str">
            <v>*</v>
          </cell>
          <cell r="J20">
            <v>48.24</v>
          </cell>
          <cell r="K20">
            <v>5.6</v>
          </cell>
        </row>
        <row r="21">
          <cell r="B21">
            <v>23.591666666666669</v>
          </cell>
          <cell r="C21">
            <v>28.5</v>
          </cell>
          <cell r="D21">
            <v>19.5</v>
          </cell>
          <cell r="E21">
            <v>84.208333333333329</v>
          </cell>
          <cell r="F21">
            <v>99</v>
          </cell>
          <cell r="G21">
            <v>58</v>
          </cell>
          <cell r="H21">
            <v>21.96</v>
          </cell>
          <cell r="I21" t="str">
            <v>*</v>
          </cell>
          <cell r="J21">
            <v>39.6</v>
          </cell>
          <cell r="K21">
            <v>9.7999999999999989</v>
          </cell>
        </row>
        <row r="22">
          <cell r="B22">
            <v>22.816666666666666</v>
          </cell>
          <cell r="C22">
            <v>28.6</v>
          </cell>
          <cell r="D22">
            <v>17.5</v>
          </cell>
          <cell r="E22">
            <v>73.166666666666671</v>
          </cell>
          <cell r="F22">
            <v>91</v>
          </cell>
          <cell r="G22">
            <v>52</v>
          </cell>
          <cell r="H22">
            <v>18.720000000000002</v>
          </cell>
          <cell r="I22" t="str">
            <v>*</v>
          </cell>
          <cell r="J22">
            <v>38.159999999999997</v>
          </cell>
          <cell r="K22">
            <v>0</v>
          </cell>
        </row>
        <row r="23">
          <cell r="B23">
            <v>22.483333333333334</v>
          </cell>
          <cell r="C23">
            <v>26</v>
          </cell>
          <cell r="D23">
            <v>18.600000000000001</v>
          </cell>
          <cell r="E23">
            <v>71.958333333333329</v>
          </cell>
          <cell r="F23">
            <v>87</v>
          </cell>
          <cell r="G23">
            <v>52</v>
          </cell>
          <cell r="H23">
            <v>15.120000000000001</v>
          </cell>
          <cell r="I23" t="str">
            <v>*</v>
          </cell>
          <cell r="J23">
            <v>32.4</v>
          </cell>
          <cell r="K23">
            <v>0</v>
          </cell>
        </row>
        <row r="24">
          <cell r="B24">
            <v>22.645833333333329</v>
          </cell>
          <cell r="C24">
            <v>25.8</v>
          </cell>
          <cell r="D24">
            <v>20.2</v>
          </cell>
          <cell r="E24">
            <v>87.791666666666671</v>
          </cell>
          <cell r="F24">
            <v>97</v>
          </cell>
          <cell r="G24">
            <v>75</v>
          </cell>
          <cell r="H24">
            <v>16.920000000000002</v>
          </cell>
          <cell r="I24" t="str">
            <v>*</v>
          </cell>
          <cell r="J24">
            <v>37.440000000000005</v>
          </cell>
          <cell r="K24">
            <v>2</v>
          </cell>
        </row>
        <row r="25">
          <cell r="B25">
            <v>23.083333333333332</v>
          </cell>
          <cell r="C25">
            <v>28.2</v>
          </cell>
          <cell r="D25">
            <v>20.6</v>
          </cell>
          <cell r="E25">
            <v>92.583333333333329</v>
          </cell>
          <cell r="F25">
            <v>99</v>
          </cell>
          <cell r="G25">
            <v>73</v>
          </cell>
          <cell r="H25">
            <v>19.8</v>
          </cell>
          <cell r="I25" t="str">
            <v>*</v>
          </cell>
          <cell r="J25">
            <v>54</v>
          </cell>
          <cell r="K25">
            <v>0.8</v>
          </cell>
        </row>
        <row r="26">
          <cell r="B26">
            <v>25.541666666666668</v>
          </cell>
          <cell r="C26">
            <v>32.299999999999997</v>
          </cell>
          <cell r="D26">
            <v>22</v>
          </cell>
          <cell r="E26">
            <v>83.708333333333329</v>
          </cell>
          <cell r="F26">
            <v>98</v>
          </cell>
          <cell r="G26">
            <v>53</v>
          </cell>
          <cell r="H26">
            <v>10.8</v>
          </cell>
          <cell r="I26" t="str">
            <v>*</v>
          </cell>
          <cell r="J26">
            <v>30.6</v>
          </cell>
          <cell r="K26">
            <v>0</v>
          </cell>
        </row>
        <row r="27">
          <cell r="B27">
            <v>25.541666666666668</v>
          </cell>
          <cell r="C27">
            <v>31.7</v>
          </cell>
          <cell r="D27">
            <v>22.1</v>
          </cell>
          <cell r="E27">
            <v>83.833333333333329</v>
          </cell>
          <cell r="F27">
            <v>99</v>
          </cell>
          <cell r="G27">
            <v>53</v>
          </cell>
          <cell r="H27">
            <v>12.96</v>
          </cell>
          <cell r="I27" t="str">
            <v>*</v>
          </cell>
          <cell r="J27">
            <v>32.76</v>
          </cell>
          <cell r="K27">
            <v>0.6</v>
          </cell>
        </row>
        <row r="28">
          <cell r="B28">
            <v>21.479166666666661</v>
          </cell>
          <cell r="C28">
            <v>23.6</v>
          </cell>
          <cell r="D28">
            <v>20</v>
          </cell>
          <cell r="E28">
            <v>96.166666666666671</v>
          </cell>
          <cell r="F28">
            <v>100</v>
          </cell>
          <cell r="G28">
            <v>87</v>
          </cell>
          <cell r="H28">
            <v>21.6</v>
          </cell>
          <cell r="I28" t="str">
            <v>*</v>
          </cell>
          <cell r="J28">
            <v>32.76</v>
          </cell>
          <cell r="K28">
            <v>73.400000000000006</v>
          </cell>
        </row>
        <row r="29">
          <cell r="B29">
            <v>23.762500000000003</v>
          </cell>
          <cell r="C29">
            <v>31.6</v>
          </cell>
          <cell r="D29">
            <v>18.7</v>
          </cell>
          <cell r="E29">
            <v>84.875</v>
          </cell>
          <cell r="F29">
            <v>100</v>
          </cell>
          <cell r="G29">
            <v>58</v>
          </cell>
          <cell r="H29">
            <v>13.68</v>
          </cell>
          <cell r="I29" t="str">
            <v>*</v>
          </cell>
          <cell r="J29">
            <v>25.92</v>
          </cell>
          <cell r="K29">
            <v>0.4</v>
          </cell>
        </row>
        <row r="30">
          <cell r="B30">
            <v>24.212499999999995</v>
          </cell>
          <cell r="C30">
            <v>28.6</v>
          </cell>
          <cell r="D30">
            <v>19.2</v>
          </cell>
          <cell r="E30">
            <v>84.083333333333329</v>
          </cell>
          <cell r="F30">
            <v>99</v>
          </cell>
          <cell r="G30">
            <v>60</v>
          </cell>
          <cell r="H30">
            <v>26.64</v>
          </cell>
          <cell r="I30" t="str">
            <v>*</v>
          </cell>
          <cell r="J30">
            <v>65.160000000000011</v>
          </cell>
          <cell r="K30">
            <v>4.8000000000000007</v>
          </cell>
        </row>
        <row r="31">
          <cell r="B31">
            <v>26.137499999999999</v>
          </cell>
          <cell r="C31">
            <v>32.799999999999997</v>
          </cell>
          <cell r="D31">
            <v>21.7</v>
          </cell>
          <cell r="E31">
            <v>78.166666666666671</v>
          </cell>
          <cell r="F31">
            <v>99</v>
          </cell>
          <cell r="G31">
            <v>51</v>
          </cell>
          <cell r="H31">
            <v>12.96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25.945833333333336</v>
          </cell>
          <cell r="C32">
            <v>32.9</v>
          </cell>
          <cell r="D32">
            <v>21</v>
          </cell>
          <cell r="E32">
            <v>79.25</v>
          </cell>
          <cell r="F32">
            <v>97</v>
          </cell>
          <cell r="G32">
            <v>52</v>
          </cell>
          <cell r="H32">
            <v>17.64</v>
          </cell>
          <cell r="I32" t="str">
            <v>*</v>
          </cell>
          <cell r="J32">
            <v>34.200000000000003</v>
          </cell>
          <cell r="K32">
            <v>0.60000000000000009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26.370833333333326</v>
          </cell>
          <cell r="C5">
            <v>32.4</v>
          </cell>
          <cell r="D5">
            <v>22.9</v>
          </cell>
          <cell r="E5">
            <v>80.75</v>
          </cell>
          <cell r="F5">
            <v>95</v>
          </cell>
          <cell r="G5">
            <v>53</v>
          </cell>
          <cell r="H5">
            <v>15.48</v>
          </cell>
          <cell r="I5" t="str">
            <v>*</v>
          </cell>
          <cell r="J5">
            <v>29.16</v>
          </cell>
          <cell r="K5">
            <v>4.8000000000000007</v>
          </cell>
        </row>
        <row r="6">
          <cell r="B6">
            <v>27.512500000000003</v>
          </cell>
          <cell r="C6">
            <v>34.799999999999997</v>
          </cell>
          <cell r="D6">
            <v>23.2</v>
          </cell>
          <cell r="E6">
            <v>79</v>
          </cell>
          <cell r="F6">
            <v>95</v>
          </cell>
          <cell r="G6">
            <v>46</v>
          </cell>
          <cell r="H6">
            <v>21.240000000000002</v>
          </cell>
          <cell r="I6" t="str">
            <v>*</v>
          </cell>
          <cell r="J6">
            <v>37.440000000000005</v>
          </cell>
          <cell r="K6">
            <v>0</v>
          </cell>
        </row>
        <row r="7">
          <cell r="B7">
            <v>24.966666666666665</v>
          </cell>
          <cell r="C7">
            <v>30.4</v>
          </cell>
          <cell r="D7">
            <v>22.5</v>
          </cell>
          <cell r="E7">
            <v>88.166666666666671</v>
          </cell>
          <cell r="F7">
            <v>94</v>
          </cell>
          <cell r="G7">
            <v>69</v>
          </cell>
          <cell r="H7">
            <v>26.64</v>
          </cell>
          <cell r="I7" t="str">
            <v>*</v>
          </cell>
          <cell r="J7">
            <v>44.64</v>
          </cell>
          <cell r="K7">
            <v>5.2</v>
          </cell>
        </row>
        <row r="8">
          <cell r="B8">
            <v>24.987499999999997</v>
          </cell>
          <cell r="C8">
            <v>28.9</v>
          </cell>
          <cell r="D8">
            <v>23.2</v>
          </cell>
          <cell r="E8">
            <v>89</v>
          </cell>
          <cell r="F8">
            <v>99</v>
          </cell>
          <cell r="G8">
            <v>69</v>
          </cell>
          <cell r="H8">
            <v>14.04</v>
          </cell>
          <cell r="I8" t="str">
            <v>*</v>
          </cell>
          <cell r="J8">
            <v>21.96</v>
          </cell>
          <cell r="K8">
            <v>1.2000000000000002</v>
          </cell>
        </row>
        <row r="9">
          <cell r="B9">
            <v>27.616666666666664</v>
          </cell>
          <cell r="C9">
            <v>34.200000000000003</v>
          </cell>
          <cell r="D9">
            <v>23.6</v>
          </cell>
          <cell r="E9">
            <v>77.75</v>
          </cell>
          <cell r="F9">
            <v>100</v>
          </cell>
          <cell r="G9">
            <v>36</v>
          </cell>
          <cell r="H9">
            <v>6.84</v>
          </cell>
          <cell r="I9" t="str">
            <v>*</v>
          </cell>
          <cell r="J9">
            <v>17.64</v>
          </cell>
          <cell r="K9">
            <v>0.2</v>
          </cell>
        </row>
        <row r="10">
          <cell r="B10">
            <v>25.520833333333332</v>
          </cell>
          <cell r="C10">
            <v>32.6</v>
          </cell>
          <cell r="D10">
            <v>22.1</v>
          </cell>
          <cell r="E10">
            <v>85.583333333333329</v>
          </cell>
          <cell r="F10">
            <v>95</v>
          </cell>
          <cell r="G10">
            <v>58</v>
          </cell>
          <cell r="H10">
            <v>19.8</v>
          </cell>
          <cell r="I10" t="str">
            <v>*</v>
          </cell>
          <cell r="J10">
            <v>51.84</v>
          </cell>
          <cell r="K10">
            <v>4.4000000000000004</v>
          </cell>
        </row>
        <row r="11">
          <cell r="B11">
            <v>26.350000000000005</v>
          </cell>
          <cell r="C11">
            <v>33.299999999999997</v>
          </cell>
          <cell r="D11">
            <v>23</v>
          </cell>
          <cell r="E11">
            <v>82</v>
          </cell>
          <cell r="F11">
            <v>95</v>
          </cell>
          <cell r="G11">
            <v>49</v>
          </cell>
          <cell r="H11">
            <v>15.48</v>
          </cell>
          <cell r="I11" t="str">
            <v>*</v>
          </cell>
          <cell r="J11">
            <v>24.840000000000003</v>
          </cell>
          <cell r="K11">
            <v>3.2</v>
          </cell>
        </row>
        <row r="12">
          <cell r="B12">
            <v>27.966666666666665</v>
          </cell>
          <cell r="C12">
            <v>34.700000000000003</v>
          </cell>
          <cell r="D12">
            <v>23.5</v>
          </cell>
          <cell r="E12">
            <v>77.958333333333329</v>
          </cell>
          <cell r="F12">
            <v>95</v>
          </cell>
          <cell r="G12">
            <v>47</v>
          </cell>
          <cell r="H12">
            <v>12.96</v>
          </cell>
          <cell r="I12" t="str">
            <v>*</v>
          </cell>
          <cell r="J12">
            <v>28.08</v>
          </cell>
          <cell r="K12">
            <v>1.2</v>
          </cell>
        </row>
        <row r="13">
          <cell r="B13">
            <v>26.979166666666668</v>
          </cell>
          <cell r="C13">
            <v>33.700000000000003</v>
          </cell>
          <cell r="D13">
            <v>23.8</v>
          </cell>
          <cell r="E13">
            <v>84.75</v>
          </cell>
          <cell r="F13">
            <v>94</v>
          </cell>
          <cell r="G13">
            <v>55</v>
          </cell>
          <cell r="H13">
            <v>18</v>
          </cell>
          <cell r="I13" t="str">
            <v>*</v>
          </cell>
          <cell r="J13">
            <v>47.16</v>
          </cell>
          <cell r="K13">
            <v>1.4</v>
          </cell>
        </row>
        <row r="14">
          <cell r="B14">
            <v>24.791666666666668</v>
          </cell>
          <cell r="C14">
            <v>30.4</v>
          </cell>
          <cell r="D14">
            <v>22.4</v>
          </cell>
          <cell r="E14">
            <v>93.125</v>
          </cell>
          <cell r="F14">
            <v>100</v>
          </cell>
          <cell r="G14">
            <v>66</v>
          </cell>
          <cell r="H14">
            <v>25.56</v>
          </cell>
          <cell r="I14" t="str">
            <v>*</v>
          </cell>
          <cell r="J14">
            <v>55.800000000000004</v>
          </cell>
          <cell r="K14">
            <v>89.799999999999983</v>
          </cell>
        </row>
        <row r="15">
          <cell r="B15">
            <v>25.387500000000003</v>
          </cell>
          <cell r="C15">
            <v>32.9</v>
          </cell>
          <cell r="D15">
            <v>22</v>
          </cell>
          <cell r="E15">
            <v>86.291666666666671</v>
          </cell>
          <cell r="F15">
            <v>100</v>
          </cell>
          <cell r="G15">
            <v>54</v>
          </cell>
          <cell r="H15">
            <v>9.3600000000000012</v>
          </cell>
          <cell r="I15" t="str">
            <v>*</v>
          </cell>
          <cell r="J15">
            <v>20.88</v>
          </cell>
          <cell r="K15">
            <v>0.2</v>
          </cell>
        </row>
        <row r="16">
          <cell r="B16">
            <v>26.879166666666666</v>
          </cell>
          <cell r="C16">
            <v>31.1</v>
          </cell>
          <cell r="D16">
            <v>24.7</v>
          </cell>
          <cell r="E16">
            <v>86.166666666666671</v>
          </cell>
          <cell r="F16">
            <v>95</v>
          </cell>
          <cell r="G16">
            <v>69</v>
          </cell>
          <cell r="H16">
            <v>13.32</v>
          </cell>
          <cell r="I16" t="str">
            <v>*</v>
          </cell>
          <cell r="J16">
            <v>23.040000000000003</v>
          </cell>
          <cell r="K16">
            <v>0.60000000000000009</v>
          </cell>
        </row>
        <row r="17">
          <cell r="B17">
            <v>26.158333333333328</v>
          </cell>
          <cell r="C17">
            <v>31.6</v>
          </cell>
          <cell r="D17">
            <v>22.4</v>
          </cell>
          <cell r="E17">
            <v>83.166666666666671</v>
          </cell>
          <cell r="F17">
            <v>100</v>
          </cell>
          <cell r="G17">
            <v>55</v>
          </cell>
          <cell r="H17">
            <v>16.920000000000002</v>
          </cell>
          <cell r="I17" t="str">
            <v>*</v>
          </cell>
          <cell r="J17">
            <v>39.96</v>
          </cell>
          <cell r="K17">
            <v>51.8</v>
          </cell>
        </row>
        <row r="18">
          <cell r="B18">
            <v>28.354166666666668</v>
          </cell>
          <cell r="C18">
            <v>34.6</v>
          </cell>
          <cell r="D18">
            <v>24.1</v>
          </cell>
          <cell r="E18">
            <v>76.083333333333329</v>
          </cell>
          <cell r="F18">
            <v>93</v>
          </cell>
          <cell r="G18">
            <v>48</v>
          </cell>
          <cell r="H18">
            <v>16.2</v>
          </cell>
          <cell r="I18" t="str">
            <v>*</v>
          </cell>
          <cell r="J18">
            <v>33.480000000000004</v>
          </cell>
          <cell r="K18">
            <v>0</v>
          </cell>
        </row>
        <row r="19">
          <cell r="B19">
            <v>27.141666666666666</v>
          </cell>
          <cell r="C19">
            <v>33.6</v>
          </cell>
          <cell r="D19">
            <v>24.1</v>
          </cell>
          <cell r="E19">
            <v>83.375</v>
          </cell>
          <cell r="F19">
            <v>94</v>
          </cell>
          <cell r="G19">
            <v>54</v>
          </cell>
          <cell r="H19">
            <v>19.440000000000001</v>
          </cell>
          <cell r="I19" t="str">
            <v>*</v>
          </cell>
          <cell r="J19">
            <v>38.159999999999997</v>
          </cell>
          <cell r="K19">
            <v>7</v>
          </cell>
        </row>
        <row r="20">
          <cell r="B20">
            <v>26.079166666666666</v>
          </cell>
          <cell r="C20">
            <v>32.799999999999997</v>
          </cell>
          <cell r="D20">
            <v>22.8</v>
          </cell>
          <cell r="E20">
            <v>82.916666666666671</v>
          </cell>
          <cell r="F20">
            <v>94</v>
          </cell>
          <cell r="G20">
            <v>55</v>
          </cell>
          <cell r="H20">
            <v>20.16</v>
          </cell>
          <cell r="I20" t="str">
            <v>*</v>
          </cell>
          <cell r="J20">
            <v>37.440000000000005</v>
          </cell>
          <cell r="K20">
            <v>1.9999999999999998</v>
          </cell>
        </row>
        <row r="21">
          <cell r="B21">
            <v>23.308333333333337</v>
          </cell>
          <cell r="C21">
            <v>27.5</v>
          </cell>
          <cell r="D21">
            <v>19.5</v>
          </cell>
          <cell r="E21">
            <v>87.041666666666671</v>
          </cell>
          <cell r="F21">
            <v>100</v>
          </cell>
          <cell r="G21">
            <v>66</v>
          </cell>
          <cell r="H21">
            <v>19.440000000000001</v>
          </cell>
          <cell r="I21" t="str">
            <v>*</v>
          </cell>
          <cell r="J21">
            <v>60.839999999999996</v>
          </cell>
          <cell r="K21">
            <v>82.40000000000002</v>
          </cell>
        </row>
        <row r="22">
          <cell r="B22">
            <v>23.466666666666672</v>
          </cell>
          <cell r="C22">
            <v>27.7</v>
          </cell>
          <cell r="D22">
            <v>21.1</v>
          </cell>
          <cell r="E22">
            <v>75.083333333333329</v>
          </cell>
          <cell r="F22">
            <v>95</v>
          </cell>
          <cell r="G22">
            <v>52</v>
          </cell>
          <cell r="H22">
            <v>21.96</v>
          </cell>
          <cell r="I22" t="str">
            <v>*</v>
          </cell>
          <cell r="J22">
            <v>36.36</v>
          </cell>
          <cell r="K22">
            <v>0</v>
          </cell>
        </row>
        <row r="23">
          <cell r="B23">
            <v>23.004166666666666</v>
          </cell>
          <cell r="C23">
            <v>30.5</v>
          </cell>
          <cell r="D23">
            <v>17.899999999999999</v>
          </cell>
          <cell r="E23">
            <v>62.5</v>
          </cell>
          <cell r="F23">
            <v>79</v>
          </cell>
          <cell r="G23">
            <v>42</v>
          </cell>
          <cell r="H23">
            <v>15.840000000000002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25.258333333333329</v>
          </cell>
          <cell r="C24">
            <v>29.3</v>
          </cell>
          <cell r="D24">
            <v>21.5</v>
          </cell>
          <cell r="E24">
            <v>77.166666666666671</v>
          </cell>
          <cell r="F24">
            <v>89</v>
          </cell>
          <cell r="G24">
            <v>65</v>
          </cell>
          <cell r="H24">
            <v>15.48</v>
          </cell>
          <cell r="I24" t="str">
            <v>*</v>
          </cell>
          <cell r="J24">
            <v>23.400000000000002</v>
          </cell>
          <cell r="K24">
            <v>5.4</v>
          </cell>
        </row>
        <row r="25">
          <cell r="B25">
            <v>25.858333333333331</v>
          </cell>
          <cell r="C25">
            <v>30.3</v>
          </cell>
          <cell r="D25">
            <v>23.4</v>
          </cell>
          <cell r="E25">
            <v>83.166666666666671</v>
          </cell>
          <cell r="F25">
            <v>94</v>
          </cell>
          <cell r="G25">
            <v>59</v>
          </cell>
          <cell r="H25">
            <v>18.36</v>
          </cell>
          <cell r="I25" t="str">
            <v>*</v>
          </cell>
          <cell r="J25">
            <v>36.72</v>
          </cell>
          <cell r="K25">
            <v>3.2000000000000006</v>
          </cell>
        </row>
        <row r="26">
          <cell r="B26">
            <v>26.924999999999997</v>
          </cell>
          <cell r="C26">
            <v>33</v>
          </cell>
          <cell r="D26">
            <v>22.5</v>
          </cell>
          <cell r="E26">
            <v>77.041666666666671</v>
          </cell>
          <cell r="F26">
            <v>95</v>
          </cell>
          <cell r="G26">
            <v>51</v>
          </cell>
          <cell r="H26">
            <v>20.52</v>
          </cell>
          <cell r="I26" t="str">
            <v>*</v>
          </cell>
          <cell r="J26">
            <v>34.56</v>
          </cell>
          <cell r="K26">
            <v>0.2</v>
          </cell>
        </row>
        <row r="27">
          <cell r="B27">
            <v>27.224999999999998</v>
          </cell>
          <cell r="C27">
            <v>32.9</v>
          </cell>
          <cell r="D27">
            <v>23</v>
          </cell>
          <cell r="E27">
            <v>76.958333333333329</v>
          </cell>
          <cell r="F27">
            <v>93</v>
          </cell>
          <cell r="G27">
            <v>54</v>
          </cell>
          <cell r="H27">
            <v>16.920000000000002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26.304166666666664</v>
          </cell>
          <cell r="C28">
            <v>34.200000000000003</v>
          </cell>
          <cell r="D28">
            <v>21.2</v>
          </cell>
          <cell r="E28">
            <v>82.208333333333329</v>
          </cell>
          <cell r="F28">
            <v>93</v>
          </cell>
          <cell r="G28">
            <v>50</v>
          </cell>
          <cell r="H28">
            <v>26.64</v>
          </cell>
          <cell r="I28" t="str">
            <v>*</v>
          </cell>
          <cell r="J28">
            <v>55.800000000000004</v>
          </cell>
          <cell r="K28">
            <v>2.2000000000000002</v>
          </cell>
        </row>
        <row r="29">
          <cell r="B29">
            <v>25.595833333333331</v>
          </cell>
          <cell r="C29">
            <v>33.4</v>
          </cell>
          <cell r="D29">
            <v>20.6</v>
          </cell>
          <cell r="E29">
            <v>80.291666666666671</v>
          </cell>
          <cell r="F29">
            <v>95</v>
          </cell>
          <cell r="G29">
            <v>53</v>
          </cell>
          <cell r="H29">
            <v>18.36</v>
          </cell>
          <cell r="I29" t="str">
            <v>*</v>
          </cell>
          <cell r="J29">
            <v>31.680000000000003</v>
          </cell>
          <cell r="K29">
            <v>0.8</v>
          </cell>
        </row>
        <row r="30">
          <cell r="B30">
            <v>28.137500000000003</v>
          </cell>
          <cell r="C30">
            <v>33.6</v>
          </cell>
          <cell r="D30">
            <v>23.7</v>
          </cell>
          <cell r="E30">
            <v>76.916666666666671</v>
          </cell>
          <cell r="F30">
            <v>93</v>
          </cell>
          <cell r="G30">
            <v>47</v>
          </cell>
          <cell r="H30">
            <v>13.32</v>
          </cell>
          <cell r="I30" t="str">
            <v>*</v>
          </cell>
          <cell r="J30">
            <v>24.840000000000003</v>
          </cell>
          <cell r="K30">
            <v>0</v>
          </cell>
        </row>
        <row r="31">
          <cell r="B31">
            <v>27.543478260869566</v>
          </cell>
          <cell r="C31">
            <v>35</v>
          </cell>
          <cell r="D31">
            <v>22.6</v>
          </cell>
          <cell r="E31">
            <v>80.434782608695656</v>
          </cell>
          <cell r="F31">
            <v>95</v>
          </cell>
          <cell r="G31">
            <v>44</v>
          </cell>
          <cell r="H31">
            <v>15.840000000000002</v>
          </cell>
          <cell r="I31" t="str">
            <v>*</v>
          </cell>
          <cell r="J31">
            <v>40.32</v>
          </cell>
          <cell r="K31">
            <v>29.4</v>
          </cell>
        </row>
        <row r="32">
          <cell r="B32">
            <v>28.383333333333336</v>
          </cell>
          <cell r="C32">
            <v>34.4</v>
          </cell>
          <cell r="D32">
            <v>23.9</v>
          </cell>
          <cell r="E32">
            <v>74.458333333333329</v>
          </cell>
          <cell r="F32">
            <v>93</v>
          </cell>
          <cell r="G32">
            <v>49</v>
          </cell>
          <cell r="H32">
            <v>16.559999999999999</v>
          </cell>
          <cell r="I32" t="str">
            <v>*</v>
          </cell>
          <cell r="J32">
            <v>30.6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24.508333333333329</v>
          </cell>
          <cell r="C5">
            <v>30</v>
          </cell>
          <cell r="D5">
            <v>21.7</v>
          </cell>
          <cell r="E5">
            <v>86.791666666666671</v>
          </cell>
          <cell r="F5">
            <v>96</v>
          </cell>
          <cell r="G5">
            <v>63</v>
          </cell>
          <cell r="H5">
            <v>11.16</v>
          </cell>
          <cell r="I5" t="str">
            <v>*</v>
          </cell>
          <cell r="J5">
            <v>24.48</v>
          </cell>
          <cell r="K5">
            <v>1</v>
          </cell>
        </row>
        <row r="6">
          <cell r="B6">
            <v>25.091666666666665</v>
          </cell>
          <cell r="C6">
            <v>31.7</v>
          </cell>
          <cell r="D6">
            <v>22.2</v>
          </cell>
          <cell r="E6">
            <v>84.791666666666671</v>
          </cell>
          <cell r="F6">
            <v>96</v>
          </cell>
          <cell r="G6">
            <v>59</v>
          </cell>
          <cell r="H6">
            <v>13.32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22.275000000000002</v>
          </cell>
          <cell r="C7">
            <v>28.7</v>
          </cell>
          <cell r="D7">
            <v>20.9</v>
          </cell>
          <cell r="E7">
            <v>92.916666666666671</v>
          </cell>
          <cell r="F7">
            <v>98</v>
          </cell>
          <cell r="G7">
            <v>73</v>
          </cell>
          <cell r="H7">
            <v>16.2</v>
          </cell>
          <cell r="I7" t="str">
            <v>*</v>
          </cell>
          <cell r="J7">
            <v>54.36</v>
          </cell>
          <cell r="K7">
            <v>39</v>
          </cell>
        </row>
        <row r="8">
          <cell r="B8">
            <v>23.341666666666665</v>
          </cell>
          <cell r="C8">
            <v>27.9</v>
          </cell>
          <cell r="D8">
            <v>21.1</v>
          </cell>
          <cell r="E8">
            <v>88.75</v>
          </cell>
          <cell r="F8">
            <v>96</v>
          </cell>
          <cell r="G8">
            <v>66</v>
          </cell>
          <cell r="H8">
            <v>8.2799999999999994</v>
          </cell>
          <cell r="I8" t="str">
            <v>*</v>
          </cell>
          <cell r="J8">
            <v>19.079999999999998</v>
          </cell>
          <cell r="K8">
            <v>5.4</v>
          </cell>
        </row>
        <row r="9">
          <cell r="B9">
            <v>25.654166666666665</v>
          </cell>
          <cell r="C9">
            <v>32.9</v>
          </cell>
          <cell r="D9">
            <v>20</v>
          </cell>
          <cell r="E9">
            <v>74.416666666666671</v>
          </cell>
          <cell r="F9">
            <v>94</v>
          </cell>
          <cell r="G9">
            <v>45</v>
          </cell>
          <cell r="H9">
            <v>5.7600000000000007</v>
          </cell>
          <cell r="I9" t="str">
            <v>*</v>
          </cell>
          <cell r="J9">
            <v>17.28</v>
          </cell>
          <cell r="K9">
            <v>0</v>
          </cell>
        </row>
        <row r="10">
          <cell r="B10">
            <v>26.395833333333329</v>
          </cell>
          <cell r="C10">
            <v>33.200000000000003</v>
          </cell>
          <cell r="D10">
            <v>20.7</v>
          </cell>
          <cell r="E10">
            <v>76.25</v>
          </cell>
          <cell r="F10">
            <v>97</v>
          </cell>
          <cell r="G10">
            <v>46</v>
          </cell>
          <cell r="H10">
            <v>10.08</v>
          </cell>
          <cell r="I10" t="str">
            <v>*</v>
          </cell>
          <cell r="J10">
            <v>21.96</v>
          </cell>
          <cell r="K10">
            <v>0</v>
          </cell>
        </row>
        <row r="11">
          <cell r="B11">
            <v>26.137500000000003</v>
          </cell>
          <cell r="C11">
            <v>33</v>
          </cell>
          <cell r="D11">
            <v>22</v>
          </cell>
          <cell r="E11">
            <v>79.458333333333329</v>
          </cell>
          <cell r="F11">
            <v>95</v>
          </cell>
          <cell r="G11">
            <v>52</v>
          </cell>
          <cell r="H11">
            <v>10.08</v>
          </cell>
          <cell r="I11" t="str">
            <v>*</v>
          </cell>
          <cell r="J11">
            <v>26.64</v>
          </cell>
          <cell r="K11">
            <v>0</v>
          </cell>
        </row>
        <row r="12">
          <cell r="B12">
            <v>25.808333333333337</v>
          </cell>
          <cell r="C12">
            <v>34.9</v>
          </cell>
          <cell r="D12">
            <v>21.3</v>
          </cell>
          <cell r="E12">
            <v>79.625</v>
          </cell>
          <cell r="F12">
            <v>96</v>
          </cell>
          <cell r="G12">
            <v>43</v>
          </cell>
          <cell r="H12">
            <v>10.8</v>
          </cell>
          <cell r="I12" t="str">
            <v>*</v>
          </cell>
          <cell r="J12">
            <v>33.119999999999997</v>
          </cell>
          <cell r="K12">
            <v>0.4</v>
          </cell>
        </row>
        <row r="13">
          <cell r="B13">
            <v>26.445833333333336</v>
          </cell>
          <cell r="C13">
            <v>35</v>
          </cell>
          <cell r="D13">
            <v>21.7</v>
          </cell>
          <cell r="E13">
            <v>80.458333333333329</v>
          </cell>
          <cell r="F13">
            <v>98</v>
          </cell>
          <cell r="G13">
            <v>44</v>
          </cell>
          <cell r="H13">
            <v>13.68</v>
          </cell>
          <cell r="I13" t="str">
            <v>*</v>
          </cell>
          <cell r="J13">
            <v>31.319999999999997</v>
          </cell>
          <cell r="K13">
            <v>0.2</v>
          </cell>
        </row>
        <row r="14">
          <cell r="B14">
            <v>23.6875</v>
          </cell>
          <cell r="C14">
            <v>31.3</v>
          </cell>
          <cell r="D14">
            <v>20.7</v>
          </cell>
          <cell r="E14">
            <v>87.208333333333329</v>
          </cell>
          <cell r="F14">
            <v>97</v>
          </cell>
          <cell r="G14">
            <v>61</v>
          </cell>
          <cell r="H14">
            <v>23.400000000000002</v>
          </cell>
          <cell r="I14" t="str">
            <v>*</v>
          </cell>
          <cell r="J14">
            <v>60.480000000000004</v>
          </cell>
          <cell r="K14">
            <v>7.4</v>
          </cell>
        </row>
        <row r="15">
          <cell r="B15">
            <v>23.833333333333332</v>
          </cell>
          <cell r="C15">
            <v>31.4</v>
          </cell>
          <cell r="D15">
            <v>20.5</v>
          </cell>
          <cell r="E15">
            <v>85.208333333333329</v>
          </cell>
          <cell r="F15">
            <v>97</v>
          </cell>
          <cell r="G15">
            <v>52</v>
          </cell>
          <cell r="H15">
            <v>7.2</v>
          </cell>
          <cell r="I15" t="str">
            <v>*</v>
          </cell>
          <cell r="J15">
            <v>22.68</v>
          </cell>
          <cell r="K15">
            <v>16.2</v>
          </cell>
        </row>
        <row r="16">
          <cell r="B16">
            <v>24.187500000000004</v>
          </cell>
          <cell r="C16">
            <v>31.1</v>
          </cell>
          <cell r="D16">
            <v>20.7</v>
          </cell>
          <cell r="E16">
            <v>87.791666666666671</v>
          </cell>
          <cell r="F16">
            <v>97</v>
          </cell>
          <cell r="G16">
            <v>58</v>
          </cell>
          <cell r="H16">
            <v>8.2799999999999994</v>
          </cell>
          <cell r="I16" t="str">
            <v>*</v>
          </cell>
          <cell r="J16">
            <v>53.28</v>
          </cell>
          <cell r="K16">
            <v>1</v>
          </cell>
        </row>
        <row r="17">
          <cell r="B17">
            <v>24.674999999999997</v>
          </cell>
          <cell r="C17">
            <v>30.7</v>
          </cell>
          <cell r="D17">
            <v>20.100000000000001</v>
          </cell>
          <cell r="E17">
            <v>83.875</v>
          </cell>
          <cell r="F17">
            <v>98</v>
          </cell>
          <cell r="G17">
            <v>57</v>
          </cell>
          <cell r="H17">
            <v>19.079999999999998</v>
          </cell>
          <cell r="I17" t="str">
            <v>*</v>
          </cell>
          <cell r="J17">
            <v>37.440000000000005</v>
          </cell>
          <cell r="K17">
            <v>31.4</v>
          </cell>
        </row>
        <row r="18">
          <cell r="B18">
            <v>26.354166666666661</v>
          </cell>
          <cell r="C18">
            <v>34.1</v>
          </cell>
          <cell r="D18">
            <v>20.8</v>
          </cell>
          <cell r="E18">
            <v>78.458333333333329</v>
          </cell>
          <cell r="F18">
            <v>94</v>
          </cell>
          <cell r="G18">
            <v>48</v>
          </cell>
          <cell r="H18">
            <v>15.840000000000002</v>
          </cell>
          <cell r="I18" t="str">
            <v>*</v>
          </cell>
          <cell r="J18">
            <v>42.480000000000004</v>
          </cell>
          <cell r="K18">
            <v>0</v>
          </cell>
        </row>
        <row r="19">
          <cell r="B19">
            <v>26.029166666666669</v>
          </cell>
          <cell r="C19">
            <v>31</v>
          </cell>
          <cell r="D19">
            <v>22.5</v>
          </cell>
          <cell r="E19">
            <v>78.208333333333329</v>
          </cell>
          <cell r="F19">
            <v>94</v>
          </cell>
          <cell r="G19">
            <v>50</v>
          </cell>
          <cell r="H19">
            <v>15.48</v>
          </cell>
          <cell r="I19" t="str">
            <v>*</v>
          </cell>
          <cell r="J19">
            <v>39.6</v>
          </cell>
          <cell r="K19">
            <v>0</v>
          </cell>
        </row>
        <row r="20">
          <cell r="B20">
            <v>25.920833333333324</v>
          </cell>
          <cell r="C20">
            <v>31.4</v>
          </cell>
          <cell r="D20">
            <v>22.6</v>
          </cell>
          <cell r="E20">
            <v>78.416666666666671</v>
          </cell>
          <cell r="F20">
            <v>92</v>
          </cell>
          <cell r="G20">
            <v>57</v>
          </cell>
          <cell r="H20">
            <v>21.240000000000002</v>
          </cell>
          <cell r="I20" t="str">
            <v>*</v>
          </cell>
          <cell r="J20">
            <v>48.96</v>
          </cell>
          <cell r="K20">
            <v>0</v>
          </cell>
        </row>
        <row r="21">
          <cell r="B21">
            <v>23.445833333333336</v>
          </cell>
          <cell r="C21">
            <v>28.9</v>
          </cell>
          <cell r="D21">
            <v>18.2</v>
          </cell>
          <cell r="E21">
            <v>80.208333333333329</v>
          </cell>
          <cell r="F21">
            <v>97</v>
          </cell>
          <cell r="G21">
            <v>56</v>
          </cell>
          <cell r="H21">
            <v>20.88</v>
          </cell>
          <cell r="I21" t="str">
            <v>*</v>
          </cell>
          <cell r="J21">
            <v>41.04</v>
          </cell>
          <cell r="K21">
            <v>27</v>
          </cell>
        </row>
        <row r="22">
          <cell r="B22">
            <v>22.254166666666666</v>
          </cell>
          <cell r="C22">
            <v>28.9</v>
          </cell>
          <cell r="D22">
            <v>16.7</v>
          </cell>
          <cell r="E22">
            <v>72.208333333333329</v>
          </cell>
          <cell r="F22">
            <v>97</v>
          </cell>
          <cell r="G22">
            <v>46</v>
          </cell>
          <cell r="H22">
            <v>15.120000000000001</v>
          </cell>
          <cell r="I22" t="str">
            <v>*</v>
          </cell>
          <cell r="J22">
            <v>34.200000000000003</v>
          </cell>
          <cell r="K22">
            <v>0</v>
          </cell>
        </row>
        <row r="23">
          <cell r="B23">
            <v>20.524999999999999</v>
          </cell>
          <cell r="C23">
            <v>27.7</v>
          </cell>
          <cell r="D23">
            <v>14.9</v>
          </cell>
          <cell r="E23">
            <v>76.791666666666671</v>
          </cell>
          <cell r="F23">
            <v>92</v>
          </cell>
          <cell r="G23">
            <v>62</v>
          </cell>
          <cell r="H23">
            <v>9.7200000000000006</v>
          </cell>
          <cell r="I23" t="str">
            <v>*</v>
          </cell>
          <cell r="J23">
            <v>22.32</v>
          </cell>
          <cell r="K23">
            <v>0</v>
          </cell>
        </row>
        <row r="24">
          <cell r="B24">
            <v>23.3125</v>
          </cell>
          <cell r="C24">
            <v>28.4</v>
          </cell>
          <cell r="D24">
            <v>20.8</v>
          </cell>
          <cell r="E24">
            <v>85</v>
          </cell>
          <cell r="F24">
            <v>96</v>
          </cell>
          <cell r="G24">
            <v>64</v>
          </cell>
          <cell r="H24">
            <v>12.96</v>
          </cell>
          <cell r="I24" t="str">
            <v>*</v>
          </cell>
          <cell r="J24">
            <v>32.4</v>
          </cell>
          <cell r="K24">
            <v>1.2</v>
          </cell>
        </row>
        <row r="25">
          <cell r="B25">
            <v>23.683333333333334</v>
          </cell>
          <cell r="C25">
            <v>30.1</v>
          </cell>
          <cell r="D25">
            <v>20.3</v>
          </cell>
          <cell r="E25">
            <v>85.541666666666671</v>
          </cell>
          <cell r="F25">
            <v>97</v>
          </cell>
          <cell r="G25">
            <v>52</v>
          </cell>
          <cell r="H25">
            <v>16.920000000000002</v>
          </cell>
          <cell r="I25" t="str">
            <v>*</v>
          </cell>
          <cell r="J25">
            <v>39.6</v>
          </cell>
          <cell r="K25">
            <v>3.6</v>
          </cell>
        </row>
        <row r="26">
          <cell r="B26">
            <v>25.508333333333329</v>
          </cell>
          <cell r="C26">
            <v>33.700000000000003</v>
          </cell>
          <cell r="D26">
            <v>20.9</v>
          </cell>
          <cell r="E26">
            <v>79.25</v>
          </cell>
          <cell r="F26">
            <v>97</v>
          </cell>
          <cell r="G26">
            <v>47</v>
          </cell>
          <cell r="H26">
            <v>12.6</v>
          </cell>
          <cell r="I26" t="str">
            <v>*</v>
          </cell>
          <cell r="J26">
            <v>47.519999999999996</v>
          </cell>
          <cell r="K26">
            <v>5</v>
          </cell>
        </row>
        <row r="27">
          <cell r="B27">
            <v>25.729166666666671</v>
          </cell>
          <cell r="C27">
            <v>33.200000000000003</v>
          </cell>
          <cell r="D27">
            <v>21.3</v>
          </cell>
          <cell r="E27">
            <v>79.333333333333329</v>
          </cell>
          <cell r="F27">
            <v>97</v>
          </cell>
          <cell r="G27">
            <v>49</v>
          </cell>
          <cell r="H27">
            <v>14.4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21.483333333333331</v>
          </cell>
          <cell r="C28">
            <v>24.5</v>
          </cell>
          <cell r="D28">
            <v>18.7</v>
          </cell>
          <cell r="E28">
            <v>94.25</v>
          </cell>
          <cell r="F28">
            <v>98</v>
          </cell>
          <cell r="G28">
            <v>80</v>
          </cell>
          <cell r="H28">
            <v>16.2</v>
          </cell>
          <cell r="I28" t="str">
            <v>*</v>
          </cell>
          <cell r="J28">
            <v>62.28</v>
          </cell>
          <cell r="K28">
            <v>64</v>
          </cell>
        </row>
        <row r="29">
          <cell r="B29">
            <v>24.099999999999998</v>
          </cell>
          <cell r="C29">
            <v>33.700000000000003</v>
          </cell>
          <cell r="D29">
            <v>18.3</v>
          </cell>
          <cell r="E29">
            <v>79.666666666666671</v>
          </cell>
          <cell r="F29">
            <v>98</v>
          </cell>
          <cell r="G29">
            <v>47</v>
          </cell>
          <cell r="H29">
            <v>10.8</v>
          </cell>
          <cell r="I29" t="str">
            <v>*</v>
          </cell>
          <cell r="J29">
            <v>33.480000000000004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25.141666666666666</v>
          </cell>
          <cell r="C5">
            <v>31.6</v>
          </cell>
          <cell r="D5">
            <v>20.5</v>
          </cell>
          <cell r="E5">
            <v>78.416666666666671</v>
          </cell>
          <cell r="F5">
            <v>93</v>
          </cell>
          <cell r="G5">
            <v>51</v>
          </cell>
          <cell r="H5">
            <v>0</v>
          </cell>
          <cell r="I5" t="str">
            <v>*</v>
          </cell>
          <cell r="J5">
            <v>25.92</v>
          </cell>
          <cell r="K5">
            <v>14.8</v>
          </cell>
        </row>
        <row r="6">
          <cell r="B6">
            <v>27.325000000000003</v>
          </cell>
          <cell r="C6">
            <v>34.4</v>
          </cell>
          <cell r="D6">
            <v>22.4</v>
          </cell>
          <cell r="E6">
            <v>71.041666666666671</v>
          </cell>
          <cell r="F6">
            <v>92</v>
          </cell>
          <cell r="G6">
            <v>40</v>
          </cell>
          <cell r="H6">
            <v>0.36000000000000004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25.204166666666666</v>
          </cell>
          <cell r="C7">
            <v>32.4</v>
          </cell>
          <cell r="D7">
            <v>22.2</v>
          </cell>
          <cell r="E7">
            <v>79.208333333333329</v>
          </cell>
          <cell r="F7">
            <v>91</v>
          </cell>
          <cell r="G7">
            <v>50</v>
          </cell>
          <cell r="H7">
            <v>7.5600000000000005</v>
          </cell>
          <cell r="I7" t="str">
            <v>*</v>
          </cell>
          <cell r="J7">
            <v>48.24</v>
          </cell>
          <cell r="K7">
            <v>10.4</v>
          </cell>
        </row>
        <row r="8">
          <cell r="B8">
            <v>24.770833333333329</v>
          </cell>
          <cell r="C8">
            <v>32.700000000000003</v>
          </cell>
          <cell r="D8">
            <v>21.6</v>
          </cell>
          <cell r="E8">
            <v>79.916666666666671</v>
          </cell>
          <cell r="F8">
            <v>92</v>
          </cell>
          <cell r="G8">
            <v>47</v>
          </cell>
          <cell r="H8">
            <v>10.44</v>
          </cell>
          <cell r="I8" t="str">
            <v>*</v>
          </cell>
          <cell r="J8">
            <v>47.88</v>
          </cell>
          <cell r="K8">
            <v>8.4</v>
          </cell>
        </row>
        <row r="9">
          <cell r="B9">
            <v>24.625</v>
          </cell>
          <cell r="C9">
            <v>32</v>
          </cell>
          <cell r="D9">
            <v>22</v>
          </cell>
          <cell r="E9">
            <v>82.375</v>
          </cell>
          <cell r="F9">
            <v>93</v>
          </cell>
          <cell r="G9">
            <v>52</v>
          </cell>
          <cell r="H9">
            <v>0</v>
          </cell>
          <cell r="I9" t="str">
            <v>*</v>
          </cell>
          <cell r="J9">
            <v>15.48</v>
          </cell>
          <cell r="K9">
            <v>19</v>
          </cell>
        </row>
        <row r="10">
          <cell r="B10">
            <v>24.212499999999995</v>
          </cell>
          <cell r="C10">
            <v>31.5</v>
          </cell>
          <cell r="D10">
            <v>21.6</v>
          </cell>
          <cell r="E10">
            <v>82.5</v>
          </cell>
          <cell r="F10">
            <v>92</v>
          </cell>
          <cell r="G10">
            <v>54</v>
          </cell>
          <cell r="H10">
            <v>11.879999999999999</v>
          </cell>
          <cell r="I10" t="str">
            <v>*</v>
          </cell>
          <cell r="J10">
            <v>43.2</v>
          </cell>
          <cell r="K10">
            <v>5.8</v>
          </cell>
        </row>
        <row r="11">
          <cell r="B11">
            <v>25.608333333333334</v>
          </cell>
          <cell r="C11">
            <v>31.1</v>
          </cell>
          <cell r="D11">
            <v>21.7</v>
          </cell>
          <cell r="E11">
            <v>73.666666666666671</v>
          </cell>
          <cell r="F11">
            <v>89</v>
          </cell>
          <cell r="G11">
            <v>50</v>
          </cell>
          <cell r="H11">
            <v>1.08</v>
          </cell>
          <cell r="I11" t="str">
            <v>*</v>
          </cell>
          <cell r="J11">
            <v>21.96</v>
          </cell>
          <cell r="K11">
            <v>0</v>
          </cell>
        </row>
        <row r="12">
          <cell r="B12">
            <v>26.724999999999998</v>
          </cell>
          <cell r="C12">
            <v>32.700000000000003</v>
          </cell>
          <cell r="D12">
            <v>23</v>
          </cell>
          <cell r="E12">
            <v>75</v>
          </cell>
          <cell r="F12">
            <v>91</v>
          </cell>
          <cell r="G12">
            <v>50</v>
          </cell>
          <cell r="H12">
            <v>12.24</v>
          </cell>
          <cell r="I12" t="str">
            <v>*</v>
          </cell>
          <cell r="J12">
            <v>35.64</v>
          </cell>
          <cell r="K12">
            <v>0</v>
          </cell>
        </row>
        <row r="13">
          <cell r="B13">
            <v>27.413043478260871</v>
          </cell>
          <cell r="C13">
            <v>34.299999999999997</v>
          </cell>
          <cell r="D13">
            <v>23.4</v>
          </cell>
          <cell r="E13">
            <v>72.347826086956516</v>
          </cell>
          <cell r="F13">
            <v>91</v>
          </cell>
          <cell r="G13">
            <v>41</v>
          </cell>
          <cell r="H13">
            <v>0.36000000000000004</v>
          </cell>
          <cell r="I13" t="str">
            <v>*</v>
          </cell>
          <cell r="J13">
            <v>28.08</v>
          </cell>
          <cell r="K13">
            <v>0</v>
          </cell>
        </row>
        <row r="14">
          <cell r="B14">
            <v>25.995833333333334</v>
          </cell>
          <cell r="C14">
            <v>31.6</v>
          </cell>
          <cell r="D14">
            <v>21.3</v>
          </cell>
          <cell r="E14">
            <v>73.958333333333329</v>
          </cell>
          <cell r="F14">
            <v>92</v>
          </cell>
          <cell r="G14">
            <v>44</v>
          </cell>
          <cell r="H14">
            <v>10.8</v>
          </cell>
          <cell r="I14" t="str">
            <v>*</v>
          </cell>
          <cell r="J14">
            <v>37.080000000000005</v>
          </cell>
          <cell r="K14">
            <v>14.4</v>
          </cell>
        </row>
        <row r="15">
          <cell r="B15">
            <v>25.833333333333332</v>
          </cell>
          <cell r="C15">
            <v>30.9</v>
          </cell>
          <cell r="D15">
            <v>22.3</v>
          </cell>
          <cell r="E15">
            <v>75.375</v>
          </cell>
          <cell r="F15">
            <v>89</v>
          </cell>
          <cell r="G15">
            <v>51</v>
          </cell>
          <cell r="H15">
            <v>0.72000000000000008</v>
          </cell>
          <cell r="I15" t="str">
            <v>*</v>
          </cell>
          <cell r="J15">
            <v>24.48</v>
          </cell>
          <cell r="K15">
            <v>0</v>
          </cell>
        </row>
        <row r="16">
          <cell r="B16">
            <v>25.458333333333332</v>
          </cell>
          <cell r="C16">
            <v>30.9</v>
          </cell>
          <cell r="D16">
            <v>20.8</v>
          </cell>
          <cell r="E16">
            <v>77.75</v>
          </cell>
          <cell r="F16">
            <v>93</v>
          </cell>
          <cell r="G16">
            <v>56</v>
          </cell>
          <cell r="H16">
            <v>0.72000000000000008</v>
          </cell>
          <cell r="I16" t="str">
            <v>*</v>
          </cell>
          <cell r="J16">
            <v>55.800000000000004</v>
          </cell>
          <cell r="K16">
            <v>24.200000000000003</v>
          </cell>
        </row>
        <row r="17">
          <cell r="B17">
            <v>24.639130434782611</v>
          </cell>
          <cell r="C17">
            <v>33.299999999999997</v>
          </cell>
          <cell r="D17">
            <v>21.3</v>
          </cell>
          <cell r="E17">
            <v>81</v>
          </cell>
          <cell r="F17">
            <v>93</v>
          </cell>
          <cell r="G17">
            <v>49</v>
          </cell>
          <cell r="H17">
            <v>5.4</v>
          </cell>
          <cell r="I17" t="str">
            <v>*</v>
          </cell>
          <cell r="J17">
            <v>45.36</v>
          </cell>
          <cell r="K17">
            <v>19.400000000000002</v>
          </cell>
        </row>
        <row r="18">
          <cell r="B18">
            <v>25.708333333333339</v>
          </cell>
          <cell r="C18">
            <v>33.1</v>
          </cell>
          <cell r="D18">
            <v>21.4</v>
          </cell>
          <cell r="E18">
            <v>76.625</v>
          </cell>
          <cell r="F18">
            <v>92</v>
          </cell>
          <cell r="G18">
            <v>46</v>
          </cell>
          <cell r="H18">
            <v>0</v>
          </cell>
          <cell r="I18" t="str">
            <v>*</v>
          </cell>
          <cell r="J18">
            <v>52.56</v>
          </cell>
          <cell r="K18">
            <v>1.2</v>
          </cell>
        </row>
        <row r="19">
          <cell r="B19">
            <v>26.612499999999997</v>
          </cell>
          <cell r="C19">
            <v>34.5</v>
          </cell>
          <cell r="D19">
            <v>21.6</v>
          </cell>
          <cell r="E19">
            <v>74.625</v>
          </cell>
          <cell r="F19">
            <v>92</v>
          </cell>
          <cell r="G19">
            <v>41</v>
          </cell>
          <cell r="H19">
            <v>15.120000000000001</v>
          </cell>
          <cell r="I19" t="str">
            <v>*</v>
          </cell>
          <cell r="J19">
            <v>79.56</v>
          </cell>
          <cell r="K19">
            <v>11.6</v>
          </cell>
        </row>
        <row r="20">
          <cell r="B20">
            <v>26.325000000000003</v>
          </cell>
          <cell r="C20">
            <v>32.5</v>
          </cell>
          <cell r="D20">
            <v>22.4</v>
          </cell>
          <cell r="E20">
            <v>72.458333333333329</v>
          </cell>
          <cell r="F20">
            <v>89</v>
          </cell>
          <cell r="G20">
            <v>43</v>
          </cell>
          <cell r="H20">
            <v>0.36000000000000004</v>
          </cell>
          <cell r="I20" t="str">
            <v>*</v>
          </cell>
          <cell r="J20">
            <v>32.4</v>
          </cell>
          <cell r="K20">
            <v>0</v>
          </cell>
        </row>
        <row r="21">
          <cell r="B21">
            <v>25.975000000000005</v>
          </cell>
          <cell r="C21">
            <v>31.7</v>
          </cell>
          <cell r="D21">
            <v>22.5</v>
          </cell>
          <cell r="E21">
            <v>74.083333333333329</v>
          </cell>
          <cell r="F21">
            <v>91</v>
          </cell>
          <cell r="G21">
            <v>45</v>
          </cell>
          <cell r="H21">
            <v>20.52</v>
          </cell>
          <cell r="I21" t="str">
            <v>*</v>
          </cell>
          <cell r="J21">
            <v>43.92</v>
          </cell>
          <cell r="K21">
            <v>10</v>
          </cell>
        </row>
        <row r="22">
          <cell r="B22">
            <v>24.170833333333331</v>
          </cell>
          <cell r="C22">
            <v>28.3</v>
          </cell>
          <cell r="D22">
            <v>20.6</v>
          </cell>
          <cell r="E22">
            <v>79.916666666666671</v>
          </cell>
          <cell r="F22">
            <v>92</v>
          </cell>
          <cell r="G22">
            <v>62</v>
          </cell>
          <cell r="H22">
            <v>0</v>
          </cell>
          <cell r="I22" t="str">
            <v>*</v>
          </cell>
          <cell r="J22">
            <v>22.32</v>
          </cell>
          <cell r="K22">
            <v>4.4000000000000004</v>
          </cell>
        </row>
        <row r="23">
          <cell r="B23">
            <v>25.379166666666674</v>
          </cell>
          <cell r="C23">
            <v>31.3</v>
          </cell>
          <cell r="D23">
            <v>22.2</v>
          </cell>
          <cell r="E23">
            <v>78.458333333333329</v>
          </cell>
          <cell r="F23">
            <v>90</v>
          </cell>
          <cell r="G23">
            <v>55</v>
          </cell>
          <cell r="H23">
            <v>1.4400000000000002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23.34347826086956</v>
          </cell>
          <cell r="C24">
            <v>27.8</v>
          </cell>
          <cell r="D24">
            <v>20.5</v>
          </cell>
          <cell r="E24">
            <v>84.826086956521735</v>
          </cell>
          <cell r="F24">
            <v>94</v>
          </cell>
          <cell r="G24">
            <v>64</v>
          </cell>
          <cell r="H24">
            <v>7.5600000000000005</v>
          </cell>
          <cell r="I24" t="str">
            <v>*</v>
          </cell>
          <cell r="J24">
            <v>33.119999999999997</v>
          </cell>
          <cell r="K24">
            <v>59.999999999999993</v>
          </cell>
        </row>
        <row r="25">
          <cell r="B25">
            <v>23.708333333333332</v>
          </cell>
          <cell r="C25">
            <v>27.9</v>
          </cell>
          <cell r="D25">
            <v>21</v>
          </cell>
          <cell r="E25">
            <v>82.208333333333329</v>
          </cell>
          <cell r="F25">
            <v>92</v>
          </cell>
          <cell r="G25">
            <v>58</v>
          </cell>
          <cell r="H25">
            <v>0</v>
          </cell>
          <cell r="I25" t="str">
            <v>*</v>
          </cell>
          <cell r="J25">
            <v>33.480000000000004</v>
          </cell>
          <cell r="K25">
            <v>5.6</v>
          </cell>
        </row>
        <row r="26">
          <cell r="B26">
            <v>26.279166666666669</v>
          </cell>
          <cell r="C26">
            <v>32.1</v>
          </cell>
          <cell r="D26">
            <v>22</v>
          </cell>
          <cell r="E26">
            <v>75.708333333333329</v>
          </cell>
          <cell r="F26">
            <v>92</v>
          </cell>
          <cell r="G26">
            <v>45</v>
          </cell>
          <cell r="H26">
            <v>0</v>
          </cell>
          <cell r="I26" t="str">
            <v>*</v>
          </cell>
          <cell r="J26">
            <v>15.840000000000002</v>
          </cell>
          <cell r="K26">
            <v>0</v>
          </cell>
        </row>
        <row r="27">
          <cell r="B27">
            <v>25.770833333333339</v>
          </cell>
          <cell r="C27">
            <v>31.1</v>
          </cell>
          <cell r="D27">
            <v>21.5</v>
          </cell>
          <cell r="E27">
            <v>72.083333333333329</v>
          </cell>
          <cell r="F27">
            <v>88</v>
          </cell>
          <cell r="G27">
            <v>54</v>
          </cell>
          <cell r="H27">
            <v>0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24.304166666666664</v>
          </cell>
          <cell r="C28">
            <v>29.4</v>
          </cell>
          <cell r="D28">
            <v>21.6</v>
          </cell>
          <cell r="E28">
            <v>82.583333333333329</v>
          </cell>
          <cell r="F28">
            <v>92</v>
          </cell>
          <cell r="G28">
            <v>61</v>
          </cell>
          <cell r="H28">
            <v>22.68</v>
          </cell>
          <cell r="I28" t="str">
            <v>*</v>
          </cell>
          <cell r="J28">
            <v>51.12</v>
          </cell>
          <cell r="K28">
            <v>14.200000000000001</v>
          </cell>
        </row>
        <row r="29">
          <cell r="B29">
            <v>25.808333333333337</v>
          </cell>
          <cell r="C29">
            <v>32.9</v>
          </cell>
          <cell r="D29">
            <v>20.8</v>
          </cell>
          <cell r="E29">
            <v>74.958333333333329</v>
          </cell>
          <cell r="F29">
            <v>93</v>
          </cell>
          <cell r="G29">
            <v>43</v>
          </cell>
          <cell r="H29">
            <v>0</v>
          </cell>
          <cell r="I29" t="str">
            <v>*</v>
          </cell>
          <cell r="J29">
            <v>14.04</v>
          </cell>
          <cell r="K29">
            <v>0.2</v>
          </cell>
        </row>
        <row r="30">
          <cell r="B30">
            <v>26.958333333333339</v>
          </cell>
          <cell r="C30">
            <v>31.7</v>
          </cell>
          <cell r="D30">
            <v>23.8</v>
          </cell>
          <cell r="E30">
            <v>73.208333333333329</v>
          </cell>
          <cell r="F30">
            <v>86</v>
          </cell>
          <cell r="G30">
            <v>55</v>
          </cell>
          <cell r="H30">
            <v>0</v>
          </cell>
          <cell r="I30" t="str">
            <v>*</v>
          </cell>
          <cell r="J30">
            <v>15.48</v>
          </cell>
          <cell r="K30">
            <v>0</v>
          </cell>
        </row>
        <row r="31">
          <cell r="B31">
            <v>27.695833333333329</v>
          </cell>
          <cell r="C31">
            <v>34.1</v>
          </cell>
          <cell r="D31">
            <v>22.9</v>
          </cell>
          <cell r="E31">
            <v>72.125</v>
          </cell>
          <cell r="F31">
            <v>92</v>
          </cell>
          <cell r="G31">
            <v>42</v>
          </cell>
          <cell r="H31">
            <v>0</v>
          </cell>
          <cell r="I31" t="str">
            <v>*</v>
          </cell>
          <cell r="J31">
            <v>10.44</v>
          </cell>
          <cell r="K31">
            <v>0.2</v>
          </cell>
        </row>
        <row r="32">
          <cell r="B32">
            <v>28.291304347826095</v>
          </cell>
          <cell r="C32">
            <v>34.5</v>
          </cell>
          <cell r="D32">
            <v>22.9</v>
          </cell>
          <cell r="E32">
            <v>67.260869565217391</v>
          </cell>
          <cell r="F32">
            <v>89</v>
          </cell>
          <cell r="G32">
            <v>38</v>
          </cell>
          <cell r="H32">
            <v>0</v>
          </cell>
          <cell r="I32" t="str">
            <v>*</v>
          </cell>
          <cell r="J32">
            <v>16.2</v>
          </cell>
          <cell r="K32">
            <v>0.2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23.420833333333334</v>
          </cell>
          <cell r="C5">
            <v>28.6</v>
          </cell>
          <cell r="D5">
            <v>20.5</v>
          </cell>
          <cell r="E5">
            <v>84.083333333333329</v>
          </cell>
          <cell r="F5">
            <v>96</v>
          </cell>
          <cell r="G5">
            <v>59</v>
          </cell>
          <cell r="H5">
            <v>14.76</v>
          </cell>
          <cell r="I5" t="str">
            <v>*</v>
          </cell>
          <cell r="J5">
            <v>29.52</v>
          </cell>
          <cell r="K5">
            <v>2.4</v>
          </cell>
        </row>
        <row r="6">
          <cell r="B6">
            <v>24.058333333333337</v>
          </cell>
          <cell r="C6">
            <v>29.5</v>
          </cell>
          <cell r="D6">
            <v>21.8</v>
          </cell>
          <cell r="E6">
            <v>83.458333333333329</v>
          </cell>
          <cell r="F6">
            <v>94</v>
          </cell>
          <cell r="G6">
            <v>60</v>
          </cell>
          <cell r="H6">
            <v>14.76</v>
          </cell>
          <cell r="I6" t="str">
            <v>*</v>
          </cell>
          <cell r="J6">
            <v>34.200000000000003</v>
          </cell>
          <cell r="K6">
            <v>5.4</v>
          </cell>
        </row>
        <row r="7">
          <cell r="B7">
            <v>20.962500000000002</v>
          </cell>
          <cell r="C7">
            <v>24.1</v>
          </cell>
          <cell r="D7">
            <v>19</v>
          </cell>
          <cell r="E7">
            <v>91.291666666666671</v>
          </cell>
          <cell r="F7">
            <v>95</v>
          </cell>
          <cell r="G7">
            <v>79</v>
          </cell>
          <cell r="H7">
            <v>14.04</v>
          </cell>
          <cell r="I7" t="str">
            <v>*</v>
          </cell>
          <cell r="J7">
            <v>37.440000000000005</v>
          </cell>
          <cell r="K7">
            <v>25.8</v>
          </cell>
        </row>
        <row r="8">
          <cell r="B8">
            <v>23.341666666666669</v>
          </cell>
          <cell r="C8">
            <v>28.5</v>
          </cell>
          <cell r="D8">
            <v>20.100000000000001</v>
          </cell>
          <cell r="E8">
            <v>79.291666666666671</v>
          </cell>
          <cell r="F8">
            <v>96</v>
          </cell>
          <cell r="G8">
            <v>48</v>
          </cell>
          <cell r="H8">
            <v>12.6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25.258333333333329</v>
          </cell>
          <cell r="C9">
            <v>30.7</v>
          </cell>
          <cell r="D9">
            <v>20.100000000000001</v>
          </cell>
          <cell r="E9">
            <v>58.541666666666664</v>
          </cell>
          <cell r="F9">
            <v>84</v>
          </cell>
          <cell r="G9">
            <v>30</v>
          </cell>
          <cell r="H9">
            <v>10.8</v>
          </cell>
          <cell r="I9" t="str">
            <v>*</v>
          </cell>
          <cell r="J9">
            <v>24.48</v>
          </cell>
          <cell r="K9">
            <v>0</v>
          </cell>
        </row>
        <row r="10">
          <cell r="B10">
            <v>25.9375</v>
          </cell>
          <cell r="C10">
            <v>31.6</v>
          </cell>
          <cell r="D10">
            <v>20.9</v>
          </cell>
          <cell r="E10">
            <v>56.416666666666664</v>
          </cell>
          <cell r="F10">
            <v>73</v>
          </cell>
          <cell r="G10">
            <v>35</v>
          </cell>
          <cell r="H10">
            <v>9.7200000000000006</v>
          </cell>
          <cell r="I10" t="str">
            <v>*</v>
          </cell>
          <cell r="J10">
            <v>23.759999999999998</v>
          </cell>
          <cell r="K10">
            <v>0</v>
          </cell>
        </row>
        <row r="11">
          <cell r="B11">
            <v>24.354166666666668</v>
          </cell>
          <cell r="C11">
            <v>28.4</v>
          </cell>
          <cell r="D11">
            <v>19.100000000000001</v>
          </cell>
          <cell r="E11">
            <v>75.166666666666671</v>
          </cell>
          <cell r="F11">
            <v>95</v>
          </cell>
          <cell r="G11">
            <v>54</v>
          </cell>
          <cell r="H11">
            <v>8.2799999999999994</v>
          </cell>
          <cell r="I11" t="str">
            <v>*</v>
          </cell>
          <cell r="J11">
            <v>38.519999999999996</v>
          </cell>
          <cell r="K11">
            <v>18</v>
          </cell>
        </row>
        <row r="12">
          <cell r="B12">
            <v>25.533333333333328</v>
          </cell>
          <cell r="C12">
            <v>32.200000000000003</v>
          </cell>
          <cell r="D12">
            <v>20.3</v>
          </cell>
          <cell r="E12">
            <v>67.75</v>
          </cell>
          <cell r="F12">
            <v>89</v>
          </cell>
          <cell r="G12">
            <v>33</v>
          </cell>
          <cell r="H12">
            <v>10.08</v>
          </cell>
          <cell r="I12" t="str">
            <v>*</v>
          </cell>
          <cell r="J12">
            <v>28.44</v>
          </cell>
          <cell r="K12">
            <v>0</v>
          </cell>
        </row>
        <row r="13">
          <cell r="B13">
            <v>24.804166666666664</v>
          </cell>
          <cell r="C13">
            <v>32</v>
          </cell>
          <cell r="D13">
            <v>20.5</v>
          </cell>
          <cell r="E13">
            <v>73.208333333333329</v>
          </cell>
          <cell r="F13">
            <v>93</v>
          </cell>
          <cell r="G13">
            <v>47</v>
          </cell>
          <cell r="H13">
            <v>13.32</v>
          </cell>
          <cell r="I13" t="str">
            <v>*</v>
          </cell>
          <cell r="J13">
            <v>38.880000000000003</v>
          </cell>
          <cell r="K13">
            <v>11.6</v>
          </cell>
        </row>
        <row r="14">
          <cell r="B14">
            <v>22.162499999999998</v>
          </cell>
          <cell r="C14">
            <v>27.2</v>
          </cell>
          <cell r="D14">
            <v>19.8</v>
          </cell>
          <cell r="E14">
            <v>87.625</v>
          </cell>
          <cell r="F14">
            <v>95</v>
          </cell>
          <cell r="G14">
            <v>67</v>
          </cell>
          <cell r="H14">
            <v>13.32</v>
          </cell>
          <cell r="I14" t="str">
            <v>*</v>
          </cell>
          <cell r="J14">
            <v>27.36</v>
          </cell>
          <cell r="K14">
            <v>44.4</v>
          </cell>
        </row>
        <row r="15">
          <cell r="B15">
            <v>22.970833333333335</v>
          </cell>
          <cell r="C15">
            <v>28.3</v>
          </cell>
          <cell r="D15">
            <v>19.5</v>
          </cell>
          <cell r="E15">
            <v>84.625</v>
          </cell>
          <cell r="F15">
            <v>96</v>
          </cell>
          <cell r="G15">
            <v>59</v>
          </cell>
          <cell r="H15">
            <v>10.44</v>
          </cell>
          <cell r="I15" t="str">
            <v>*</v>
          </cell>
          <cell r="J15">
            <v>21.240000000000002</v>
          </cell>
          <cell r="K15">
            <v>4.8</v>
          </cell>
        </row>
        <row r="16">
          <cell r="B16">
            <v>24.020833333333332</v>
          </cell>
          <cell r="C16">
            <v>30.1</v>
          </cell>
          <cell r="D16">
            <v>20.100000000000001</v>
          </cell>
          <cell r="E16">
            <v>79.916666666666671</v>
          </cell>
          <cell r="F16">
            <v>94</v>
          </cell>
          <cell r="G16">
            <v>52</v>
          </cell>
          <cell r="H16">
            <v>12.24</v>
          </cell>
          <cell r="I16" t="str">
            <v>*</v>
          </cell>
          <cell r="J16">
            <v>48.24</v>
          </cell>
          <cell r="K16">
            <v>10.199999999999999</v>
          </cell>
        </row>
        <row r="17">
          <cell r="B17">
            <v>22.895833333333332</v>
          </cell>
          <cell r="C17">
            <v>28.2</v>
          </cell>
          <cell r="D17">
            <v>18.899999999999999</v>
          </cell>
          <cell r="E17">
            <v>81.833333333333329</v>
          </cell>
          <cell r="F17">
            <v>95</v>
          </cell>
          <cell r="G17">
            <v>61</v>
          </cell>
          <cell r="H17">
            <v>16.559999999999999</v>
          </cell>
          <cell r="I17" t="str">
            <v>*</v>
          </cell>
          <cell r="J17">
            <v>41.4</v>
          </cell>
          <cell r="K17">
            <v>0.2</v>
          </cell>
        </row>
        <row r="18">
          <cell r="B18">
            <v>24.100000000000005</v>
          </cell>
          <cell r="C18">
            <v>31.4</v>
          </cell>
          <cell r="D18">
            <v>20.5</v>
          </cell>
          <cell r="E18">
            <v>81.541666666666671</v>
          </cell>
          <cell r="F18">
            <v>95</v>
          </cell>
          <cell r="G18">
            <v>53</v>
          </cell>
          <cell r="H18">
            <v>16.2</v>
          </cell>
          <cell r="I18" t="str">
            <v>*</v>
          </cell>
          <cell r="J18">
            <v>56.16</v>
          </cell>
          <cell r="K18">
            <v>1.4000000000000001</v>
          </cell>
        </row>
        <row r="19">
          <cell r="B19">
            <v>23.008333333333336</v>
          </cell>
          <cell r="C19">
            <v>25.9</v>
          </cell>
          <cell r="D19">
            <v>19.100000000000001</v>
          </cell>
          <cell r="E19">
            <v>82.708333333333329</v>
          </cell>
          <cell r="F19">
            <v>96</v>
          </cell>
          <cell r="G19">
            <v>67</v>
          </cell>
          <cell r="H19">
            <v>19.440000000000001</v>
          </cell>
          <cell r="I19" t="str">
            <v>*</v>
          </cell>
          <cell r="J19">
            <v>45.72</v>
          </cell>
          <cell r="K19">
            <v>39.800000000000004</v>
          </cell>
        </row>
        <row r="20">
          <cell r="B20">
            <v>22.641666666666666</v>
          </cell>
          <cell r="C20">
            <v>27.7</v>
          </cell>
          <cell r="D20">
            <v>20</v>
          </cell>
          <cell r="E20">
            <v>89.333333333333329</v>
          </cell>
          <cell r="F20">
            <v>96</v>
          </cell>
          <cell r="G20">
            <v>67</v>
          </cell>
          <cell r="H20">
            <v>16.559999999999999</v>
          </cell>
          <cell r="I20" t="str">
            <v>*</v>
          </cell>
          <cell r="J20">
            <v>41.76</v>
          </cell>
          <cell r="K20">
            <v>146.19999999999999</v>
          </cell>
        </row>
        <row r="21">
          <cell r="B21">
            <v>19.358333333333331</v>
          </cell>
          <cell r="C21">
            <v>24.1</v>
          </cell>
          <cell r="D21">
            <v>17.100000000000001</v>
          </cell>
          <cell r="E21">
            <v>90.541666666666671</v>
          </cell>
          <cell r="F21">
            <v>97</v>
          </cell>
          <cell r="G21">
            <v>68</v>
          </cell>
          <cell r="H21">
            <v>18.720000000000002</v>
          </cell>
          <cell r="I21" t="str">
            <v>*</v>
          </cell>
          <cell r="J21">
            <v>40.680000000000007</v>
          </cell>
          <cell r="K21">
            <v>123</v>
          </cell>
        </row>
        <row r="22">
          <cell r="B22">
            <v>17.112500000000001</v>
          </cell>
          <cell r="C22">
            <v>22.7</v>
          </cell>
          <cell r="D22">
            <v>10.7</v>
          </cell>
          <cell r="E22">
            <v>66.25</v>
          </cell>
          <cell r="F22">
            <v>88</v>
          </cell>
          <cell r="G22">
            <v>39</v>
          </cell>
          <cell r="H22">
            <v>15.840000000000002</v>
          </cell>
          <cell r="I22" t="str">
            <v>*</v>
          </cell>
          <cell r="J22">
            <v>36.72</v>
          </cell>
          <cell r="K22">
            <v>0</v>
          </cell>
        </row>
        <row r="23">
          <cell r="B23">
            <v>19.25</v>
          </cell>
          <cell r="C23">
            <v>26.2</v>
          </cell>
          <cell r="D23">
            <v>13.8</v>
          </cell>
          <cell r="E23">
            <v>69.916666666666671</v>
          </cell>
          <cell r="F23">
            <v>89</v>
          </cell>
          <cell r="G23">
            <v>58</v>
          </cell>
          <cell r="H23">
            <v>14.76</v>
          </cell>
          <cell r="I23" t="str">
            <v>*</v>
          </cell>
          <cell r="J23">
            <v>38.159999999999997</v>
          </cell>
          <cell r="K23">
            <v>0</v>
          </cell>
        </row>
        <row r="24">
          <cell r="B24">
            <v>20.366666666666664</v>
          </cell>
          <cell r="C24">
            <v>22.5</v>
          </cell>
          <cell r="D24">
            <v>18.899999999999999</v>
          </cell>
          <cell r="E24">
            <v>89.75</v>
          </cell>
          <cell r="F24">
            <v>94</v>
          </cell>
          <cell r="G24">
            <v>78</v>
          </cell>
          <cell r="H24">
            <v>16.2</v>
          </cell>
          <cell r="I24" t="str">
            <v>*</v>
          </cell>
          <cell r="J24">
            <v>34.200000000000003</v>
          </cell>
          <cell r="K24">
            <v>4.8000000000000007</v>
          </cell>
        </row>
        <row r="25">
          <cell r="B25">
            <v>21.400000000000002</v>
          </cell>
          <cell r="C25">
            <v>27.8</v>
          </cell>
          <cell r="D25">
            <v>18</v>
          </cell>
          <cell r="E25">
            <v>89.75</v>
          </cell>
          <cell r="F25">
            <v>96</v>
          </cell>
          <cell r="G25">
            <v>61</v>
          </cell>
          <cell r="H25">
            <v>12.24</v>
          </cell>
          <cell r="I25" t="str">
            <v>*</v>
          </cell>
          <cell r="J25">
            <v>28.44</v>
          </cell>
          <cell r="K25">
            <v>9.6</v>
          </cell>
        </row>
        <row r="26">
          <cell r="B26">
            <v>23.608333333333338</v>
          </cell>
          <cell r="C26">
            <v>30.3</v>
          </cell>
          <cell r="D26">
            <v>18.7</v>
          </cell>
          <cell r="E26">
            <v>81.958333333333329</v>
          </cell>
          <cell r="F26">
            <v>97</v>
          </cell>
          <cell r="G26">
            <v>50</v>
          </cell>
          <cell r="H26">
            <v>12.6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23.324999999999999</v>
          </cell>
          <cell r="C27">
            <v>29.5</v>
          </cell>
          <cell r="D27">
            <v>19.8</v>
          </cell>
          <cell r="E27">
            <v>81.583333333333329</v>
          </cell>
          <cell r="F27">
            <v>96</v>
          </cell>
          <cell r="G27">
            <v>55</v>
          </cell>
          <cell r="H27">
            <v>17.64</v>
          </cell>
          <cell r="I27" t="str">
            <v>*</v>
          </cell>
          <cell r="J27">
            <v>40.32</v>
          </cell>
          <cell r="K27">
            <v>5.0000000000000009</v>
          </cell>
        </row>
        <row r="28">
          <cell r="B28">
            <v>21.129166666666666</v>
          </cell>
          <cell r="C28">
            <v>24.2</v>
          </cell>
          <cell r="D28">
            <v>19.600000000000001</v>
          </cell>
          <cell r="E28">
            <v>90.125</v>
          </cell>
          <cell r="F28">
            <v>96</v>
          </cell>
          <cell r="G28">
            <v>74</v>
          </cell>
          <cell r="H28">
            <v>15.840000000000002</v>
          </cell>
          <cell r="I28" t="str">
            <v>*</v>
          </cell>
          <cell r="J28">
            <v>28.8</v>
          </cell>
          <cell r="K28">
            <v>10.399999999999999</v>
          </cell>
        </row>
        <row r="29">
          <cell r="B29">
            <v>23.304166666666674</v>
          </cell>
          <cell r="C29">
            <v>29.5</v>
          </cell>
          <cell r="D29">
            <v>18.100000000000001</v>
          </cell>
          <cell r="E29">
            <v>80.25</v>
          </cell>
          <cell r="F29">
            <v>97</v>
          </cell>
          <cell r="G29">
            <v>56</v>
          </cell>
          <cell r="H29">
            <v>14.76</v>
          </cell>
          <cell r="I29" t="str">
            <v>*</v>
          </cell>
          <cell r="J29">
            <v>30.96</v>
          </cell>
          <cell r="K29">
            <v>0.2</v>
          </cell>
        </row>
        <row r="30">
          <cell r="B30">
            <v>22.250000000000004</v>
          </cell>
          <cell r="C30">
            <v>25.7</v>
          </cell>
          <cell r="D30">
            <v>17.899999999999999</v>
          </cell>
          <cell r="E30">
            <v>81.041666666666671</v>
          </cell>
          <cell r="F30">
            <v>96</v>
          </cell>
          <cell r="G30">
            <v>60</v>
          </cell>
          <cell r="H30">
            <v>18.720000000000002</v>
          </cell>
          <cell r="I30" t="str">
            <v>*</v>
          </cell>
          <cell r="J30">
            <v>60.839999999999996</v>
          </cell>
          <cell r="K30">
            <v>26.400000000000002</v>
          </cell>
        </row>
        <row r="31">
          <cell r="B31">
            <v>22.662499999999998</v>
          </cell>
          <cell r="C31">
            <v>28.2</v>
          </cell>
          <cell r="D31">
            <v>20.399999999999999</v>
          </cell>
          <cell r="E31">
            <v>83.666666666666671</v>
          </cell>
          <cell r="F31">
            <v>94</v>
          </cell>
          <cell r="G31">
            <v>61</v>
          </cell>
          <cell r="H31">
            <v>12.6</v>
          </cell>
          <cell r="I31" t="str">
            <v>*</v>
          </cell>
          <cell r="J31">
            <v>28.8</v>
          </cell>
          <cell r="K31">
            <v>1.5999999999999999</v>
          </cell>
        </row>
        <row r="32">
          <cell r="B32">
            <v>23.699999999999992</v>
          </cell>
          <cell r="C32">
            <v>31.3</v>
          </cell>
          <cell r="D32">
            <v>20</v>
          </cell>
          <cell r="E32">
            <v>82.291666666666671</v>
          </cell>
          <cell r="F32">
            <v>96</v>
          </cell>
          <cell r="G32">
            <v>51</v>
          </cell>
          <cell r="H32">
            <v>18.720000000000002</v>
          </cell>
          <cell r="I32" t="str">
            <v>*</v>
          </cell>
          <cell r="J32">
            <v>35.28</v>
          </cell>
          <cell r="K32">
            <v>1.2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28.558333333333334</v>
          </cell>
          <cell r="C13">
            <v>35.299999999999997</v>
          </cell>
          <cell r="D13">
            <v>24.9</v>
          </cell>
          <cell r="E13">
            <v>73.458333333333329</v>
          </cell>
          <cell r="F13">
            <v>90</v>
          </cell>
          <cell r="G13">
            <v>43</v>
          </cell>
          <cell r="H13">
            <v>10.08</v>
          </cell>
          <cell r="I13" t="str">
            <v>*</v>
          </cell>
          <cell r="J13">
            <v>35.28</v>
          </cell>
          <cell r="K13">
            <v>0</v>
          </cell>
        </row>
        <row r="14">
          <cell r="B14">
            <v>26.579166666666666</v>
          </cell>
          <cell r="C14">
            <v>30.8</v>
          </cell>
          <cell r="D14">
            <v>23.6</v>
          </cell>
          <cell r="E14">
            <v>79.875</v>
          </cell>
          <cell r="F14">
            <v>92</v>
          </cell>
          <cell r="G14">
            <v>56</v>
          </cell>
          <cell r="H14">
            <v>11.520000000000001</v>
          </cell>
          <cell r="I14" t="str">
            <v>*</v>
          </cell>
          <cell r="J14">
            <v>24.840000000000003</v>
          </cell>
          <cell r="K14">
            <v>39.6</v>
          </cell>
        </row>
        <row r="15">
          <cell r="B15">
            <v>27.529166666666665</v>
          </cell>
          <cell r="C15">
            <v>33.799999999999997</v>
          </cell>
          <cell r="D15">
            <v>23.8</v>
          </cell>
          <cell r="E15">
            <v>74.666666666666671</v>
          </cell>
          <cell r="F15">
            <v>91</v>
          </cell>
          <cell r="G15">
            <v>45</v>
          </cell>
          <cell r="H15">
            <v>6.48</v>
          </cell>
          <cell r="I15" t="str">
            <v>*</v>
          </cell>
          <cell r="J15">
            <v>21.96</v>
          </cell>
          <cell r="K15">
            <v>0</v>
          </cell>
        </row>
        <row r="16">
          <cell r="B16">
            <v>28.137499999999999</v>
          </cell>
          <cell r="C16">
            <v>33.5</v>
          </cell>
          <cell r="D16">
            <v>24</v>
          </cell>
          <cell r="E16">
            <v>73.958333333333329</v>
          </cell>
          <cell r="F16">
            <v>91</v>
          </cell>
          <cell r="G16">
            <v>50</v>
          </cell>
          <cell r="H16">
            <v>11.16</v>
          </cell>
          <cell r="I16" t="str">
            <v>*</v>
          </cell>
          <cell r="J16">
            <v>34.56</v>
          </cell>
          <cell r="K16">
            <v>1.4</v>
          </cell>
        </row>
        <row r="17">
          <cell r="B17">
            <v>27.254166666666663</v>
          </cell>
          <cell r="C17">
            <v>34</v>
          </cell>
          <cell r="D17">
            <v>22.7</v>
          </cell>
          <cell r="E17">
            <v>76.666666666666671</v>
          </cell>
          <cell r="F17">
            <v>93</v>
          </cell>
          <cell r="G17">
            <v>52</v>
          </cell>
          <cell r="H17">
            <v>16.559999999999999</v>
          </cell>
          <cell r="I17" t="str">
            <v>*</v>
          </cell>
          <cell r="J17">
            <v>48.24</v>
          </cell>
          <cell r="K17">
            <v>17</v>
          </cell>
        </row>
        <row r="18">
          <cell r="B18">
            <v>29.429166666666664</v>
          </cell>
          <cell r="C18">
            <v>35.4</v>
          </cell>
          <cell r="D18">
            <v>25.4</v>
          </cell>
          <cell r="E18">
            <v>69.708333333333329</v>
          </cell>
          <cell r="F18">
            <v>87</v>
          </cell>
          <cell r="G18">
            <v>45</v>
          </cell>
          <cell r="H18">
            <v>11.879999999999999</v>
          </cell>
          <cell r="I18" t="str">
            <v>*</v>
          </cell>
          <cell r="J18">
            <v>33.480000000000004</v>
          </cell>
          <cell r="K18">
            <v>0</v>
          </cell>
        </row>
        <row r="19">
          <cell r="B19">
            <v>26.354166666666668</v>
          </cell>
          <cell r="C19">
            <v>31.5</v>
          </cell>
          <cell r="D19">
            <v>19.5</v>
          </cell>
          <cell r="E19">
            <v>77.208333333333329</v>
          </cell>
          <cell r="F19">
            <v>95</v>
          </cell>
          <cell r="G19">
            <v>59</v>
          </cell>
          <cell r="H19">
            <v>15.120000000000001</v>
          </cell>
          <cell r="I19" t="str">
            <v>*</v>
          </cell>
          <cell r="J19">
            <v>47.16</v>
          </cell>
          <cell r="K19">
            <v>33.199999999999996</v>
          </cell>
        </row>
        <row r="20">
          <cell r="B20">
            <v>27.637499999999999</v>
          </cell>
          <cell r="C20">
            <v>33.4</v>
          </cell>
          <cell r="D20">
            <v>24.5</v>
          </cell>
          <cell r="E20">
            <v>78.041666666666671</v>
          </cell>
          <cell r="F20">
            <v>92</v>
          </cell>
          <cell r="G20">
            <v>54</v>
          </cell>
          <cell r="H20">
            <v>16.2</v>
          </cell>
          <cell r="I20" t="str">
            <v>*</v>
          </cell>
          <cell r="J20">
            <v>37.080000000000005</v>
          </cell>
          <cell r="K20">
            <v>5.6</v>
          </cell>
        </row>
        <row r="21">
          <cell r="B21">
            <v>23.758333333333336</v>
          </cell>
          <cell r="C21">
            <v>29.8</v>
          </cell>
          <cell r="D21">
            <v>20</v>
          </cell>
          <cell r="E21">
            <v>81.666666666666671</v>
          </cell>
          <cell r="F21">
            <v>96</v>
          </cell>
          <cell r="G21">
            <v>55</v>
          </cell>
          <cell r="H21">
            <v>13.68</v>
          </cell>
          <cell r="I21" t="str">
            <v>*</v>
          </cell>
          <cell r="J21">
            <v>51.12</v>
          </cell>
          <cell r="K21">
            <v>53.20000000000001</v>
          </cell>
        </row>
        <row r="22">
          <cell r="B22">
            <v>20.279166666666669</v>
          </cell>
          <cell r="C22">
            <v>24.7</v>
          </cell>
          <cell r="D22">
            <v>15.1</v>
          </cell>
          <cell r="E22">
            <v>56.5</v>
          </cell>
          <cell r="F22">
            <v>86</v>
          </cell>
          <cell r="G22">
            <v>34</v>
          </cell>
          <cell r="H22">
            <v>18.36</v>
          </cell>
          <cell r="I22" t="str">
            <v>*</v>
          </cell>
          <cell r="J22">
            <v>46.080000000000005</v>
          </cell>
          <cell r="K22">
            <v>0</v>
          </cell>
        </row>
        <row r="23">
          <cell r="B23">
            <v>20.441666666666666</v>
          </cell>
          <cell r="C23">
            <v>27.8</v>
          </cell>
          <cell r="D23">
            <v>14.4</v>
          </cell>
          <cell r="E23">
            <v>62.916666666666664</v>
          </cell>
          <cell r="F23">
            <v>80</v>
          </cell>
          <cell r="G23">
            <v>44</v>
          </cell>
          <cell r="H23">
            <v>12.24</v>
          </cell>
          <cell r="I23" t="str">
            <v>*</v>
          </cell>
          <cell r="J23">
            <v>23.400000000000002</v>
          </cell>
          <cell r="K23">
            <v>0</v>
          </cell>
        </row>
        <row r="24">
          <cell r="B24">
            <v>24.883333333333336</v>
          </cell>
          <cell r="C24">
            <v>31.2</v>
          </cell>
          <cell r="D24">
            <v>20.399999999999999</v>
          </cell>
          <cell r="E24">
            <v>68.208333333333329</v>
          </cell>
          <cell r="F24">
            <v>81</v>
          </cell>
          <cell r="G24">
            <v>53</v>
          </cell>
          <cell r="H24">
            <v>12.6</v>
          </cell>
          <cell r="I24" t="str">
            <v>*</v>
          </cell>
          <cell r="J24">
            <v>24.840000000000003</v>
          </cell>
          <cell r="K24">
            <v>0</v>
          </cell>
        </row>
        <row r="25">
          <cell r="B25">
            <v>26.45</v>
          </cell>
          <cell r="C25">
            <v>33.5</v>
          </cell>
          <cell r="D25">
            <v>20.9</v>
          </cell>
          <cell r="E25">
            <v>73.375</v>
          </cell>
          <cell r="F25">
            <v>92</v>
          </cell>
          <cell r="G25">
            <v>43</v>
          </cell>
          <cell r="H25">
            <v>8.64</v>
          </cell>
          <cell r="I25" t="str">
            <v>*</v>
          </cell>
          <cell r="J25">
            <v>20.16</v>
          </cell>
          <cell r="K25">
            <v>0</v>
          </cell>
        </row>
        <row r="26">
          <cell r="B26">
            <v>28.691666666666666</v>
          </cell>
          <cell r="C26">
            <v>34</v>
          </cell>
          <cell r="D26">
            <v>24.2</v>
          </cell>
          <cell r="E26">
            <v>68.166666666666671</v>
          </cell>
          <cell r="F26">
            <v>87</v>
          </cell>
          <cell r="G26">
            <v>44</v>
          </cell>
          <cell r="H26">
            <v>11.16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27.320833333333329</v>
          </cell>
          <cell r="C27">
            <v>33</v>
          </cell>
          <cell r="D27">
            <v>24.4</v>
          </cell>
          <cell r="E27">
            <v>75</v>
          </cell>
          <cell r="F27">
            <v>86</v>
          </cell>
          <cell r="G27">
            <v>54</v>
          </cell>
          <cell r="H27">
            <v>10.44</v>
          </cell>
          <cell r="I27" t="str">
            <v>*</v>
          </cell>
          <cell r="J27">
            <v>32.76</v>
          </cell>
          <cell r="K27">
            <v>0.2</v>
          </cell>
        </row>
        <row r="28">
          <cell r="B28">
            <v>24.549999999999997</v>
          </cell>
          <cell r="C28">
            <v>28.8</v>
          </cell>
          <cell r="D28">
            <v>21.9</v>
          </cell>
          <cell r="E28">
            <v>87.375</v>
          </cell>
          <cell r="F28">
            <v>95</v>
          </cell>
          <cell r="G28">
            <v>71</v>
          </cell>
          <cell r="H28">
            <v>7.9200000000000008</v>
          </cell>
          <cell r="I28" t="str">
            <v>*</v>
          </cell>
          <cell r="J28">
            <v>21.240000000000002</v>
          </cell>
          <cell r="K28">
            <v>17.399999999999999</v>
          </cell>
        </row>
        <row r="29">
          <cell r="B29">
            <v>26.520833333333329</v>
          </cell>
          <cell r="C29">
            <v>33</v>
          </cell>
          <cell r="D29">
            <v>22.2</v>
          </cell>
          <cell r="E29">
            <v>77.083333333333329</v>
          </cell>
          <cell r="F29">
            <v>92</v>
          </cell>
          <cell r="G29">
            <v>53</v>
          </cell>
          <cell r="H29">
            <v>11.879999999999999</v>
          </cell>
          <cell r="I29" t="str">
            <v>*</v>
          </cell>
          <cell r="J29">
            <v>30.6</v>
          </cell>
          <cell r="K29">
            <v>0</v>
          </cell>
        </row>
        <row r="30">
          <cell r="B30">
            <v>25.095833333333335</v>
          </cell>
          <cell r="C30">
            <v>29.9</v>
          </cell>
          <cell r="D30">
            <v>20.9</v>
          </cell>
          <cell r="E30">
            <v>81.875</v>
          </cell>
          <cell r="F30">
            <v>93</v>
          </cell>
          <cell r="G30">
            <v>68</v>
          </cell>
          <cell r="H30">
            <v>13.32</v>
          </cell>
          <cell r="I30" t="str">
            <v>*</v>
          </cell>
          <cell r="J30">
            <v>36.72</v>
          </cell>
          <cell r="K30">
            <v>12.999999999999998</v>
          </cell>
        </row>
        <row r="31">
          <cell r="B31">
            <v>25.733333333333338</v>
          </cell>
          <cell r="C31">
            <v>32.5</v>
          </cell>
          <cell r="D31">
            <v>20.9</v>
          </cell>
          <cell r="E31">
            <v>78.666666666666671</v>
          </cell>
          <cell r="F31">
            <v>94</v>
          </cell>
          <cell r="G31">
            <v>51</v>
          </cell>
          <cell r="H31">
            <v>3.9600000000000004</v>
          </cell>
          <cell r="I31" t="str">
            <v>*</v>
          </cell>
          <cell r="J31">
            <v>22.68</v>
          </cell>
          <cell r="K31">
            <v>0.2</v>
          </cell>
        </row>
        <row r="32">
          <cell r="B32">
            <v>27.804166666666664</v>
          </cell>
          <cell r="C32">
            <v>34.5</v>
          </cell>
          <cell r="D32">
            <v>22.9</v>
          </cell>
          <cell r="E32">
            <v>74.041666666666671</v>
          </cell>
          <cell r="F32">
            <v>92</v>
          </cell>
          <cell r="G32">
            <v>46</v>
          </cell>
          <cell r="H32">
            <v>9.7200000000000006</v>
          </cell>
          <cell r="I32" t="str">
            <v>*</v>
          </cell>
          <cell r="J32">
            <v>25.2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24.054166666666664</v>
          </cell>
          <cell r="C5">
            <v>31.2</v>
          </cell>
          <cell r="D5">
            <v>21.7</v>
          </cell>
          <cell r="E5">
            <v>88.916666666666671</v>
          </cell>
          <cell r="F5">
            <v>100</v>
          </cell>
          <cell r="G5">
            <v>55</v>
          </cell>
          <cell r="H5">
            <v>12.24</v>
          </cell>
          <cell r="I5" t="str">
            <v>*</v>
          </cell>
          <cell r="J5">
            <v>38.159999999999997</v>
          </cell>
          <cell r="K5">
            <v>0.4</v>
          </cell>
        </row>
        <row r="6">
          <cell r="B6">
            <v>25.941666666666663</v>
          </cell>
          <cell r="C6">
            <v>32.799999999999997</v>
          </cell>
          <cell r="D6">
            <v>22.4</v>
          </cell>
          <cell r="E6">
            <v>83.791666666666671</v>
          </cell>
          <cell r="F6">
            <v>100</v>
          </cell>
          <cell r="G6">
            <v>52</v>
          </cell>
          <cell r="H6">
            <v>12.6</v>
          </cell>
          <cell r="I6" t="str">
            <v>*</v>
          </cell>
          <cell r="J6">
            <v>46.800000000000004</v>
          </cell>
          <cell r="K6">
            <v>0.8</v>
          </cell>
        </row>
        <row r="7">
          <cell r="B7">
            <v>23.245833333333337</v>
          </cell>
          <cell r="C7">
            <v>30.2</v>
          </cell>
          <cell r="D7">
            <v>20.8</v>
          </cell>
          <cell r="E7">
            <v>92.041666666666671</v>
          </cell>
          <cell r="F7">
            <v>100</v>
          </cell>
          <cell r="G7">
            <v>66</v>
          </cell>
          <cell r="H7">
            <v>23.400000000000002</v>
          </cell>
          <cell r="I7" t="str">
            <v>*</v>
          </cell>
          <cell r="J7">
            <v>50.04</v>
          </cell>
          <cell r="K7">
            <v>34.599999999999994</v>
          </cell>
        </row>
        <row r="8">
          <cell r="B8">
            <v>23.808333333333334</v>
          </cell>
          <cell r="C8">
            <v>31.2</v>
          </cell>
          <cell r="D8">
            <v>20.5</v>
          </cell>
          <cell r="E8">
            <v>87.125</v>
          </cell>
          <cell r="F8">
            <v>100</v>
          </cell>
          <cell r="G8">
            <v>55</v>
          </cell>
          <cell r="H8">
            <v>14.76</v>
          </cell>
          <cell r="I8" t="str">
            <v>*</v>
          </cell>
          <cell r="J8">
            <v>30.6</v>
          </cell>
          <cell r="K8">
            <v>15.8</v>
          </cell>
        </row>
        <row r="9">
          <cell r="B9">
            <v>23.895833333333332</v>
          </cell>
          <cell r="C9">
            <v>30.2</v>
          </cell>
          <cell r="D9">
            <v>21.1</v>
          </cell>
          <cell r="E9">
            <v>89.291666666666671</v>
          </cell>
          <cell r="F9">
            <v>100</v>
          </cell>
          <cell r="G9">
            <v>56</v>
          </cell>
          <cell r="H9">
            <v>12.24</v>
          </cell>
          <cell r="I9" t="str">
            <v>*</v>
          </cell>
          <cell r="J9">
            <v>24.48</v>
          </cell>
          <cell r="K9">
            <v>4.8000000000000007</v>
          </cell>
        </row>
        <row r="10">
          <cell r="B10">
            <v>25.158333333333335</v>
          </cell>
          <cell r="C10">
            <v>32.200000000000003</v>
          </cell>
          <cell r="D10">
            <v>20.9</v>
          </cell>
          <cell r="E10">
            <v>84.208333333333329</v>
          </cell>
          <cell r="F10">
            <v>100</v>
          </cell>
          <cell r="G10">
            <v>49</v>
          </cell>
          <cell r="H10">
            <v>14.04</v>
          </cell>
          <cell r="I10" t="str">
            <v>*</v>
          </cell>
          <cell r="J10">
            <v>33.119999999999997</v>
          </cell>
          <cell r="K10">
            <v>0</v>
          </cell>
        </row>
        <row r="11">
          <cell r="B11">
            <v>24.991666666666656</v>
          </cell>
          <cell r="C11">
            <v>30.4</v>
          </cell>
          <cell r="D11">
            <v>22.4</v>
          </cell>
          <cell r="E11">
            <v>84.5</v>
          </cell>
          <cell r="F11">
            <v>97</v>
          </cell>
          <cell r="G11">
            <v>56</v>
          </cell>
          <cell r="H11">
            <v>20.88</v>
          </cell>
          <cell r="I11" t="str">
            <v>*</v>
          </cell>
          <cell r="J11">
            <v>38.159999999999997</v>
          </cell>
          <cell r="K11">
            <v>0.6</v>
          </cell>
        </row>
        <row r="12">
          <cell r="B12">
            <v>26.308333333333337</v>
          </cell>
          <cell r="C12">
            <v>33.1</v>
          </cell>
          <cell r="D12">
            <v>22.2</v>
          </cell>
          <cell r="E12">
            <v>80.75</v>
          </cell>
          <cell r="F12">
            <v>100</v>
          </cell>
          <cell r="G12">
            <v>47</v>
          </cell>
          <cell r="H12">
            <v>12.24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25.804166666666671</v>
          </cell>
          <cell r="C13">
            <v>34.799999999999997</v>
          </cell>
          <cell r="D13">
            <v>22.3</v>
          </cell>
          <cell r="E13">
            <v>83.875</v>
          </cell>
          <cell r="F13">
            <v>100</v>
          </cell>
          <cell r="G13">
            <v>45</v>
          </cell>
          <cell r="H13">
            <v>20.52</v>
          </cell>
          <cell r="I13" t="str">
            <v>*</v>
          </cell>
          <cell r="J13">
            <v>48.24</v>
          </cell>
          <cell r="K13">
            <v>5</v>
          </cell>
        </row>
        <row r="14">
          <cell r="B14">
            <v>23.745833333333334</v>
          </cell>
          <cell r="C14">
            <v>28.3</v>
          </cell>
          <cell r="D14">
            <v>20.7</v>
          </cell>
          <cell r="E14">
            <v>90.791666666666671</v>
          </cell>
          <cell r="F14">
            <v>100</v>
          </cell>
          <cell r="G14">
            <v>68</v>
          </cell>
          <cell r="H14">
            <v>23.040000000000003</v>
          </cell>
          <cell r="I14" t="str">
            <v>*</v>
          </cell>
          <cell r="J14">
            <v>59.760000000000005</v>
          </cell>
          <cell r="K14">
            <v>13.2</v>
          </cell>
        </row>
        <row r="15">
          <cell r="B15">
            <v>23.912499999999998</v>
          </cell>
          <cell r="C15">
            <v>30.1</v>
          </cell>
          <cell r="D15">
            <v>20</v>
          </cell>
          <cell r="E15">
            <v>81.083333333333329</v>
          </cell>
          <cell r="F15">
            <v>100</v>
          </cell>
          <cell r="G15">
            <v>53</v>
          </cell>
          <cell r="H15">
            <v>14.04</v>
          </cell>
          <cell r="I15" t="str">
            <v>*</v>
          </cell>
          <cell r="J15">
            <v>25.56</v>
          </cell>
          <cell r="K15">
            <v>0</v>
          </cell>
        </row>
        <row r="16">
          <cell r="B16">
            <v>24.333333333333332</v>
          </cell>
          <cell r="C16">
            <v>31.6</v>
          </cell>
          <cell r="D16">
            <v>21.4</v>
          </cell>
          <cell r="E16">
            <v>87.625</v>
          </cell>
          <cell r="F16">
            <v>100</v>
          </cell>
          <cell r="G16">
            <v>56</v>
          </cell>
          <cell r="H16">
            <v>12.6</v>
          </cell>
          <cell r="I16" t="str">
            <v>*</v>
          </cell>
          <cell r="J16">
            <v>40.680000000000007</v>
          </cell>
          <cell r="K16">
            <v>39.4</v>
          </cell>
        </row>
        <row r="17">
          <cell r="B17">
            <v>24.366666666666664</v>
          </cell>
          <cell r="C17">
            <v>30.5</v>
          </cell>
          <cell r="D17">
            <v>20.8</v>
          </cell>
          <cell r="E17">
            <v>86.833333333333329</v>
          </cell>
          <cell r="F17">
            <v>100</v>
          </cell>
          <cell r="G17">
            <v>56</v>
          </cell>
          <cell r="H17">
            <v>11.879999999999999</v>
          </cell>
          <cell r="I17" t="str">
            <v>*</v>
          </cell>
          <cell r="J17">
            <v>30.6</v>
          </cell>
          <cell r="K17">
            <v>1.5999999999999999</v>
          </cell>
        </row>
        <row r="18">
          <cell r="B18">
            <v>26.3125</v>
          </cell>
          <cell r="C18">
            <v>34.200000000000003</v>
          </cell>
          <cell r="D18">
            <v>21.6</v>
          </cell>
          <cell r="E18">
            <v>75.625</v>
          </cell>
          <cell r="F18">
            <v>99</v>
          </cell>
          <cell r="G18">
            <v>42</v>
          </cell>
          <cell r="H18">
            <v>19.079999999999998</v>
          </cell>
          <cell r="I18" t="str">
            <v>*</v>
          </cell>
          <cell r="J18">
            <v>39.6</v>
          </cell>
          <cell r="K18">
            <v>0</v>
          </cell>
        </row>
        <row r="19">
          <cell r="B19">
            <v>26.004166666666663</v>
          </cell>
          <cell r="C19">
            <v>32.1</v>
          </cell>
          <cell r="D19">
            <v>22.5</v>
          </cell>
          <cell r="E19">
            <v>78.958333333333329</v>
          </cell>
          <cell r="F19">
            <v>95</v>
          </cell>
          <cell r="H19">
            <v>15.840000000000002</v>
          </cell>
          <cell r="I19" t="str">
            <v>*</v>
          </cell>
          <cell r="J19">
            <v>39.96</v>
          </cell>
          <cell r="K19">
            <v>0.4</v>
          </cell>
        </row>
        <row r="20">
          <cell r="B20">
            <v>24.925000000000008</v>
          </cell>
          <cell r="C20">
            <v>31.4</v>
          </cell>
          <cell r="D20">
            <v>21.7</v>
          </cell>
          <cell r="E20">
            <v>83.708333333333329</v>
          </cell>
          <cell r="F20">
            <v>99</v>
          </cell>
          <cell r="G20">
            <v>55</v>
          </cell>
          <cell r="H20">
            <v>19.079999999999998</v>
          </cell>
          <cell r="I20" t="str">
            <v>*</v>
          </cell>
          <cell r="J20">
            <v>33.480000000000004</v>
          </cell>
          <cell r="K20">
            <v>0</v>
          </cell>
        </row>
        <row r="21">
          <cell r="B21">
            <v>23.041666666666668</v>
          </cell>
          <cell r="C21">
            <v>27.3</v>
          </cell>
          <cell r="D21">
            <v>19</v>
          </cell>
          <cell r="E21">
            <v>87.541666666666671</v>
          </cell>
          <cell r="F21">
            <v>99</v>
          </cell>
          <cell r="G21">
            <v>58</v>
          </cell>
          <cell r="H21">
            <v>16.2</v>
          </cell>
          <cell r="I21" t="str">
            <v>*</v>
          </cell>
          <cell r="J21">
            <v>38.880000000000003</v>
          </cell>
          <cell r="K21">
            <v>8.7999999999999989</v>
          </cell>
        </row>
        <row r="22">
          <cell r="B22">
            <v>23.195833333333336</v>
          </cell>
          <cell r="C22">
            <v>29.5</v>
          </cell>
          <cell r="D22">
            <v>19.2</v>
          </cell>
          <cell r="E22">
            <v>77.541666666666671</v>
          </cell>
          <cell r="F22">
            <v>96</v>
          </cell>
          <cell r="G22">
            <v>50</v>
          </cell>
          <cell r="H22">
            <v>19.440000000000001</v>
          </cell>
          <cell r="I22" t="str">
            <v>*</v>
          </cell>
          <cell r="J22">
            <v>34.56</v>
          </cell>
          <cell r="K22">
            <v>0</v>
          </cell>
        </row>
        <row r="23">
          <cell r="B23">
            <v>22.166666666666668</v>
          </cell>
          <cell r="C23">
            <v>27.9</v>
          </cell>
          <cell r="D23">
            <v>17.7</v>
          </cell>
          <cell r="E23">
            <v>77.916666666666671</v>
          </cell>
          <cell r="F23">
            <v>98</v>
          </cell>
          <cell r="G23">
            <v>62</v>
          </cell>
          <cell r="H23">
            <v>17.28</v>
          </cell>
          <cell r="I23" t="str">
            <v>*</v>
          </cell>
          <cell r="J23">
            <v>33.480000000000004</v>
          </cell>
          <cell r="K23">
            <v>10.6</v>
          </cell>
        </row>
        <row r="24">
          <cell r="B24">
            <v>22.891666666666666</v>
          </cell>
          <cell r="C24">
            <v>25.9</v>
          </cell>
          <cell r="D24">
            <v>21.1</v>
          </cell>
          <cell r="E24">
            <v>93.916666666666671</v>
          </cell>
          <cell r="F24">
            <v>100</v>
          </cell>
          <cell r="G24">
            <v>76</v>
          </cell>
          <cell r="H24">
            <v>15.120000000000001</v>
          </cell>
          <cell r="I24" t="str">
            <v>*</v>
          </cell>
          <cell r="J24">
            <v>25.92</v>
          </cell>
          <cell r="K24">
            <v>17.599999999999994</v>
          </cell>
        </row>
        <row r="25">
          <cell r="B25">
            <v>24.104166666666668</v>
          </cell>
          <cell r="C25">
            <v>30.2</v>
          </cell>
          <cell r="D25">
            <v>21</v>
          </cell>
          <cell r="E25">
            <v>86.75</v>
          </cell>
          <cell r="F25">
            <v>99</v>
          </cell>
          <cell r="G25">
            <v>52</v>
          </cell>
          <cell r="H25">
            <v>18.720000000000002</v>
          </cell>
          <cell r="I25" t="str">
            <v>*</v>
          </cell>
          <cell r="J25">
            <v>38.159999999999997</v>
          </cell>
          <cell r="K25">
            <v>0.60000000000000009</v>
          </cell>
        </row>
        <row r="26">
          <cell r="B26">
            <v>26.216666666666665</v>
          </cell>
          <cell r="C26">
            <v>32.799999999999997</v>
          </cell>
          <cell r="D26">
            <v>21.8</v>
          </cell>
          <cell r="E26">
            <v>76</v>
          </cell>
          <cell r="F26">
            <v>99</v>
          </cell>
          <cell r="G26">
            <v>43</v>
          </cell>
          <cell r="H26">
            <v>14.04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25.599999999999998</v>
          </cell>
          <cell r="C27">
            <v>32.700000000000003</v>
          </cell>
          <cell r="D27">
            <v>21.1</v>
          </cell>
          <cell r="E27">
            <v>81.333333333333329</v>
          </cell>
          <cell r="F27">
            <v>100</v>
          </cell>
          <cell r="G27">
            <v>48</v>
          </cell>
          <cell r="H27">
            <v>18</v>
          </cell>
          <cell r="I27" t="str">
            <v>*</v>
          </cell>
          <cell r="J27">
            <v>38.519999999999996</v>
          </cell>
          <cell r="K27">
            <v>8.4</v>
          </cell>
        </row>
        <row r="28">
          <cell r="B28">
            <v>21.629166666666666</v>
          </cell>
          <cell r="C28">
            <v>24.3</v>
          </cell>
          <cell r="D28">
            <v>19.2</v>
          </cell>
          <cell r="E28">
            <v>96</v>
          </cell>
          <cell r="F28">
            <v>100</v>
          </cell>
          <cell r="G28">
            <v>86</v>
          </cell>
          <cell r="H28">
            <v>19.440000000000001</v>
          </cell>
          <cell r="I28" t="str">
            <v>*</v>
          </cell>
          <cell r="J28">
            <v>37.440000000000005</v>
          </cell>
          <cell r="K28">
            <v>17</v>
          </cell>
        </row>
        <row r="29">
          <cell r="B29">
            <v>24.454166666666662</v>
          </cell>
          <cell r="C29">
            <v>33</v>
          </cell>
          <cell r="D29">
            <v>18.7</v>
          </cell>
          <cell r="E29">
            <v>79.208333333333329</v>
          </cell>
          <cell r="F29">
            <v>100</v>
          </cell>
          <cell r="G29">
            <v>45</v>
          </cell>
          <cell r="H29">
            <v>10.08</v>
          </cell>
          <cell r="I29" t="str">
            <v>*</v>
          </cell>
          <cell r="J29">
            <v>25.56</v>
          </cell>
          <cell r="K29">
            <v>0.2</v>
          </cell>
        </row>
        <row r="30">
          <cell r="B30">
            <v>24.849999999999998</v>
          </cell>
          <cell r="C30">
            <v>30.3</v>
          </cell>
          <cell r="D30">
            <v>20.5</v>
          </cell>
          <cell r="E30">
            <v>83.083333333333329</v>
          </cell>
          <cell r="F30">
            <v>99</v>
          </cell>
          <cell r="G30">
            <v>55</v>
          </cell>
          <cell r="H30">
            <v>18.36</v>
          </cell>
          <cell r="I30" t="str">
            <v>*</v>
          </cell>
          <cell r="J30">
            <v>36</v>
          </cell>
          <cell r="K30">
            <v>4</v>
          </cell>
        </row>
        <row r="31">
          <cell r="B31">
            <v>26.470833333333335</v>
          </cell>
          <cell r="C31">
            <v>33.700000000000003</v>
          </cell>
          <cell r="D31">
            <v>21.2</v>
          </cell>
          <cell r="E31">
            <v>77.375</v>
          </cell>
          <cell r="F31">
            <v>99</v>
          </cell>
          <cell r="G31">
            <v>49</v>
          </cell>
          <cell r="H31">
            <v>11.520000000000001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26.279166666666669</v>
          </cell>
          <cell r="C32">
            <v>34</v>
          </cell>
          <cell r="D32">
            <v>20.5</v>
          </cell>
          <cell r="E32">
            <v>77.75</v>
          </cell>
          <cell r="F32">
            <v>99</v>
          </cell>
          <cell r="G32">
            <v>47</v>
          </cell>
          <cell r="H32">
            <v>27.36</v>
          </cell>
          <cell r="I32" t="str">
            <v>*</v>
          </cell>
          <cell r="J32">
            <v>53.64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24.725000000000005</v>
          </cell>
          <cell r="C5">
            <v>31.3</v>
          </cell>
          <cell r="D5">
            <v>21.8</v>
          </cell>
          <cell r="E5">
            <v>87.041666666666671</v>
          </cell>
          <cell r="F5">
            <v>98</v>
          </cell>
          <cell r="G5">
            <v>60</v>
          </cell>
          <cell r="H5">
            <v>12.6</v>
          </cell>
          <cell r="I5" t="str">
            <v>*</v>
          </cell>
          <cell r="J5">
            <v>30.6</v>
          </cell>
          <cell r="K5" t="str">
            <v>*</v>
          </cell>
        </row>
        <row r="6">
          <cell r="B6">
            <v>25.279166666666665</v>
          </cell>
          <cell r="C6">
            <v>32.9</v>
          </cell>
          <cell r="D6">
            <v>21.9</v>
          </cell>
          <cell r="E6">
            <v>87.041666666666671</v>
          </cell>
          <cell r="F6">
            <v>98</v>
          </cell>
          <cell r="G6">
            <v>56</v>
          </cell>
          <cell r="H6">
            <v>27.36</v>
          </cell>
          <cell r="I6" t="str">
            <v>*</v>
          </cell>
          <cell r="J6">
            <v>52.92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26.362500000000008</v>
          </cell>
          <cell r="C12">
            <v>33.799999999999997</v>
          </cell>
          <cell r="D12">
            <v>20.5</v>
          </cell>
          <cell r="E12">
            <v>79.5</v>
          </cell>
          <cell r="F12">
            <v>99</v>
          </cell>
          <cell r="G12">
            <v>47</v>
          </cell>
          <cell r="H12">
            <v>7.9200000000000008</v>
          </cell>
          <cell r="I12" t="str">
            <v>*</v>
          </cell>
          <cell r="J12">
            <v>27.720000000000002</v>
          </cell>
          <cell r="K12" t="str">
            <v>*</v>
          </cell>
        </row>
        <row r="13">
          <cell r="B13">
            <v>27.104166666666668</v>
          </cell>
          <cell r="C13">
            <v>34.5</v>
          </cell>
          <cell r="D13">
            <v>22.8</v>
          </cell>
          <cell r="E13">
            <v>79.541666666666671</v>
          </cell>
          <cell r="F13">
            <v>97</v>
          </cell>
          <cell r="G13">
            <v>51</v>
          </cell>
          <cell r="H13">
            <v>14.76</v>
          </cell>
          <cell r="I13" t="str">
            <v>*</v>
          </cell>
          <cell r="J13">
            <v>28.08</v>
          </cell>
          <cell r="K13" t="str">
            <v>*</v>
          </cell>
        </row>
        <row r="14">
          <cell r="B14">
            <v>24.108333333333334</v>
          </cell>
          <cell r="C14">
            <v>31.4</v>
          </cell>
          <cell r="D14">
            <v>21.4</v>
          </cell>
          <cell r="E14">
            <v>86.416666666666671</v>
          </cell>
          <cell r="F14">
            <v>96</v>
          </cell>
          <cell r="G14">
            <v>57</v>
          </cell>
          <cell r="H14">
            <v>23.759999999999998</v>
          </cell>
          <cell r="I14" t="str">
            <v>*</v>
          </cell>
          <cell r="J14">
            <v>50.04</v>
          </cell>
          <cell r="K14" t="str">
            <v>*</v>
          </cell>
        </row>
        <row r="15">
          <cell r="B15">
            <v>23.8125</v>
          </cell>
          <cell r="C15">
            <v>30.2</v>
          </cell>
          <cell r="D15">
            <v>20.399999999999999</v>
          </cell>
          <cell r="E15">
            <v>86.375</v>
          </cell>
          <cell r="F15">
            <v>98</v>
          </cell>
          <cell r="G15">
            <v>60</v>
          </cell>
          <cell r="H15">
            <v>16.2</v>
          </cell>
          <cell r="I15" t="str">
            <v>*</v>
          </cell>
          <cell r="J15">
            <v>30.240000000000002</v>
          </cell>
          <cell r="K15" t="str">
            <v>*</v>
          </cell>
        </row>
        <row r="16">
          <cell r="B16">
            <v>24.579166666666676</v>
          </cell>
          <cell r="C16">
            <v>32.299999999999997</v>
          </cell>
          <cell r="D16">
            <v>20.8</v>
          </cell>
          <cell r="E16">
            <v>88.833333333333329</v>
          </cell>
          <cell r="F16">
            <v>99</v>
          </cell>
          <cell r="G16">
            <v>54</v>
          </cell>
          <cell r="H16">
            <v>21.6</v>
          </cell>
          <cell r="I16" t="str">
            <v>*</v>
          </cell>
          <cell r="J16">
            <v>51.12</v>
          </cell>
          <cell r="K16" t="str">
            <v>*</v>
          </cell>
        </row>
        <row r="17">
          <cell r="B17">
            <v>24.087499999999995</v>
          </cell>
          <cell r="C17">
            <v>29.3</v>
          </cell>
          <cell r="D17">
            <v>20.5</v>
          </cell>
          <cell r="E17">
            <v>87.041666666666671</v>
          </cell>
          <cell r="F17">
            <v>99</v>
          </cell>
          <cell r="G17">
            <v>67</v>
          </cell>
          <cell r="H17">
            <v>11.879999999999999</v>
          </cell>
          <cell r="I17" t="str">
            <v>*</v>
          </cell>
          <cell r="J17">
            <v>41.4</v>
          </cell>
          <cell r="K17" t="str">
            <v>*</v>
          </cell>
        </row>
        <row r="18">
          <cell r="B18">
            <v>26.458333333333332</v>
          </cell>
          <cell r="C18">
            <v>33.6</v>
          </cell>
          <cell r="D18">
            <v>21.3</v>
          </cell>
          <cell r="E18">
            <v>80.083333333333329</v>
          </cell>
          <cell r="F18">
            <v>97</v>
          </cell>
          <cell r="G18">
            <v>51</v>
          </cell>
          <cell r="H18">
            <v>22.32</v>
          </cell>
          <cell r="I18" t="str">
            <v>*</v>
          </cell>
          <cell r="J18">
            <v>39.6</v>
          </cell>
          <cell r="K18" t="str">
            <v>*</v>
          </cell>
        </row>
        <row r="19">
          <cell r="B19">
            <v>25.541666666666668</v>
          </cell>
          <cell r="C19">
            <v>30.4</v>
          </cell>
          <cell r="D19">
            <v>21.6</v>
          </cell>
          <cell r="E19">
            <v>81.375</v>
          </cell>
          <cell r="F19">
            <v>97</v>
          </cell>
          <cell r="G19">
            <v>56</v>
          </cell>
          <cell r="H19">
            <v>21.6</v>
          </cell>
          <cell r="I19" t="str">
            <v>*</v>
          </cell>
          <cell r="J19">
            <v>39.96</v>
          </cell>
          <cell r="K19" t="str">
            <v>*</v>
          </cell>
        </row>
        <row r="20">
          <cell r="B20">
            <v>25.879166666666663</v>
          </cell>
          <cell r="C20">
            <v>31.3</v>
          </cell>
          <cell r="D20">
            <v>22.4</v>
          </cell>
          <cell r="E20">
            <v>81.958333333333329</v>
          </cell>
          <cell r="F20">
            <v>95</v>
          </cell>
          <cell r="G20">
            <v>61</v>
          </cell>
          <cell r="H20">
            <v>24.48</v>
          </cell>
          <cell r="I20" t="str">
            <v>*</v>
          </cell>
          <cell r="J20">
            <v>48.24</v>
          </cell>
          <cell r="K20" t="str">
            <v>*</v>
          </cell>
        </row>
        <row r="21">
          <cell r="B21">
            <v>23.433333333333337</v>
          </cell>
          <cell r="C21">
            <v>28.4</v>
          </cell>
          <cell r="D21">
            <v>18.5</v>
          </cell>
          <cell r="E21">
            <v>81.791666666666671</v>
          </cell>
          <cell r="F21">
            <v>99</v>
          </cell>
          <cell r="G21">
            <v>58</v>
          </cell>
          <cell r="H21">
            <v>19.8</v>
          </cell>
          <cell r="I21" t="str">
            <v>*</v>
          </cell>
          <cell r="J21">
            <v>48.24</v>
          </cell>
          <cell r="K21" t="str">
            <v>*</v>
          </cell>
        </row>
        <row r="22">
          <cell r="B22">
            <v>22.400000000000002</v>
          </cell>
          <cell r="C22">
            <v>28.3</v>
          </cell>
          <cell r="D22">
            <v>16.8</v>
          </cell>
          <cell r="E22">
            <v>67.583333333333329</v>
          </cell>
          <cell r="F22">
            <v>87</v>
          </cell>
          <cell r="G22">
            <v>41</v>
          </cell>
          <cell r="H22">
            <v>12.6</v>
          </cell>
          <cell r="I22" t="str">
            <v>*</v>
          </cell>
          <cell r="J22">
            <v>32.76</v>
          </cell>
          <cell r="K22" t="str">
            <v>*</v>
          </cell>
        </row>
        <row r="23">
          <cell r="B23">
            <v>21.3</v>
          </cell>
          <cell r="C23">
            <v>27</v>
          </cell>
          <cell r="D23">
            <v>16.7</v>
          </cell>
          <cell r="E23">
            <v>70.625</v>
          </cell>
          <cell r="F23">
            <v>82</v>
          </cell>
          <cell r="G23">
            <v>54</v>
          </cell>
          <cell r="H23">
            <v>9</v>
          </cell>
          <cell r="I23" t="str">
            <v>*</v>
          </cell>
          <cell r="J23">
            <v>22.68</v>
          </cell>
          <cell r="K23" t="str">
            <v>*</v>
          </cell>
        </row>
        <row r="24">
          <cell r="B24">
            <v>23.162499999999998</v>
          </cell>
          <cell r="C24">
            <v>27.9</v>
          </cell>
          <cell r="D24">
            <v>20.399999999999999</v>
          </cell>
          <cell r="E24">
            <v>86.458333333333329</v>
          </cell>
          <cell r="F24">
            <v>99</v>
          </cell>
          <cell r="G24">
            <v>66</v>
          </cell>
          <cell r="H24">
            <v>15.120000000000001</v>
          </cell>
          <cell r="I24" t="str">
            <v>*</v>
          </cell>
          <cell r="J24">
            <v>42.84</v>
          </cell>
          <cell r="K24" t="str">
            <v>*</v>
          </cell>
        </row>
        <row r="25">
          <cell r="B25">
            <v>23.100000000000005</v>
          </cell>
          <cell r="C25">
            <v>29.5</v>
          </cell>
          <cell r="D25">
            <v>20.5</v>
          </cell>
          <cell r="E25">
            <v>92</v>
          </cell>
          <cell r="F25">
            <v>99</v>
          </cell>
          <cell r="G25">
            <v>64</v>
          </cell>
          <cell r="H25">
            <v>17.64</v>
          </cell>
          <cell r="I25" t="str">
            <v>*</v>
          </cell>
          <cell r="J25">
            <v>51.84</v>
          </cell>
          <cell r="K25" t="str">
            <v>*</v>
          </cell>
        </row>
        <row r="26">
          <cell r="B26">
            <v>24.966666666666669</v>
          </cell>
          <cell r="C26">
            <v>32</v>
          </cell>
          <cell r="D26">
            <v>21.1</v>
          </cell>
          <cell r="E26">
            <v>84.333333333333329</v>
          </cell>
          <cell r="F26">
            <v>98</v>
          </cell>
          <cell r="G26">
            <v>52</v>
          </cell>
          <cell r="H26">
            <v>11.520000000000001</v>
          </cell>
          <cell r="I26" t="str">
            <v>*</v>
          </cell>
          <cell r="J26">
            <v>33.480000000000004</v>
          </cell>
          <cell r="K26" t="str">
            <v>*</v>
          </cell>
        </row>
        <row r="27">
          <cell r="B27">
            <v>25.083333333333332</v>
          </cell>
          <cell r="C27">
            <v>32.5</v>
          </cell>
          <cell r="D27">
            <v>21.1</v>
          </cell>
          <cell r="E27">
            <v>84.291666666666671</v>
          </cell>
          <cell r="F27">
            <v>98</v>
          </cell>
          <cell r="G27">
            <v>48</v>
          </cell>
          <cell r="H27">
            <v>17.64</v>
          </cell>
          <cell r="I27" t="str">
            <v>*</v>
          </cell>
          <cell r="J27">
            <v>41.4</v>
          </cell>
          <cell r="K27" t="str">
            <v>*</v>
          </cell>
        </row>
        <row r="28">
          <cell r="B28">
            <v>21.454166666666669</v>
          </cell>
          <cell r="C28">
            <v>23.3</v>
          </cell>
          <cell r="D28">
            <v>19.3</v>
          </cell>
          <cell r="E28">
            <v>97</v>
          </cell>
          <cell r="F28">
            <v>99</v>
          </cell>
          <cell r="G28">
            <v>86</v>
          </cell>
          <cell r="H28">
            <v>12.24</v>
          </cell>
          <cell r="I28" t="str">
            <v>*</v>
          </cell>
          <cell r="J28">
            <v>45.36</v>
          </cell>
          <cell r="K28" t="str">
            <v>*</v>
          </cell>
        </row>
        <row r="29">
          <cell r="B29">
            <v>23.629166666666674</v>
          </cell>
          <cell r="C29">
            <v>31.7</v>
          </cell>
          <cell r="D29">
            <v>17.899999999999999</v>
          </cell>
          <cell r="E29">
            <v>83.416666666666671</v>
          </cell>
          <cell r="F29">
            <v>99</v>
          </cell>
          <cell r="G29">
            <v>54</v>
          </cell>
          <cell r="H29">
            <v>14.4</v>
          </cell>
          <cell r="I29" t="str">
            <v>*</v>
          </cell>
          <cell r="J29">
            <v>28.44</v>
          </cell>
          <cell r="K29" t="str">
            <v>*</v>
          </cell>
        </row>
        <row r="30">
          <cell r="B30">
            <v>23.966666666666658</v>
          </cell>
          <cell r="C30">
            <v>28.7</v>
          </cell>
          <cell r="D30">
            <v>19.3</v>
          </cell>
          <cell r="E30">
            <v>84.208333333333329</v>
          </cell>
          <cell r="F30">
            <v>97</v>
          </cell>
          <cell r="G30">
            <v>64</v>
          </cell>
          <cell r="H30">
            <v>20.52</v>
          </cell>
          <cell r="I30" t="str">
            <v>*</v>
          </cell>
          <cell r="J30">
            <v>65.160000000000011</v>
          </cell>
          <cell r="K30" t="str">
            <v>*</v>
          </cell>
        </row>
        <row r="31">
          <cell r="B31">
            <v>25.495833333333334</v>
          </cell>
          <cell r="C31">
            <v>32.700000000000003</v>
          </cell>
          <cell r="D31">
            <v>21.4</v>
          </cell>
          <cell r="E31">
            <v>82.458333333333329</v>
          </cell>
          <cell r="F31">
            <v>99</v>
          </cell>
          <cell r="G31">
            <v>52</v>
          </cell>
          <cell r="H31">
            <v>7.5600000000000005</v>
          </cell>
          <cell r="I31" t="str">
            <v>*</v>
          </cell>
          <cell r="J31">
            <v>27.720000000000002</v>
          </cell>
          <cell r="K31" t="str">
            <v>*</v>
          </cell>
        </row>
        <row r="32">
          <cell r="B32">
            <v>25.2</v>
          </cell>
          <cell r="C32">
            <v>33.6</v>
          </cell>
          <cell r="D32">
            <v>18.8</v>
          </cell>
          <cell r="E32">
            <v>81.375</v>
          </cell>
          <cell r="F32">
            <v>99</v>
          </cell>
          <cell r="G32">
            <v>49</v>
          </cell>
          <cell r="H32">
            <v>37.080000000000005</v>
          </cell>
          <cell r="I32" t="str">
            <v>*</v>
          </cell>
          <cell r="J32">
            <v>56.88</v>
          </cell>
          <cell r="K3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24.020833333333339</v>
          </cell>
          <cell r="C5">
            <v>31</v>
          </cell>
          <cell r="D5">
            <v>21.5</v>
          </cell>
          <cell r="E5">
            <v>93.541666666666671</v>
          </cell>
          <cell r="F5">
            <v>100</v>
          </cell>
          <cell r="G5">
            <v>57</v>
          </cell>
          <cell r="H5">
            <v>10.8</v>
          </cell>
          <cell r="I5" t="str">
            <v>*</v>
          </cell>
          <cell r="J5">
            <v>50.4</v>
          </cell>
          <cell r="K5">
            <v>13.999999999999998</v>
          </cell>
        </row>
        <row r="6">
          <cell r="B6">
            <v>25.404166666666669</v>
          </cell>
          <cell r="C6">
            <v>32.200000000000003</v>
          </cell>
          <cell r="D6">
            <v>21.8</v>
          </cell>
          <cell r="E6">
            <v>91.375</v>
          </cell>
          <cell r="F6">
            <v>100</v>
          </cell>
          <cell r="G6">
            <v>57</v>
          </cell>
          <cell r="H6">
            <v>16.2</v>
          </cell>
          <cell r="I6" t="str">
            <v>*</v>
          </cell>
          <cell r="J6">
            <v>54</v>
          </cell>
          <cell r="K6">
            <v>6.8</v>
          </cell>
        </row>
        <row r="7">
          <cell r="B7">
            <v>22.716666666666665</v>
          </cell>
          <cell r="C7">
            <v>30</v>
          </cell>
          <cell r="D7">
            <v>20.2</v>
          </cell>
          <cell r="E7">
            <v>97.583333333333329</v>
          </cell>
          <cell r="F7">
            <v>100</v>
          </cell>
          <cell r="G7">
            <v>71</v>
          </cell>
          <cell r="H7">
            <v>30.96</v>
          </cell>
          <cell r="I7" t="str">
            <v>*</v>
          </cell>
          <cell r="J7">
            <v>83.88000000000001</v>
          </cell>
          <cell r="K7">
            <v>23.8</v>
          </cell>
        </row>
        <row r="8">
          <cell r="B8">
            <v>23.916666666666668</v>
          </cell>
          <cell r="C8">
            <v>29.3</v>
          </cell>
          <cell r="D8">
            <v>20.100000000000001</v>
          </cell>
          <cell r="E8">
            <v>90.166666666666671</v>
          </cell>
          <cell r="F8">
            <v>100</v>
          </cell>
          <cell r="G8">
            <v>63</v>
          </cell>
          <cell r="H8">
            <v>13.32</v>
          </cell>
          <cell r="I8" t="str">
            <v>*</v>
          </cell>
          <cell r="J8">
            <v>23.400000000000002</v>
          </cell>
          <cell r="K8">
            <v>0.2</v>
          </cell>
        </row>
        <row r="9">
          <cell r="B9">
            <v>25.791666666666661</v>
          </cell>
          <cell r="C9">
            <v>31.5</v>
          </cell>
          <cell r="D9">
            <v>20.7</v>
          </cell>
          <cell r="E9">
            <v>81.375</v>
          </cell>
          <cell r="F9">
            <v>100</v>
          </cell>
          <cell r="G9">
            <v>45</v>
          </cell>
          <cell r="H9">
            <v>14.76</v>
          </cell>
          <cell r="I9" t="str">
            <v>*</v>
          </cell>
          <cell r="J9">
            <v>25.2</v>
          </cell>
          <cell r="K9">
            <v>0</v>
          </cell>
        </row>
        <row r="10">
          <cell r="B10">
            <v>25.966666666666658</v>
          </cell>
          <cell r="C10">
            <v>33.5</v>
          </cell>
          <cell r="D10">
            <v>20.6</v>
          </cell>
          <cell r="E10">
            <v>83.708333333333329</v>
          </cell>
          <cell r="F10">
            <v>100</v>
          </cell>
          <cell r="G10">
            <v>42</v>
          </cell>
          <cell r="H10">
            <v>13.68</v>
          </cell>
          <cell r="I10" t="str">
            <v>*</v>
          </cell>
          <cell r="J10">
            <v>46.440000000000005</v>
          </cell>
          <cell r="K10">
            <v>0</v>
          </cell>
        </row>
        <row r="11">
          <cell r="B11">
            <v>25.308333333333334</v>
          </cell>
          <cell r="C11">
            <v>31.7</v>
          </cell>
          <cell r="D11">
            <v>22.5</v>
          </cell>
          <cell r="E11">
            <v>89.458333333333329</v>
          </cell>
          <cell r="F11">
            <v>100</v>
          </cell>
          <cell r="G11">
            <v>58</v>
          </cell>
          <cell r="H11">
            <v>21.96</v>
          </cell>
          <cell r="I11" t="str">
            <v>*</v>
          </cell>
          <cell r="J11">
            <v>37.440000000000005</v>
          </cell>
          <cell r="K11">
            <v>0</v>
          </cell>
        </row>
        <row r="12">
          <cell r="B12">
            <v>25.858333333333334</v>
          </cell>
          <cell r="C12">
            <v>32.9</v>
          </cell>
          <cell r="D12">
            <v>21.1</v>
          </cell>
          <cell r="E12">
            <v>86.5</v>
          </cell>
          <cell r="F12">
            <v>100</v>
          </cell>
          <cell r="G12">
            <v>49</v>
          </cell>
          <cell r="H12">
            <v>16.920000000000002</v>
          </cell>
          <cell r="I12" t="str">
            <v>*</v>
          </cell>
          <cell r="J12">
            <v>37.080000000000005</v>
          </cell>
          <cell r="K12">
            <v>0</v>
          </cell>
        </row>
        <row r="13">
          <cell r="B13">
            <v>26.525000000000002</v>
          </cell>
          <cell r="C13">
            <v>34.9</v>
          </cell>
          <cell r="D13">
            <v>21.7</v>
          </cell>
          <cell r="E13">
            <v>84.458333333333329</v>
          </cell>
          <cell r="F13">
            <v>100</v>
          </cell>
          <cell r="G13">
            <v>45</v>
          </cell>
          <cell r="H13">
            <v>23.400000000000002</v>
          </cell>
          <cell r="I13" t="str">
            <v>*</v>
          </cell>
          <cell r="J13">
            <v>43.2</v>
          </cell>
          <cell r="K13">
            <v>0.8</v>
          </cell>
        </row>
        <row r="14">
          <cell r="B14">
            <v>24.704166666666666</v>
          </cell>
          <cell r="C14">
            <v>28.7</v>
          </cell>
          <cell r="D14">
            <v>21.5</v>
          </cell>
          <cell r="E14">
            <v>91</v>
          </cell>
          <cell r="F14">
            <v>100</v>
          </cell>
          <cell r="G14">
            <v>68</v>
          </cell>
          <cell r="H14">
            <v>21.240000000000002</v>
          </cell>
          <cell r="I14" t="str">
            <v>*</v>
          </cell>
          <cell r="J14">
            <v>63.360000000000007</v>
          </cell>
          <cell r="K14">
            <v>8.4</v>
          </cell>
        </row>
        <row r="15">
          <cell r="B15">
            <v>24.162500000000005</v>
          </cell>
          <cell r="C15">
            <v>30.2</v>
          </cell>
          <cell r="D15">
            <v>20.9</v>
          </cell>
          <cell r="E15">
            <v>88.583333333333329</v>
          </cell>
          <cell r="F15">
            <v>100</v>
          </cell>
          <cell r="G15">
            <v>51</v>
          </cell>
          <cell r="H15">
            <v>12.6</v>
          </cell>
          <cell r="I15" t="str">
            <v>*</v>
          </cell>
          <cell r="J15">
            <v>36</v>
          </cell>
          <cell r="K15">
            <v>3.1999999999999997</v>
          </cell>
        </row>
        <row r="16">
          <cell r="B16">
            <v>24.38333333333334</v>
          </cell>
          <cell r="C16">
            <v>31.5</v>
          </cell>
          <cell r="D16">
            <v>21.8</v>
          </cell>
          <cell r="E16">
            <v>96.083333333333329</v>
          </cell>
          <cell r="F16">
            <v>100</v>
          </cell>
          <cell r="G16">
            <v>58</v>
          </cell>
          <cell r="H16">
            <v>12.96</v>
          </cell>
          <cell r="I16" t="str">
            <v>*</v>
          </cell>
          <cell r="J16">
            <v>42.480000000000004</v>
          </cell>
          <cell r="K16">
            <v>7.8</v>
          </cell>
        </row>
        <row r="17">
          <cell r="B17">
            <v>25.087500000000002</v>
          </cell>
          <cell r="C17">
            <v>32.200000000000003</v>
          </cell>
          <cell r="D17">
            <v>21.2</v>
          </cell>
          <cell r="E17">
            <v>86.208333333333329</v>
          </cell>
          <cell r="F17">
            <v>100</v>
          </cell>
          <cell r="G17">
            <v>48</v>
          </cell>
          <cell r="H17">
            <v>16.920000000000002</v>
          </cell>
          <cell r="I17" t="str">
            <v>*</v>
          </cell>
          <cell r="J17">
            <v>28.44</v>
          </cell>
          <cell r="K17">
            <v>0</v>
          </cell>
        </row>
        <row r="18">
          <cell r="B18">
            <v>26.087500000000006</v>
          </cell>
          <cell r="C18">
            <v>33.799999999999997</v>
          </cell>
          <cell r="D18">
            <v>21.6</v>
          </cell>
          <cell r="E18">
            <v>83.583333333333329</v>
          </cell>
          <cell r="F18">
            <v>100</v>
          </cell>
          <cell r="G18">
            <v>47</v>
          </cell>
          <cell r="H18">
            <v>20.88</v>
          </cell>
          <cell r="I18" t="str">
            <v>*</v>
          </cell>
          <cell r="J18">
            <v>75.239999999999995</v>
          </cell>
          <cell r="K18">
            <v>10</v>
          </cell>
        </row>
        <row r="19">
          <cell r="B19">
            <v>26.320833333333326</v>
          </cell>
          <cell r="C19">
            <v>32.9</v>
          </cell>
          <cell r="D19">
            <v>22.9</v>
          </cell>
          <cell r="E19">
            <v>85.125</v>
          </cell>
          <cell r="F19">
            <v>100</v>
          </cell>
          <cell r="G19">
            <v>52</v>
          </cell>
          <cell r="H19">
            <v>20.16</v>
          </cell>
          <cell r="I19" t="str">
            <v>*</v>
          </cell>
          <cell r="J19">
            <v>51.12</v>
          </cell>
          <cell r="K19">
            <v>3</v>
          </cell>
        </row>
        <row r="20">
          <cell r="B20">
            <v>25.6875</v>
          </cell>
          <cell r="C20">
            <v>30</v>
          </cell>
          <cell r="D20">
            <v>21.3</v>
          </cell>
          <cell r="E20">
            <v>86</v>
          </cell>
          <cell r="F20">
            <v>100</v>
          </cell>
          <cell r="G20">
            <v>60</v>
          </cell>
          <cell r="H20">
            <v>20.88</v>
          </cell>
          <cell r="I20" t="str">
            <v>*</v>
          </cell>
          <cell r="J20">
            <v>42.480000000000004</v>
          </cell>
          <cell r="K20">
            <v>0</v>
          </cell>
        </row>
        <row r="21">
          <cell r="B21">
            <v>24.429166666666664</v>
          </cell>
          <cell r="C21">
            <v>26.9</v>
          </cell>
          <cell r="D21">
            <v>20.7</v>
          </cell>
          <cell r="E21">
            <v>92.541666666666671</v>
          </cell>
          <cell r="F21">
            <v>100</v>
          </cell>
          <cell r="G21">
            <v>71</v>
          </cell>
          <cell r="H21">
            <v>22.68</v>
          </cell>
          <cell r="I21" t="str">
            <v>*</v>
          </cell>
          <cell r="J21">
            <v>43.56</v>
          </cell>
          <cell r="K21">
            <v>1.8</v>
          </cell>
        </row>
        <row r="22">
          <cell r="B22">
            <v>23.074999999999992</v>
          </cell>
          <cell r="C22">
            <v>28.8</v>
          </cell>
          <cell r="D22">
            <v>19.2</v>
          </cell>
          <cell r="E22">
            <v>88.041666666666671</v>
          </cell>
          <cell r="F22">
            <v>100</v>
          </cell>
          <cell r="G22">
            <v>58</v>
          </cell>
          <cell r="H22">
            <v>16.559999999999999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23.795833333333334</v>
          </cell>
          <cell r="C23">
            <v>28</v>
          </cell>
          <cell r="D23">
            <v>20.2</v>
          </cell>
          <cell r="E23">
            <v>79.583333333333329</v>
          </cell>
          <cell r="F23">
            <v>100</v>
          </cell>
          <cell r="G23">
            <v>63</v>
          </cell>
          <cell r="H23">
            <v>29.52</v>
          </cell>
          <cell r="I23" t="str">
            <v>*</v>
          </cell>
          <cell r="J23">
            <v>47.519999999999996</v>
          </cell>
          <cell r="K23">
            <v>0</v>
          </cell>
        </row>
        <row r="24">
          <cell r="B24">
            <v>22</v>
          </cell>
          <cell r="C24">
            <v>24.2</v>
          </cell>
          <cell r="D24">
            <v>20.399999999999999</v>
          </cell>
          <cell r="E24">
            <v>98.875</v>
          </cell>
          <cell r="F24">
            <v>100</v>
          </cell>
          <cell r="G24">
            <v>85</v>
          </cell>
          <cell r="H24">
            <v>22.32</v>
          </cell>
          <cell r="I24" t="str">
            <v>*</v>
          </cell>
          <cell r="J24">
            <v>35.28</v>
          </cell>
          <cell r="K24">
            <v>10.8</v>
          </cell>
        </row>
        <row r="25">
          <cell r="B25">
            <v>24.045833333333334</v>
          </cell>
          <cell r="C25">
            <v>29.3</v>
          </cell>
          <cell r="D25">
            <v>21.4</v>
          </cell>
          <cell r="E25">
            <v>90.666666666666671</v>
          </cell>
          <cell r="F25">
            <v>100</v>
          </cell>
          <cell r="G25">
            <v>59</v>
          </cell>
          <cell r="H25">
            <v>22.68</v>
          </cell>
          <cell r="I25" t="str">
            <v>*</v>
          </cell>
          <cell r="J25">
            <v>38.159999999999997</v>
          </cell>
          <cell r="K25">
            <v>0.60000000000000009</v>
          </cell>
        </row>
        <row r="26">
          <cell r="B26">
            <v>24.575000000000003</v>
          </cell>
          <cell r="C26">
            <v>31.3</v>
          </cell>
          <cell r="D26">
            <v>21.6</v>
          </cell>
          <cell r="E26">
            <v>94.375</v>
          </cell>
          <cell r="F26">
            <v>100</v>
          </cell>
          <cell r="G26">
            <v>56</v>
          </cell>
          <cell r="H26">
            <v>20.88</v>
          </cell>
          <cell r="I26" t="str">
            <v>*</v>
          </cell>
          <cell r="J26">
            <v>42.480000000000004</v>
          </cell>
          <cell r="K26">
            <v>6.2000000000000011</v>
          </cell>
        </row>
        <row r="27">
          <cell r="B27">
            <v>25.408333333333331</v>
          </cell>
          <cell r="C27">
            <v>31.8</v>
          </cell>
          <cell r="D27">
            <v>20.7</v>
          </cell>
          <cell r="E27">
            <v>87.541666666666671</v>
          </cell>
          <cell r="F27">
            <v>100</v>
          </cell>
          <cell r="G27">
            <v>54</v>
          </cell>
          <cell r="H27">
            <v>14.76</v>
          </cell>
          <cell r="I27" t="str">
            <v>*</v>
          </cell>
          <cell r="J27">
            <v>25.56</v>
          </cell>
          <cell r="K27">
            <v>0</v>
          </cell>
        </row>
        <row r="28">
          <cell r="B28">
            <v>21.458333333333332</v>
          </cell>
          <cell r="C28">
            <v>26.2</v>
          </cell>
          <cell r="D28">
            <v>19.899999999999999</v>
          </cell>
          <cell r="E28">
            <v>99.916666666666671</v>
          </cell>
          <cell r="F28">
            <v>100</v>
          </cell>
          <cell r="G28">
            <v>92</v>
          </cell>
          <cell r="H28">
            <v>19.8</v>
          </cell>
          <cell r="I28" t="str">
            <v>*</v>
          </cell>
          <cell r="J28">
            <v>38.159999999999997</v>
          </cell>
          <cell r="K28">
            <v>33.799999999999997</v>
          </cell>
        </row>
        <row r="29">
          <cell r="B29">
            <v>23.529166666666665</v>
          </cell>
          <cell r="C29">
            <v>32.6</v>
          </cell>
          <cell r="D29">
            <v>16.5</v>
          </cell>
          <cell r="E29">
            <v>82.958333333333329</v>
          </cell>
          <cell r="F29">
            <v>100</v>
          </cell>
          <cell r="G29">
            <v>50</v>
          </cell>
          <cell r="H29">
            <v>11.16</v>
          </cell>
          <cell r="I29" t="str">
            <v>*</v>
          </cell>
          <cell r="J29">
            <v>23.400000000000002</v>
          </cell>
          <cell r="K29">
            <v>0.2</v>
          </cell>
        </row>
        <row r="30">
          <cell r="B30">
            <v>24.937500000000004</v>
          </cell>
          <cell r="C30">
            <v>30.9</v>
          </cell>
          <cell r="D30">
            <v>21</v>
          </cell>
          <cell r="E30">
            <v>87.916666666666671</v>
          </cell>
          <cell r="F30">
            <v>100</v>
          </cell>
          <cell r="G30">
            <v>50</v>
          </cell>
          <cell r="H30">
            <v>28.08</v>
          </cell>
          <cell r="I30" t="str">
            <v>*</v>
          </cell>
          <cell r="J30">
            <v>46.080000000000005</v>
          </cell>
          <cell r="K30">
            <v>1.4</v>
          </cell>
        </row>
        <row r="31">
          <cell r="B31">
            <v>26.483333333333334</v>
          </cell>
          <cell r="C31">
            <v>33.4</v>
          </cell>
          <cell r="D31">
            <v>19.8</v>
          </cell>
          <cell r="E31">
            <v>78.875</v>
          </cell>
          <cell r="F31">
            <v>100</v>
          </cell>
          <cell r="G31">
            <v>48</v>
          </cell>
          <cell r="H31">
            <v>14.04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27.099999999999994</v>
          </cell>
          <cell r="C32">
            <v>32.700000000000003</v>
          </cell>
          <cell r="D32">
            <v>22.7</v>
          </cell>
          <cell r="E32">
            <v>81.208333333333329</v>
          </cell>
          <cell r="F32">
            <v>100</v>
          </cell>
          <cell r="G32">
            <v>55</v>
          </cell>
          <cell r="H32">
            <v>25.92</v>
          </cell>
          <cell r="I32" t="str">
            <v>*</v>
          </cell>
          <cell r="J32">
            <v>40.680000000000007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25.904166666666669</v>
          </cell>
          <cell r="C5">
            <v>31.9</v>
          </cell>
          <cell r="D5">
            <v>22.6</v>
          </cell>
          <cell r="E5">
            <v>82.333333333333329</v>
          </cell>
          <cell r="F5">
            <v>95</v>
          </cell>
          <cell r="G5">
            <v>55</v>
          </cell>
          <cell r="H5">
            <v>4.6800000000000006</v>
          </cell>
          <cell r="I5" t="str">
            <v>*</v>
          </cell>
          <cell r="J5">
            <v>21.240000000000002</v>
          </cell>
          <cell r="K5">
            <v>3.8000000000000003</v>
          </cell>
        </row>
        <row r="6">
          <cell r="B6">
            <v>27.424999999999997</v>
          </cell>
          <cell r="C6">
            <v>34.200000000000003</v>
          </cell>
          <cell r="D6">
            <v>24.2</v>
          </cell>
          <cell r="E6">
            <v>80.666666666666671</v>
          </cell>
          <cell r="F6">
            <v>94</v>
          </cell>
          <cell r="G6">
            <v>52</v>
          </cell>
          <cell r="H6">
            <v>21.6</v>
          </cell>
          <cell r="I6" t="str">
            <v>*</v>
          </cell>
          <cell r="J6">
            <v>48.6</v>
          </cell>
          <cell r="K6">
            <v>0.4</v>
          </cell>
        </row>
        <row r="7">
          <cell r="B7">
            <v>23.900000000000002</v>
          </cell>
          <cell r="C7">
            <v>27.4</v>
          </cell>
          <cell r="D7">
            <v>21.1</v>
          </cell>
          <cell r="E7">
            <v>89.083333333333329</v>
          </cell>
          <cell r="F7">
            <v>94</v>
          </cell>
          <cell r="G7">
            <v>77</v>
          </cell>
          <cell r="H7">
            <v>0.72000000000000008</v>
          </cell>
          <cell r="I7" t="str">
            <v>*</v>
          </cell>
          <cell r="J7">
            <v>38.159999999999997</v>
          </cell>
          <cell r="K7">
            <v>22.4</v>
          </cell>
        </row>
        <row r="8">
          <cell r="B8">
            <v>23.666666666666668</v>
          </cell>
          <cell r="C8">
            <v>26.5</v>
          </cell>
          <cell r="D8">
            <v>22.1</v>
          </cell>
          <cell r="E8">
            <v>89.75</v>
          </cell>
          <cell r="F8">
            <v>94</v>
          </cell>
          <cell r="G8">
            <v>75</v>
          </cell>
          <cell r="H8">
            <v>1.08</v>
          </cell>
          <cell r="I8" t="str">
            <v>*</v>
          </cell>
          <cell r="J8">
            <v>12.96</v>
          </cell>
          <cell r="K8">
            <v>4</v>
          </cell>
        </row>
        <row r="9">
          <cell r="B9">
            <v>26.491666666666671</v>
          </cell>
          <cell r="C9">
            <v>33.799999999999997</v>
          </cell>
          <cell r="D9">
            <v>21.6</v>
          </cell>
          <cell r="E9">
            <v>78.916666666666671</v>
          </cell>
          <cell r="F9">
            <v>95</v>
          </cell>
          <cell r="G9">
            <v>44</v>
          </cell>
          <cell r="H9">
            <v>1.08</v>
          </cell>
          <cell r="I9" t="str">
            <v>*</v>
          </cell>
          <cell r="J9">
            <v>14.04</v>
          </cell>
          <cell r="K9">
            <v>0.2</v>
          </cell>
        </row>
        <row r="10">
          <cell r="B10">
            <v>27.133333333333336</v>
          </cell>
          <cell r="C10">
            <v>34.700000000000003</v>
          </cell>
          <cell r="D10">
            <v>22.4</v>
          </cell>
          <cell r="E10">
            <v>75.916666666666671</v>
          </cell>
          <cell r="F10">
            <v>94</v>
          </cell>
          <cell r="G10">
            <v>38</v>
          </cell>
          <cell r="H10">
            <v>7.2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26.741666666666671</v>
          </cell>
          <cell r="C11">
            <v>33.1</v>
          </cell>
          <cell r="D11">
            <v>23.5</v>
          </cell>
          <cell r="E11">
            <v>78.708333333333329</v>
          </cell>
          <cell r="F11">
            <v>92</v>
          </cell>
          <cell r="G11">
            <v>54</v>
          </cell>
          <cell r="H11">
            <v>7.9200000000000008</v>
          </cell>
          <cell r="I11" t="str">
            <v>*</v>
          </cell>
          <cell r="J11">
            <v>23.400000000000002</v>
          </cell>
          <cell r="K11">
            <v>0</v>
          </cell>
        </row>
        <row r="12">
          <cell r="B12">
            <v>28.154166666666665</v>
          </cell>
          <cell r="C12">
            <v>34.700000000000003</v>
          </cell>
          <cell r="D12">
            <v>23.7</v>
          </cell>
          <cell r="E12">
            <v>76.75</v>
          </cell>
          <cell r="F12">
            <v>94</v>
          </cell>
          <cell r="G12">
            <v>40</v>
          </cell>
          <cell r="H12">
            <v>10.44</v>
          </cell>
          <cell r="I12" t="str">
            <v>*</v>
          </cell>
          <cell r="J12">
            <v>39.24</v>
          </cell>
          <cell r="K12">
            <v>0</v>
          </cell>
        </row>
        <row r="13">
          <cell r="B13">
            <v>28.212500000000002</v>
          </cell>
          <cell r="C13">
            <v>35.200000000000003</v>
          </cell>
          <cell r="D13">
            <v>24</v>
          </cell>
          <cell r="E13">
            <v>76.041666666666671</v>
          </cell>
          <cell r="F13">
            <v>94</v>
          </cell>
          <cell r="G13">
            <v>44</v>
          </cell>
          <cell r="H13">
            <v>17.64</v>
          </cell>
          <cell r="I13" t="str">
            <v>*</v>
          </cell>
          <cell r="J13">
            <v>41.04</v>
          </cell>
          <cell r="K13">
            <v>1.7999999999999998</v>
          </cell>
        </row>
        <row r="14">
          <cell r="B14">
            <v>23.720833333333342</v>
          </cell>
          <cell r="C14">
            <v>26.7</v>
          </cell>
          <cell r="D14">
            <v>22.2</v>
          </cell>
          <cell r="E14">
            <v>91.166666666666671</v>
          </cell>
          <cell r="F14">
            <v>95</v>
          </cell>
          <cell r="G14">
            <v>79</v>
          </cell>
          <cell r="H14">
            <v>8.64</v>
          </cell>
          <cell r="I14" t="str">
            <v>*</v>
          </cell>
          <cell r="J14">
            <v>23.400000000000002</v>
          </cell>
          <cell r="K14">
            <v>42.800000000000004</v>
          </cell>
        </row>
        <row r="15">
          <cell r="B15">
            <v>25.441666666666666</v>
          </cell>
          <cell r="C15">
            <v>32.1</v>
          </cell>
          <cell r="D15">
            <v>21.7</v>
          </cell>
          <cell r="E15">
            <v>81.083333333333329</v>
          </cell>
          <cell r="F15">
            <v>95</v>
          </cell>
          <cell r="G15">
            <v>52</v>
          </cell>
          <cell r="H15">
            <v>5.04</v>
          </cell>
          <cell r="I15" t="str">
            <v>*</v>
          </cell>
          <cell r="J15">
            <v>18.720000000000002</v>
          </cell>
          <cell r="K15">
            <v>0</v>
          </cell>
        </row>
        <row r="16">
          <cell r="B16">
            <v>25.262499999999992</v>
          </cell>
          <cell r="C16">
            <v>32.5</v>
          </cell>
          <cell r="D16">
            <v>21.7</v>
          </cell>
          <cell r="E16">
            <v>86.041666666666671</v>
          </cell>
          <cell r="F16">
            <v>95</v>
          </cell>
          <cell r="G16">
            <v>56</v>
          </cell>
          <cell r="H16">
            <v>12.96</v>
          </cell>
          <cell r="I16" t="str">
            <v>*</v>
          </cell>
          <cell r="J16">
            <v>62.28</v>
          </cell>
          <cell r="K16">
            <v>17.8</v>
          </cell>
        </row>
        <row r="17">
          <cell r="B17">
            <v>25.129166666666666</v>
          </cell>
          <cell r="C17">
            <v>30.6</v>
          </cell>
          <cell r="D17">
            <v>22</v>
          </cell>
          <cell r="E17">
            <v>83.166666666666671</v>
          </cell>
          <cell r="F17">
            <v>94</v>
          </cell>
          <cell r="G17">
            <v>58</v>
          </cell>
          <cell r="H17">
            <v>12.96</v>
          </cell>
          <cell r="I17" t="str">
            <v>*</v>
          </cell>
          <cell r="J17">
            <v>28.8</v>
          </cell>
          <cell r="K17">
            <v>0.60000000000000009</v>
          </cell>
        </row>
        <row r="18">
          <cell r="B18">
            <v>27.670833333333324</v>
          </cell>
          <cell r="C18">
            <v>33.9</v>
          </cell>
          <cell r="D18">
            <v>23.2</v>
          </cell>
          <cell r="E18">
            <v>77.958333333333329</v>
          </cell>
          <cell r="F18">
            <v>94</v>
          </cell>
          <cell r="G18">
            <v>51</v>
          </cell>
          <cell r="H18">
            <v>12.6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27.020833333333332</v>
          </cell>
          <cell r="C19">
            <v>30.7</v>
          </cell>
          <cell r="D19">
            <v>24.6</v>
          </cell>
          <cell r="E19">
            <v>77</v>
          </cell>
          <cell r="F19">
            <v>92</v>
          </cell>
          <cell r="G19">
            <v>54</v>
          </cell>
          <cell r="H19">
            <v>12.96</v>
          </cell>
          <cell r="I19" t="str">
            <v>*</v>
          </cell>
          <cell r="J19">
            <v>31.319999999999997</v>
          </cell>
          <cell r="K19">
            <v>0.2</v>
          </cell>
        </row>
        <row r="20">
          <cell r="B20">
            <v>26.379166666666677</v>
          </cell>
          <cell r="C20">
            <v>31.2</v>
          </cell>
          <cell r="D20">
            <v>22.9</v>
          </cell>
          <cell r="E20">
            <v>78.791666666666671</v>
          </cell>
          <cell r="F20">
            <v>90</v>
          </cell>
          <cell r="G20">
            <v>63</v>
          </cell>
          <cell r="H20">
            <v>18</v>
          </cell>
          <cell r="I20" t="str">
            <v>*</v>
          </cell>
          <cell r="J20">
            <v>38.159999999999997</v>
          </cell>
          <cell r="K20">
            <v>0.2</v>
          </cell>
        </row>
        <row r="21">
          <cell r="B21">
            <v>24.041666666666668</v>
          </cell>
          <cell r="C21">
            <v>29.1</v>
          </cell>
          <cell r="D21">
            <v>19.7</v>
          </cell>
          <cell r="E21">
            <v>81.083333333333329</v>
          </cell>
          <cell r="F21">
            <v>94</v>
          </cell>
          <cell r="G21">
            <v>55</v>
          </cell>
          <cell r="H21">
            <v>17.28</v>
          </cell>
          <cell r="I21" t="str">
            <v>*</v>
          </cell>
          <cell r="J21">
            <v>39.24</v>
          </cell>
          <cell r="K21">
            <v>29.199999999999996</v>
          </cell>
        </row>
        <row r="22">
          <cell r="B22">
            <v>23.650000000000002</v>
          </cell>
          <cell r="C22">
            <v>29.8</v>
          </cell>
          <cell r="D22">
            <v>18.8</v>
          </cell>
          <cell r="E22">
            <v>71.625</v>
          </cell>
          <cell r="F22">
            <v>94</v>
          </cell>
          <cell r="G22">
            <v>44</v>
          </cell>
          <cell r="H22">
            <v>12.6</v>
          </cell>
          <cell r="I22" t="str">
            <v>*</v>
          </cell>
          <cell r="J22">
            <v>30.240000000000002</v>
          </cell>
          <cell r="K22">
            <v>0.4</v>
          </cell>
        </row>
        <row r="23">
          <cell r="B23">
            <v>22.816666666666666</v>
          </cell>
          <cell r="C23">
            <v>31.9</v>
          </cell>
          <cell r="D23">
            <v>15.9</v>
          </cell>
          <cell r="E23">
            <v>67.625</v>
          </cell>
          <cell r="F23">
            <v>88</v>
          </cell>
          <cell r="G23">
            <v>48</v>
          </cell>
          <cell r="H23">
            <v>9.3600000000000012</v>
          </cell>
          <cell r="I23" t="str">
            <v>*</v>
          </cell>
          <cell r="J23">
            <v>23.759999999999998</v>
          </cell>
          <cell r="K23">
            <v>0</v>
          </cell>
        </row>
        <row r="24">
          <cell r="B24">
            <v>24.800000000000008</v>
          </cell>
          <cell r="C24">
            <v>28.3</v>
          </cell>
          <cell r="D24">
            <v>23.1</v>
          </cell>
          <cell r="E24">
            <v>84</v>
          </cell>
          <cell r="F24">
            <v>92</v>
          </cell>
          <cell r="G24">
            <v>70</v>
          </cell>
          <cell r="H24">
            <v>9.3600000000000012</v>
          </cell>
          <cell r="I24" t="str">
            <v>*</v>
          </cell>
          <cell r="J24">
            <v>26.28</v>
          </cell>
          <cell r="K24">
            <v>2.4000000000000004</v>
          </cell>
        </row>
        <row r="25">
          <cell r="B25">
            <v>24.816666666666666</v>
          </cell>
          <cell r="C25">
            <v>31.4</v>
          </cell>
          <cell r="D25">
            <v>21.6</v>
          </cell>
          <cell r="E25">
            <v>84.166666666666671</v>
          </cell>
          <cell r="F25">
            <v>95</v>
          </cell>
          <cell r="G25">
            <v>60</v>
          </cell>
          <cell r="H25">
            <v>20.16</v>
          </cell>
          <cell r="I25" t="str">
            <v>*</v>
          </cell>
          <cell r="J25">
            <v>42.84</v>
          </cell>
          <cell r="K25">
            <v>0</v>
          </cell>
        </row>
        <row r="26">
          <cell r="B26">
            <v>26.891666666666666</v>
          </cell>
          <cell r="C26">
            <v>33.6</v>
          </cell>
          <cell r="D26">
            <v>22.1</v>
          </cell>
          <cell r="E26">
            <v>76.625</v>
          </cell>
          <cell r="F26">
            <v>95</v>
          </cell>
          <cell r="G26">
            <v>47</v>
          </cell>
          <cell r="H26">
            <v>12.24</v>
          </cell>
          <cell r="I26" t="str">
            <v>*</v>
          </cell>
          <cell r="J26">
            <v>32.4</v>
          </cell>
          <cell r="K26">
            <v>0.2</v>
          </cell>
        </row>
        <row r="27">
          <cell r="B27">
            <v>26.879166666666674</v>
          </cell>
          <cell r="C27">
            <v>32.200000000000003</v>
          </cell>
          <cell r="D27">
            <v>22.6</v>
          </cell>
          <cell r="E27">
            <v>75.208333333333329</v>
          </cell>
          <cell r="F27">
            <v>92</v>
          </cell>
          <cell r="G27">
            <v>57</v>
          </cell>
          <cell r="H27">
            <v>11.16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22.504166666666666</v>
          </cell>
          <cell r="C28">
            <v>27.3</v>
          </cell>
          <cell r="D28">
            <v>19.8</v>
          </cell>
          <cell r="E28">
            <v>92.208333333333329</v>
          </cell>
          <cell r="F28">
            <v>95</v>
          </cell>
          <cell r="G28">
            <v>71</v>
          </cell>
          <cell r="H28">
            <v>9</v>
          </cell>
          <cell r="I28" t="str">
            <v>*</v>
          </cell>
          <cell r="J28">
            <v>47.16</v>
          </cell>
          <cell r="K28">
            <v>41</v>
          </cell>
        </row>
        <row r="29">
          <cell r="B29">
            <v>24.591666666666665</v>
          </cell>
          <cell r="C29">
            <v>32.5</v>
          </cell>
          <cell r="D29">
            <v>19.899999999999999</v>
          </cell>
          <cell r="E29">
            <v>81.958333333333329</v>
          </cell>
          <cell r="F29">
            <v>95</v>
          </cell>
          <cell r="G29">
            <v>54</v>
          </cell>
          <cell r="H29">
            <v>7.2</v>
          </cell>
          <cell r="I29" t="str">
            <v>*</v>
          </cell>
          <cell r="J29">
            <v>23.400000000000002</v>
          </cell>
          <cell r="K29">
            <v>0.2</v>
          </cell>
        </row>
        <row r="30">
          <cell r="B30">
            <v>27.224999999999998</v>
          </cell>
          <cell r="C30">
            <v>32.9</v>
          </cell>
          <cell r="D30">
            <v>23.6</v>
          </cell>
          <cell r="E30">
            <v>77.75</v>
          </cell>
          <cell r="F30">
            <v>93</v>
          </cell>
          <cell r="G30">
            <v>53</v>
          </cell>
          <cell r="H30">
            <v>7.5600000000000005</v>
          </cell>
          <cell r="I30" t="str">
            <v>*</v>
          </cell>
          <cell r="J30">
            <v>17.64</v>
          </cell>
          <cell r="K30">
            <v>0.2</v>
          </cell>
        </row>
        <row r="31">
          <cell r="B31">
            <v>27.424999999999997</v>
          </cell>
          <cell r="C31">
            <v>35</v>
          </cell>
          <cell r="D31">
            <v>22.8</v>
          </cell>
          <cell r="E31">
            <v>75</v>
          </cell>
          <cell r="F31">
            <v>93</v>
          </cell>
          <cell r="G31">
            <v>45</v>
          </cell>
          <cell r="H31">
            <v>10.8</v>
          </cell>
          <cell r="I31" t="str">
            <v>*</v>
          </cell>
          <cell r="J31">
            <v>28.44</v>
          </cell>
          <cell r="K31">
            <v>5.6</v>
          </cell>
        </row>
        <row r="32">
          <cell r="B32">
            <v>27.941666666666674</v>
          </cell>
          <cell r="C32">
            <v>35.200000000000003</v>
          </cell>
          <cell r="D32">
            <v>22.6</v>
          </cell>
          <cell r="E32">
            <v>67.875</v>
          </cell>
          <cell r="F32">
            <v>92</v>
          </cell>
          <cell r="G32">
            <v>30</v>
          </cell>
          <cell r="H32">
            <v>9.3600000000000012</v>
          </cell>
          <cell r="I32" t="str">
            <v>*</v>
          </cell>
          <cell r="J32">
            <v>24.48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22.995833333333341</v>
          </cell>
          <cell r="C5">
            <v>29.4</v>
          </cell>
          <cell r="D5">
            <v>20.100000000000001</v>
          </cell>
          <cell r="E5">
            <v>87.833333333333329</v>
          </cell>
          <cell r="F5">
            <v>97</v>
          </cell>
          <cell r="G5">
            <v>56</v>
          </cell>
          <cell r="H5">
            <v>17.28</v>
          </cell>
          <cell r="I5" t="str">
            <v>*</v>
          </cell>
          <cell r="J5">
            <v>32.4</v>
          </cell>
          <cell r="K5">
            <v>8</v>
          </cell>
        </row>
        <row r="6">
          <cell r="B6">
            <v>24.454166666666669</v>
          </cell>
          <cell r="C6">
            <v>30.5</v>
          </cell>
          <cell r="D6">
            <v>20.8</v>
          </cell>
          <cell r="E6">
            <v>83.833333333333329</v>
          </cell>
          <cell r="F6">
            <v>96</v>
          </cell>
          <cell r="G6">
            <v>57</v>
          </cell>
          <cell r="H6">
            <v>16.559999999999999</v>
          </cell>
          <cell r="I6" t="str">
            <v>*</v>
          </cell>
          <cell r="J6">
            <v>33.480000000000004</v>
          </cell>
          <cell r="K6">
            <v>0.2</v>
          </cell>
        </row>
        <row r="7">
          <cell r="B7">
            <v>22.4375</v>
          </cell>
          <cell r="C7">
            <v>26.9</v>
          </cell>
          <cell r="D7">
            <v>19.899999999999999</v>
          </cell>
          <cell r="E7">
            <v>91.541666666666671</v>
          </cell>
          <cell r="F7">
            <v>96</v>
          </cell>
          <cell r="G7">
            <v>73</v>
          </cell>
          <cell r="H7">
            <v>19.079999999999998</v>
          </cell>
          <cell r="I7" t="str">
            <v>*</v>
          </cell>
          <cell r="J7">
            <v>56.519999999999996</v>
          </cell>
          <cell r="K7">
            <v>11.599999999999998</v>
          </cell>
        </row>
        <row r="8">
          <cell r="B8">
            <v>22.441666666666666</v>
          </cell>
          <cell r="C8">
            <v>29</v>
          </cell>
          <cell r="D8">
            <v>18.600000000000001</v>
          </cell>
          <cell r="E8">
            <v>86.875</v>
          </cell>
          <cell r="F8">
            <v>97</v>
          </cell>
          <cell r="G8">
            <v>59</v>
          </cell>
          <cell r="H8">
            <v>18.36</v>
          </cell>
          <cell r="I8" t="str">
            <v>*</v>
          </cell>
          <cell r="J8">
            <v>29.16</v>
          </cell>
          <cell r="K8">
            <v>0.4</v>
          </cell>
        </row>
        <row r="9">
          <cell r="B9">
            <v>23.729166666666671</v>
          </cell>
          <cell r="C9">
            <v>29</v>
          </cell>
          <cell r="D9">
            <v>20.7</v>
          </cell>
          <cell r="E9">
            <v>85.208333333333329</v>
          </cell>
          <cell r="F9">
            <v>97</v>
          </cell>
          <cell r="G9">
            <v>60</v>
          </cell>
          <cell r="H9">
            <v>16.920000000000002</v>
          </cell>
          <cell r="I9" t="str">
            <v>*</v>
          </cell>
          <cell r="J9">
            <v>30.240000000000002</v>
          </cell>
          <cell r="K9">
            <v>0.8</v>
          </cell>
        </row>
        <row r="10">
          <cell r="B10">
            <v>23.295833333333334</v>
          </cell>
          <cell r="C10">
            <v>29.7</v>
          </cell>
          <cell r="D10">
            <v>18.5</v>
          </cell>
          <cell r="E10">
            <v>85.708333333333329</v>
          </cell>
          <cell r="F10">
            <v>98</v>
          </cell>
          <cell r="G10">
            <v>54</v>
          </cell>
          <cell r="H10">
            <v>13.32</v>
          </cell>
          <cell r="I10" t="str">
            <v>*</v>
          </cell>
          <cell r="J10">
            <v>33.119999999999997</v>
          </cell>
          <cell r="K10">
            <v>4.2</v>
          </cell>
        </row>
        <row r="11">
          <cell r="B11">
            <v>23.416666666666671</v>
          </cell>
          <cell r="C11">
            <v>30.1</v>
          </cell>
          <cell r="D11">
            <v>20.3</v>
          </cell>
          <cell r="E11">
            <v>83.958333333333329</v>
          </cell>
          <cell r="F11">
            <v>96</v>
          </cell>
          <cell r="G11">
            <v>56</v>
          </cell>
          <cell r="H11">
            <v>18.36</v>
          </cell>
          <cell r="I11" t="str">
            <v>*</v>
          </cell>
          <cell r="J11">
            <v>32.04</v>
          </cell>
          <cell r="K11">
            <v>0.8</v>
          </cell>
        </row>
        <row r="12">
          <cell r="B12">
            <v>24.3</v>
          </cell>
          <cell r="C12">
            <v>31.5</v>
          </cell>
          <cell r="D12">
            <v>19.7</v>
          </cell>
          <cell r="E12">
            <v>80.125</v>
          </cell>
          <cell r="F12">
            <v>95</v>
          </cell>
          <cell r="G12">
            <v>46</v>
          </cell>
          <cell r="H12">
            <v>9</v>
          </cell>
          <cell r="I12" t="str">
            <v>*</v>
          </cell>
          <cell r="J12">
            <v>26.64</v>
          </cell>
          <cell r="K12">
            <v>0.4</v>
          </cell>
        </row>
        <row r="13">
          <cell r="B13">
            <v>24.162499999999998</v>
          </cell>
          <cell r="C13">
            <v>30.9</v>
          </cell>
          <cell r="D13">
            <v>20.6</v>
          </cell>
          <cell r="E13">
            <v>81.291666666666671</v>
          </cell>
          <cell r="F13">
            <v>95</v>
          </cell>
          <cell r="G13">
            <v>50</v>
          </cell>
          <cell r="H13">
            <v>12.96</v>
          </cell>
          <cell r="I13" t="str">
            <v>*</v>
          </cell>
          <cell r="J13">
            <v>47.16</v>
          </cell>
          <cell r="K13">
            <v>0.2</v>
          </cell>
        </row>
        <row r="14">
          <cell r="B14">
            <v>21.666666666666661</v>
          </cell>
          <cell r="C14">
            <v>26.1</v>
          </cell>
          <cell r="D14">
            <v>18.8</v>
          </cell>
          <cell r="E14">
            <v>90.75</v>
          </cell>
          <cell r="F14">
            <v>97</v>
          </cell>
          <cell r="G14">
            <v>72</v>
          </cell>
          <cell r="H14">
            <v>18</v>
          </cell>
          <cell r="I14" t="str">
            <v>*</v>
          </cell>
          <cell r="J14">
            <v>37.080000000000005</v>
          </cell>
          <cell r="K14">
            <v>53</v>
          </cell>
        </row>
        <row r="15">
          <cell r="B15">
            <v>22.591666666666669</v>
          </cell>
          <cell r="C15">
            <v>30</v>
          </cell>
          <cell r="D15">
            <v>18.7</v>
          </cell>
          <cell r="E15">
            <v>82.083333333333329</v>
          </cell>
          <cell r="F15">
            <v>97</v>
          </cell>
          <cell r="G15">
            <v>48</v>
          </cell>
          <cell r="H15">
            <v>5.4</v>
          </cell>
          <cell r="I15" t="str">
            <v>*</v>
          </cell>
          <cell r="J15">
            <v>14.76</v>
          </cell>
          <cell r="K15">
            <v>0</v>
          </cell>
        </row>
        <row r="16">
          <cell r="B16">
            <v>23.700000000000003</v>
          </cell>
          <cell r="C16">
            <v>29</v>
          </cell>
          <cell r="D16">
            <v>21.1</v>
          </cell>
          <cell r="E16">
            <v>84.333333333333329</v>
          </cell>
          <cell r="F16">
            <v>94</v>
          </cell>
          <cell r="G16">
            <v>62</v>
          </cell>
          <cell r="H16">
            <v>11.520000000000001</v>
          </cell>
          <cell r="I16" t="str">
            <v>*</v>
          </cell>
          <cell r="J16">
            <v>29.16</v>
          </cell>
          <cell r="K16">
            <v>4.4000000000000004</v>
          </cell>
        </row>
        <row r="17">
          <cell r="B17">
            <v>23.275000000000002</v>
          </cell>
          <cell r="C17">
            <v>30.2</v>
          </cell>
          <cell r="D17">
            <v>20</v>
          </cell>
          <cell r="E17">
            <v>84.166666666666671</v>
          </cell>
          <cell r="F17">
            <v>96</v>
          </cell>
          <cell r="G17">
            <v>54</v>
          </cell>
          <cell r="H17">
            <v>13.68</v>
          </cell>
          <cell r="I17" t="str">
            <v>*</v>
          </cell>
          <cell r="J17">
            <v>29.880000000000003</v>
          </cell>
          <cell r="K17">
            <v>8.4</v>
          </cell>
        </row>
        <row r="18">
          <cell r="B18">
            <v>23.020833333333332</v>
          </cell>
          <cell r="C18">
            <v>30.4</v>
          </cell>
          <cell r="D18">
            <v>19</v>
          </cell>
          <cell r="E18">
            <v>83.375</v>
          </cell>
          <cell r="F18">
            <v>97</v>
          </cell>
          <cell r="G18">
            <v>52</v>
          </cell>
          <cell r="H18">
            <v>23.040000000000003</v>
          </cell>
          <cell r="I18" t="str">
            <v>*</v>
          </cell>
          <cell r="J18">
            <v>59.04</v>
          </cell>
          <cell r="K18">
            <v>79.8</v>
          </cell>
        </row>
        <row r="19">
          <cell r="B19">
            <v>23.087499999999995</v>
          </cell>
          <cell r="C19">
            <v>30.9</v>
          </cell>
          <cell r="D19">
            <v>19.8</v>
          </cell>
          <cell r="E19">
            <v>85.666666666666671</v>
          </cell>
          <cell r="F19">
            <v>96</v>
          </cell>
          <cell r="G19">
            <v>56</v>
          </cell>
          <cell r="H19">
            <v>35.28</v>
          </cell>
          <cell r="I19" t="str">
            <v>*</v>
          </cell>
          <cell r="J19">
            <v>59.04</v>
          </cell>
          <cell r="K19">
            <v>15.4</v>
          </cell>
        </row>
        <row r="20">
          <cell r="B20">
            <v>23.249999999999996</v>
          </cell>
          <cell r="C20">
            <v>30.1</v>
          </cell>
          <cell r="D20">
            <v>20.100000000000001</v>
          </cell>
          <cell r="E20">
            <v>84.25</v>
          </cell>
          <cell r="F20">
            <v>96</v>
          </cell>
          <cell r="G20">
            <v>56</v>
          </cell>
          <cell r="H20">
            <v>23.759999999999998</v>
          </cell>
          <cell r="I20" t="str">
            <v>*</v>
          </cell>
          <cell r="J20">
            <v>46.080000000000005</v>
          </cell>
          <cell r="K20">
            <v>0.60000000000000009</v>
          </cell>
        </row>
        <row r="21">
          <cell r="B21">
            <v>21.204166666666669</v>
          </cell>
          <cell r="C21">
            <v>24.7</v>
          </cell>
          <cell r="D21">
            <v>18.3</v>
          </cell>
          <cell r="E21">
            <v>89.833333333333329</v>
          </cell>
          <cell r="F21">
            <v>97</v>
          </cell>
          <cell r="G21">
            <v>70</v>
          </cell>
          <cell r="H21">
            <v>23.040000000000003</v>
          </cell>
          <cell r="I21" t="str">
            <v>*</v>
          </cell>
          <cell r="J21">
            <v>51.84</v>
          </cell>
          <cell r="K21">
            <v>16.600000000000001</v>
          </cell>
        </row>
        <row r="22">
          <cell r="B22">
            <v>21.458333333333332</v>
          </cell>
          <cell r="C22">
            <v>27.6</v>
          </cell>
          <cell r="D22">
            <v>18.600000000000001</v>
          </cell>
          <cell r="E22">
            <v>83.666666666666671</v>
          </cell>
          <cell r="F22">
            <v>96</v>
          </cell>
          <cell r="G22">
            <v>57</v>
          </cell>
          <cell r="H22">
            <v>17.64</v>
          </cell>
          <cell r="I22" t="str">
            <v>*</v>
          </cell>
          <cell r="J22">
            <v>32.04</v>
          </cell>
          <cell r="K22">
            <v>0</v>
          </cell>
        </row>
        <row r="23">
          <cell r="B23">
            <v>21.691666666666663</v>
          </cell>
          <cell r="C23">
            <v>28.6</v>
          </cell>
          <cell r="D23">
            <v>16</v>
          </cell>
          <cell r="E23">
            <v>76.625</v>
          </cell>
          <cell r="F23">
            <v>94</v>
          </cell>
          <cell r="G23">
            <v>60</v>
          </cell>
          <cell r="H23">
            <v>19.440000000000001</v>
          </cell>
          <cell r="I23" t="str">
            <v>*</v>
          </cell>
          <cell r="J23">
            <v>29.52</v>
          </cell>
          <cell r="K23">
            <v>14.8</v>
          </cell>
        </row>
        <row r="24">
          <cell r="B24">
            <v>22.541666666666668</v>
          </cell>
          <cell r="C24">
            <v>27.6</v>
          </cell>
          <cell r="D24">
            <v>19.5</v>
          </cell>
          <cell r="E24">
            <v>86.958333333333329</v>
          </cell>
          <cell r="F24">
            <v>96</v>
          </cell>
          <cell r="G24">
            <v>61</v>
          </cell>
          <cell r="H24">
            <v>17.28</v>
          </cell>
          <cell r="I24" t="str">
            <v>*</v>
          </cell>
          <cell r="J24">
            <v>40.680000000000007</v>
          </cell>
          <cell r="K24">
            <v>32.800000000000004</v>
          </cell>
        </row>
        <row r="25">
          <cell r="B25">
            <v>22.729166666666668</v>
          </cell>
          <cell r="C25">
            <v>27.9</v>
          </cell>
          <cell r="D25">
            <v>18.899999999999999</v>
          </cell>
          <cell r="E25">
            <v>83.291666666666671</v>
          </cell>
          <cell r="F25">
            <v>97</v>
          </cell>
          <cell r="G25">
            <v>55</v>
          </cell>
          <cell r="H25">
            <v>23.759999999999998</v>
          </cell>
          <cell r="I25" t="str">
            <v>*</v>
          </cell>
          <cell r="J25">
            <v>40.680000000000007</v>
          </cell>
          <cell r="K25">
            <v>14</v>
          </cell>
        </row>
        <row r="26">
          <cell r="B26">
            <v>24.549999999999997</v>
          </cell>
          <cell r="C26">
            <v>31.1</v>
          </cell>
          <cell r="D26">
            <v>20.6</v>
          </cell>
          <cell r="E26">
            <v>74.333333333333329</v>
          </cell>
          <cell r="F26">
            <v>92</v>
          </cell>
          <cell r="G26">
            <v>42</v>
          </cell>
          <cell r="H26">
            <v>15.48</v>
          </cell>
          <cell r="I26" t="str">
            <v>*</v>
          </cell>
          <cell r="J26">
            <v>33.840000000000003</v>
          </cell>
          <cell r="K26">
            <v>0</v>
          </cell>
        </row>
        <row r="27">
          <cell r="B27">
            <v>23.962500000000002</v>
          </cell>
          <cell r="C27">
            <v>30.4</v>
          </cell>
          <cell r="D27">
            <v>19.8</v>
          </cell>
          <cell r="E27">
            <v>79.375</v>
          </cell>
          <cell r="F27">
            <v>96</v>
          </cell>
          <cell r="G27">
            <v>51</v>
          </cell>
          <cell r="H27">
            <v>20.52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22.124999999999996</v>
          </cell>
          <cell r="C28">
            <v>30.2</v>
          </cell>
          <cell r="D28">
            <v>18</v>
          </cell>
          <cell r="E28">
            <v>88.416666666666671</v>
          </cell>
          <cell r="F28">
            <v>97</v>
          </cell>
          <cell r="G28">
            <v>51</v>
          </cell>
          <cell r="H28">
            <v>23.040000000000003</v>
          </cell>
          <cell r="I28" t="str">
            <v>*</v>
          </cell>
          <cell r="J28">
            <v>59.4</v>
          </cell>
          <cell r="K28">
            <v>13.4</v>
          </cell>
        </row>
        <row r="29">
          <cell r="B29">
            <v>23.762499999999999</v>
          </cell>
          <cell r="C29">
            <v>30.9</v>
          </cell>
          <cell r="D29">
            <v>17.8</v>
          </cell>
          <cell r="E29">
            <v>74.541666666666671</v>
          </cell>
          <cell r="F29">
            <v>96</v>
          </cell>
          <cell r="G29">
            <v>48</v>
          </cell>
          <cell r="H29">
            <v>17.64</v>
          </cell>
          <cell r="I29" t="str">
            <v>*</v>
          </cell>
          <cell r="J29">
            <v>32.76</v>
          </cell>
          <cell r="K29">
            <v>0.2</v>
          </cell>
        </row>
        <row r="30">
          <cell r="B30">
            <v>24.237500000000008</v>
          </cell>
          <cell r="C30">
            <v>29.4</v>
          </cell>
          <cell r="D30">
            <v>21.2</v>
          </cell>
          <cell r="E30">
            <v>79.625</v>
          </cell>
          <cell r="F30">
            <v>93</v>
          </cell>
          <cell r="G30">
            <v>60</v>
          </cell>
          <cell r="H30">
            <v>8.2799999999999994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25.445833333333329</v>
          </cell>
          <cell r="C31">
            <v>32.4</v>
          </cell>
          <cell r="D31">
            <v>21.2</v>
          </cell>
          <cell r="E31">
            <v>75.833333333333329</v>
          </cell>
          <cell r="F31">
            <v>94</v>
          </cell>
          <cell r="G31">
            <v>39</v>
          </cell>
          <cell r="H31">
            <v>14.04</v>
          </cell>
          <cell r="I31" t="str">
            <v>*</v>
          </cell>
          <cell r="J31">
            <v>38.159999999999997</v>
          </cell>
          <cell r="K31">
            <v>0</v>
          </cell>
        </row>
        <row r="32">
          <cell r="B32">
            <v>25.337499999999995</v>
          </cell>
          <cell r="C32">
            <v>32.5</v>
          </cell>
          <cell r="D32">
            <v>20</v>
          </cell>
          <cell r="E32">
            <v>71.333333333333329</v>
          </cell>
          <cell r="F32">
            <v>89</v>
          </cell>
          <cell r="G32">
            <v>42</v>
          </cell>
          <cell r="H32">
            <v>24.12</v>
          </cell>
          <cell r="I32" t="str">
            <v>*</v>
          </cell>
          <cell r="J32">
            <v>42.480000000000004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23.774999999999995</v>
          </cell>
          <cell r="C5">
            <v>30.5</v>
          </cell>
          <cell r="D5">
            <v>19.7</v>
          </cell>
          <cell r="E5">
            <v>87.75</v>
          </cell>
          <cell r="F5">
            <v>99</v>
          </cell>
          <cell r="G5">
            <v>62</v>
          </cell>
          <cell r="H5">
            <v>0</v>
          </cell>
          <cell r="I5" t="str">
            <v>*</v>
          </cell>
          <cell r="J5">
            <v>9</v>
          </cell>
          <cell r="K5">
            <v>7.4</v>
          </cell>
        </row>
        <row r="6">
          <cell r="B6">
            <v>23.25</v>
          </cell>
          <cell r="C6">
            <v>26.9</v>
          </cell>
          <cell r="D6">
            <v>21.4</v>
          </cell>
          <cell r="E6">
            <v>93.958333333333329</v>
          </cell>
          <cell r="F6">
            <v>98</v>
          </cell>
          <cell r="G6">
            <v>74</v>
          </cell>
          <cell r="H6">
            <v>0.72000000000000008</v>
          </cell>
          <cell r="I6" t="str">
            <v>*</v>
          </cell>
          <cell r="J6">
            <v>38.519999999999996</v>
          </cell>
          <cell r="K6">
            <v>23.199999999999996</v>
          </cell>
        </row>
        <row r="7">
          <cell r="B7">
            <v>22.637500000000003</v>
          </cell>
          <cell r="C7">
            <v>26.4</v>
          </cell>
          <cell r="D7">
            <v>20.8</v>
          </cell>
          <cell r="E7">
            <v>91.083333333333329</v>
          </cell>
          <cell r="F7">
            <v>98</v>
          </cell>
          <cell r="G7">
            <v>73</v>
          </cell>
          <cell r="H7">
            <v>3.24</v>
          </cell>
          <cell r="I7" t="str">
            <v>*</v>
          </cell>
          <cell r="J7">
            <v>27.720000000000002</v>
          </cell>
          <cell r="K7">
            <v>1.2000000000000002</v>
          </cell>
        </row>
        <row r="8">
          <cell r="B8">
            <v>24.783333333333335</v>
          </cell>
          <cell r="C8">
            <v>31.6</v>
          </cell>
          <cell r="D8">
            <v>20.100000000000001</v>
          </cell>
          <cell r="E8">
            <v>75.791666666666671</v>
          </cell>
          <cell r="F8">
            <v>97</v>
          </cell>
          <cell r="G8">
            <v>39</v>
          </cell>
          <cell r="H8">
            <v>1.8</v>
          </cell>
          <cell r="I8" t="str">
            <v>*</v>
          </cell>
          <cell r="J8">
            <v>29.880000000000003</v>
          </cell>
          <cell r="K8">
            <v>0</v>
          </cell>
        </row>
        <row r="9">
          <cell r="B9">
            <v>24.941666666666666</v>
          </cell>
          <cell r="C9">
            <v>32.799999999999997</v>
          </cell>
          <cell r="D9">
            <v>18.8</v>
          </cell>
          <cell r="E9">
            <v>66.916666666666671</v>
          </cell>
          <cell r="F9">
            <v>95</v>
          </cell>
          <cell r="G9">
            <v>34</v>
          </cell>
          <cell r="H9">
            <v>0.72000000000000008</v>
          </cell>
          <cell r="I9" t="str">
            <v>*</v>
          </cell>
          <cell r="J9">
            <v>14.76</v>
          </cell>
          <cell r="K9">
            <v>0</v>
          </cell>
        </row>
        <row r="10">
          <cell r="B10">
            <v>25.808333333333334</v>
          </cell>
          <cell r="C10">
            <v>33.4</v>
          </cell>
          <cell r="D10">
            <v>19.899999999999999</v>
          </cell>
          <cell r="E10">
            <v>61.25</v>
          </cell>
          <cell r="F10">
            <v>85</v>
          </cell>
          <cell r="G10">
            <v>34</v>
          </cell>
          <cell r="H10">
            <v>0</v>
          </cell>
          <cell r="I10" t="str">
            <v>*</v>
          </cell>
          <cell r="J10">
            <v>14.4</v>
          </cell>
          <cell r="K10">
            <v>0</v>
          </cell>
        </row>
        <row r="11">
          <cell r="B11">
            <v>26.7</v>
          </cell>
          <cell r="C11">
            <v>34.9</v>
          </cell>
          <cell r="D11">
            <v>20.3</v>
          </cell>
          <cell r="E11">
            <v>62.416666666666664</v>
          </cell>
          <cell r="F11">
            <v>91</v>
          </cell>
          <cell r="G11">
            <v>30</v>
          </cell>
          <cell r="H11">
            <v>0</v>
          </cell>
          <cell r="I11" t="str">
            <v>*</v>
          </cell>
          <cell r="J11">
            <v>20.88</v>
          </cell>
          <cell r="K11">
            <v>0</v>
          </cell>
        </row>
        <row r="12">
          <cell r="B12">
            <v>26.912499999999994</v>
          </cell>
          <cell r="C12">
            <v>34.5</v>
          </cell>
          <cell r="D12">
            <v>20.9</v>
          </cell>
          <cell r="E12">
            <v>62.75</v>
          </cell>
          <cell r="F12">
            <v>87</v>
          </cell>
          <cell r="G12">
            <v>32</v>
          </cell>
          <cell r="H12">
            <v>0.36000000000000004</v>
          </cell>
          <cell r="I12" t="str">
            <v>*</v>
          </cell>
          <cell r="J12">
            <v>16.559999999999999</v>
          </cell>
          <cell r="K12">
            <v>0</v>
          </cell>
        </row>
        <row r="13">
          <cell r="B13">
            <v>26.912500000000005</v>
          </cell>
          <cell r="C13">
            <v>35.299999999999997</v>
          </cell>
          <cell r="D13">
            <v>20.7</v>
          </cell>
          <cell r="E13">
            <v>63.083333333333336</v>
          </cell>
          <cell r="F13">
            <v>85</v>
          </cell>
          <cell r="G13">
            <v>34</v>
          </cell>
          <cell r="H13">
            <v>3.6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24.004166666666663</v>
          </cell>
          <cell r="C14">
            <v>31.1</v>
          </cell>
          <cell r="D14">
            <v>20.399999999999999</v>
          </cell>
          <cell r="E14">
            <v>84.041666666666671</v>
          </cell>
          <cell r="F14">
            <v>98</v>
          </cell>
          <cell r="G14">
            <v>52</v>
          </cell>
          <cell r="H14">
            <v>3.6</v>
          </cell>
          <cell r="I14" t="str">
            <v>*</v>
          </cell>
          <cell r="J14">
            <v>30.240000000000002</v>
          </cell>
          <cell r="K14">
            <v>6.0000000000000009</v>
          </cell>
        </row>
        <row r="15">
          <cell r="B15">
            <v>24.204166666666669</v>
          </cell>
          <cell r="C15">
            <v>32.799999999999997</v>
          </cell>
          <cell r="D15">
            <v>19.7</v>
          </cell>
          <cell r="E15">
            <v>82.708333333333329</v>
          </cell>
          <cell r="F15">
            <v>99</v>
          </cell>
          <cell r="G15">
            <v>42</v>
          </cell>
          <cell r="H15">
            <v>0</v>
          </cell>
          <cell r="I15" t="str">
            <v>*</v>
          </cell>
          <cell r="J15">
            <v>19.8</v>
          </cell>
          <cell r="K15">
            <v>0.2</v>
          </cell>
        </row>
        <row r="16">
          <cell r="B16">
            <v>25.150000000000002</v>
          </cell>
          <cell r="C16">
            <v>35</v>
          </cell>
          <cell r="D16">
            <v>20.7</v>
          </cell>
          <cell r="E16">
            <v>79.666666666666671</v>
          </cell>
          <cell r="F16">
            <v>98</v>
          </cell>
          <cell r="G16">
            <v>40</v>
          </cell>
          <cell r="H16">
            <v>11.879999999999999</v>
          </cell>
          <cell r="I16" t="str">
            <v>*</v>
          </cell>
          <cell r="J16">
            <v>53.64</v>
          </cell>
          <cell r="K16">
            <v>12.8</v>
          </cell>
        </row>
        <row r="17">
          <cell r="B17">
            <v>22.516666666666666</v>
          </cell>
          <cell r="C17">
            <v>30.7</v>
          </cell>
          <cell r="D17">
            <v>20.5</v>
          </cell>
          <cell r="E17">
            <v>93.208333333333329</v>
          </cell>
          <cell r="F17">
            <v>99</v>
          </cell>
          <cell r="G17">
            <v>59</v>
          </cell>
          <cell r="H17">
            <v>10.8</v>
          </cell>
          <cell r="I17" t="str">
            <v>*</v>
          </cell>
          <cell r="J17">
            <v>33.480000000000004</v>
          </cell>
          <cell r="K17">
            <v>54.20000000000001</v>
          </cell>
        </row>
        <row r="18">
          <cell r="B18">
            <v>25.104166666666668</v>
          </cell>
          <cell r="C18">
            <v>32.6</v>
          </cell>
          <cell r="D18">
            <v>20.399999999999999</v>
          </cell>
          <cell r="E18">
            <v>83.75</v>
          </cell>
          <cell r="F18">
            <v>99</v>
          </cell>
          <cell r="G18">
            <v>50</v>
          </cell>
          <cell r="H18">
            <v>16.2</v>
          </cell>
          <cell r="I18" t="str">
            <v>*</v>
          </cell>
          <cell r="J18">
            <v>39.6</v>
          </cell>
          <cell r="K18">
            <v>0.60000000000000009</v>
          </cell>
        </row>
        <row r="19">
          <cell r="B19">
            <v>23.441666666666666</v>
          </cell>
          <cell r="C19">
            <v>30</v>
          </cell>
          <cell r="D19">
            <v>19</v>
          </cell>
          <cell r="E19">
            <v>84.791666666666671</v>
          </cell>
          <cell r="F19">
            <v>99</v>
          </cell>
          <cell r="G19">
            <v>55</v>
          </cell>
          <cell r="H19">
            <v>6.12</v>
          </cell>
          <cell r="I19" t="str">
            <v>*</v>
          </cell>
          <cell r="J19">
            <v>34.56</v>
          </cell>
          <cell r="K19">
            <v>60.599999999999994</v>
          </cell>
        </row>
        <row r="20">
          <cell r="B20">
            <v>22.420833333333334</v>
          </cell>
          <cell r="C20">
            <v>30</v>
          </cell>
          <cell r="D20">
            <v>19.5</v>
          </cell>
          <cell r="E20">
            <v>90.833333333333329</v>
          </cell>
          <cell r="F20">
            <v>98</v>
          </cell>
          <cell r="G20">
            <v>64</v>
          </cell>
          <cell r="H20">
            <v>5.4</v>
          </cell>
          <cell r="I20" t="str">
            <v>*</v>
          </cell>
          <cell r="J20">
            <v>43.56</v>
          </cell>
          <cell r="K20">
            <v>9</v>
          </cell>
        </row>
        <row r="21">
          <cell r="B21">
            <v>21.137499999999999</v>
          </cell>
          <cell r="C21">
            <v>27.5</v>
          </cell>
          <cell r="D21">
            <v>18.3</v>
          </cell>
          <cell r="E21">
            <v>88.291666666666671</v>
          </cell>
          <cell r="F21">
            <v>99</v>
          </cell>
          <cell r="G21">
            <v>60</v>
          </cell>
          <cell r="H21">
            <v>5.4</v>
          </cell>
          <cell r="I21" t="str">
            <v>*</v>
          </cell>
          <cell r="J21">
            <v>34.92</v>
          </cell>
          <cell r="K21">
            <v>23.599999999999994</v>
          </cell>
        </row>
        <row r="22">
          <cell r="B22">
            <v>17.745833333333334</v>
          </cell>
          <cell r="C22">
            <v>25.5</v>
          </cell>
          <cell r="D22">
            <v>10.199999999999999</v>
          </cell>
          <cell r="E22">
            <v>61.083333333333336</v>
          </cell>
          <cell r="F22">
            <v>84</v>
          </cell>
          <cell r="G22">
            <v>34</v>
          </cell>
          <cell r="H22">
            <v>11.879999999999999</v>
          </cell>
          <cell r="I22" t="str">
            <v>*</v>
          </cell>
          <cell r="J22">
            <v>35.64</v>
          </cell>
          <cell r="K22">
            <v>0</v>
          </cell>
        </row>
        <row r="23">
          <cell r="B23">
            <v>19.987500000000001</v>
          </cell>
          <cell r="C23">
            <v>29.2</v>
          </cell>
          <cell r="D23">
            <v>13.4</v>
          </cell>
          <cell r="E23">
            <v>67.375</v>
          </cell>
          <cell r="F23">
            <v>81</v>
          </cell>
          <cell r="G23">
            <v>56</v>
          </cell>
          <cell r="H23">
            <v>5.04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19.991666666666664</v>
          </cell>
          <cell r="C24">
            <v>22.5</v>
          </cell>
          <cell r="D24">
            <v>18.2</v>
          </cell>
          <cell r="E24">
            <v>94</v>
          </cell>
          <cell r="F24">
            <v>99</v>
          </cell>
          <cell r="G24">
            <v>80</v>
          </cell>
          <cell r="H24">
            <v>0.72000000000000008</v>
          </cell>
          <cell r="I24" t="str">
            <v>*</v>
          </cell>
          <cell r="J24">
            <v>17.64</v>
          </cell>
          <cell r="K24">
            <v>41.999999999999993</v>
          </cell>
        </row>
        <row r="25">
          <cell r="B25">
            <v>22.104166666666668</v>
          </cell>
          <cell r="C25">
            <v>30.4</v>
          </cell>
          <cell r="D25">
            <v>17</v>
          </cell>
          <cell r="E25">
            <v>85.333333333333329</v>
          </cell>
          <cell r="F25">
            <v>99</v>
          </cell>
          <cell r="G25">
            <v>55</v>
          </cell>
          <cell r="H25">
            <v>0</v>
          </cell>
          <cell r="I25" t="str">
            <v>*</v>
          </cell>
          <cell r="J25">
            <v>17.64</v>
          </cell>
          <cell r="K25">
            <v>0</v>
          </cell>
        </row>
        <row r="26">
          <cell r="B26">
            <v>24.400000000000006</v>
          </cell>
          <cell r="C26">
            <v>32.299999999999997</v>
          </cell>
          <cell r="D26">
            <v>20.100000000000001</v>
          </cell>
          <cell r="E26">
            <v>82.791666666666671</v>
          </cell>
          <cell r="F26">
            <v>99</v>
          </cell>
          <cell r="G26">
            <v>44</v>
          </cell>
          <cell r="H26">
            <v>3.6</v>
          </cell>
          <cell r="I26" t="str">
            <v>*</v>
          </cell>
          <cell r="J26">
            <v>25.2</v>
          </cell>
          <cell r="K26">
            <v>0.2</v>
          </cell>
        </row>
        <row r="27">
          <cell r="B27">
            <v>22.987499999999994</v>
          </cell>
          <cell r="C27">
            <v>29.7</v>
          </cell>
          <cell r="D27">
            <v>20</v>
          </cell>
          <cell r="E27">
            <v>90.75</v>
          </cell>
          <cell r="F27">
            <v>98</v>
          </cell>
          <cell r="G27">
            <v>65</v>
          </cell>
          <cell r="H27">
            <v>7.9200000000000008</v>
          </cell>
          <cell r="I27" t="str">
            <v>*</v>
          </cell>
          <cell r="J27">
            <v>34.200000000000003</v>
          </cell>
          <cell r="K27">
            <v>16</v>
          </cell>
        </row>
        <row r="28">
          <cell r="B28">
            <v>21.908333333333335</v>
          </cell>
          <cell r="C28">
            <v>28.2</v>
          </cell>
          <cell r="D28">
            <v>19.3</v>
          </cell>
          <cell r="E28">
            <v>92</v>
          </cell>
          <cell r="F28">
            <v>99</v>
          </cell>
          <cell r="G28">
            <v>64</v>
          </cell>
          <cell r="H28">
            <v>1.08</v>
          </cell>
          <cell r="I28" t="str">
            <v>*</v>
          </cell>
          <cell r="J28">
            <v>25.56</v>
          </cell>
          <cell r="K28">
            <v>5.6000000000000005</v>
          </cell>
        </row>
        <row r="29">
          <cell r="B29">
            <v>22.400000000000006</v>
          </cell>
          <cell r="C29">
            <v>30.4</v>
          </cell>
          <cell r="D29">
            <v>19.2</v>
          </cell>
          <cell r="E29">
            <v>92.041666666666671</v>
          </cell>
          <cell r="F29">
            <v>99</v>
          </cell>
          <cell r="G29">
            <v>59</v>
          </cell>
          <cell r="H29">
            <v>13.68</v>
          </cell>
          <cell r="I29" t="str">
            <v>*</v>
          </cell>
          <cell r="J29">
            <v>38.159999999999997</v>
          </cell>
          <cell r="K29">
            <v>34.400000000000006</v>
          </cell>
        </row>
        <row r="30">
          <cell r="B30">
            <v>21.870833333333337</v>
          </cell>
          <cell r="C30">
            <v>26.1</v>
          </cell>
          <cell r="D30">
            <v>18.5</v>
          </cell>
          <cell r="E30">
            <v>88.833333333333329</v>
          </cell>
          <cell r="F30">
            <v>99</v>
          </cell>
          <cell r="G30">
            <v>62</v>
          </cell>
          <cell r="H30">
            <v>11.520000000000001</v>
          </cell>
          <cell r="I30" t="str">
            <v>*</v>
          </cell>
          <cell r="J30">
            <v>69.12</v>
          </cell>
          <cell r="K30">
            <v>35.199999999999996</v>
          </cell>
        </row>
        <row r="31">
          <cell r="B31">
            <v>23.045833333333334</v>
          </cell>
          <cell r="C31">
            <v>28.4</v>
          </cell>
          <cell r="D31">
            <v>20.100000000000001</v>
          </cell>
          <cell r="E31">
            <v>83.791666666666671</v>
          </cell>
          <cell r="F31">
            <v>98</v>
          </cell>
          <cell r="G31">
            <v>57</v>
          </cell>
          <cell r="H31">
            <v>0.36000000000000004</v>
          </cell>
          <cell r="I31" t="str">
            <v>*</v>
          </cell>
          <cell r="J31">
            <v>18.36</v>
          </cell>
          <cell r="K31">
            <v>0</v>
          </cell>
        </row>
        <row r="32">
          <cell r="B32">
            <v>22.8125</v>
          </cell>
          <cell r="C32">
            <v>31.1</v>
          </cell>
          <cell r="D32">
            <v>19.2</v>
          </cell>
          <cell r="E32">
            <v>83.333333333333329</v>
          </cell>
          <cell r="F32">
            <v>97</v>
          </cell>
          <cell r="G32">
            <v>58</v>
          </cell>
          <cell r="H32">
            <v>11.879999999999999</v>
          </cell>
          <cell r="I32" t="str">
            <v>*</v>
          </cell>
          <cell r="J32">
            <v>33.840000000000003</v>
          </cell>
          <cell r="K32">
            <v>3.6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23.533333333333331</v>
          </cell>
          <cell r="C5">
            <v>29.2</v>
          </cell>
          <cell r="D5">
            <v>20.7</v>
          </cell>
          <cell r="E5">
            <v>87.541666666666671</v>
          </cell>
          <cell r="F5">
            <v>94</v>
          </cell>
          <cell r="G5">
            <v>67</v>
          </cell>
          <cell r="H5">
            <v>8.2799999999999994</v>
          </cell>
          <cell r="I5" t="str">
            <v>*</v>
          </cell>
          <cell r="J5">
            <v>23.040000000000003</v>
          </cell>
          <cell r="K5">
            <v>10.199999999999999</v>
          </cell>
        </row>
        <row r="6">
          <cell r="B6">
            <v>25.816666666666666</v>
          </cell>
          <cell r="C6">
            <v>32.700000000000003</v>
          </cell>
          <cell r="D6">
            <v>20.5</v>
          </cell>
          <cell r="E6">
            <v>78</v>
          </cell>
          <cell r="F6">
            <v>88</v>
          </cell>
          <cell r="G6">
            <v>56</v>
          </cell>
          <cell r="H6">
            <v>13.32</v>
          </cell>
          <cell r="I6" t="str">
            <v>*</v>
          </cell>
          <cell r="J6">
            <v>41.4</v>
          </cell>
          <cell r="K6">
            <v>8.6</v>
          </cell>
        </row>
        <row r="7">
          <cell r="B7">
            <v>22.066666666666666</v>
          </cell>
          <cell r="C7">
            <v>27.8</v>
          </cell>
          <cell r="D7">
            <v>20.3</v>
          </cell>
          <cell r="E7">
            <v>88.875</v>
          </cell>
          <cell r="F7">
            <v>92</v>
          </cell>
          <cell r="G7">
            <v>77</v>
          </cell>
          <cell r="H7">
            <v>15.120000000000001</v>
          </cell>
          <cell r="I7" t="str">
            <v>*</v>
          </cell>
          <cell r="J7">
            <v>47.16</v>
          </cell>
          <cell r="K7">
            <v>29.200000000000003</v>
          </cell>
        </row>
        <row r="8">
          <cell r="B8">
            <v>21.912500000000005</v>
          </cell>
          <cell r="C8">
            <v>27.1</v>
          </cell>
          <cell r="D8">
            <v>20.100000000000001</v>
          </cell>
          <cell r="E8">
            <v>89.666666666666671</v>
          </cell>
          <cell r="F8">
            <v>95</v>
          </cell>
          <cell r="G8">
            <v>77</v>
          </cell>
          <cell r="H8">
            <v>10.08</v>
          </cell>
          <cell r="I8" t="str">
            <v>*</v>
          </cell>
          <cell r="J8">
            <v>19.079999999999998</v>
          </cell>
          <cell r="K8">
            <v>6.2</v>
          </cell>
        </row>
        <row r="9">
          <cell r="B9">
            <v>25.049999999999997</v>
          </cell>
          <cell r="C9">
            <v>31.6</v>
          </cell>
          <cell r="D9">
            <v>19.8</v>
          </cell>
          <cell r="E9">
            <v>76.25</v>
          </cell>
          <cell r="F9">
            <v>92</v>
          </cell>
          <cell r="G9">
            <v>48</v>
          </cell>
          <cell r="H9">
            <v>7.5600000000000005</v>
          </cell>
          <cell r="I9" t="str">
            <v>*</v>
          </cell>
          <cell r="J9">
            <v>19.8</v>
          </cell>
          <cell r="K9">
            <v>0.2</v>
          </cell>
        </row>
        <row r="10">
          <cell r="B10">
            <v>26.266666666666666</v>
          </cell>
          <cell r="C10">
            <v>32.299999999999997</v>
          </cell>
          <cell r="D10">
            <v>21.4</v>
          </cell>
          <cell r="E10">
            <v>71.791666666666671</v>
          </cell>
          <cell r="F10">
            <v>89</v>
          </cell>
          <cell r="G10">
            <v>46</v>
          </cell>
          <cell r="H10">
            <v>12.6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24.170833333333331</v>
          </cell>
          <cell r="C11">
            <v>30.3</v>
          </cell>
          <cell r="D11">
            <v>19.899999999999999</v>
          </cell>
          <cell r="E11">
            <v>82.083333333333329</v>
          </cell>
          <cell r="F11">
            <v>94</v>
          </cell>
          <cell r="G11">
            <v>61</v>
          </cell>
          <cell r="H11">
            <v>14.04</v>
          </cell>
          <cell r="I11" t="str">
            <v>*</v>
          </cell>
          <cell r="J11">
            <v>30.96</v>
          </cell>
          <cell r="K11">
            <v>16</v>
          </cell>
        </row>
        <row r="12">
          <cell r="B12">
            <v>26.179166666666674</v>
          </cell>
          <cell r="C12">
            <v>31.9</v>
          </cell>
          <cell r="D12">
            <v>22</v>
          </cell>
          <cell r="E12">
            <v>75.166666666666671</v>
          </cell>
          <cell r="F12">
            <v>89</v>
          </cell>
          <cell r="G12">
            <v>56</v>
          </cell>
          <cell r="H12">
            <v>7.5600000000000005</v>
          </cell>
          <cell r="I12" t="str">
            <v>*</v>
          </cell>
          <cell r="J12">
            <v>20.88</v>
          </cell>
          <cell r="K12">
            <v>0.2</v>
          </cell>
        </row>
        <row r="13">
          <cell r="B13">
            <v>26.733333333333334</v>
          </cell>
          <cell r="C13">
            <v>33.5</v>
          </cell>
          <cell r="D13">
            <v>21.1</v>
          </cell>
          <cell r="E13">
            <v>74.333333333333329</v>
          </cell>
          <cell r="F13">
            <v>90</v>
          </cell>
          <cell r="G13">
            <v>51</v>
          </cell>
          <cell r="H13">
            <v>8.2799999999999994</v>
          </cell>
          <cell r="I13" t="str">
            <v>*</v>
          </cell>
          <cell r="J13">
            <v>25.2</v>
          </cell>
          <cell r="K13">
            <v>0</v>
          </cell>
        </row>
        <row r="14">
          <cell r="B14">
            <v>22.237499999999997</v>
          </cell>
          <cell r="C14">
            <v>26</v>
          </cell>
          <cell r="D14">
            <v>19.7</v>
          </cell>
          <cell r="E14">
            <v>87.708333333333329</v>
          </cell>
          <cell r="F14">
            <v>92</v>
          </cell>
          <cell r="G14">
            <v>74</v>
          </cell>
          <cell r="H14">
            <v>16.2</v>
          </cell>
          <cell r="I14" t="str">
            <v>*</v>
          </cell>
          <cell r="J14">
            <v>42.84</v>
          </cell>
          <cell r="K14">
            <v>32.599999999999994</v>
          </cell>
        </row>
        <row r="15">
          <cell r="B15">
            <v>23.512499999999999</v>
          </cell>
          <cell r="C15">
            <v>30.4</v>
          </cell>
          <cell r="D15">
            <v>19.7</v>
          </cell>
          <cell r="E15">
            <v>83.416666666666671</v>
          </cell>
          <cell r="F15">
            <v>95</v>
          </cell>
          <cell r="G15">
            <v>60</v>
          </cell>
          <cell r="H15">
            <v>8.64</v>
          </cell>
          <cell r="I15" t="str">
            <v>*</v>
          </cell>
          <cell r="J15">
            <v>21.96</v>
          </cell>
          <cell r="K15">
            <v>0.60000000000000009</v>
          </cell>
        </row>
        <row r="16">
          <cell r="B16">
            <v>25.008333333333336</v>
          </cell>
          <cell r="C16">
            <v>30.3</v>
          </cell>
          <cell r="D16">
            <v>20.8</v>
          </cell>
          <cell r="E16">
            <v>76.666666666666671</v>
          </cell>
          <cell r="F16">
            <v>89</v>
          </cell>
          <cell r="G16">
            <v>55</v>
          </cell>
          <cell r="H16">
            <v>17.64</v>
          </cell>
          <cell r="I16" t="str">
            <v>*</v>
          </cell>
          <cell r="J16">
            <v>40.32</v>
          </cell>
          <cell r="K16">
            <v>40.400000000000006</v>
          </cell>
        </row>
        <row r="17">
          <cell r="B17">
            <v>23.779166666666669</v>
          </cell>
          <cell r="C17">
            <v>29.4</v>
          </cell>
          <cell r="D17">
            <v>20.100000000000001</v>
          </cell>
          <cell r="E17">
            <v>81.916666666666671</v>
          </cell>
          <cell r="F17">
            <v>91</v>
          </cell>
          <cell r="G17">
            <v>64</v>
          </cell>
          <cell r="H17">
            <v>13.32</v>
          </cell>
          <cell r="I17" t="str">
            <v>*</v>
          </cell>
          <cell r="J17">
            <v>31.680000000000003</v>
          </cell>
          <cell r="K17">
            <v>2.8000000000000003</v>
          </cell>
        </row>
        <row r="18">
          <cell r="B18">
            <v>26.245833333333337</v>
          </cell>
          <cell r="C18">
            <v>32.9</v>
          </cell>
          <cell r="D18">
            <v>21.5</v>
          </cell>
          <cell r="E18">
            <v>71.583333333333329</v>
          </cell>
          <cell r="F18">
            <v>84</v>
          </cell>
          <cell r="G18">
            <v>52</v>
          </cell>
          <cell r="H18">
            <v>15.120000000000001</v>
          </cell>
          <cell r="I18" t="str">
            <v>*</v>
          </cell>
          <cell r="J18">
            <v>31.319999999999997</v>
          </cell>
          <cell r="K18">
            <v>0</v>
          </cell>
        </row>
        <row r="19">
          <cell r="B19">
            <v>25.512499999999999</v>
          </cell>
          <cell r="C19">
            <v>31.1</v>
          </cell>
          <cell r="D19">
            <v>21.7</v>
          </cell>
          <cell r="E19">
            <v>73.333333333333329</v>
          </cell>
          <cell r="F19">
            <v>89</v>
          </cell>
          <cell r="G19">
            <v>51</v>
          </cell>
          <cell r="H19">
            <v>12.6</v>
          </cell>
          <cell r="I19" t="str">
            <v>*</v>
          </cell>
          <cell r="J19">
            <v>29.16</v>
          </cell>
          <cell r="K19">
            <v>0.2</v>
          </cell>
        </row>
        <row r="20">
          <cell r="B20">
            <v>24.716666666666669</v>
          </cell>
          <cell r="C20">
            <v>29.7</v>
          </cell>
          <cell r="D20">
            <v>21.7</v>
          </cell>
          <cell r="E20">
            <v>80.083333333333329</v>
          </cell>
          <cell r="F20">
            <v>90</v>
          </cell>
          <cell r="G20">
            <v>64</v>
          </cell>
          <cell r="H20">
            <v>17.28</v>
          </cell>
          <cell r="I20" t="str">
            <v>*</v>
          </cell>
          <cell r="J20">
            <v>39.96</v>
          </cell>
          <cell r="K20">
            <v>0</v>
          </cell>
        </row>
        <row r="21">
          <cell r="B21">
            <v>22.508333333333336</v>
          </cell>
          <cell r="C21">
            <v>27.2</v>
          </cell>
          <cell r="D21">
            <v>18</v>
          </cell>
          <cell r="E21">
            <v>79.708333333333329</v>
          </cell>
          <cell r="F21">
            <v>92</v>
          </cell>
          <cell r="G21">
            <v>58</v>
          </cell>
          <cell r="H21">
            <v>20.16</v>
          </cell>
          <cell r="I21" t="str">
            <v>*</v>
          </cell>
          <cell r="J21">
            <v>47.519999999999996</v>
          </cell>
          <cell r="K21">
            <v>34.4</v>
          </cell>
        </row>
        <row r="22">
          <cell r="B22">
            <v>21.320833333333329</v>
          </cell>
          <cell r="C22">
            <v>27.8</v>
          </cell>
          <cell r="D22">
            <v>15.7</v>
          </cell>
          <cell r="E22">
            <v>69.375</v>
          </cell>
          <cell r="F22">
            <v>86</v>
          </cell>
          <cell r="G22">
            <v>43</v>
          </cell>
          <cell r="H22">
            <v>16.2</v>
          </cell>
          <cell r="I22" t="str">
            <v>*</v>
          </cell>
          <cell r="J22">
            <v>34.92</v>
          </cell>
          <cell r="K22">
            <v>0</v>
          </cell>
        </row>
        <row r="23">
          <cell r="B23">
            <v>20.195833333333333</v>
          </cell>
          <cell r="C23">
            <v>27.4</v>
          </cell>
          <cell r="D23">
            <v>14.2</v>
          </cell>
          <cell r="E23">
            <v>70.375</v>
          </cell>
          <cell r="F23">
            <v>78</v>
          </cell>
          <cell r="G23">
            <v>58</v>
          </cell>
          <cell r="H23">
            <v>18.36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22.920833333333331</v>
          </cell>
          <cell r="C24">
            <v>28.5</v>
          </cell>
          <cell r="D24">
            <v>20.6</v>
          </cell>
          <cell r="E24">
            <v>82.291666666666671</v>
          </cell>
          <cell r="F24">
            <v>90</v>
          </cell>
          <cell r="G24">
            <v>62</v>
          </cell>
          <cell r="H24">
            <v>11.520000000000001</v>
          </cell>
          <cell r="I24" t="str">
            <v>*</v>
          </cell>
          <cell r="J24">
            <v>28.8</v>
          </cell>
          <cell r="K24">
            <v>3</v>
          </cell>
        </row>
        <row r="25">
          <cell r="B25">
            <v>23.458333333333332</v>
          </cell>
          <cell r="C25">
            <v>28.8</v>
          </cell>
          <cell r="D25">
            <v>21.2</v>
          </cell>
          <cell r="E25">
            <v>83.041666666666671</v>
          </cell>
          <cell r="F25">
            <v>91</v>
          </cell>
          <cell r="G25">
            <v>63</v>
          </cell>
          <cell r="H25">
            <v>18.720000000000002</v>
          </cell>
          <cell r="I25" t="str">
            <v>*</v>
          </cell>
          <cell r="J25">
            <v>39.24</v>
          </cell>
          <cell r="K25">
            <v>2</v>
          </cell>
        </row>
        <row r="26">
          <cell r="B26">
            <v>25.716666666666665</v>
          </cell>
          <cell r="C26">
            <v>31.8</v>
          </cell>
          <cell r="D26">
            <v>21.2</v>
          </cell>
          <cell r="E26">
            <v>72.416666666666671</v>
          </cell>
          <cell r="F26">
            <v>87</v>
          </cell>
          <cell r="G26">
            <v>51</v>
          </cell>
          <cell r="H26">
            <v>12.96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24.833333333333339</v>
          </cell>
          <cell r="C27">
            <v>30.2</v>
          </cell>
          <cell r="D27">
            <v>21.3</v>
          </cell>
          <cell r="E27">
            <v>77.5</v>
          </cell>
          <cell r="F27">
            <v>89</v>
          </cell>
          <cell r="G27">
            <v>62</v>
          </cell>
          <cell r="H27">
            <v>11.879999999999999</v>
          </cell>
          <cell r="I27" t="str">
            <v>*</v>
          </cell>
          <cell r="J27">
            <v>32.76</v>
          </cell>
          <cell r="K27">
            <v>1.8000000000000003</v>
          </cell>
        </row>
        <row r="28">
          <cell r="B28">
            <v>21.454166666666666</v>
          </cell>
          <cell r="C28">
            <v>25.1</v>
          </cell>
          <cell r="D28">
            <v>19.100000000000001</v>
          </cell>
          <cell r="E28">
            <v>89.208333333333329</v>
          </cell>
          <cell r="F28">
            <v>93</v>
          </cell>
          <cell r="G28">
            <v>81</v>
          </cell>
          <cell r="H28">
            <v>10.8</v>
          </cell>
          <cell r="I28" t="str">
            <v>*</v>
          </cell>
          <cell r="J28">
            <v>26.64</v>
          </cell>
          <cell r="K28">
            <v>16.599999999999998</v>
          </cell>
        </row>
        <row r="29">
          <cell r="B29">
            <v>22.870833333333337</v>
          </cell>
          <cell r="C29">
            <v>30.4</v>
          </cell>
          <cell r="D29">
            <v>17.399999999999999</v>
          </cell>
          <cell r="E29">
            <v>81.625</v>
          </cell>
          <cell r="F29">
            <v>95</v>
          </cell>
          <cell r="G29">
            <v>59</v>
          </cell>
          <cell r="H29">
            <v>11.520000000000001</v>
          </cell>
          <cell r="I29" t="str">
            <v>*</v>
          </cell>
          <cell r="J29">
            <v>28.8</v>
          </cell>
          <cell r="K29">
            <v>0</v>
          </cell>
        </row>
        <row r="30">
          <cell r="B30">
            <v>25.295833333333338</v>
          </cell>
          <cell r="C30">
            <v>30.9</v>
          </cell>
          <cell r="D30">
            <v>20.2</v>
          </cell>
          <cell r="E30">
            <v>72.458333333333329</v>
          </cell>
          <cell r="F30">
            <v>84</v>
          </cell>
          <cell r="G30">
            <v>56</v>
          </cell>
          <cell r="H30">
            <v>19.079999999999998</v>
          </cell>
          <cell r="I30" t="str">
            <v>*</v>
          </cell>
          <cell r="J30">
            <v>38.880000000000003</v>
          </cell>
          <cell r="K30">
            <v>0</v>
          </cell>
        </row>
        <row r="31">
          <cell r="B31">
            <v>24.870833333333334</v>
          </cell>
          <cell r="C31">
            <v>33.4</v>
          </cell>
          <cell r="D31">
            <v>21.1</v>
          </cell>
          <cell r="E31">
            <v>77.708333333333329</v>
          </cell>
          <cell r="F31">
            <v>92</v>
          </cell>
          <cell r="G31">
            <v>48</v>
          </cell>
          <cell r="H31">
            <v>20.88</v>
          </cell>
          <cell r="I31" t="str">
            <v>*</v>
          </cell>
          <cell r="J31">
            <v>32.76</v>
          </cell>
          <cell r="K31">
            <v>11.599999999999998</v>
          </cell>
        </row>
        <row r="32">
          <cell r="B32">
            <v>25.745833333333337</v>
          </cell>
          <cell r="C32">
            <v>34.200000000000003</v>
          </cell>
          <cell r="D32">
            <v>19.600000000000001</v>
          </cell>
          <cell r="E32">
            <v>72</v>
          </cell>
          <cell r="F32">
            <v>91</v>
          </cell>
          <cell r="G32">
            <v>38</v>
          </cell>
          <cell r="H32">
            <v>14.4</v>
          </cell>
          <cell r="I32" t="str">
            <v>*</v>
          </cell>
          <cell r="J32">
            <v>30.240000000000002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24.837500000000002</v>
          </cell>
          <cell r="C5">
            <v>30.4</v>
          </cell>
          <cell r="D5">
            <v>20.9</v>
          </cell>
          <cell r="E5">
            <v>78.19047619047619</v>
          </cell>
          <cell r="F5">
            <v>100</v>
          </cell>
          <cell r="G5">
            <v>53</v>
          </cell>
          <cell r="H5">
            <v>14.4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26.437500000000004</v>
          </cell>
          <cell r="C6">
            <v>32</v>
          </cell>
          <cell r="D6">
            <v>21.7</v>
          </cell>
          <cell r="E6">
            <v>73.916666666666671</v>
          </cell>
          <cell r="F6">
            <v>98</v>
          </cell>
          <cell r="G6">
            <v>45</v>
          </cell>
          <cell r="H6">
            <v>18.36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24.312499999999996</v>
          </cell>
          <cell r="C7">
            <v>28.8</v>
          </cell>
          <cell r="D7">
            <v>21.9</v>
          </cell>
          <cell r="E7">
            <v>83.666666666666671</v>
          </cell>
          <cell r="F7">
            <v>100</v>
          </cell>
          <cell r="G7">
            <v>59</v>
          </cell>
          <cell r="H7">
            <v>23.040000000000003</v>
          </cell>
          <cell r="I7" t="str">
            <v>*</v>
          </cell>
          <cell r="J7">
            <v>39.24</v>
          </cell>
          <cell r="K7">
            <v>0</v>
          </cell>
        </row>
        <row r="8">
          <cell r="B8">
            <v>24.116666666666664</v>
          </cell>
          <cell r="C8">
            <v>30</v>
          </cell>
          <cell r="D8">
            <v>21</v>
          </cell>
          <cell r="E8">
            <v>85.956521739130437</v>
          </cell>
          <cell r="F8">
            <v>100</v>
          </cell>
          <cell r="G8">
            <v>55</v>
          </cell>
          <cell r="H8">
            <v>18.36</v>
          </cell>
          <cell r="I8" t="str">
            <v>*</v>
          </cell>
          <cell r="J8">
            <v>48.6</v>
          </cell>
          <cell r="K8">
            <v>0</v>
          </cell>
        </row>
        <row r="9">
          <cell r="B9">
            <v>23.458333333333332</v>
          </cell>
          <cell r="C9">
            <v>30.6</v>
          </cell>
          <cell r="D9">
            <v>20.9</v>
          </cell>
          <cell r="E9">
            <v>89.272727272727266</v>
          </cell>
          <cell r="F9">
            <v>100</v>
          </cell>
          <cell r="G9">
            <v>56</v>
          </cell>
          <cell r="H9">
            <v>20.16</v>
          </cell>
          <cell r="I9" t="str">
            <v>*</v>
          </cell>
          <cell r="J9">
            <v>48.24</v>
          </cell>
          <cell r="K9">
            <v>0</v>
          </cell>
        </row>
        <row r="10">
          <cell r="B10">
            <v>24.704166666666669</v>
          </cell>
          <cell r="C10">
            <v>30.9</v>
          </cell>
          <cell r="D10">
            <v>20.3</v>
          </cell>
          <cell r="E10">
            <v>78.956521739130437</v>
          </cell>
          <cell r="F10">
            <v>100</v>
          </cell>
          <cell r="G10">
            <v>51</v>
          </cell>
          <cell r="H10">
            <v>18.720000000000002</v>
          </cell>
          <cell r="I10" t="str">
            <v>*</v>
          </cell>
          <cell r="J10">
            <v>37.440000000000005</v>
          </cell>
          <cell r="K10">
            <v>0</v>
          </cell>
        </row>
        <row r="11">
          <cell r="B11">
            <v>23.795833333333331</v>
          </cell>
          <cell r="C11">
            <v>29</v>
          </cell>
          <cell r="D11">
            <v>21.1</v>
          </cell>
          <cell r="E11">
            <v>71.166666666666671</v>
          </cell>
          <cell r="F11">
            <v>100</v>
          </cell>
          <cell r="G11">
            <v>54</v>
          </cell>
          <cell r="H11">
            <v>12.96</v>
          </cell>
          <cell r="I11" t="str">
            <v>*</v>
          </cell>
          <cell r="J11">
            <v>20.16</v>
          </cell>
          <cell r="K11">
            <v>0</v>
          </cell>
        </row>
        <row r="12">
          <cell r="B12">
            <v>25.012499999999999</v>
          </cell>
          <cell r="C12">
            <v>31.5</v>
          </cell>
          <cell r="D12">
            <v>21.1</v>
          </cell>
          <cell r="E12">
            <v>80.416666666666671</v>
          </cell>
          <cell r="F12">
            <v>99</v>
          </cell>
          <cell r="G12">
            <v>50</v>
          </cell>
          <cell r="H12">
            <v>12.6</v>
          </cell>
          <cell r="I12" t="str">
            <v>*</v>
          </cell>
          <cell r="J12">
            <v>26.28</v>
          </cell>
          <cell r="K12">
            <v>0</v>
          </cell>
        </row>
        <row r="13">
          <cell r="B13">
            <v>25.366666666666664</v>
          </cell>
          <cell r="C13">
            <v>31.1</v>
          </cell>
          <cell r="D13">
            <v>21.9</v>
          </cell>
          <cell r="E13">
            <v>80.75</v>
          </cell>
          <cell r="F13">
            <v>97</v>
          </cell>
          <cell r="G13">
            <v>50</v>
          </cell>
          <cell r="H13">
            <v>14.04</v>
          </cell>
          <cell r="I13" t="str">
            <v>*</v>
          </cell>
          <cell r="J13">
            <v>31.680000000000003</v>
          </cell>
          <cell r="K13">
            <v>0</v>
          </cell>
        </row>
        <row r="14">
          <cell r="B14">
            <v>23.366666666666671</v>
          </cell>
          <cell r="C14">
            <v>25.1</v>
          </cell>
          <cell r="D14">
            <v>21.5</v>
          </cell>
          <cell r="E14">
            <v>89.15789473684211</v>
          </cell>
          <cell r="F14">
            <v>100</v>
          </cell>
          <cell r="G14">
            <v>77</v>
          </cell>
          <cell r="H14">
            <v>18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24.666666666666668</v>
          </cell>
          <cell r="C15">
            <v>31.6</v>
          </cell>
          <cell r="D15">
            <v>21.3</v>
          </cell>
          <cell r="E15">
            <v>76.722222222222229</v>
          </cell>
          <cell r="F15">
            <v>100</v>
          </cell>
          <cell r="G15">
            <v>47</v>
          </cell>
          <cell r="H15">
            <v>13.32</v>
          </cell>
          <cell r="I15" t="str">
            <v>*</v>
          </cell>
          <cell r="J15">
            <v>36</v>
          </cell>
          <cell r="K15">
            <v>0</v>
          </cell>
        </row>
        <row r="16">
          <cell r="B16">
            <v>24.712499999999991</v>
          </cell>
          <cell r="C16">
            <v>30.5</v>
          </cell>
          <cell r="D16">
            <v>20.9</v>
          </cell>
          <cell r="E16">
            <v>84.347826086956516</v>
          </cell>
          <cell r="F16">
            <v>100</v>
          </cell>
          <cell r="G16">
            <v>55</v>
          </cell>
          <cell r="H16">
            <v>27</v>
          </cell>
          <cell r="I16" t="str">
            <v>*</v>
          </cell>
          <cell r="J16">
            <v>50.76</v>
          </cell>
          <cell r="K16">
            <v>0</v>
          </cell>
        </row>
        <row r="17">
          <cell r="B17">
            <v>25.454166666666669</v>
          </cell>
          <cell r="C17">
            <v>32.4</v>
          </cell>
          <cell r="D17">
            <v>21.1</v>
          </cell>
          <cell r="E17">
            <v>78.347826086956516</v>
          </cell>
          <cell r="F17">
            <v>100</v>
          </cell>
          <cell r="G17">
            <v>48</v>
          </cell>
          <cell r="H17">
            <v>19.079999999999998</v>
          </cell>
          <cell r="I17" t="str">
            <v>*</v>
          </cell>
          <cell r="J17">
            <v>34.56</v>
          </cell>
          <cell r="K17">
            <v>0</v>
          </cell>
        </row>
        <row r="18">
          <cell r="B18">
            <v>25.366666666666664</v>
          </cell>
          <cell r="C18">
            <v>32.9</v>
          </cell>
          <cell r="D18">
            <v>22</v>
          </cell>
          <cell r="E18">
            <v>78.166666666666671</v>
          </cell>
          <cell r="F18">
            <v>100</v>
          </cell>
          <cell r="G18">
            <v>45</v>
          </cell>
          <cell r="H18">
            <v>16.920000000000002</v>
          </cell>
          <cell r="I18" t="str">
            <v>*</v>
          </cell>
          <cell r="J18">
            <v>37.080000000000005</v>
          </cell>
          <cell r="K18">
            <v>0</v>
          </cell>
        </row>
        <row r="19">
          <cell r="B19">
            <v>25.087500000000002</v>
          </cell>
          <cell r="C19">
            <v>29.9</v>
          </cell>
          <cell r="D19">
            <v>21.8</v>
          </cell>
          <cell r="E19">
            <v>78</v>
          </cell>
          <cell r="F19">
            <v>91</v>
          </cell>
          <cell r="G19">
            <v>61</v>
          </cell>
          <cell r="H19">
            <v>20.52</v>
          </cell>
          <cell r="I19" t="str">
            <v>*</v>
          </cell>
          <cell r="J19">
            <v>35.64</v>
          </cell>
          <cell r="K19">
            <v>0</v>
          </cell>
        </row>
        <row r="20">
          <cell r="B20">
            <v>24.437500000000004</v>
          </cell>
          <cell r="C20">
            <v>31.7</v>
          </cell>
          <cell r="D20">
            <v>21.1</v>
          </cell>
          <cell r="E20">
            <v>80.304347826086953</v>
          </cell>
          <cell r="F20">
            <v>100</v>
          </cell>
          <cell r="G20">
            <v>47</v>
          </cell>
          <cell r="H20">
            <v>29.52</v>
          </cell>
          <cell r="I20" t="str">
            <v>*</v>
          </cell>
          <cell r="J20">
            <v>65.52</v>
          </cell>
          <cell r="K20">
            <v>0</v>
          </cell>
        </row>
        <row r="21">
          <cell r="B21">
            <v>21.6875</v>
          </cell>
          <cell r="C21">
            <v>24.1</v>
          </cell>
          <cell r="D21">
            <v>19.3</v>
          </cell>
          <cell r="E21">
            <v>94</v>
          </cell>
          <cell r="F21">
            <v>100</v>
          </cell>
          <cell r="G21">
            <v>83</v>
          </cell>
          <cell r="H21">
            <v>20.52</v>
          </cell>
          <cell r="I21" t="str">
            <v>*</v>
          </cell>
          <cell r="J21">
            <v>47.88</v>
          </cell>
          <cell r="K21">
            <v>0</v>
          </cell>
        </row>
        <row r="22">
          <cell r="B22">
            <v>22.450000000000003</v>
          </cell>
          <cell r="C22">
            <v>27.4</v>
          </cell>
          <cell r="D22">
            <v>19.899999999999999</v>
          </cell>
          <cell r="E22">
            <v>77.84615384615384</v>
          </cell>
          <cell r="F22">
            <v>100</v>
          </cell>
          <cell r="G22">
            <v>63</v>
          </cell>
          <cell r="H22">
            <v>21.6</v>
          </cell>
          <cell r="I22" t="str">
            <v>*</v>
          </cell>
          <cell r="J22">
            <v>31.680000000000003</v>
          </cell>
          <cell r="K22">
            <v>0</v>
          </cell>
        </row>
        <row r="23">
          <cell r="B23">
            <v>22.899999999999995</v>
          </cell>
          <cell r="C23">
            <v>29.3</v>
          </cell>
          <cell r="D23">
            <v>19.100000000000001</v>
          </cell>
          <cell r="E23">
            <v>82.736842105263165</v>
          </cell>
          <cell r="F23">
            <v>100</v>
          </cell>
          <cell r="G23">
            <v>59</v>
          </cell>
          <cell r="H23">
            <v>16.559999999999999</v>
          </cell>
          <cell r="I23" t="str">
            <v>*</v>
          </cell>
          <cell r="J23">
            <v>28.44</v>
          </cell>
          <cell r="K23">
            <v>0</v>
          </cell>
        </row>
        <row r="24">
          <cell r="B24">
            <v>23.737499999999994</v>
          </cell>
          <cell r="C24">
            <v>28.6</v>
          </cell>
          <cell r="D24">
            <v>21</v>
          </cell>
          <cell r="E24">
            <v>75.538461538461533</v>
          </cell>
          <cell r="F24">
            <v>100</v>
          </cell>
          <cell r="G24">
            <v>57</v>
          </cell>
          <cell r="H24">
            <v>18</v>
          </cell>
          <cell r="I24" t="str">
            <v>*</v>
          </cell>
          <cell r="J24">
            <v>34.56</v>
          </cell>
          <cell r="K24">
            <v>0</v>
          </cell>
        </row>
        <row r="25">
          <cell r="B25">
            <v>23.620833333333326</v>
          </cell>
          <cell r="C25">
            <v>28.9</v>
          </cell>
          <cell r="D25">
            <v>19.399999999999999</v>
          </cell>
          <cell r="E25">
            <v>81.333333333333329</v>
          </cell>
          <cell r="F25">
            <v>100</v>
          </cell>
          <cell r="G25">
            <v>52</v>
          </cell>
          <cell r="H25">
            <v>29.880000000000003</v>
          </cell>
          <cell r="I25" t="str">
            <v>*</v>
          </cell>
          <cell r="J25">
            <v>54.72</v>
          </cell>
          <cell r="K25">
            <v>0</v>
          </cell>
        </row>
        <row r="26">
          <cell r="B26">
            <v>24.387499999999999</v>
          </cell>
          <cell r="C26">
            <v>30.5</v>
          </cell>
          <cell r="D26">
            <v>21.1</v>
          </cell>
          <cell r="E26">
            <v>76.666666666666671</v>
          </cell>
          <cell r="F26">
            <v>100</v>
          </cell>
          <cell r="G26">
            <v>48</v>
          </cell>
          <cell r="H26">
            <v>25.56</v>
          </cell>
          <cell r="I26" t="str">
            <v>*</v>
          </cell>
          <cell r="J26">
            <v>46.800000000000004</v>
          </cell>
          <cell r="K26">
            <v>0</v>
          </cell>
        </row>
        <row r="27">
          <cell r="B27">
            <v>25.137499999999999</v>
          </cell>
          <cell r="C27">
            <v>30.5</v>
          </cell>
          <cell r="D27">
            <v>21.1</v>
          </cell>
          <cell r="E27">
            <v>76.833333333333329</v>
          </cell>
          <cell r="F27">
            <v>96</v>
          </cell>
          <cell r="G27">
            <v>56</v>
          </cell>
          <cell r="H27">
            <v>14.4</v>
          </cell>
          <cell r="I27" t="str">
            <v>*</v>
          </cell>
          <cell r="J27">
            <v>24.48</v>
          </cell>
          <cell r="K27">
            <v>0</v>
          </cell>
        </row>
        <row r="28">
          <cell r="B28">
            <v>24.658333333333331</v>
          </cell>
          <cell r="C28">
            <v>32.200000000000003</v>
          </cell>
          <cell r="D28">
            <v>19.5</v>
          </cell>
          <cell r="E28">
            <v>77.5</v>
          </cell>
          <cell r="F28">
            <v>100</v>
          </cell>
          <cell r="G28">
            <v>46</v>
          </cell>
          <cell r="H28">
            <v>37.080000000000005</v>
          </cell>
          <cell r="I28" t="str">
            <v>*</v>
          </cell>
          <cell r="J28">
            <v>62.28</v>
          </cell>
          <cell r="K28">
            <v>0</v>
          </cell>
        </row>
        <row r="29">
          <cell r="B29">
            <v>24.670833333333331</v>
          </cell>
          <cell r="C29">
            <v>32.4</v>
          </cell>
          <cell r="D29">
            <v>19.8</v>
          </cell>
          <cell r="E29">
            <v>76.833333333333329</v>
          </cell>
          <cell r="F29">
            <v>100</v>
          </cell>
          <cell r="G29">
            <v>45</v>
          </cell>
          <cell r="H29">
            <v>19.440000000000001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24.716666666666665</v>
          </cell>
          <cell r="C30">
            <v>32.299999999999997</v>
          </cell>
          <cell r="D30">
            <v>22</v>
          </cell>
          <cell r="E30">
            <v>77.458333333333329</v>
          </cell>
          <cell r="F30">
            <v>89</v>
          </cell>
          <cell r="G30">
            <v>48</v>
          </cell>
          <cell r="H30">
            <v>15.120000000000001</v>
          </cell>
          <cell r="I30" t="str">
            <v>*</v>
          </cell>
          <cell r="J30">
            <v>39.6</v>
          </cell>
          <cell r="K30">
            <v>0</v>
          </cell>
        </row>
        <row r="31">
          <cell r="B31">
            <v>25.724999999999994</v>
          </cell>
          <cell r="C31">
            <v>33.200000000000003</v>
          </cell>
          <cell r="D31">
            <v>21.7</v>
          </cell>
          <cell r="E31">
            <v>73.583333333333329</v>
          </cell>
          <cell r="F31">
            <v>89</v>
          </cell>
          <cell r="G31">
            <v>47</v>
          </cell>
          <cell r="H31">
            <v>17.64</v>
          </cell>
          <cell r="I31" t="str">
            <v>*</v>
          </cell>
          <cell r="J31">
            <v>29.52</v>
          </cell>
          <cell r="K31">
            <v>0</v>
          </cell>
        </row>
        <row r="32">
          <cell r="B32">
            <v>24.404166666666665</v>
          </cell>
          <cell r="C32">
            <v>32</v>
          </cell>
          <cell r="D32">
            <v>21.3</v>
          </cell>
          <cell r="E32">
            <v>79.75</v>
          </cell>
          <cell r="F32">
            <v>100</v>
          </cell>
          <cell r="G32">
            <v>53</v>
          </cell>
          <cell r="H32">
            <v>25.56</v>
          </cell>
          <cell r="I32" t="str">
            <v>*</v>
          </cell>
          <cell r="J32">
            <v>44.64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25.925000000000001</v>
          </cell>
          <cell r="C5">
            <v>33.1</v>
          </cell>
          <cell r="D5">
            <v>22.2</v>
          </cell>
          <cell r="E5">
            <v>77.375</v>
          </cell>
          <cell r="F5">
            <v>94</v>
          </cell>
          <cell r="G5">
            <v>43</v>
          </cell>
          <cell r="H5">
            <v>7.9200000000000008</v>
          </cell>
          <cell r="I5" t="str">
            <v>*</v>
          </cell>
          <cell r="J5">
            <v>27</v>
          </cell>
          <cell r="K5">
            <v>1.2000000000000002</v>
          </cell>
        </row>
        <row r="6">
          <cell r="B6">
            <v>26.566666666666663</v>
          </cell>
          <cell r="C6">
            <v>34.1</v>
          </cell>
          <cell r="D6">
            <v>23.9</v>
          </cell>
          <cell r="E6">
            <v>79.166666666666671</v>
          </cell>
          <cell r="F6">
            <v>94</v>
          </cell>
          <cell r="G6">
            <v>46</v>
          </cell>
          <cell r="H6">
            <v>8.2799999999999994</v>
          </cell>
          <cell r="I6" t="str">
            <v>*</v>
          </cell>
          <cell r="J6">
            <v>34.200000000000003</v>
          </cell>
          <cell r="K6">
            <v>1.2</v>
          </cell>
        </row>
        <row r="7">
          <cell r="B7">
            <v>24.008333333333336</v>
          </cell>
          <cell r="C7">
            <v>31.9</v>
          </cell>
          <cell r="D7">
            <v>21</v>
          </cell>
          <cell r="E7">
            <v>84.208333333333329</v>
          </cell>
          <cell r="F7">
            <v>95</v>
          </cell>
          <cell r="G7">
            <v>60</v>
          </cell>
          <cell r="H7">
            <v>13.68</v>
          </cell>
          <cell r="I7" t="str">
            <v>*</v>
          </cell>
          <cell r="J7">
            <v>38.519999999999996</v>
          </cell>
          <cell r="K7">
            <v>48.6</v>
          </cell>
        </row>
        <row r="8">
          <cell r="B8">
            <v>25.695833333333336</v>
          </cell>
          <cell r="C8">
            <v>32.9</v>
          </cell>
          <cell r="D8">
            <v>21.9</v>
          </cell>
          <cell r="E8">
            <v>75.666666666666671</v>
          </cell>
          <cell r="F8">
            <v>93</v>
          </cell>
          <cell r="G8">
            <v>45</v>
          </cell>
          <cell r="H8">
            <v>11.16</v>
          </cell>
          <cell r="I8" t="str">
            <v>*</v>
          </cell>
          <cell r="J8">
            <v>26.64</v>
          </cell>
          <cell r="K8">
            <v>0.2</v>
          </cell>
        </row>
        <row r="9">
          <cell r="B9">
            <v>25.875</v>
          </cell>
          <cell r="C9">
            <v>33.5</v>
          </cell>
          <cell r="D9">
            <v>21.6</v>
          </cell>
          <cell r="E9">
            <v>75.666666666666671</v>
          </cell>
          <cell r="F9">
            <v>95</v>
          </cell>
          <cell r="G9">
            <v>44</v>
          </cell>
          <cell r="H9">
            <v>15.48</v>
          </cell>
          <cell r="I9" t="str">
            <v>*</v>
          </cell>
          <cell r="J9">
            <v>33.480000000000004</v>
          </cell>
          <cell r="K9">
            <v>48.2</v>
          </cell>
        </row>
        <row r="10">
          <cell r="B10">
            <v>25.145833333333332</v>
          </cell>
          <cell r="C10">
            <v>33.700000000000003</v>
          </cell>
          <cell r="D10">
            <v>21.4</v>
          </cell>
          <cell r="E10">
            <v>77.916666666666671</v>
          </cell>
          <cell r="F10">
            <v>94</v>
          </cell>
          <cell r="G10">
            <v>43</v>
          </cell>
          <cell r="H10">
            <v>11.879999999999999</v>
          </cell>
          <cell r="I10" t="str">
            <v>*</v>
          </cell>
          <cell r="J10">
            <v>37.080000000000005</v>
          </cell>
          <cell r="K10">
            <v>47.6</v>
          </cell>
        </row>
        <row r="11">
          <cell r="B11">
            <v>25.983333333333334</v>
          </cell>
          <cell r="C11">
            <v>31.9</v>
          </cell>
          <cell r="D11">
            <v>22.7</v>
          </cell>
          <cell r="E11">
            <v>73.416666666666671</v>
          </cell>
          <cell r="F11">
            <v>93</v>
          </cell>
          <cell r="G11">
            <v>51</v>
          </cell>
          <cell r="H11">
            <v>10.8</v>
          </cell>
          <cell r="I11" t="str">
            <v>*</v>
          </cell>
          <cell r="J11">
            <v>29.52</v>
          </cell>
          <cell r="K11">
            <v>1.4</v>
          </cell>
        </row>
        <row r="12">
          <cell r="B12">
            <v>26.979166666666668</v>
          </cell>
          <cell r="C12">
            <v>34.200000000000003</v>
          </cell>
          <cell r="D12">
            <v>22.9</v>
          </cell>
          <cell r="E12">
            <v>73.666666666666671</v>
          </cell>
          <cell r="F12">
            <v>94</v>
          </cell>
          <cell r="G12">
            <v>41</v>
          </cell>
          <cell r="H12">
            <v>9.3600000000000012</v>
          </cell>
          <cell r="I12" t="str">
            <v>*</v>
          </cell>
          <cell r="J12">
            <v>50.76</v>
          </cell>
          <cell r="K12">
            <v>13.8</v>
          </cell>
        </row>
        <row r="13">
          <cell r="B13">
            <v>26.941666666666666</v>
          </cell>
          <cell r="C13">
            <v>35.5</v>
          </cell>
          <cell r="D13">
            <v>22.6</v>
          </cell>
          <cell r="E13">
            <v>72.416666666666671</v>
          </cell>
          <cell r="F13">
            <v>93</v>
          </cell>
          <cell r="G13">
            <v>38</v>
          </cell>
          <cell r="H13">
            <v>11.879999999999999</v>
          </cell>
          <cell r="I13" t="str">
            <v>*</v>
          </cell>
          <cell r="J13">
            <v>27.720000000000002</v>
          </cell>
          <cell r="K13">
            <v>10.8</v>
          </cell>
        </row>
        <row r="14">
          <cell r="B14">
            <v>25.729166666666668</v>
          </cell>
          <cell r="C14">
            <v>32.4</v>
          </cell>
          <cell r="D14">
            <v>21.9</v>
          </cell>
          <cell r="E14">
            <v>75.333333333333329</v>
          </cell>
          <cell r="F14">
            <v>93</v>
          </cell>
          <cell r="G14">
            <v>46</v>
          </cell>
          <cell r="H14">
            <v>13.32</v>
          </cell>
          <cell r="I14" t="str">
            <v>*</v>
          </cell>
          <cell r="J14">
            <v>33.840000000000003</v>
          </cell>
          <cell r="K14">
            <v>7.1999999999999993</v>
          </cell>
        </row>
        <row r="15">
          <cell r="B15">
            <v>24.379166666666666</v>
          </cell>
          <cell r="C15">
            <v>31.2</v>
          </cell>
          <cell r="D15">
            <v>22</v>
          </cell>
          <cell r="E15">
            <v>85.208333333333329</v>
          </cell>
          <cell r="F15">
            <v>95</v>
          </cell>
          <cell r="G15">
            <v>56</v>
          </cell>
          <cell r="H15">
            <v>11.879999999999999</v>
          </cell>
          <cell r="I15" t="str">
            <v>*</v>
          </cell>
          <cell r="J15">
            <v>27.36</v>
          </cell>
          <cell r="K15">
            <v>19.600000000000001</v>
          </cell>
        </row>
        <row r="16">
          <cell r="B16">
            <v>24.987500000000001</v>
          </cell>
          <cell r="C16">
            <v>32</v>
          </cell>
          <cell r="D16">
            <v>21.8</v>
          </cell>
          <cell r="E16">
            <v>83.375</v>
          </cell>
          <cell r="F16">
            <v>95</v>
          </cell>
          <cell r="G16">
            <v>56</v>
          </cell>
          <cell r="H16">
            <v>11.16</v>
          </cell>
          <cell r="I16" t="str">
            <v>*</v>
          </cell>
          <cell r="J16">
            <v>41.4</v>
          </cell>
          <cell r="K16">
            <v>7.8000000000000007</v>
          </cell>
        </row>
        <row r="17">
          <cell r="B17">
            <v>25.958333333333329</v>
          </cell>
          <cell r="C17">
            <v>33.5</v>
          </cell>
          <cell r="D17">
            <v>21.5</v>
          </cell>
          <cell r="E17">
            <v>76.125</v>
          </cell>
          <cell r="F17">
            <v>95</v>
          </cell>
          <cell r="G17">
            <v>42</v>
          </cell>
          <cell r="H17">
            <v>8.64</v>
          </cell>
          <cell r="I17" t="str">
            <v>*</v>
          </cell>
          <cell r="J17">
            <v>20.16</v>
          </cell>
          <cell r="K17">
            <v>0.60000000000000009</v>
          </cell>
        </row>
        <row r="18">
          <cell r="B18">
            <v>26.504166666666674</v>
          </cell>
          <cell r="C18">
            <v>34</v>
          </cell>
          <cell r="D18">
            <v>22.6</v>
          </cell>
          <cell r="E18">
            <v>69.5</v>
          </cell>
          <cell r="F18">
            <v>82</v>
          </cell>
          <cell r="G18">
            <v>43</v>
          </cell>
          <cell r="H18">
            <v>17.28</v>
          </cell>
          <cell r="I18" t="str">
            <v>*</v>
          </cell>
          <cell r="J18">
            <v>45.36</v>
          </cell>
          <cell r="K18">
            <v>0</v>
          </cell>
        </row>
        <row r="19">
          <cell r="B19">
            <v>26.483333333333334</v>
          </cell>
          <cell r="C19">
            <v>33.799999999999997</v>
          </cell>
          <cell r="D19">
            <v>23.5</v>
          </cell>
          <cell r="E19">
            <v>75.583333333333329</v>
          </cell>
          <cell r="F19">
            <v>88</v>
          </cell>
          <cell r="G19">
            <v>42</v>
          </cell>
          <cell r="H19">
            <v>16.920000000000002</v>
          </cell>
          <cell r="I19" t="str">
            <v>*</v>
          </cell>
          <cell r="J19">
            <v>39.96</v>
          </cell>
          <cell r="K19">
            <v>0.4</v>
          </cell>
        </row>
        <row r="20">
          <cell r="B20">
            <v>26.641666666666666</v>
          </cell>
          <cell r="C20">
            <v>32.700000000000003</v>
          </cell>
          <cell r="D20">
            <v>22.6</v>
          </cell>
          <cell r="E20">
            <v>70.666666666666671</v>
          </cell>
          <cell r="F20">
            <v>88</v>
          </cell>
          <cell r="G20">
            <v>43</v>
          </cell>
          <cell r="H20">
            <v>16.2</v>
          </cell>
          <cell r="I20" t="str">
            <v>*</v>
          </cell>
          <cell r="J20">
            <v>36</v>
          </cell>
          <cell r="K20">
            <v>2.4</v>
          </cell>
        </row>
        <row r="21">
          <cell r="B21">
            <v>25.187499999999996</v>
          </cell>
          <cell r="C21">
            <v>31.7</v>
          </cell>
          <cell r="D21">
            <v>23.1</v>
          </cell>
          <cell r="E21">
            <v>77.291666666666671</v>
          </cell>
          <cell r="F21">
            <v>89</v>
          </cell>
          <cell r="G21">
            <v>51</v>
          </cell>
          <cell r="H21">
            <v>16.559999999999999</v>
          </cell>
          <cell r="I21" t="str">
            <v>*</v>
          </cell>
          <cell r="J21">
            <v>44.64</v>
          </cell>
          <cell r="K21">
            <v>6.2000000000000011</v>
          </cell>
        </row>
        <row r="22">
          <cell r="B22">
            <v>25.341666666666672</v>
          </cell>
          <cell r="C22">
            <v>31.6</v>
          </cell>
          <cell r="D22">
            <v>21.1</v>
          </cell>
          <cell r="E22">
            <v>70.833333333333329</v>
          </cell>
          <cell r="F22">
            <v>87</v>
          </cell>
          <cell r="G22">
            <v>47</v>
          </cell>
          <cell r="H22">
            <v>9.3600000000000012</v>
          </cell>
          <cell r="I22" t="str">
            <v>*</v>
          </cell>
          <cell r="J22">
            <v>23.759999999999998</v>
          </cell>
          <cell r="K22">
            <v>0</v>
          </cell>
        </row>
        <row r="23">
          <cell r="B23">
            <v>25.387500000000003</v>
          </cell>
          <cell r="C23">
            <v>30.7</v>
          </cell>
          <cell r="D23">
            <v>21.9</v>
          </cell>
          <cell r="E23">
            <v>72.416666666666671</v>
          </cell>
          <cell r="F23">
            <v>88</v>
          </cell>
          <cell r="G23">
            <v>54</v>
          </cell>
          <cell r="H23">
            <v>8.2799999999999994</v>
          </cell>
          <cell r="I23" t="str">
            <v>*</v>
          </cell>
          <cell r="J23">
            <v>24.840000000000003</v>
          </cell>
          <cell r="K23">
            <v>0</v>
          </cell>
        </row>
        <row r="24">
          <cell r="B24">
            <v>23.616666666666671</v>
          </cell>
          <cell r="C24">
            <v>27.9</v>
          </cell>
          <cell r="D24">
            <v>21</v>
          </cell>
          <cell r="E24">
            <v>80.125</v>
          </cell>
          <cell r="F24">
            <v>92</v>
          </cell>
          <cell r="G24">
            <v>64</v>
          </cell>
          <cell r="H24">
            <v>7.5600000000000005</v>
          </cell>
          <cell r="I24" t="str">
            <v>*</v>
          </cell>
          <cell r="J24">
            <v>25.56</v>
          </cell>
          <cell r="K24">
            <v>18.599999999999998</v>
          </cell>
        </row>
        <row r="25">
          <cell r="B25">
            <v>24.370833333333334</v>
          </cell>
          <cell r="C25">
            <v>29.3</v>
          </cell>
          <cell r="D25">
            <v>21.9</v>
          </cell>
          <cell r="E25">
            <v>83.458333333333329</v>
          </cell>
          <cell r="F25">
            <v>95</v>
          </cell>
          <cell r="G25">
            <v>57</v>
          </cell>
          <cell r="H25">
            <v>11.879999999999999</v>
          </cell>
          <cell r="I25" t="str">
            <v>*</v>
          </cell>
          <cell r="J25">
            <v>36</v>
          </cell>
          <cell r="K25">
            <v>39.000000000000007</v>
          </cell>
        </row>
        <row r="26">
          <cell r="B26">
            <v>26.837500000000006</v>
          </cell>
          <cell r="C26">
            <v>34.299999999999997</v>
          </cell>
          <cell r="D26">
            <v>22.6</v>
          </cell>
          <cell r="E26">
            <v>71.708333333333329</v>
          </cell>
          <cell r="F26">
            <v>94</v>
          </cell>
          <cell r="G26">
            <v>41</v>
          </cell>
          <cell r="H26">
            <v>9</v>
          </cell>
          <cell r="I26" t="str">
            <v>*</v>
          </cell>
          <cell r="J26">
            <v>25.2</v>
          </cell>
          <cell r="K26">
            <v>0.4</v>
          </cell>
        </row>
        <row r="27">
          <cell r="B27">
            <v>25.816666666666663</v>
          </cell>
          <cell r="C27">
            <v>33.1</v>
          </cell>
          <cell r="D27">
            <v>22.4</v>
          </cell>
          <cell r="E27">
            <v>77.625</v>
          </cell>
          <cell r="F27">
            <v>94</v>
          </cell>
          <cell r="G27">
            <v>48</v>
          </cell>
          <cell r="H27">
            <v>8.2799999999999994</v>
          </cell>
          <cell r="I27" t="str">
            <v>*</v>
          </cell>
          <cell r="J27">
            <v>28.8</v>
          </cell>
          <cell r="K27">
            <v>8.6</v>
          </cell>
        </row>
        <row r="28">
          <cell r="B28">
            <v>22.825000000000003</v>
          </cell>
          <cell r="C28">
            <v>26.3</v>
          </cell>
          <cell r="D28">
            <v>19.2</v>
          </cell>
          <cell r="E28">
            <v>86.5</v>
          </cell>
          <cell r="F28">
            <v>95</v>
          </cell>
          <cell r="G28">
            <v>65</v>
          </cell>
          <cell r="H28">
            <v>10.08</v>
          </cell>
          <cell r="I28" t="str">
            <v>*</v>
          </cell>
          <cell r="J28">
            <v>52.2</v>
          </cell>
          <cell r="K28">
            <v>100.60000000000002</v>
          </cell>
        </row>
        <row r="29">
          <cell r="B29">
            <v>25.066666666666674</v>
          </cell>
          <cell r="C29">
            <v>33.9</v>
          </cell>
          <cell r="D29">
            <v>18.7</v>
          </cell>
          <cell r="E29">
            <v>73.125</v>
          </cell>
          <cell r="F29">
            <v>95</v>
          </cell>
          <cell r="G29">
            <v>36</v>
          </cell>
          <cell r="H29">
            <v>7.5600000000000005</v>
          </cell>
          <cell r="I29" t="str">
            <v>*</v>
          </cell>
          <cell r="J29">
            <v>19.8</v>
          </cell>
          <cell r="K29">
            <v>0.2</v>
          </cell>
        </row>
        <row r="30">
          <cell r="B30">
            <v>25.716666666666665</v>
          </cell>
          <cell r="C30">
            <v>29.1</v>
          </cell>
          <cell r="D30">
            <v>23</v>
          </cell>
          <cell r="E30">
            <v>82.041666666666671</v>
          </cell>
          <cell r="F30">
            <v>95</v>
          </cell>
          <cell r="G30">
            <v>67</v>
          </cell>
          <cell r="H30">
            <v>6.84</v>
          </cell>
          <cell r="I30" t="str">
            <v>*</v>
          </cell>
          <cell r="J30">
            <v>21.96</v>
          </cell>
          <cell r="K30">
            <v>35.6</v>
          </cell>
        </row>
        <row r="31">
          <cell r="B31">
            <v>27.820833333333326</v>
          </cell>
          <cell r="C31">
            <v>35.6</v>
          </cell>
          <cell r="D31">
            <v>22.9</v>
          </cell>
          <cell r="E31">
            <v>73.083333333333329</v>
          </cell>
          <cell r="F31">
            <v>95</v>
          </cell>
          <cell r="G31">
            <v>38</v>
          </cell>
          <cell r="H31">
            <v>5.7600000000000007</v>
          </cell>
          <cell r="I31" t="str">
            <v>*</v>
          </cell>
          <cell r="J31">
            <v>19.8</v>
          </cell>
          <cell r="K31">
            <v>0.2</v>
          </cell>
        </row>
        <row r="32">
          <cell r="B32">
            <v>28.104166666666661</v>
          </cell>
          <cell r="C32">
            <v>35.299999999999997</v>
          </cell>
          <cell r="D32">
            <v>22.7</v>
          </cell>
          <cell r="E32">
            <v>66.791666666666671</v>
          </cell>
          <cell r="F32">
            <v>88</v>
          </cell>
          <cell r="G32">
            <v>37</v>
          </cell>
          <cell r="H32">
            <v>6.48</v>
          </cell>
          <cell r="I32" t="str">
            <v>*</v>
          </cell>
          <cell r="J32">
            <v>18.36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23.349999999999998</v>
          </cell>
          <cell r="C5">
            <v>29.2</v>
          </cell>
          <cell r="D5">
            <v>20</v>
          </cell>
          <cell r="E5">
            <v>91</v>
          </cell>
          <cell r="F5">
            <v>100</v>
          </cell>
          <cell r="G5">
            <v>67</v>
          </cell>
          <cell r="H5">
            <v>14.04</v>
          </cell>
          <cell r="I5" t="str">
            <v>*</v>
          </cell>
          <cell r="J5">
            <v>27.720000000000002</v>
          </cell>
          <cell r="K5">
            <v>0.2</v>
          </cell>
        </row>
        <row r="6">
          <cell r="B6">
            <v>23.979166666666668</v>
          </cell>
          <cell r="C6">
            <v>31</v>
          </cell>
          <cell r="D6">
            <v>20.2</v>
          </cell>
          <cell r="E6">
            <v>90.708333333333329</v>
          </cell>
          <cell r="F6">
            <v>100</v>
          </cell>
          <cell r="G6">
            <v>58</v>
          </cell>
          <cell r="H6">
            <v>13.32</v>
          </cell>
          <cell r="I6" t="str">
            <v>*</v>
          </cell>
          <cell r="J6">
            <v>75.600000000000009</v>
          </cell>
          <cell r="K6">
            <v>17</v>
          </cell>
        </row>
        <row r="7">
          <cell r="B7">
            <v>22.029166666666665</v>
          </cell>
          <cell r="C7">
            <v>28.8</v>
          </cell>
          <cell r="D7">
            <v>19</v>
          </cell>
          <cell r="E7">
            <v>97.333333333333329</v>
          </cell>
          <cell r="F7">
            <v>100</v>
          </cell>
          <cell r="G7">
            <v>73</v>
          </cell>
          <cell r="H7">
            <v>21.240000000000002</v>
          </cell>
          <cell r="I7" t="str">
            <v>*</v>
          </cell>
          <cell r="J7">
            <v>67.680000000000007</v>
          </cell>
          <cell r="K7">
            <v>23.8</v>
          </cell>
        </row>
        <row r="8">
          <cell r="B8">
            <v>22.745833333333337</v>
          </cell>
          <cell r="C8">
            <v>28.8</v>
          </cell>
          <cell r="D8">
            <v>19.2</v>
          </cell>
          <cell r="E8">
            <v>90.125</v>
          </cell>
          <cell r="F8">
            <v>100</v>
          </cell>
          <cell r="G8">
            <v>66</v>
          </cell>
          <cell r="H8">
            <v>12.96</v>
          </cell>
          <cell r="I8" t="str">
            <v>*</v>
          </cell>
          <cell r="J8">
            <v>28.08</v>
          </cell>
          <cell r="K8">
            <v>0.2</v>
          </cell>
        </row>
        <row r="9">
          <cell r="B9">
            <v>23.708333333333329</v>
          </cell>
          <cell r="C9">
            <v>29.3</v>
          </cell>
          <cell r="D9">
            <v>20.399999999999999</v>
          </cell>
          <cell r="E9">
            <v>89.833333333333329</v>
          </cell>
          <cell r="F9">
            <v>100</v>
          </cell>
          <cell r="G9">
            <v>64</v>
          </cell>
          <cell r="H9">
            <v>11.879999999999999</v>
          </cell>
          <cell r="I9" t="str">
            <v>*</v>
          </cell>
          <cell r="J9">
            <v>33.840000000000003</v>
          </cell>
          <cell r="K9">
            <v>0</v>
          </cell>
        </row>
        <row r="10">
          <cell r="B10">
            <v>24.195833333333329</v>
          </cell>
          <cell r="C10">
            <v>30.7</v>
          </cell>
          <cell r="D10">
            <v>19.2</v>
          </cell>
          <cell r="E10">
            <v>84.125</v>
          </cell>
          <cell r="F10">
            <v>100</v>
          </cell>
          <cell r="G10">
            <v>57</v>
          </cell>
          <cell r="H10">
            <v>15.120000000000001</v>
          </cell>
          <cell r="I10" t="str">
            <v>*</v>
          </cell>
          <cell r="J10">
            <v>40.680000000000007</v>
          </cell>
          <cell r="K10">
            <v>0</v>
          </cell>
        </row>
        <row r="11">
          <cell r="B11">
            <v>22.733333333333334</v>
          </cell>
          <cell r="C11">
            <v>28.7</v>
          </cell>
          <cell r="D11">
            <v>20.5</v>
          </cell>
          <cell r="E11">
            <v>93.916666666666671</v>
          </cell>
          <cell r="F11">
            <v>100</v>
          </cell>
          <cell r="G11">
            <v>66</v>
          </cell>
          <cell r="H11">
            <v>16.920000000000002</v>
          </cell>
          <cell r="I11" t="str">
            <v>*</v>
          </cell>
          <cell r="J11">
            <v>28.8</v>
          </cell>
          <cell r="K11">
            <v>8.3999999999999986</v>
          </cell>
        </row>
        <row r="12">
          <cell r="B12">
            <v>24.537499999999998</v>
          </cell>
          <cell r="C12">
            <v>31.3</v>
          </cell>
          <cell r="D12">
            <v>19.3</v>
          </cell>
          <cell r="E12">
            <v>83.75</v>
          </cell>
          <cell r="F12">
            <v>100</v>
          </cell>
          <cell r="G12">
            <v>48</v>
          </cell>
          <cell r="H12">
            <v>14.04</v>
          </cell>
          <cell r="I12" t="str">
            <v>*</v>
          </cell>
          <cell r="J12">
            <v>32.4</v>
          </cell>
          <cell r="K12">
            <v>0</v>
          </cell>
        </row>
        <row r="13">
          <cell r="B13">
            <v>24.924999999999997</v>
          </cell>
          <cell r="C13">
            <v>31.2</v>
          </cell>
          <cell r="D13">
            <v>20.6</v>
          </cell>
          <cell r="E13">
            <v>84.958333333333329</v>
          </cell>
          <cell r="F13">
            <v>100</v>
          </cell>
          <cell r="G13">
            <v>55</v>
          </cell>
          <cell r="H13">
            <v>27.720000000000002</v>
          </cell>
          <cell r="I13" t="str">
            <v>*</v>
          </cell>
          <cell r="J13">
            <v>45.72</v>
          </cell>
          <cell r="K13">
            <v>0</v>
          </cell>
        </row>
        <row r="14">
          <cell r="B14">
            <v>21.866666666666664</v>
          </cell>
          <cell r="C14">
            <v>26.9</v>
          </cell>
          <cell r="D14">
            <v>18.899999999999999</v>
          </cell>
          <cell r="E14">
            <v>93.791666666666671</v>
          </cell>
          <cell r="F14">
            <v>100</v>
          </cell>
          <cell r="G14">
            <v>74</v>
          </cell>
          <cell r="H14">
            <v>27.36</v>
          </cell>
          <cell r="I14" t="str">
            <v>*</v>
          </cell>
          <cell r="J14">
            <v>48.96</v>
          </cell>
          <cell r="K14">
            <v>13.8</v>
          </cell>
        </row>
        <row r="15">
          <cell r="B15">
            <v>22.395833333333332</v>
          </cell>
          <cell r="C15">
            <v>29</v>
          </cell>
          <cell r="D15">
            <v>18.8</v>
          </cell>
          <cell r="E15">
            <v>88.375</v>
          </cell>
          <cell r="F15">
            <v>100</v>
          </cell>
          <cell r="G15">
            <v>57</v>
          </cell>
          <cell r="H15">
            <v>10.44</v>
          </cell>
          <cell r="I15" t="str">
            <v>*</v>
          </cell>
          <cell r="J15">
            <v>19.8</v>
          </cell>
          <cell r="K15">
            <v>0.4</v>
          </cell>
        </row>
        <row r="16">
          <cell r="B16">
            <v>23.616666666666671</v>
          </cell>
          <cell r="C16">
            <v>30.2</v>
          </cell>
          <cell r="D16">
            <v>20.2</v>
          </cell>
          <cell r="E16">
            <v>89.458333333333329</v>
          </cell>
          <cell r="F16">
            <v>100</v>
          </cell>
          <cell r="G16">
            <v>63</v>
          </cell>
          <cell r="H16">
            <v>19.079999999999998</v>
          </cell>
          <cell r="I16" t="str">
            <v>*</v>
          </cell>
          <cell r="J16">
            <v>49.680000000000007</v>
          </cell>
          <cell r="K16">
            <v>0.8</v>
          </cell>
        </row>
        <row r="17">
          <cell r="B17">
            <v>23.304166666666664</v>
          </cell>
          <cell r="C17">
            <v>29.1</v>
          </cell>
          <cell r="D17">
            <v>20</v>
          </cell>
          <cell r="E17">
            <v>86.5</v>
          </cell>
          <cell r="F17">
            <v>100</v>
          </cell>
          <cell r="G17">
            <v>58</v>
          </cell>
          <cell r="H17">
            <v>14.04</v>
          </cell>
          <cell r="I17" t="str">
            <v>*</v>
          </cell>
          <cell r="J17">
            <v>24.840000000000003</v>
          </cell>
          <cell r="K17">
            <v>0</v>
          </cell>
        </row>
        <row r="18">
          <cell r="B18">
            <v>25.166666666666671</v>
          </cell>
          <cell r="C18">
            <v>31.6</v>
          </cell>
          <cell r="D18">
            <v>21.4</v>
          </cell>
          <cell r="E18">
            <v>77.291666666666671</v>
          </cell>
          <cell r="F18">
            <v>95</v>
          </cell>
          <cell r="G18">
            <v>52</v>
          </cell>
          <cell r="H18">
            <v>16.559999999999999</v>
          </cell>
          <cell r="I18" t="str">
            <v>*</v>
          </cell>
          <cell r="J18">
            <v>37.440000000000005</v>
          </cell>
          <cell r="K18">
            <v>0</v>
          </cell>
        </row>
        <row r="19">
          <cell r="B19">
            <v>23.137500000000003</v>
          </cell>
          <cell r="C19">
            <v>29.7</v>
          </cell>
          <cell r="D19">
            <v>20.100000000000001</v>
          </cell>
          <cell r="E19">
            <v>90.333333333333329</v>
          </cell>
          <cell r="F19">
            <v>100</v>
          </cell>
          <cell r="G19">
            <v>63</v>
          </cell>
          <cell r="H19">
            <v>28.44</v>
          </cell>
          <cell r="I19" t="str">
            <v>*</v>
          </cell>
          <cell r="J19">
            <v>55.800000000000004</v>
          </cell>
          <cell r="K19">
            <v>21.599999999999998</v>
          </cell>
        </row>
        <row r="20">
          <cell r="B20">
            <v>22.787500000000005</v>
          </cell>
          <cell r="C20">
            <v>29.2</v>
          </cell>
          <cell r="D20">
            <v>20.399999999999999</v>
          </cell>
          <cell r="E20">
            <v>92.25</v>
          </cell>
          <cell r="F20">
            <v>100</v>
          </cell>
          <cell r="G20">
            <v>70</v>
          </cell>
          <cell r="H20">
            <v>22.68</v>
          </cell>
          <cell r="I20" t="str">
            <v>*</v>
          </cell>
          <cell r="J20">
            <v>61.560000000000009</v>
          </cell>
          <cell r="K20">
            <v>1.8</v>
          </cell>
        </row>
        <row r="21">
          <cell r="B21">
            <v>21.558333333333326</v>
          </cell>
          <cell r="C21">
            <v>25.2</v>
          </cell>
          <cell r="D21">
            <v>18.100000000000001</v>
          </cell>
          <cell r="E21">
            <v>93.375</v>
          </cell>
          <cell r="F21">
            <v>100</v>
          </cell>
          <cell r="G21">
            <v>72</v>
          </cell>
          <cell r="H21">
            <v>29.880000000000003</v>
          </cell>
          <cell r="I21" t="str">
            <v>*</v>
          </cell>
          <cell r="J21">
            <v>51.12</v>
          </cell>
          <cell r="K21">
            <v>14.2</v>
          </cell>
        </row>
        <row r="22">
          <cell r="B22">
            <v>21.754166666666666</v>
          </cell>
          <cell r="C22">
            <v>27.8</v>
          </cell>
          <cell r="D22">
            <v>17.8</v>
          </cell>
          <cell r="E22">
            <v>84.583333333333329</v>
          </cell>
          <cell r="F22">
            <v>100</v>
          </cell>
          <cell r="G22">
            <v>56</v>
          </cell>
          <cell r="H22">
            <v>20.16</v>
          </cell>
          <cell r="I22" t="str">
            <v>*</v>
          </cell>
          <cell r="J22">
            <v>39.96</v>
          </cell>
          <cell r="K22">
            <v>0</v>
          </cell>
        </row>
        <row r="23">
          <cell r="B23">
            <v>21.3</v>
          </cell>
          <cell r="C23">
            <v>28.4</v>
          </cell>
          <cell r="D23">
            <v>15</v>
          </cell>
          <cell r="E23">
            <v>79.541666666666671</v>
          </cell>
          <cell r="F23">
            <v>95</v>
          </cell>
          <cell r="G23">
            <v>66</v>
          </cell>
          <cell r="H23">
            <v>25.2</v>
          </cell>
          <cell r="I23" t="str">
            <v>*</v>
          </cell>
          <cell r="J23">
            <v>40.680000000000007</v>
          </cell>
          <cell r="K23">
            <v>0</v>
          </cell>
        </row>
        <row r="24">
          <cell r="B24">
            <v>22.225000000000005</v>
          </cell>
          <cell r="C24">
            <v>27.5</v>
          </cell>
          <cell r="D24">
            <v>19.899999999999999</v>
          </cell>
          <cell r="E24">
            <v>91.875</v>
          </cell>
          <cell r="F24">
            <v>100</v>
          </cell>
          <cell r="G24">
            <v>69</v>
          </cell>
          <cell r="H24">
            <v>22.32</v>
          </cell>
          <cell r="I24" t="str">
            <v>*</v>
          </cell>
          <cell r="J24">
            <v>34.92</v>
          </cell>
          <cell r="K24">
            <v>40.199999999999996</v>
          </cell>
        </row>
        <row r="25">
          <cell r="B25">
            <v>22.241666666666664</v>
          </cell>
          <cell r="C25">
            <v>28.6</v>
          </cell>
          <cell r="D25">
            <v>19.5</v>
          </cell>
          <cell r="E25">
            <v>93.541666666666671</v>
          </cell>
          <cell r="F25">
            <v>100</v>
          </cell>
          <cell r="G25">
            <v>62</v>
          </cell>
          <cell r="H25">
            <v>20.88</v>
          </cell>
          <cell r="I25" t="str">
            <v>*</v>
          </cell>
          <cell r="J25">
            <v>33.480000000000004</v>
          </cell>
          <cell r="K25">
            <v>38.200000000000003</v>
          </cell>
        </row>
        <row r="26">
          <cell r="B26">
            <v>23.900000000000002</v>
          </cell>
          <cell r="C26">
            <v>30.6</v>
          </cell>
          <cell r="D26">
            <v>20</v>
          </cell>
          <cell r="E26">
            <v>85.5</v>
          </cell>
          <cell r="F26">
            <v>100</v>
          </cell>
          <cell r="G26">
            <v>53</v>
          </cell>
          <cell r="H26">
            <v>18.36</v>
          </cell>
          <cell r="I26" t="str">
            <v>*</v>
          </cell>
          <cell r="J26">
            <v>44.28</v>
          </cell>
          <cell r="K26">
            <v>1.2</v>
          </cell>
        </row>
        <row r="27">
          <cell r="B27">
            <v>24.170833333333331</v>
          </cell>
          <cell r="C27">
            <v>30.1</v>
          </cell>
          <cell r="D27">
            <v>19.600000000000001</v>
          </cell>
          <cell r="E27">
            <v>85.791666666666671</v>
          </cell>
          <cell r="F27">
            <v>100</v>
          </cell>
          <cell r="G27">
            <v>59</v>
          </cell>
          <cell r="H27">
            <v>19.440000000000001</v>
          </cell>
          <cell r="I27" t="str">
            <v>*</v>
          </cell>
          <cell r="J27">
            <v>41.04</v>
          </cell>
          <cell r="K27">
            <v>0</v>
          </cell>
        </row>
        <row r="28">
          <cell r="B28">
            <v>22.212499999999995</v>
          </cell>
          <cell r="C28">
            <v>27.9</v>
          </cell>
          <cell r="D28">
            <v>18.5</v>
          </cell>
          <cell r="E28">
            <v>94.083333333333329</v>
          </cell>
          <cell r="F28">
            <v>100</v>
          </cell>
          <cell r="G28">
            <v>68</v>
          </cell>
          <cell r="H28">
            <v>20.88</v>
          </cell>
          <cell r="I28" t="str">
            <v>*</v>
          </cell>
          <cell r="J28">
            <v>55.800000000000004</v>
          </cell>
          <cell r="K28">
            <v>9.1999999999999975</v>
          </cell>
        </row>
        <row r="29">
          <cell r="B29">
            <v>23.562499999999996</v>
          </cell>
          <cell r="C29">
            <v>31</v>
          </cell>
          <cell r="D29">
            <v>17.399999999999999</v>
          </cell>
          <cell r="E29">
            <v>80.416666666666671</v>
          </cell>
          <cell r="F29">
            <v>100</v>
          </cell>
          <cell r="G29">
            <v>51</v>
          </cell>
          <cell r="H29">
            <v>14.04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24.099999999999994</v>
          </cell>
          <cell r="C30">
            <v>29.6</v>
          </cell>
          <cell r="D30">
            <v>20.399999999999999</v>
          </cell>
          <cell r="E30">
            <v>86.291666666666671</v>
          </cell>
          <cell r="F30">
            <v>100</v>
          </cell>
          <cell r="G30">
            <v>63</v>
          </cell>
          <cell r="H30">
            <v>19.079999999999998</v>
          </cell>
          <cell r="I30" t="str">
            <v>*</v>
          </cell>
          <cell r="J30">
            <v>30.6</v>
          </cell>
          <cell r="K30">
            <v>0.8</v>
          </cell>
        </row>
        <row r="31">
          <cell r="B31">
            <v>23.691666666666663</v>
          </cell>
          <cell r="C31">
            <v>33.1</v>
          </cell>
          <cell r="D31">
            <v>20.3</v>
          </cell>
          <cell r="E31">
            <v>88.291666666666671</v>
          </cell>
          <cell r="F31">
            <v>100</v>
          </cell>
          <cell r="G31">
            <v>49</v>
          </cell>
          <cell r="H31">
            <v>19.079999999999998</v>
          </cell>
          <cell r="I31" t="str">
            <v>*</v>
          </cell>
          <cell r="J31">
            <v>41.4</v>
          </cell>
          <cell r="K31">
            <v>20</v>
          </cell>
        </row>
        <row r="32">
          <cell r="B32">
            <v>24.570833333333336</v>
          </cell>
          <cell r="C32">
            <v>33.299999999999997</v>
          </cell>
          <cell r="D32">
            <v>19.600000000000001</v>
          </cell>
          <cell r="E32">
            <v>82.791666666666671</v>
          </cell>
          <cell r="F32">
            <v>100</v>
          </cell>
          <cell r="G32">
            <v>46</v>
          </cell>
          <cell r="H32">
            <v>18.720000000000002</v>
          </cell>
          <cell r="I32" t="str">
            <v>*</v>
          </cell>
          <cell r="J32">
            <v>44.28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23.637499999999999</v>
          </cell>
          <cell r="C5">
            <v>31.4</v>
          </cell>
          <cell r="D5">
            <v>21</v>
          </cell>
          <cell r="E5">
            <v>73.375</v>
          </cell>
          <cell r="F5">
            <v>98</v>
          </cell>
          <cell r="G5">
            <v>54</v>
          </cell>
          <cell r="H5">
            <v>11.520000000000001</v>
          </cell>
          <cell r="I5" t="str">
            <v>*</v>
          </cell>
          <cell r="J5">
            <v>41.4</v>
          </cell>
          <cell r="K5">
            <v>8.6</v>
          </cell>
        </row>
        <row r="6">
          <cell r="B6">
            <v>24.983333333333338</v>
          </cell>
          <cell r="C6">
            <v>31.5</v>
          </cell>
          <cell r="D6">
            <v>22.9</v>
          </cell>
          <cell r="E6">
            <v>76.777777777777771</v>
          </cell>
          <cell r="F6">
            <v>100</v>
          </cell>
          <cell r="G6">
            <v>58</v>
          </cell>
          <cell r="H6">
            <v>17.28</v>
          </cell>
          <cell r="I6" t="str">
            <v>*</v>
          </cell>
          <cell r="J6">
            <v>28.44</v>
          </cell>
          <cell r="K6">
            <v>2.2000000000000002</v>
          </cell>
        </row>
        <row r="7">
          <cell r="B7">
            <v>22.229166666666668</v>
          </cell>
          <cell r="C7">
            <v>28.4</v>
          </cell>
          <cell r="D7">
            <v>19.600000000000001</v>
          </cell>
          <cell r="E7">
            <v>82.333333333333329</v>
          </cell>
          <cell r="F7">
            <v>96</v>
          </cell>
          <cell r="G7">
            <v>74</v>
          </cell>
          <cell r="H7">
            <v>19.8</v>
          </cell>
          <cell r="I7" t="str">
            <v>*</v>
          </cell>
          <cell r="J7">
            <v>43.56</v>
          </cell>
          <cell r="K7">
            <v>59</v>
          </cell>
        </row>
        <row r="8">
          <cell r="B8">
            <v>23.541666666666668</v>
          </cell>
          <cell r="C8">
            <v>29.4</v>
          </cell>
          <cell r="D8">
            <v>20</v>
          </cell>
          <cell r="E8">
            <v>68.7</v>
          </cell>
          <cell r="F8">
            <v>100</v>
          </cell>
          <cell r="G8">
            <v>56</v>
          </cell>
          <cell r="H8">
            <v>11.879999999999999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25.75</v>
          </cell>
          <cell r="C9">
            <v>31.7</v>
          </cell>
          <cell r="D9">
            <v>21.4</v>
          </cell>
          <cell r="E9">
            <v>69.4375</v>
          </cell>
          <cell r="F9">
            <v>100</v>
          </cell>
          <cell r="G9">
            <v>43</v>
          </cell>
          <cell r="H9">
            <v>10.8</v>
          </cell>
          <cell r="I9" t="str">
            <v>*</v>
          </cell>
          <cell r="J9">
            <v>23.400000000000002</v>
          </cell>
          <cell r="K9">
            <v>0</v>
          </cell>
        </row>
        <row r="10">
          <cell r="B10">
            <v>26.329166666666666</v>
          </cell>
          <cell r="C10">
            <v>33.200000000000003</v>
          </cell>
          <cell r="D10">
            <v>21.6</v>
          </cell>
          <cell r="E10">
            <v>65.5</v>
          </cell>
          <cell r="F10">
            <v>100</v>
          </cell>
          <cell r="G10">
            <v>35</v>
          </cell>
          <cell r="H10">
            <v>18</v>
          </cell>
          <cell r="I10" t="str">
            <v>*</v>
          </cell>
          <cell r="J10">
            <v>30.6</v>
          </cell>
          <cell r="K10">
            <v>0</v>
          </cell>
        </row>
        <row r="11">
          <cell r="B11">
            <v>24.6875</v>
          </cell>
          <cell r="C11">
            <v>31.3</v>
          </cell>
          <cell r="D11">
            <v>22.8</v>
          </cell>
          <cell r="E11">
            <v>77.117647058823536</v>
          </cell>
          <cell r="F11">
            <v>100</v>
          </cell>
          <cell r="G11">
            <v>57</v>
          </cell>
          <cell r="H11">
            <v>21.240000000000002</v>
          </cell>
          <cell r="I11" t="str">
            <v>*</v>
          </cell>
          <cell r="J11">
            <v>39.6</v>
          </cell>
          <cell r="K11">
            <v>0.2</v>
          </cell>
        </row>
        <row r="12">
          <cell r="B12">
            <v>26.225000000000005</v>
          </cell>
          <cell r="C12">
            <v>31.3</v>
          </cell>
          <cell r="D12">
            <v>22.6</v>
          </cell>
          <cell r="E12">
            <v>66.230769230769226</v>
          </cell>
          <cell r="F12">
            <v>100</v>
          </cell>
          <cell r="G12">
            <v>46</v>
          </cell>
          <cell r="H12">
            <v>16.2</v>
          </cell>
          <cell r="I12" t="str">
            <v>*</v>
          </cell>
          <cell r="J12">
            <v>23.400000000000002</v>
          </cell>
          <cell r="K12">
            <v>0</v>
          </cell>
        </row>
        <row r="13">
          <cell r="B13">
            <v>27.008333333333336</v>
          </cell>
          <cell r="C13">
            <v>34</v>
          </cell>
          <cell r="D13">
            <v>23.2</v>
          </cell>
          <cell r="E13">
            <v>72.545454545454547</v>
          </cell>
          <cell r="F13">
            <v>100</v>
          </cell>
          <cell r="G13">
            <v>45</v>
          </cell>
          <cell r="H13">
            <v>14.76</v>
          </cell>
          <cell r="I13" t="str">
            <v>*</v>
          </cell>
          <cell r="J13">
            <v>38.159999999999997</v>
          </cell>
          <cell r="K13">
            <v>0</v>
          </cell>
        </row>
        <row r="14">
          <cell r="B14">
            <v>24.254166666666666</v>
          </cell>
          <cell r="C14">
            <v>28.4</v>
          </cell>
          <cell r="D14">
            <v>21</v>
          </cell>
          <cell r="E14">
            <v>82.666666666666671</v>
          </cell>
          <cell r="F14">
            <v>100</v>
          </cell>
          <cell r="G14">
            <v>61</v>
          </cell>
          <cell r="H14">
            <v>17.28</v>
          </cell>
          <cell r="I14" t="str">
            <v>*</v>
          </cell>
          <cell r="J14">
            <v>38.159999999999997</v>
          </cell>
          <cell r="K14">
            <v>6.2</v>
          </cell>
        </row>
        <row r="15">
          <cell r="B15">
            <v>23.504166666666666</v>
          </cell>
          <cell r="C15">
            <v>29.8</v>
          </cell>
          <cell r="D15">
            <v>20.6</v>
          </cell>
          <cell r="E15">
            <v>76</v>
          </cell>
          <cell r="F15">
            <v>100</v>
          </cell>
          <cell r="G15">
            <v>54</v>
          </cell>
          <cell r="H15">
            <v>31.680000000000003</v>
          </cell>
          <cell r="I15" t="str">
            <v>*</v>
          </cell>
          <cell r="J15">
            <v>54.36</v>
          </cell>
          <cell r="K15">
            <v>11</v>
          </cell>
        </row>
        <row r="16">
          <cell r="B16">
            <v>23.899999999999995</v>
          </cell>
          <cell r="C16">
            <v>30.8</v>
          </cell>
          <cell r="D16">
            <v>20.9</v>
          </cell>
          <cell r="E16">
            <v>82</v>
          </cell>
          <cell r="F16">
            <v>100</v>
          </cell>
          <cell r="G16">
            <v>60</v>
          </cell>
          <cell r="H16">
            <v>18.720000000000002</v>
          </cell>
          <cell r="I16" t="str">
            <v>*</v>
          </cell>
          <cell r="J16">
            <v>63.72</v>
          </cell>
          <cell r="K16">
            <v>60.400000000000006</v>
          </cell>
        </row>
        <row r="17">
          <cell r="B17">
            <v>24.283333333333331</v>
          </cell>
          <cell r="C17">
            <v>31.7</v>
          </cell>
          <cell r="D17">
            <v>20.8</v>
          </cell>
          <cell r="E17">
            <v>70.3</v>
          </cell>
          <cell r="F17">
            <v>100</v>
          </cell>
          <cell r="G17">
            <v>47</v>
          </cell>
          <cell r="H17">
            <v>15.840000000000002</v>
          </cell>
          <cell r="I17" t="str">
            <v>*</v>
          </cell>
          <cell r="J17">
            <v>31.319999999999997</v>
          </cell>
          <cell r="K17">
            <v>0.2</v>
          </cell>
        </row>
        <row r="18">
          <cell r="B18">
            <v>26.120833333333326</v>
          </cell>
          <cell r="C18">
            <v>34.5</v>
          </cell>
          <cell r="D18">
            <v>21</v>
          </cell>
          <cell r="E18">
            <v>60</v>
          </cell>
          <cell r="F18">
            <v>100</v>
          </cell>
          <cell r="G18">
            <v>42</v>
          </cell>
          <cell r="H18">
            <v>18</v>
          </cell>
          <cell r="I18" t="str">
            <v>*</v>
          </cell>
          <cell r="J18">
            <v>36</v>
          </cell>
          <cell r="K18">
            <v>0</v>
          </cell>
        </row>
        <row r="19">
          <cell r="B19">
            <v>25.729166666666668</v>
          </cell>
          <cell r="C19">
            <v>33.6</v>
          </cell>
          <cell r="D19">
            <v>22.6</v>
          </cell>
          <cell r="E19">
            <v>72.13333333333334</v>
          </cell>
          <cell r="F19">
            <v>100</v>
          </cell>
          <cell r="G19">
            <v>46</v>
          </cell>
          <cell r="H19">
            <v>23.040000000000003</v>
          </cell>
          <cell r="I19" t="str">
            <v>*</v>
          </cell>
          <cell r="J19">
            <v>52.92</v>
          </cell>
          <cell r="K19">
            <v>3.5999999999999996</v>
          </cell>
        </row>
        <row r="20">
          <cell r="B20">
            <v>26.133333333333329</v>
          </cell>
          <cell r="C20">
            <v>31.5</v>
          </cell>
          <cell r="D20">
            <v>22.3</v>
          </cell>
          <cell r="E20">
            <v>67.375</v>
          </cell>
          <cell r="F20">
            <v>98</v>
          </cell>
          <cell r="G20">
            <v>52</v>
          </cell>
          <cell r="H20">
            <v>25.92</v>
          </cell>
          <cell r="I20" t="str">
            <v>*</v>
          </cell>
          <cell r="J20">
            <v>42.84</v>
          </cell>
          <cell r="K20">
            <v>0</v>
          </cell>
        </row>
        <row r="21">
          <cell r="B21">
            <v>23.966666666666669</v>
          </cell>
          <cell r="C21">
            <v>27</v>
          </cell>
          <cell r="D21">
            <v>21</v>
          </cell>
          <cell r="E21">
            <v>83.125</v>
          </cell>
          <cell r="F21">
            <v>100</v>
          </cell>
          <cell r="G21">
            <v>67</v>
          </cell>
          <cell r="H21">
            <v>15.120000000000001</v>
          </cell>
          <cell r="I21" t="str">
            <v>*</v>
          </cell>
          <cell r="J21">
            <v>33.840000000000003</v>
          </cell>
          <cell r="K21">
            <v>10.4</v>
          </cell>
        </row>
        <row r="22">
          <cell r="B22">
            <v>23.479166666666668</v>
          </cell>
          <cell r="C22">
            <v>29.4</v>
          </cell>
          <cell r="D22">
            <v>19.3</v>
          </cell>
          <cell r="E22">
            <v>70.666666666666671</v>
          </cell>
          <cell r="F22">
            <v>100</v>
          </cell>
          <cell r="G22">
            <v>50</v>
          </cell>
          <cell r="H22">
            <v>15.48</v>
          </cell>
          <cell r="I22" t="str">
            <v>*</v>
          </cell>
          <cell r="J22">
            <v>35.28</v>
          </cell>
          <cell r="K22">
            <v>0</v>
          </cell>
        </row>
        <row r="23">
          <cell r="B23">
            <v>23.766666666666666</v>
          </cell>
          <cell r="C23">
            <v>27.7</v>
          </cell>
          <cell r="D23">
            <v>20.9</v>
          </cell>
          <cell r="E23">
            <v>70.083333333333329</v>
          </cell>
          <cell r="F23">
            <v>85</v>
          </cell>
          <cell r="G23">
            <v>58</v>
          </cell>
          <cell r="H23">
            <v>23.400000000000002</v>
          </cell>
          <cell r="I23" t="str">
            <v>*</v>
          </cell>
          <cell r="J23">
            <v>43.92</v>
          </cell>
          <cell r="K23">
            <v>0</v>
          </cell>
        </row>
        <row r="24">
          <cell r="B24">
            <v>21.4375</v>
          </cell>
          <cell r="C24">
            <v>23.7</v>
          </cell>
          <cell r="D24">
            <v>19.5</v>
          </cell>
          <cell r="E24">
            <v>83.6</v>
          </cell>
          <cell r="F24">
            <v>93</v>
          </cell>
          <cell r="G24">
            <v>73</v>
          </cell>
          <cell r="H24">
            <v>21.6</v>
          </cell>
          <cell r="I24" t="str">
            <v>*</v>
          </cell>
          <cell r="J24">
            <v>35.28</v>
          </cell>
          <cell r="K24">
            <v>38.199999999999996</v>
          </cell>
        </row>
        <row r="25">
          <cell r="B25">
            <v>23.462500000000002</v>
          </cell>
          <cell r="C25">
            <v>28.1</v>
          </cell>
          <cell r="D25">
            <v>21.4</v>
          </cell>
          <cell r="E25">
            <v>84.125</v>
          </cell>
          <cell r="F25">
            <v>100</v>
          </cell>
          <cell r="G25">
            <v>63</v>
          </cell>
          <cell r="H25">
            <v>16.920000000000002</v>
          </cell>
          <cell r="I25" t="str">
            <v>*</v>
          </cell>
          <cell r="J25">
            <v>28.44</v>
          </cell>
          <cell r="K25">
            <v>10.399999999999999</v>
          </cell>
        </row>
        <row r="26">
          <cell r="B26">
            <v>24.875</v>
          </cell>
          <cell r="C26">
            <v>31.4</v>
          </cell>
          <cell r="D26">
            <v>21.7</v>
          </cell>
          <cell r="E26">
            <v>71.8</v>
          </cell>
          <cell r="F26">
            <v>100</v>
          </cell>
          <cell r="G26">
            <v>49</v>
          </cell>
          <cell r="H26">
            <v>14.4</v>
          </cell>
          <cell r="I26" t="str">
            <v>*</v>
          </cell>
          <cell r="J26">
            <v>27.36</v>
          </cell>
          <cell r="K26">
            <v>21.799999999999997</v>
          </cell>
        </row>
        <row r="27">
          <cell r="B27">
            <v>25.270833333333332</v>
          </cell>
          <cell r="C27">
            <v>31.2</v>
          </cell>
          <cell r="D27">
            <v>21.8</v>
          </cell>
          <cell r="E27">
            <v>69.181818181818187</v>
          </cell>
          <cell r="F27">
            <v>100</v>
          </cell>
          <cell r="G27">
            <v>54</v>
          </cell>
          <cell r="H27">
            <v>10.44</v>
          </cell>
          <cell r="I27" t="str">
            <v>*</v>
          </cell>
          <cell r="J27">
            <v>24.840000000000003</v>
          </cell>
          <cell r="K27">
            <v>2.2000000000000002</v>
          </cell>
        </row>
        <row r="28">
          <cell r="B28">
            <v>21.287499999999998</v>
          </cell>
          <cell r="C28">
            <v>26.4</v>
          </cell>
          <cell r="D28">
            <v>19.2</v>
          </cell>
          <cell r="E28">
            <v>91.75</v>
          </cell>
          <cell r="F28">
            <v>100</v>
          </cell>
          <cell r="G28">
            <v>70</v>
          </cell>
          <cell r="H28">
            <v>21.240000000000002</v>
          </cell>
          <cell r="I28" t="str">
            <v>*</v>
          </cell>
          <cell r="J28">
            <v>44.28</v>
          </cell>
          <cell r="K28">
            <v>8</v>
          </cell>
        </row>
        <row r="29">
          <cell r="B29">
            <v>24</v>
          </cell>
          <cell r="C29">
            <v>31.5</v>
          </cell>
          <cell r="D29">
            <v>18.3</v>
          </cell>
          <cell r="E29">
            <v>59.666666666666664</v>
          </cell>
          <cell r="F29">
            <v>100</v>
          </cell>
          <cell r="G29">
            <v>46</v>
          </cell>
          <cell r="H29">
            <v>11.879999999999999</v>
          </cell>
          <cell r="I29" t="str">
            <v>*</v>
          </cell>
          <cell r="J29">
            <v>25.2</v>
          </cell>
          <cell r="K29">
            <v>0.2</v>
          </cell>
        </row>
        <row r="30">
          <cell r="B30">
            <v>25.458333333333332</v>
          </cell>
          <cell r="C30">
            <v>30.4</v>
          </cell>
          <cell r="D30">
            <v>21.2</v>
          </cell>
          <cell r="E30">
            <v>74.181818181818187</v>
          </cell>
          <cell r="F30">
            <v>100</v>
          </cell>
          <cell r="G30">
            <v>52</v>
          </cell>
          <cell r="H30">
            <v>14.4</v>
          </cell>
          <cell r="I30" t="str">
            <v>*</v>
          </cell>
          <cell r="J30">
            <v>39.24</v>
          </cell>
          <cell r="K30">
            <v>0</v>
          </cell>
        </row>
        <row r="31">
          <cell r="B31">
            <v>26.645833333333329</v>
          </cell>
          <cell r="C31">
            <v>32.299999999999997</v>
          </cell>
          <cell r="D31">
            <v>21.6</v>
          </cell>
          <cell r="E31">
            <v>64.3</v>
          </cell>
          <cell r="F31">
            <v>100</v>
          </cell>
          <cell r="G31">
            <v>42</v>
          </cell>
          <cell r="H31">
            <v>14.76</v>
          </cell>
          <cell r="I31" t="str">
            <v>*</v>
          </cell>
          <cell r="J31">
            <v>22.68</v>
          </cell>
          <cell r="K31">
            <v>0</v>
          </cell>
        </row>
        <row r="32">
          <cell r="B32">
            <v>26.395833333333329</v>
          </cell>
          <cell r="C32">
            <v>31</v>
          </cell>
          <cell r="D32">
            <v>23</v>
          </cell>
          <cell r="E32">
            <v>69.541666666666671</v>
          </cell>
          <cell r="F32">
            <v>93</v>
          </cell>
          <cell r="G32">
            <v>53</v>
          </cell>
          <cell r="H32">
            <v>20.88</v>
          </cell>
          <cell r="I32" t="str">
            <v>*</v>
          </cell>
          <cell r="J32">
            <v>38.519999999999996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27.066666666666674</v>
          </cell>
          <cell r="C13">
            <v>35.200000000000003</v>
          </cell>
          <cell r="D13">
            <v>22</v>
          </cell>
          <cell r="E13">
            <v>80.541666666666671</v>
          </cell>
          <cell r="F13">
            <v>100</v>
          </cell>
          <cell r="G13">
            <v>44</v>
          </cell>
          <cell r="H13">
            <v>15.120000000000001</v>
          </cell>
          <cell r="I13" t="str">
            <v>*</v>
          </cell>
          <cell r="J13">
            <v>55.800000000000004</v>
          </cell>
          <cell r="K13">
            <v>0</v>
          </cell>
        </row>
        <row r="14">
          <cell r="B14">
            <v>22.962499999999995</v>
          </cell>
          <cell r="C14">
            <v>26.6</v>
          </cell>
          <cell r="D14">
            <v>21.2</v>
          </cell>
          <cell r="E14">
            <v>96.916666666666671</v>
          </cell>
          <cell r="F14">
            <v>100</v>
          </cell>
          <cell r="G14">
            <v>80</v>
          </cell>
          <cell r="H14">
            <v>25.2</v>
          </cell>
          <cell r="I14" t="str">
            <v>*</v>
          </cell>
          <cell r="J14">
            <v>51.12</v>
          </cell>
          <cell r="K14">
            <v>82.4</v>
          </cell>
        </row>
        <row r="15">
          <cell r="B15">
            <v>24.716666666666669</v>
          </cell>
          <cell r="C15">
            <v>31.2</v>
          </cell>
          <cell r="D15">
            <v>20.7</v>
          </cell>
          <cell r="E15">
            <v>87.583333333333329</v>
          </cell>
          <cell r="F15">
            <v>100</v>
          </cell>
          <cell r="G15">
            <v>57</v>
          </cell>
          <cell r="H15">
            <v>10.44</v>
          </cell>
          <cell r="I15" t="str">
            <v>*</v>
          </cell>
          <cell r="J15">
            <v>19.079999999999998</v>
          </cell>
          <cell r="K15">
            <v>0.2</v>
          </cell>
        </row>
        <row r="16">
          <cell r="B16">
            <v>25.187499999999996</v>
          </cell>
          <cell r="C16">
            <v>30.5</v>
          </cell>
          <cell r="D16">
            <v>21.8</v>
          </cell>
          <cell r="E16">
            <v>88</v>
          </cell>
          <cell r="F16">
            <v>100</v>
          </cell>
          <cell r="G16">
            <v>61</v>
          </cell>
          <cell r="H16">
            <v>15.840000000000002</v>
          </cell>
          <cell r="I16" t="str">
            <v>*</v>
          </cell>
          <cell r="J16">
            <v>32.04</v>
          </cell>
          <cell r="K16">
            <v>3.8</v>
          </cell>
        </row>
        <row r="17">
          <cell r="B17">
            <v>23.691666666666666</v>
          </cell>
          <cell r="C17">
            <v>27.8</v>
          </cell>
          <cell r="D17">
            <v>21.5</v>
          </cell>
          <cell r="E17">
            <v>93.625</v>
          </cell>
          <cell r="F17">
            <v>100</v>
          </cell>
          <cell r="G17">
            <v>78</v>
          </cell>
          <cell r="H17">
            <v>21.240000000000002</v>
          </cell>
          <cell r="I17" t="str">
            <v>*</v>
          </cell>
          <cell r="J17">
            <v>44.64</v>
          </cell>
          <cell r="K17">
            <v>3.2000000000000006</v>
          </cell>
        </row>
        <row r="18">
          <cell r="B18">
            <v>27.479166666666661</v>
          </cell>
          <cell r="C18">
            <v>34.6</v>
          </cell>
          <cell r="D18">
            <v>22.7</v>
          </cell>
          <cell r="E18">
            <v>79.833333333333329</v>
          </cell>
          <cell r="F18">
            <v>100</v>
          </cell>
          <cell r="G18">
            <v>50</v>
          </cell>
          <cell r="H18">
            <v>21.6</v>
          </cell>
          <cell r="I18" t="str">
            <v>*</v>
          </cell>
          <cell r="J18">
            <v>41.04</v>
          </cell>
          <cell r="K18">
            <v>0</v>
          </cell>
        </row>
        <row r="19">
          <cell r="B19">
            <v>24.612499999999997</v>
          </cell>
          <cell r="C19">
            <v>28.3</v>
          </cell>
          <cell r="D19">
            <v>19.600000000000001</v>
          </cell>
          <cell r="E19">
            <v>87.833333333333329</v>
          </cell>
          <cell r="F19">
            <v>100</v>
          </cell>
          <cell r="G19">
            <v>69</v>
          </cell>
          <cell r="H19">
            <v>28.8</v>
          </cell>
          <cell r="I19" t="str">
            <v>*</v>
          </cell>
          <cell r="J19">
            <v>69.84</v>
          </cell>
          <cell r="K19">
            <v>19.2</v>
          </cell>
        </row>
        <row r="20">
          <cell r="B20">
            <v>26.195833333333329</v>
          </cell>
          <cell r="C20">
            <v>31.7</v>
          </cell>
          <cell r="D20">
            <v>22.1</v>
          </cell>
          <cell r="E20">
            <v>82.708333333333329</v>
          </cell>
          <cell r="F20">
            <v>98</v>
          </cell>
          <cell r="G20">
            <v>63</v>
          </cell>
          <cell r="H20">
            <v>21.6</v>
          </cell>
          <cell r="I20" t="str">
            <v>*</v>
          </cell>
          <cell r="J20">
            <v>36.72</v>
          </cell>
          <cell r="K20">
            <v>1.6</v>
          </cell>
        </row>
        <row r="21">
          <cell r="B21">
            <v>23.108333333333334</v>
          </cell>
          <cell r="C21">
            <v>28.8</v>
          </cell>
          <cell r="D21">
            <v>18.8</v>
          </cell>
          <cell r="E21">
            <v>87.083333333333329</v>
          </cell>
          <cell r="F21">
            <v>100</v>
          </cell>
          <cell r="G21">
            <v>62</v>
          </cell>
          <cell r="H21">
            <v>29.16</v>
          </cell>
          <cell r="I21" t="str">
            <v>*</v>
          </cell>
          <cell r="J21">
            <v>84.600000000000009</v>
          </cell>
          <cell r="K21">
            <v>21.599999999999994</v>
          </cell>
        </row>
        <row r="22">
          <cell r="B22">
            <v>20.3125</v>
          </cell>
          <cell r="C22">
            <v>27.4</v>
          </cell>
          <cell r="D22">
            <v>14</v>
          </cell>
          <cell r="E22">
            <v>67.875</v>
          </cell>
          <cell r="F22">
            <v>95</v>
          </cell>
          <cell r="G22">
            <v>37</v>
          </cell>
          <cell r="H22">
            <v>27</v>
          </cell>
          <cell r="I22" t="str">
            <v>*</v>
          </cell>
          <cell r="J22">
            <v>45.72</v>
          </cell>
          <cell r="K22">
            <v>0</v>
          </cell>
        </row>
        <row r="23">
          <cell r="B23">
            <v>19.783333333333335</v>
          </cell>
          <cell r="C23">
            <v>29.1</v>
          </cell>
          <cell r="D23">
            <v>13</v>
          </cell>
          <cell r="E23">
            <v>74.375</v>
          </cell>
          <cell r="F23">
            <v>90</v>
          </cell>
          <cell r="G23">
            <v>53</v>
          </cell>
          <cell r="H23">
            <v>15.840000000000002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23.933333333333337</v>
          </cell>
          <cell r="C24">
            <v>30.5</v>
          </cell>
          <cell r="D24">
            <v>21</v>
          </cell>
          <cell r="E24">
            <v>85.083333333333329</v>
          </cell>
          <cell r="F24">
            <v>99</v>
          </cell>
          <cell r="G24">
            <v>62</v>
          </cell>
          <cell r="H24">
            <v>19.440000000000001</v>
          </cell>
          <cell r="I24" t="str">
            <v>*</v>
          </cell>
          <cell r="J24">
            <v>30.6</v>
          </cell>
          <cell r="K24">
            <v>0</v>
          </cell>
        </row>
        <row r="25">
          <cell r="B25">
            <v>22.695833333333329</v>
          </cell>
          <cell r="C25">
            <v>29</v>
          </cell>
          <cell r="D25">
            <v>19.2</v>
          </cell>
          <cell r="E25">
            <v>92.291666666666671</v>
          </cell>
          <cell r="F25">
            <v>100</v>
          </cell>
          <cell r="G25">
            <v>72</v>
          </cell>
          <cell r="H25">
            <v>17.64</v>
          </cell>
          <cell r="I25" t="str">
            <v>*</v>
          </cell>
          <cell r="J25">
            <v>32.76</v>
          </cell>
          <cell r="K25">
            <v>0.8</v>
          </cell>
        </row>
        <row r="26">
          <cell r="B26">
            <v>26.070833333333336</v>
          </cell>
          <cell r="C26">
            <v>33</v>
          </cell>
          <cell r="D26">
            <v>21.2</v>
          </cell>
          <cell r="E26">
            <v>80.791666666666671</v>
          </cell>
          <cell r="F26">
            <v>100</v>
          </cell>
          <cell r="G26">
            <v>47</v>
          </cell>
          <cell r="H26">
            <v>20.88</v>
          </cell>
          <cell r="I26" t="str">
            <v>*</v>
          </cell>
          <cell r="J26">
            <v>41.76</v>
          </cell>
          <cell r="K26">
            <v>0.2</v>
          </cell>
        </row>
        <row r="27">
          <cell r="B27">
            <v>25.299999999999997</v>
          </cell>
          <cell r="C27">
            <v>30.9</v>
          </cell>
          <cell r="D27">
            <v>22.1</v>
          </cell>
          <cell r="E27">
            <v>85.833333333333329</v>
          </cell>
          <cell r="F27">
            <v>99</v>
          </cell>
          <cell r="G27">
            <v>63</v>
          </cell>
          <cell r="H27">
            <v>15.840000000000002</v>
          </cell>
          <cell r="I27" t="str">
            <v>*</v>
          </cell>
          <cell r="J27">
            <v>32.04</v>
          </cell>
          <cell r="K27">
            <v>8.7999999999999989</v>
          </cell>
        </row>
        <row r="28">
          <cell r="B28">
            <v>21.637499999999999</v>
          </cell>
          <cell r="C28">
            <v>25.1</v>
          </cell>
          <cell r="D28">
            <v>18.7</v>
          </cell>
          <cell r="E28">
            <v>99.166666666666671</v>
          </cell>
          <cell r="F28">
            <v>100</v>
          </cell>
          <cell r="G28">
            <v>95</v>
          </cell>
          <cell r="H28">
            <v>17.28</v>
          </cell>
          <cell r="I28" t="str">
            <v>*</v>
          </cell>
          <cell r="J28">
            <v>52.56</v>
          </cell>
          <cell r="K28">
            <v>72.800000000000011</v>
          </cell>
        </row>
        <row r="29">
          <cell r="B29">
            <v>23.833333333333339</v>
          </cell>
          <cell r="C29">
            <v>32.1</v>
          </cell>
          <cell r="D29">
            <v>19.399999999999999</v>
          </cell>
          <cell r="E29">
            <v>86.541666666666671</v>
          </cell>
          <cell r="F29">
            <v>100</v>
          </cell>
          <cell r="G29">
            <v>59</v>
          </cell>
          <cell r="H29">
            <v>18.720000000000002</v>
          </cell>
          <cell r="I29" t="str">
            <v>*</v>
          </cell>
          <cell r="J29">
            <v>34.56</v>
          </cell>
          <cell r="K29">
            <v>0.2</v>
          </cell>
        </row>
        <row r="30">
          <cell r="B30">
            <v>24.691666666666663</v>
          </cell>
          <cell r="C30">
            <v>29.7</v>
          </cell>
          <cell r="D30">
            <v>20.5</v>
          </cell>
          <cell r="E30">
            <v>87.166666666666671</v>
          </cell>
          <cell r="F30">
            <v>99</v>
          </cell>
          <cell r="G30">
            <v>69</v>
          </cell>
          <cell r="H30">
            <v>21.240000000000002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25.341666666666669</v>
          </cell>
          <cell r="C31">
            <v>32.9</v>
          </cell>
          <cell r="D31">
            <v>20.6</v>
          </cell>
          <cell r="E31">
            <v>84.083333333333329</v>
          </cell>
          <cell r="F31">
            <v>100</v>
          </cell>
          <cell r="G31">
            <v>53</v>
          </cell>
          <cell r="H31">
            <v>16.2</v>
          </cell>
          <cell r="I31" t="str">
            <v>*</v>
          </cell>
          <cell r="J31">
            <v>27.720000000000002</v>
          </cell>
          <cell r="K31">
            <v>2.6000000000000005</v>
          </cell>
        </row>
        <row r="32">
          <cell r="B32">
            <v>26.683333333333341</v>
          </cell>
          <cell r="C32">
            <v>34.9</v>
          </cell>
          <cell r="D32">
            <v>21.5</v>
          </cell>
          <cell r="E32">
            <v>79.083333333333329</v>
          </cell>
          <cell r="F32">
            <v>99</v>
          </cell>
          <cell r="G32">
            <v>43</v>
          </cell>
          <cell r="H32">
            <v>15.48</v>
          </cell>
          <cell r="I32" t="str">
            <v>*</v>
          </cell>
          <cell r="J32">
            <v>30.240000000000002</v>
          </cell>
          <cell r="K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9.140625" style="2" bestFit="1" customWidth="1"/>
    <col min="2" max="29" width="5.42578125" style="2" customWidth="1"/>
    <col min="30" max="30" width="6.85546875" style="7" bestFit="1" customWidth="1"/>
    <col min="31" max="43" width="9.140625" style="24"/>
  </cols>
  <sheetData>
    <row r="1" spans="1:43" ht="20.100000000000001" customHeight="1" x14ac:dyDescent="0.2">
      <c r="A1" s="146" t="s">
        <v>224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8"/>
    </row>
    <row r="2" spans="1:43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5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</row>
    <row r="3" spans="1:43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v>6</v>
      </c>
      <c r="H3" s="150"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>SUM(AB3+1)</f>
        <v>28</v>
      </c>
      <c r="AD3" s="151" t="s">
        <v>26</v>
      </c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</row>
    <row r="4" spans="1:43" s="5" customForma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2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1:43" s="5" customFormat="1" x14ac:dyDescent="0.2">
      <c r="A5" s="54" t="s">
        <v>30</v>
      </c>
      <c r="B5" s="97">
        <f>[1]Fevereiro!$B$5</f>
        <v>24.629166666666663</v>
      </c>
      <c r="C5" s="97">
        <f>[1]Fevereiro!$B$6</f>
        <v>26.2</v>
      </c>
      <c r="D5" s="97">
        <f>[1]Fevereiro!$B$7</f>
        <v>24.216666666666669</v>
      </c>
      <c r="E5" s="97">
        <f>[1]Fevereiro!$B$8</f>
        <v>25.45</v>
      </c>
      <c r="F5" s="97">
        <f>[1]Fevereiro!$B$9</f>
        <v>25.216666666666665</v>
      </c>
      <c r="G5" s="97">
        <f>[1]Fevereiro!$B$10</f>
        <v>25.741666666666671</v>
      </c>
      <c r="H5" s="97">
        <f>[1]Fevereiro!$B$11</f>
        <v>26.362500000000001</v>
      </c>
      <c r="I5" s="97">
        <f>[1]Fevereiro!$B$12</f>
        <v>27.641666666666662</v>
      </c>
      <c r="J5" s="97">
        <f>[1]Fevereiro!$B$13</f>
        <v>26.32083333333334</v>
      </c>
      <c r="K5" s="97">
        <f>[1]Fevereiro!$B$14</f>
        <v>25.554166666666664</v>
      </c>
      <c r="L5" s="97">
        <f>[1]Fevereiro!$B$15</f>
        <v>25.525000000000006</v>
      </c>
      <c r="M5" s="97">
        <f>[1]Fevereiro!$B$16</f>
        <v>25.612500000000001</v>
      </c>
      <c r="N5" s="97">
        <f>[1]Fevereiro!$B$17</f>
        <v>26.137500000000003</v>
      </c>
      <c r="O5" s="97">
        <f>[1]Fevereiro!$B$18</f>
        <v>26.3125</v>
      </c>
      <c r="P5" s="97">
        <f>[1]Fevereiro!$B$19</f>
        <v>25.950000000000003</v>
      </c>
      <c r="Q5" s="97">
        <f>[1]Fevereiro!$B$20</f>
        <v>25.920833333333334</v>
      </c>
      <c r="R5" s="97">
        <f>[1]Fevereiro!$B$21</f>
        <v>24.575000000000003</v>
      </c>
      <c r="S5" s="97">
        <f>[1]Fevereiro!$B$22</f>
        <v>24.004166666666666</v>
      </c>
      <c r="T5" s="97">
        <f>[1]Fevereiro!$B$23</f>
        <v>24.350000000000005</v>
      </c>
      <c r="U5" s="97">
        <f>[1]Fevereiro!$B$24</f>
        <v>23.504166666666666</v>
      </c>
      <c r="V5" s="97">
        <f>[1]Fevereiro!$B$25</f>
        <v>25.074999999999999</v>
      </c>
      <c r="W5" s="97">
        <f>[1]Fevereiro!$B$26</f>
        <v>26.166666666666668</v>
      </c>
      <c r="X5" s="97">
        <f>[1]Fevereiro!$B$27</f>
        <v>26.745833333333326</v>
      </c>
      <c r="Y5" s="97">
        <f>[1]Fevereiro!$B$28</f>
        <v>22.570833333333329</v>
      </c>
      <c r="Z5" s="97">
        <f>[1]Fevereiro!$B$29</f>
        <v>24.541666666666668</v>
      </c>
      <c r="AA5" s="97">
        <f>[1]Fevereiro!$B$30</f>
        <v>26.179166666666664</v>
      </c>
      <c r="AB5" s="97">
        <f>[1]Fevereiro!$B$31</f>
        <v>27.895833333333332</v>
      </c>
      <c r="AC5" s="97">
        <f>[1]Fevereiro!$B$32</f>
        <v>27.45</v>
      </c>
      <c r="AD5" s="82">
        <f>AVERAGE(B5:AC5)</f>
        <v>25.56607142857143</v>
      </c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1:43" x14ac:dyDescent="0.2">
      <c r="A6" s="54" t="s">
        <v>0</v>
      </c>
      <c r="B6" s="11">
        <f>[2]Fevereiro!$B$5</f>
        <v>24.441666666666666</v>
      </c>
      <c r="C6" s="11">
        <f>[2]Fevereiro!$B$6</f>
        <v>24.154166666666669</v>
      </c>
      <c r="D6" s="11">
        <f>[2]Fevereiro!$B$7</f>
        <v>21.766666666666669</v>
      </c>
      <c r="E6" s="11">
        <f>[2]Fevereiro!$B$8</f>
        <v>23.987499999999997</v>
      </c>
      <c r="F6" s="11">
        <f>[2]Fevereiro!$B$9</f>
        <v>24.412499999999994</v>
      </c>
      <c r="G6" s="11">
        <f>[2]Fevereiro!$B$10</f>
        <v>24.904166666666665</v>
      </c>
      <c r="H6" s="11">
        <f>[2]Fevereiro!$B$11</f>
        <v>24.875</v>
      </c>
      <c r="I6" s="11">
        <f>[2]Fevereiro!$B$12</f>
        <v>25.779166666666669</v>
      </c>
      <c r="J6" s="11">
        <f>[2]Fevereiro!$B$13</f>
        <v>24.604166666666671</v>
      </c>
      <c r="K6" s="11">
        <f>[2]Fevereiro!$B$14</f>
        <v>24.329166666666666</v>
      </c>
      <c r="L6" s="11">
        <f>[2]Fevereiro!$B$15</f>
        <v>24.445833333333336</v>
      </c>
      <c r="M6" s="11">
        <f>[2]Fevereiro!$B$16</f>
        <v>23.74166666666666</v>
      </c>
      <c r="N6" s="11">
        <f>[2]Fevereiro!$B$17</f>
        <v>22.758333333333329</v>
      </c>
      <c r="O6" s="11">
        <f>[2]Fevereiro!$B$18</f>
        <v>25.170833333333334</v>
      </c>
      <c r="P6" s="11">
        <f>[2]Fevereiro!$B$19</f>
        <v>23.829166666666655</v>
      </c>
      <c r="Q6" s="11">
        <f>[2]Fevereiro!$B$20</f>
        <v>23.491666666666664</v>
      </c>
      <c r="R6" s="11">
        <f>[2]Fevereiro!$B$21</f>
        <v>21.05</v>
      </c>
      <c r="S6" s="11">
        <f>[2]Fevereiro!$B$22</f>
        <v>18.808333333333334</v>
      </c>
      <c r="T6" s="11">
        <f>[2]Fevereiro!$B$23</f>
        <v>19.333333333333332</v>
      </c>
      <c r="U6" s="11">
        <f>[2]Fevereiro!$B$24</f>
        <v>20.9375</v>
      </c>
      <c r="V6" s="11">
        <f>[2]Fevereiro!$B$25</f>
        <v>22.541666666666668</v>
      </c>
      <c r="W6" s="11">
        <f>[2]Fevereiro!$B$26</f>
        <v>24.437500000000004</v>
      </c>
      <c r="X6" s="11">
        <f>[2]Fevereiro!$B$27</f>
        <v>23.108333333333345</v>
      </c>
      <c r="Y6" s="11">
        <f>[2]Fevereiro!$B$28</f>
        <v>21.629166666666663</v>
      </c>
      <c r="Z6" s="11">
        <f>[2]Fevereiro!$B$29</f>
        <v>24.179166666666664</v>
      </c>
      <c r="AA6" s="11">
        <f>[2]Fevereiro!$B$30</f>
        <v>22.087500000000002</v>
      </c>
      <c r="AB6" s="11">
        <f>[2]Fevereiro!$B$31</f>
        <v>22.404166666666669</v>
      </c>
      <c r="AC6" s="11">
        <f>[2]Fevereiro!$B$32</f>
        <v>22.733333333333334</v>
      </c>
      <c r="AD6" s="82">
        <f t="shared" ref="AD6:AD49" si="1">AVERAGE(B6:AC6)</f>
        <v>23.212202380952387</v>
      </c>
    </row>
    <row r="7" spans="1:43" x14ac:dyDescent="0.2">
      <c r="A7" s="54" t="s">
        <v>89</v>
      </c>
      <c r="B7" s="11">
        <f>[3]Fevereiro!$B$5</f>
        <v>24.437500000000004</v>
      </c>
      <c r="C7" s="11">
        <f>[3]Fevereiro!$B$6</f>
        <v>25.387500000000003</v>
      </c>
      <c r="D7" s="11">
        <f>[3]Fevereiro!$B$7</f>
        <v>22.279166666666672</v>
      </c>
      <c r="E7" s="11">
        <f>[3]Fevereiro!$B$8</f>
        <v>24.354166666666668</v>
      </c>
      <c r="F7" s="11">
        <f>[3]Fevereiro!$B$9</f>
        <v>26.345833333333335</v>
      </c>
      <c r="G7" s="11">
        <f>[3]Fevereiro!$B$10</f>
        <v>26.095833333333328</v>
      </c>
      <c r="H7" s="11">
        <f>[3]Fevereiro!$B$11</f>
        <v>26.337500000000002</v>
      </c>
      <c r="I7" s="11">
        <f>[3]Fevereiro!$B$12</f>
        <v>26.658333333333328</v>
      </c>
      <c r="J7" s="11">
        <f>[3]Fevereiro!$B$13</f>
        <v>27.262499999999999</v>
      </c>
      <c r="K7" s="11">
        <f>[3]Fevereiro!$B$14</f>
        <v>24.112499999999997</v>
      </c>
      <c r="L7" s="11">
        <f>[3]Fevereiro!$B$15</f>
        <v>24.279166666666672</v>
      </c>
      <c r="M7" s="11">
        <f>[3]Fevereiro!$B$16</f>
        <v>24.579166666666669</v>
      </c>
      <c r="N7" s="11">
        <f>[3]Fevereiro!$B$17</f>
        <v>23.912499999999998</v>
      </c>
      <c r="O7" s="11">
        <f>[3]Fevereiro!$B$18</f>
        <v>26.104166666666668</v>
      </c>
      <c r="P7" s="11">
        <f>[3]Fevereiro!$B$19</f>
        <v>25.475000000000005</v>
      </c>
      <c r="Q7" s="11">
        <f>[3]Fevereiro!$B$20</f>
        <v>25.512499999999999</v>
      </c>
      <c r="R7" s="11">
        <f>[3]Fevereiro!$B$21</f>
        <v>23.591666666666669</v>
      </c>
      <c r="S7" s="11">
        <f>[3]Fevereiro!$B$22</f>
        <v>22.816666666666666</v>
      </c>
      <c r="T7" s="11">
        <f>[3]Fevereiro!$B$23</f>
        <v>22.483333333333334</v>
      </c>
      <c r="U7" s="11">
        <f>[3]Fevereiro!$B$24</f>
        <v>22.645833333333329</v>
      </c>
      <c r="V7" s="11">
        <f>[3]Fevereiro!$B$25</f>
        <v>23.083333333333332</v>
      </c>
      <c r="W7" s="11">
        <f>[3]Fevereiro!$B$26</f>
        <v>25.541666666666668</v>
      </c>
      <c r="X7" s="11">
        <f>[3]Fevereiro!$B$27</f>
        <v>25.541666666666668</v>
      </c>
      <c r="Y7" s="11">
        <f>[3]Fevereiro!$B$28</f>
        <v>21.479166666666661</v>
      </c>
      <c r="Z7" s="11">
        <f>[3]Fevereiro!$B$29</f>
        <v>23.762500000000003</v>
      </c>
      <c r="AA7" s="11">
        <f>[3]Fevereiro!$B$30</f>
        <v>24.212499999999995</v>
      </c>
      <c r="AB7" s="11">
        <f>[3]Fevereiro!$B$31</f>
        <v>26.137499999999999</v>
      </c>
      <c r="AC7" s="11">
        <f>[3]Fevereiro!$B$32</f>
        <v>25.945833333333336</v>
      </c>
      <c r="AD7" s="82">
        <f t="shared" si="1"/>
        <v>24.65625</v>
      </c>
    </row>
    <row r="8" spans="1:43" x14ac:dyDescent="0.2">
      <c r="A8" s="54" t="s">
        <v>1</v>
      </c>
      <c r="B8" s="11">
        <f>[4]Fevereiro!$B$5</f>
        <v>25.904166666666669</v>
      </c>
      <c r="C8" s="11">
        <f>[4]Fevereiro!$B$6</f>
        <v>27.424999999999997</v>
      </c>
      <c r="D8" s="11">
        <f>[4]Fevereiro!$B$7</f>
        <v>23.900000000000002</v>
      </c>
      <c r="E8" s="11">
        <f>[4]Fevereiro!$B$8</f>
        <v>23.666666666666668</v>
      </c>
      <c r="F8" s="11">
        <f>[4]Fevereiro!$B$9</f>
        <v>26.491666666666671</v>
      </c>
      <c r="G8" s="11">
        <f>[4]Fevereiro!$B$10</f>
        <v>27.133333333333336</v>
      </c>
      <c r="H8" s="11">
        <f>[4]Fevereiro!$B$11</f>
        <v>26.741666666666671</v>
      </c>
      <c r="I8" s="11">
        <f>[4]Fevereiro!$B$12</f>
        <v>28.154166666666665</v>
      </c>
      <c r="J8" s="11">
        <f>[4]Fevereiro!$B$13</f>
        <v>28.212500000000002</v>
      </c>
      <c r="K8" s="11">
        <f>[4]Fevereiro!$B$14</f>
        <v>23.720833333333342</v>
      </c>
      <c r="L8" s="11">
        <f>[4]Fevereiro!$B$15</f>
        <v>25.441666666666666</v>
      </c>
      <c r="M8" s="11">
        <f>[4]Fevereiro!$B$16</f>
        <v>25.262499999999992</v>
      </c>
      <c r="N8" s="11">
        <f>[4]Fevereiro!$B$17</f>
        <v>25.129166666666666</v>
      </c>
      <c r="O8" s="11">
        <f>[4]Fevereiro!$B$18</f>
        <v>27.670833333333324</v>
      </c>
      <c r="P8" s="11">
        <f>[4]Fevereiro!$B$19</f>
        <v>27.020833333333332</v>
      </c>
      <c r="Q8" s="11">
        <f>[4]Fevereiro!$B$20</f>
        <v>26.379166666666677</v>
      </c>
      <c r="R8" s="11">
        <f>[4]Fevereiro!$B$21</f>
        <v>24.041666666666668</v>
      </c>
      <c r="S8" s="11">
        <f>[4]Fevereiro!$B$22</f>
        <v>23.650000000000002</v>
      </c>
      <c r="T8" s="11">
        <f>[4]Fevereiro!$B$23</f>
        <v>22.816666666666666</v>
      </c>
      <c r="U8" s="11">
        <f>[4]Fevereiro!$B$24</f>
        <v>24.800000000000008</v>
      </c>
      <c r="V8" s="11">
        <f>[4]Fevereiro!$B$25</f>
        <v>24.816666666666666</v>
      </c>
      <c r="W8" s="11">
        <f>[4]Fevereiro!$B$26</f>
        <v>26.891666666666666</v>
      </c>
      <c r="X8" s="11">
        <f>[4]Fevereiro!$B$27</f>
        <v>26.879166666666674</v>
      </c>
      <c r="Y8" s="11">
        <f>[4]Fevereiro!$B$28</f>
        <v>22.504166666666666</v>
      </c>
      <c r="Z8" s="11">
        <f>[4]Fevereiro!$B$29</f>
        <v>24.591666666666665</v>
      </c>
      <c r="AA8" s="11">
        <f>[4]Fevereiro!$B$30</f>
        <v>27.224999999999998</v>
      </c>
      <c r="AB8" s="11">
        <f>[4]Fevereiro!$B$31</f>
        <v>27.424999999999997</v>
      </c>
      <c r="AC8" s="11">
        <f>[4]Fevereiro!$B$32</f>
        <v>27.941666666666674</v>
      </c>
      <c r="AD8" s="82">
        <f t="shared" si="1"/>
        <v>25.779910714285723</v>
      </c>
    </row>
    <row r="9" spans="1:43" hidden="1" x14ac:dyDescent="0.2">
      <c r="A9" s="108" t="s">
        <v>152</v>
      </c>
      <c r="B9" s="11" t="str">
        <f>[5]Fevereiro!$B$5</f>
        <v>*</v>
      </c>
      <c r="C9" s="11" t="str">
        <f>[5]Fevereiro!$B$6</f>
        <v>*</v>
      </c>
      <c r="D9" s="11" t="str">
        <f>[5]Fevereiro!$B$7</f>
        <v>*</v>
      </c>
      <c r="E9" s="11" t="str">
        <f>[5]Fevereiro!$B$8</f>
        <v>*</v>
      </c>
      <c r="F9" s="11" t="str">
        <f>[5]Fevereiro!$B$9</f>
        <v>*</v>
      </c>
      <c r="G9" s="11" t="str">
        <f>[5]Fevereiro!$B$10</f>
        <v>*</v>
      </c>
      <c r="H9" s="11" t="str">
        <f>[5]Fevereiro!$B$11</f>
        <v>*</v>
      </c>
      <c r="I9" s="11" t="str">
        <f>[5]Fevereiro!$B$12</f>
        <v>*</v>
      </c>
      <c r="J9" s="11" t="str">
        <f>[5]Fevereiro!$B$13</f>
        <v>*</v>
      </c>
      <c r="K9" s="11" t="str">
        <f>[5]Fevereiro!$B$14</f>
        <v>*</v>
      </c>
      <c r="L9" s="11" t="str">
        <f>[5]Fevereiro!$B$15</f>
        <v>*</v>
      </c>
      <c r="M9" s="11" t="str">
        <f>[5]Fevereiro!$B$16</f>
        <v>*</v>
      </c>
      <c r="N9" s="11" t="str">
        <f>[5]Fevereiro!$B$17</f>
        <v>*</v>
      </c>
      <c r="O9" s="11" t="str">
        <f>[5]Fevereiro!$B$18</f>
        <v>*</v>
      </c>
      <c r="P9" s="11" t="str">
        <f>[5]Fevereiro!$B$19</f>
        <v>*</v>
      </c>
      <c r="Q9" s="11" t="str">
        <f>[5]Fevereiro!$B$20</f>
        <v>*</v>
      </c>
      <c r="R9" s="11" t="str">
        <f>[5]Fevereiro!$B$21</f>
        <v>*</v>
      </c>
      <c r="S9" s="11" t="str">
        <f>[5]Fevereiro!$B$22</f>
        <v>*</v>
      </c>
      <c r="T9" s="11" t="str">
        <f>[5]Fevereiro!$B$23</f>
        <v>*</v>
      </c>
      <c r="U9" s="11" t="str">
        <f>[5]Fevereiro!$B$24</f>
        <v>*</v>
      </c>
      <c r="V9" s="11" t="str">
        <f>[5]Fevereiro!$B$25</f>
        <v>*</v>
      </c>
      <c r="W9" s="11" t="str">
        <f>[5]Fevereiro!$B$26</f>
        <v>*</v>
      </c>
      <c r="X9" s="11" t="str">
        <f>[5]Fevereiro!$B$27</f>
        <v>*</v>
      </c>
      <c r="Y9" s="11" t="str">
        <f>[5]Fevereiro!$B$28</f>
        <v>*</v>
      </c>
      <c r="Z9" s="11" t="str">
        <f>[5]Fevereiro!$B$29</f>
        <v>*</v>
      </c>
      <c r="AA9" s="11" t="str">
        <f>[5]Fevereiro!$B$30</f>
        <v>*</v>
      </c>
      <c r="AB9" s="11" t="str">
        <f>[5]Fevereiro!$B$31</f>
        <v>*</v>
      </c>
      <c r="AC9" s="11" t="str">
        <f>[5]Fevereiro!$B$32</f>
        <v>*</v>
      </c>
      <c r="AD9" s="82" t="s">
        <v>211</v>
      </c>
    </row>
    <row r="10" spans="1:43" x14ac:dyDescent="0.2">
      <c r="A10" s="54" t="s">
        <v>96</v>
      </c>
      <c r="B10" s="11">
        <f>[6]Fevereiro!$B$5</f>
        <v>23.349999999999998</v>
      </c>
      <c r="C10" s="11">
        <f>[6]Fevereiro!$B$6</f>
        <v>23.979166666666668</v>
      </c>
      <c r="D10" s="11">
        <f>[6]Fevereiro!$B$7</f>
        <v>22.029166666666665</v>
      </c>
      <c r="E10" s="11">
        <f>[6]Fevereiro!$B$8</f>
        <v>22.745833333333337</v>
      </c>
      <c r="F10" s="11">
        <f>[6]Fevereiro!$B$9</f>
        <v>23.708333333333329</v>
      </c>
      <c r="G10" s="11">
        <f>[6]Fevereiro!$B$10</f>
        <v>24.195833333333329</v>
      </c>
      <c r="H10" s="11">
        <f>[6]Fevereiro!$B$11</f>
        <v>22.733333333333334</v>
      </c>
      <c r="I10" s="11">
        <f>[6]Fevereiro!$B$12</f>
        <v>24.537499999999998</v>
      </c>
      <c r="J10" s="11">
        <f>[6]Fevereiro!$B$13</f>
        <v>24.924999999999997</v>
      </c>
      <c r="K10" s="11">
        <f>[6]Fevereiro!$B$14</f>
        <v>21.866666666666664</v>
      </c>
      <c r="L10" s="11">
        <f>[6]Fevereiro!$B$15</f>
        <v>22.395833333333332</v>
      </c>
      <c r="M10" s="11">
        <f>[6]Fevereiro!$B$16</f>
        <v>23.616666666666671</v>
      </c>
      <c r="N10" s="11">
        <f>[6]Fevereiro!$B$17</f>
        <v>23.304166666666664</v>
      </c>
      <c r="O10" s="11">
        <f>[6]Fevereiro!$B$18</f>
        <v>25.166666666666671</v>
      </c>
      <c r="P10" s="11">
        <f>[6]Fevereiro!$B$19</f>
        <v>23.137500000000003</v>
      </c>
      <c r="Q10" s="11">
        <f>[6]Fevereiro!$B$20</f>
        <v>22.787500000000005</v>
      </c>
      <c r="R10" s="11">
        <f>[6]Fevereiro!$B$21</f>
        <v>21.558333333333326</v>
      </c>
      <c r="S10" s="11">
        <f>[6]Fevereiro!$B$22</f>
        <v>21.754166666666666</v>
      </c>
      <c r="T10" s="11">
        <f>[6]Fevereiro!$B$23</f>
        <v>21.3</v>
      </c>
      <c r="U10" s="11">
        <f>[6]Fevereiro!$B$24</f>
        <v>22.225000000000005</v>
      </c>
      <c r="V10" s="11">
        <f>[6]Fevereiro!$B$25</f>
        <v>22.241666666666664</v>
      </c>
      <c r="W10" s="11">
        <f>[6]Fevereiro!$B$26</f>
        <v>23.900000000000002</v>
      </c>
      <c r="X10" s="11">
        <f>[6]Fevereiro!$B$27</f>
        <v>24.170833333333331</v>
      </c>
      <c r="Y10" s="11">
        <f>[6]Fevereiro!$B$28</f>
        <v>22.212499999999995</v>
      </c>
      <c r="Z10" s="11">
        <f>[6]Fevereiro!$B$29</f>
        <v>23.562499999999996</v>
      </c>
      <c r="AA10" s="11">
        <f>[6]Fevereiro!$B$30</f>
        <v>24.099999999999994</v>
      </c>
      <c r="AB10" s="11">
        <f>[6]Fevereiro!$B$31</f>
        <v>23.691666666666663</v>
      </c>
      <c r="AC10" s="11">
        <f>[6]Fevereiro!$B$32</f>
        <v>24.570833333333336</v>
      </c>
      <c r="AD10" s="82">
        <f t="shared" si="1"/>
        <v>23.205952380952386</v>
      </c>
    </row>
    <row r="11" spans="1:43" x14ac:dyDescent="0.2">
      <c r="A11" s="54" t="s">
        <v>52</v>
      </c>
      <c r="B11" s="11">
        <f>[7]Fevereiro!$B$5</f>
        <v>23.637499999999999</v>
      </c>
      <c r="C11" s="11">
        <f>[7]Fevereiro!$B$6</f>
        <v>24.983333333333338</v>
      </c>
      <c r="D11" s="11">
        <f>[7]Fevereiro!$B$7</f>
        <v>22.229166666666668</v>
      </c>
      <c r="E11" s="11">
        <f>[7]Fevereiro!$B$8</f>
        <v>23.541666666666668</v>
      </c>
      <c r="F11" s="11">
        <f>[7]Fevereiro!$B$9</f>
        <v>25.75</v>
      </c>
      <c r="G11" s="11">
        <f>[7]Fevereiro!$B$10</f>
        <v>26.329166666666666</v>
      </c>
      <c r="H11" s="11">
        <f>[7]Fevereiro!$B$11</f>
        <v>24.6875</v>
      </c>
      <c r="I11" s="11">
        <f>[7]Fevereiro!$B$12</f>
        <v>26.225000000000005</v>
      </c>
      <c r="J11" s="11">
        <f>[7]Fevereiro!$B$13</f>
        <v>27.008333333333336</v>
      </c>
      <c r="K11" s="11">
        <f>[7]Fevereiro!$B$14</f>
        <v>24.254166666666666</v>
      </c>
      <c r="L11" s="11">
        <f>[7]Fevereiro!$B$15</f>
        <v>23.504166666666666</v>
      </c>
      <c r="M11" s="11">
        <f>[7]Fevereiro!$B$16</f>
        <v>23.899999999999995</v>
      </c>
      <c r="N11" s="11">
        <f>[7]Fevereiro!$B$17</f>
        <v>24.283333333333331</v>
      </c>
      <c r="O11" s="11">
        <f>[7]Fevereiro!$B$18</f>
        <v>26.120833333333326</v>
      </c>
      <c r="P11" s="11">
        <f>[7]Fevereiro!$B$19</f>
        <v>25.729166666666668</v>
      </c>
      <c r="Q11" s="11">
        <f>[7]Fevereiro!$B$20</f>
        <v>26.133333333333329</v>
      </c>
      <c r="R11" s="11">
        <f>[7]Fevereiro!$B$21</f>
        <v>23.966666666666669</v>
      </c>
      <c r="S11" s="11">
        <f>[7]Fevereiro!$B$22</f>
        <v>23.479166666666668</v>
      </c>
      <c r="T11" s="11">
        <f>[7]Fevereiro!$B$23</f>
        <v>23.766666666666666</v>
      </c>
      <c r="U11" s="11">
        <f>[7]Fevereiro!$B$24</f>
        <v>21.4375</v>
      </c>
      <c r="V11" s="11">
        <f>[7]Fevereiro!$B$25</f>
        <v>23.462500000000002</v>
      </c>
      <c r="W11" s="11">
        <f>[7]Fevereiro!$B$26</f>
        <v>24.875</v>
      </c>
      <c r="X11" s="11">
        <f>[7]Fevereiro!$B$27</f>
        <v>25.270833333333332</v>
      </c>
      <c r="Y11" s="11">
        <f>[7]Fevereiro!$B$28</f>
        <v>21.287499999999998</v>
      </c>
      <c r="Z11" s="11">
        <f>[7]Fevereiro!$B$29</f>
        <v>24</v>
      </c>
      <c r="AA11" s="11">
        <f>[7]Fevereiro!$B$30</f>
        <v>25.458333333333332</v>
      </c>
      <c r="AB11" s="11">
        <f>[7]Fevereiro!$B$31</f>
        <v>26.645833333333329</v>
      </c>
      <c r="AC11" s="11">
        <f>[7]Fevereiro!$B$32</f>
        <v>26.395833333333329</v>
      </c>
      <c r="AD11" s="82">
        <f t="shared" si="1"/>
        <v>24.584375000000012</v>
      </c>
    </row>
    <row r="12" spans="1:43" hidden="1" x14ac:dyDescent="0.2">
      <c r="A12" s="109" t="s">
        <v>31</v>
      </c>
      <c r="B12" s="11" t="str">
        <f>[8]Fevereiro!$B$5</f>
        <v>*</v>
      </c>
      <c r="C12" s="11" t="str">
        <f>[8]Fevereiro!$B$6</f>
        <v>*</v>
      </c>
      <c r="D12" s="11" t="str">
        <f>[8]Fevereiro!$B$7</f>
        <v>*</v>
      </c>
      <c r="E12" s="11" t="str">
        <f>[8]Fevereiro!$B$8</f>
        <v>*</v>
      </c>
      <c r="F12" s="11" t="str">
        <f>[8]Fevereiro!$B$9</f>
        <v>*</v>
      </c>
      <c r="G12" s="11" t="str">
        <f>[8]Fevereiro!$B$10</f>
        <v>*</v>
      </c>
      <c r="H12" s="11" t="str">
        <f>[8]Fevereiro!$B$11</f>
        <v>*</v>
      </c>
      <c r="I12" s="11" t="str">
        <f>[8]Fevereiro!$B$12</f>
        <v>*</v>
      </c>
      <c r="J12" s="11" t="str">
        <f>[8]Fevereiro!$B$13</f>
        <v>*</v>
      </c>
      <c r="K12" s="11" t="str">
        <f>[8]Fevereiro!$B$14</f>
        <v>*</v>
      </c>
      <c r="L12" s="11" t="str">
        <f>[8]Fevereiro!$B$15</f>
        <v>*</v>
      </c>
      <c r="M12" s="11" t="str">
        <f>[8]Fevereiro!$B$16</f>
        <v>*</v>
      </c>
      <c r="N12" s="11" t="str">
        <f>[8]Fevereiro!$B$17</f>
        <v>*</v>
      </c>
      <c r="O12" s="11" t="str">
        <f>[8]Fevereiro!$B$18</f>
        <v>*</v>
      </c>
      <c r="P12" s="11" t="str">
        <f>[8]Fevereiro!$B$19</f>
        <v>*</v>
      </c>
      <c r="Q12" s="11" t="str">
        <f>[8]Fevereiro!$B$20</f>
        <v>*</v>
      </c>
      <c r="R12" s="11" t="str">
        <f>[8]Fevereiro!$B$21</f>
        <v>*</v>
      </c>
      <c r="S12" s="11" t="str">
        <f>[8]Fevereiro!$B$22</f>
        <v>*</v>
      </c>
      <c r="T12" s="11" t="str">
        <f>[8]Fevereiro!$B$23</f>
        <v>*</v>
      </c>
      <c r="U12" s="11" t="str">
        <f>[8]Fevereiro!$B$24</f>
        <v>*</v>
      </c>
      <c r="V12" s="11" t="str">
        <f>[8]Fevereiro!$B$25</f>
        <v>*</v>
      </c>
      <c r="W12" s="11" t="str">
        <f>[8]Fevereiro!$B$26</f>
        <v>*</v>
      </c>
      <c r="X12" s="11" t="str">
        <f>[8]Fevereiro!$B$27</f>
        <v>*</v>
      </c>
      <c r="Y12" s="11" t="str">
        <f>[8]Fevereiro!$B$28</f>
        <v>*</v>
      </c>
      <c r="Z12" s="11" t="str">
        <f>[8]Fevereiro!$B$29</f>
        <v>*</v>
      </c>
      <c r="AA12" s="11" t="str">
        <f>[8]Fevereiro!$B$30</f>
        <v>*</v>
      </c>
      <c r="AB12" s="11" t="str">
        <f>[8]Fevereiro!$B$31</f>
        <v>*</v>
      </c>
      <c r="AC12" s="11" t="str">
        <f>[8]Fevereiro!$B$32</f>
        <v>*</v>
      </c>
      <c r="AD12" s="82" t="s">
        <v>211</v>
      </c>
      <c r="AF12" s="24" t="s">
        <v>35</v>
      </c>
    </row>
    <row r="13" spans="1:43" x14ac:dyDescent="0.2">
      <c r="A13" s="54" t="s">
        <v>99</v>
      </c>
      <c r="B13" s="11" t="str">
        <f>[9]Fevereiro!$B$5</f>
        <v>*</v>
      </c>
      <c r="C13" s="11" t="str">
        <f>[9]Fevereiro!$B$6</f>
        <v>*</v>
      </c>
      <c r="D13" s="11" t="str">
        <f>[9]Fevereiro!$B$7</f>
        <v>*</v>
      </c>
      <c r="E13" s="11" t="str">
        <f>[9]Fevereiro!$B$8</f>
        <v>*</v>
      </c>
      <c r="F13" s="11" t="str">
        <f>[9]Fevereiro!$B$9</f>
        <v>*</v>
      </c>
      <c r="G13" s="11" t="str">
        <f>[9]Fevereiro!$B$10</f>
        <v>*</v>
      </c>
      <c r="H13" s="11" t="str">
        <f>[9]Fevereiro!$B$11</f>
        <v>*</v>
      </c>
      <c r="I13" s="11" t="str">
        <f>[9]Fevereiro!$B$12</f>
        <v>*</v>
      </c>
      <c r="J13" s="11">
        <f>[9]Fevereiro!$B$13</f>
        <v>27.066666666666674</v>
      </c>
      <c r="K13" s="11">
        <f>[9]Fevereiro!$B$14</f>
        <v>22.962499999999995</v>
      </c>
      <c r="L13" s="11">
        <f>[9]Fevereiro!$B$15</f>
        <v>24.716666666666669</v>
      </c>
      <c r="M13" s="11">
        <f>[9]Fevereiro!$B$16</f>
        <v>25.187499999999996</v>
      </c>
      <c r="N13" s="11">
        <f>[9]Fevereiro!$B$17</f>
        <v>23.691666666666666</v>
      </c>
      <c r="O13" s="11">
        <f>[9]Fevereiro!$B$18</f>
        <v>27.479166666666661</v>
      </c>
      <c r="P13" s="11">
        <f>[9]Fevereiro!$B$19</f>
        <v>24.612499999999997</v>
      </c>
      <c r="Q13" s="11">
        <f>[9]Fevereiro!$B$20</f>
        <v>26.195833333333329</v>
      </c>
      <c r="R13" s="11">
        <f>[9]Fevereiro!$B$21</f>
        <v>23.108333333333334</v>
      </c>
      <c r="S13" s="11">
        <f>[9]Fevereiro!$B$22</f>
        <v>20.3125</v>
      </c>
      <c r="T13" s="11">
        <f>[9]Fevereiro!$B$23</f>
        <v>19.783333333333335</v>
      </c>
      <c r="U13" s="11">
        <f>[9]Fevereiro!$B$24</f>
        <v>23.933333333333337</v>
      </c>
      <c r="V13" s="11">
        <f>[9]Fevereiro!$B$25</f>
        <v>22.695833333333329</v>
      </c>
      <c r="W13" s="11">
        <f>[9]Fevereiro!$B$26</f>
        <v>26.070833333333336</v>
      </c>
      <c r="X13" s="11">
        <f>[9]Fevereiro!$B$27</f>
        <v>25.299999999999997</v>
      </c>
      <c r="Y13" s="11">
        <f>[9]Fevereiro!$B$28</f>
        <v>21.637499999999999</v>
      </c>
      <c r="Z13" s="11">
        <f>[9]Fevereiro!$B$29</f>
        <v>23.833333333333339</v>
      </c>
      <c r="AA13" s="11">
        <f>[9]Fevereiro!$B$30</f>
        <v>24.691666666666663</v>
      </c>
      <c r="AB13" s="11">
        <f>[9]Fevereiro!$B$31</f>
        <v>25.341666666666669</v>
      </c>
      <c r="AC13" s="11">
        <f>[9]Fevereiro!$B$32</f>
        <v>26.683333333333341</v>
      </c>
      <c r="AD13" s="82">
        <f t="shared" si="1"/>
        <v>24.26520833333333</v>
      </c>
    </row>
    <row r="14" spans="1:43" hidden="1" x14ac:dyDescent="0.2">
      <c r="A14" s="109" t="s">
        <v>103</v>
      </c>
      <c r="B14" s="11" t="str">
        <f>[10]Fevereiro!$B$5</f>
        <v>*</v>
      </c>
      <c r="C14" s="11" t="str">
        <f>[10]Fevereiro!$B$6</f>
        <v>*</v>
      </c>
      <c r="D14" s="11" t="str">
        <f>[10]Fevereiro!$B$7</f>
        <v>*</v>
      </c>
      <c r="E14" s="11" t="str">
        <f>[10]Fevereiro!$B$8</f>
        <v>*</v>
      </c>
      <c r="F14" s="11" t="str">
        <f>[10]Fevereiro!$B$9</f>
        <v>*</v>
      </c>
      <c r="G14" s="11" t="str">
        <f>[10]Fevereiro!$B$10</f>
        <v>*</v>
      </c>
      <c r="H14" s="11" t="str">
        <f>[10]Fevereiro!$B$11</f>
        <v>*</v>
      </c>
      <c r="I14" s="11" t="str">
        <f>[10]Fevereiro!$B$12</f>
        <v>*</v>
      </c>
      <c r="J14" s="11" t="str">
        <f>[10]Fevereiro!$B$13</f>
        <v>*</v>
      </c>
      <c r="K14" s="11" t="str">
        <f>[10]Fevereiro!$B$14</f>
        <v>*</v>
      </c>
      <c r="L14" s="11" t="str">
        <f>[10]Fevereiro!$B$15</f>
        <v>*</v>
      </c>
      <c r="M14" s="11" t="str">
        <f>[10]Fevereiro!$B$16</f>
        <v>*</v>
      </c>
      <c r="N14" s="11" t="str">
        <f>[10]Fevereiro!$B$17</f>
        <v>*</v>
      </c>
      <c r="O14" s="11" t="str">
        <f>[10]Fevereiro!$B$18</f>
        <v>*</v>
      </c>
      <c r="P14" s="11" t="str">
        <f>[10]Fevereiro!$B$19</f>
        <v>*</v>
      </c>
      <c r="Q14" s="11" t="str">
        <f>[10]Fevereiro!$B$20</f>
        <v>*</v>
      </c>
      <c r="R14" s="11" t="str">
        <f>[10]Fevereiro!$B$21</f>
        <v>*</v>
      </c>
      <c r="S14" s="11" t="str">
        <f>[10]Fevereiro!$B$22</f>
        <v>*</v>
      </c>
      <c r="T14" s="11" t="str">
        <f>[10]Fevereiro!$B$23</f>
        <v>*</v>
      </c>
      <c r="U14" s="11" t="str">
        <f>[10]Fevereiro!$B$24</f>
        <v>*</v>
      </c>
      <c r="V14" s="11" t="str">
        <f>[10]Fevereiro!$B$25</f>
        <v>*</v>
      </c>
      <c r="W14" s="11" t="str">
        <f>[10]Fevereiro!$B$26</f>
        <v>*</v>
      </c>
      <c r="X14" s="11" t="str">
        <f>[10]Fevereiro!$B$27</f>
        <v>*</v>
      </c>
      <c r="Y14" s="11" t="str">
        <f>[10]Fevereiro!$B$28</f>
        <v>*</v>
      </c>
      <c r="Z14" s="11" t="str">
        <f>[10]Fevereiro!$B$29</f>
        <v>*</v>
      </c>
      <c r="AA14" s="11" t="str">
        <f>[10]Fevereiro!$B$30</f>
        <v>*</v>
      </c>
      <c r="AB14" s="11" t="str">
        <f>[10]Fevereiro!$B$31</f>
        <v>*</v>
      </c>
      <c r="AC14" s="11" t="str">
        <f>[10]Fevereiro!$B$32</f>
        <v>*</v>
      </c>
      <c r="AD14" s="82" t="s">
        <v>211</v>
      </c>
    </row>
    <row r="15" spans="1:43" x14ac:dyDescent="0.2">
      <c r="A15" s="54" t="s">
        <v>106</v>
      </c>
      <c r="B15" s="11">
        <f>[11]Fevereiro!$B$5</f>
        <v>24.120833333333334</v>
      </c>
      <c r="C15" s="11">
        <f>[11]Fevereiro!$B$6</f>
        <v>24.520833333333332</v>
      </c>
      <c r="D15" s="11">
        <f>[11]Fevereiro!$B$7</f>
        <v>21.875</v>
      </c>
      <c r="E15" s="11">
        <f>[11]Fevereiro!$B$8</f>
        <v>24.604166666666661</v>
      </c>
      <c r="F15" s="11">
        <f>[11]Fevereiro!$B$9</f>
        <v>25.691666666666663</v>
      </c>
      <c r="G15" s="11">
        <f>[11]Fevereiro!$B$10</f>
        <v>26.204166666666666</v>
      </c>
      <c r="H15" s="11">
        <f>[11]Fevereiro!$B$11</f>
        <v>26.137499999999999</v>
      </c>
      <c r="I15" s="11">
        <f>[11]Fevereiro!$B$12</f>
        <v>27.095833333333331</v>
      </c>
      <c r="J15" s="11">
        <f>[11]Fevereiro!$B$13</f>
        <v>26.983333333333334</v>
      </c>
      <c r="K15" s="11">
        <f>[11]Fevereiro!$B$14</f>
        <v>24.724999999999998</v>
      </c>
      <c r="L15" s="11">
        <f>[11]Fevereiro!$B$15</f>
        <v>24.579166666666666</v>
      </c>
      <c r="M15" s="11">
        <f>[11]Fevereiro!$B$16</f>
        <v>25.212499999999991</v>
      </c>
      <c r="N15" s="11">
        <f>[11]Fevereiro!$B$17</f>
        <v>23.637500000000003</v>
      </c>
      <c r="O15" s="11">
        <f>[11]Fevereiro!$B$18</f>
        <v>26.212500000000002</v>
      </c>
      <c r="P15" s="11">
        <f>[11]Fevereiro!$B$19</f>
        <v>25.454166666666666</v>
      </c>
      <c r="Q15" s="11">
        <f>[11]Fevereiro!$B$20</f>
        <v>24.987499999999997</v>
      </c>
      <c r="R15" s="11">
        <f>[11]Fevereiro!$B$21</f>
        <v>21.637500000000003</v>
      </c>
      <c r="S15" s="11">
        <f>[11]Fevereiro!$B$22</f>
        <v>20.266666666666669</v>
      </c>
      <c r="T15" s="11">
        <f>[11]Fevereiro!$B$23</f>
        <v>19.645833333333339</v>
      </c>
      <c r="U15" s="11">
        <f>[11]Fevereiro!$B$24</f>
        <v>21.074999999999999</v>
      </c>
      <c r="V15" s="11">
        <f>[11]Fevereiro!$B$25</f>
        <v>22.3</v>
      </c>
      <c r="W15" s="11">
        <f>[11]Fevereiro!$B$26</f>
        <v>24.545833333333331</v>
      </c>
      <c r="X15" s="11">
        <f>[11]Fevereiro!$B$27</f>
        <v>24.441666666666666</v>
      </c>
      <c r="Y15" s="11">
        <f>[11]Fevereiro!$B$28</f>
        <v>21.662500000000005</v>
      </c>
      <c r="Z15" s="11">
        <f>[11]Fevereiro!$B$29</f>
        <v>23.262499999999999</v>
      </c>
      <c r="AA15" s="11">
        <f>[11]Fevereiro!$B$30</f>
        <v>23.100000000000005</v>
      </c>
      <c r="AB15" s="11">
        <f>[11]Fevereiro!$B$31</f>
        <v>24.133333333333336</v>
      </c>
      <c r="AC15" s="11">
        <f>[11]Fevereiro!$B$32</f>
        <v>24.541666666666668</v>
      </c>
      <c r="AD15" s="82">
        <f t="shared" si="1"/>
        <v>24.023363095238093</v>
      </c>
      <c r="AG15" s="24" t="s">
        <v>35</v>
      </c>
    </row>
    <row r="16" spans="1:43" x14ac:dyDescent="0.2">
      <c r="A16" s="54" t="s">
        <v>153</v>
      </c>
      <c r="B16" s="11">
        <f>[12]Fevereiro!$B$5</f>
        <v>23.782608695652179</v>
      </c>
      <c r="C16" s="11">
        <f>[12]Fevereiro!$B$6</f>
        <v>25.622727272727271</v>
      </c>
      <c r="D16" s="11">
        <f>[12]Fevereiro!$B$7</f>
        <v>22.604347826086961</v>
      </c>
      <c r="E16" s="11">
        <f>[12]Fevereiro!$B$8</f>
        <v>22.943478260869568</v>
      </c>
      <c r="F16" s="11">
        <f>[12]Fevereiro!$B$9</f>
        <v>23.408695652173911</v>
      </c>
      <c r="G16" s="11">
        <f>[12]Fevereiro!$B$10</f>
        <v>24.05</v>
      </c>
      <c r="H16" s="11">
        <f>[12]Fevereiro!$B$11</f>
        <v>23.256521739130434</v>
      </c>
      <c r="I16" s="11">
        <f>[12]Fevereiro!$B$12</f>
        <v>24.816666666666663</v>
      </c>
      <c r="J16" s="11">
        <f>[12]Fevereiro!$B$13</f>
        <v>25.345454545454547</v>
      </c>
      <c r="K16" s="11">
        <f>[12]Fevereiro!$B$14</f>
        <v>22.759090909090908</v>
      </c>
      <c r="L16" s="11">
        <f>[12]Fevereiro!$B$15</f>
        <v>23.4</v>
      </c>
      <c r="M16" s="11">
        <f>[12]Fevereiro!$B$16</f>
        <v>23.673913043478265</v>
      </c>
      <c r="N16" s="11">
        <f>[12]Fevereiro!$B$17</f>
        <v>23.885714285714286</v>
      </c>
      <c r="O16" s="11">
        <f>[12]Fevereiro!$B$18</f>
        <v>25.278260869565216</v>
      </c>
      <c r="P16" s="11">
        <f>[12]Fevereiro!$B$19</f>
        <v>23.468181818181822</v>
      </c>
      <c r="Q16" s="11">
        <f>[12]Fevereiro!$B$20</f>
        <v>22.962500000000002</v>
      </c>
      <c r="R16" s="11">
        <f>[12]Fevereiro!$B$21</f>
        <v>22.033333333333331</v>
      </c>
      <c r="S16" s="11">
        <f>[12]Fevereiro!$B$22</f>
        <v>22.613636363636363</v>
      </c>
      <c r="T16" s="11">
        <f>[12]Fevereiro!$B$23</f>
        <v>22.35217391304348</v>
      </c>
      <c r="U16" s="11">
        <f>[12]Fevereiro!$B$24</f>
        <v>22.482608695652171</v>
      </c>
      <c r="V16" s="11">
        <f>[12]Fevereiro!$B$25</f>
        <v>22.755000000000003</v>
      </c>
      <c r="W16" s="11">
        <f>[12]Fevereiro!$B$26</f>
        <v>25.452380952380945</v>
      </c>
      <c r="X16" s="11">
        <f>[12]Fevereiro!$B$27</f>
        <v>23.042857142857144</v>
      </c>
      <c r="Y16" s="11">
        <f>[12]Fevereiro!$B$28</f>
        <v>21.629166666666663</v>
      </c>
      <c r="Z16" s="11">
        <f>[12]Fevereiro!$B$29</f>
        <v>24.05</v>
      </c>
      <c r="AA16" s="11">
        <f>[12]Fevereiro!$B$30</f>
        <v>25.25238095238095</v>
      </c>
      <c r="AB16" s="11">
        <f>[12]Fevereiro!$B$31</f>
        <v>26.039130434782603</v>
      </c>
      <c r="AC16" s="11">
        <f>[12]Fevereiro!$B$32</f>
        <v>25.324999999999999</v>
      </c>
      <c r="AD16" s="82">
        <f t="shared" si="1"/>
        <v>23.724493929983058</v>
      </c>
      <c r="AG16" s="24" t="s">
        <v>35</v>
      </c>
    </row>
    <row r="17" spans="1:34" x14ac:dyDescent="0.2">
      <c r="A17" s="54" t="s">
        <v>2</v>
      </c>
      <c r="B17" s="11">
        <f>[13]Fevereiro!$B$5</f>
        <v>23.237500000000001</v>
      </c>
      <c r="C17" s="11">
        <f>[13]Fevereiro!$B$6</f>
        <v>25.433333333333337</v>
      </c>
      <c r="D17" s="11">
        <f>[13]Fevereiro!$B$7</f>
        <v>22.779166666666669</v>
      </c>
      <c r="E17" s="11">
        <f>[13]Fevereiro!$B$8</f>
        <v>22.329166666666666</v>
      </c>
      <c r="F17" s="11">
        <f>[13]Fevereiro!$B$9</f>
        <v>24.716666666666669</v>
      </c>
      <c r="G17" s="11">
        <f>[13]Fevereiro!$B$10</f>
        <v>25.037499999999998</v>
      </c>
      <c r="H17" s="11">
        <f>[13]Fevereiro!$B$11</f>
        <v>23.458333333333339</v>
      </c>
      <c r="I17" s="11">
        <f>[13]Fevereiro!$B$12</f>
        <v>24.741666666666671</v>
      </c>
      <c r="J17" s="11">
        <f>[13]Fevereiro!$B$13</f>
        <v>25.674999999999997</v>
      </c>
      <c r="K17" s="11">
        <f>[13]Fevereiro!$B$14</f>
        <v>22.454166666666669</v>
      </c>
      <c r="L17" s="11">
        <f>[13]Fevereiro!$B$15</f>
        <v>22.712500000000006</v>
      </c>
      <c r="M17" s="11">
        <f>[13]Fevereiro!$B$16</f>
        <v>23.612500000000001</v>
      </c>
      <c r="N17" s="11">
        <f>[13]Fevereiro!$B$17</f>
        <v>24.025000000000002</v>
      </c>
      <c r="O17" s="11">
        <f>[13]Fevereiro!$B$18</f>
        <v>25.733333333333334</v>
      </c>
      <c r="P17" s="11">
        <f>[13]Fevereiro!$B$19</f>
        <v>24.808333333333326</v>
      </c>
      <c r="Q17" s="11">
        <f>[13]Fevereiro!$B$20</f>
        <v>24.066666666666663</v>
      </c>
      <c r="R17" s="11">
        <f>[13]Fevereiro!$B$21</f>
        <v>22.012499999999999</v>
      </c>
      <c r="S17" s="11">
        <f>[13]Fevereiro!$B$22</f>
        <v>21.687499999999996</v>
      </c>
      <c r="T17" s="11">
        <f>[13]Fevereiro!$B$23</f>
        <v>21.379166666666663</v>
      </c>
      <c r="U17" s="11">
        <f>[13]Fevereiro!$B$24</f>
        <v>23</v>
      </c>
      <c r="V17" s="11">
        <f>[13]Fevereiro!$B$25</f>
        <v>22.662499999999998</v>
      </c>
      <c r="W17" s="11">
        <f>[13]Fevereiro!$B$26</f>
        <v>25.120833333333337</v>
      </c>
      <c r="X17" s="11">
        <f>[13]Fevereiro!$B$27</f>
        <v>24.774999999999995</v>
      </c>
      <c r="Y17" s="11">
        <f>[13]Fevereiro!$B$28</f>
        <v>21.833333333333329</v>
      </c>
      <c r="Z17" s="11">
        <f>[13]Fevereiro!$B$29</f>
        <v>23.162500000000005</v>
      </c>
      <c r="AA17" s="11">
        <f>[13]Fevereiro!$B$30</f>
        <v>24.937499999999996</v>
      </c>
      <c r="AB17" s="11">
        <f>[13]Fevereiro!$B$31</f>
        <v>24.983333333333334</v>
      </c>
      <c r="AC17" s="11">
        <f>[13]Fevereiro!$B$32</f>
        <v>25.962499999999995</v>
      </c>
      <c r="AD17" s="82">
        <f t="shared" si="1"/>
        <v>23.797767857142862</v>
      </c>
      <c r="AE17" s="115" t="s">
        <v>35</v>
      </c>
    </row>
    <row r="18" spans="1:34" hidden="1" x14ac:dyDescent="0.2">
      <c r="A18" s="108" t="s">
        <v>3</v>
      </c>
      <c r="B18" s="11" t="str">
        <f>[14]Fevereiro!$B$5</f>
        <v>*</v>
      </c>
      <c r="C18" s="11" t="str">
        <f>[14]Fevereiro!$B$6</f>
        <v>*</v>
      </c>
      <c r="D18" s="11" t="str">
        <f>[14]Fevereiro!$B$7</f>
        <v>*</v>
      </c>
      <c r="E18" s="11" t="str">
        <f>[14]Fevereiro!$B$8</f>
        <v>*</v>
      </c>
      <c r="F18" s="11" t="str">
        <f>[14]Fevereiro!$B$9</f>
        <v>*</v>
      </c>
      <c r="G18" s="11" t="str">
        <f>[14]Fevereiro!$B$10</f>
        <v>*</v>
      </c>
      <c r="H18" s="11" t="str">
        <f>[14]Fevereiro!$B$11</f>
        <v>*</v>
      </c>
      <c r="I18" s="11" t="str">
        <f>[14]Fevereiro!$B$12</f>
        <v>*</v>
      </c>
      <c r="J18" s="11" t="str">
        <f>[14]Fevereiro!$B$13</f>
        <v>*</v>
      </c>
      <c r="K18" s="11" t="str">
        <f>[14]Fevereiro!$B$14</f>
        <v>*</v>
      </c>
      <c r="L18" s="11" t="str">
        <f>[14]Fevereiro!$B$15</f>
        <v>*</v>
      </c>
      <c r="M18" s="11" t="str">
        <f>[14]Fevereiro!$B$16</f>
        <v>*</v>
      </c>
      <c r="N18" s="11" t="str">
        <f>[14]Fevereiro!$B$17</f>
        <v>*</v>
      </c>
      <c r="O18" s="11" t="str">
        <f>[14]Fevereiro!$B$18</f>
        <v>*</v>
      </c>
      <c r="P18" s="11" t="str">
        <f>[14]Fevereiro!$B$19</f>
        <v>*</v>
      </c>
      <c r="Q18" s="11" t="str">
        <f>[14]Fevereiro!$B$20</f>
        <v>*</v>
      </c>
      <c r="R18" s="11" t="str">
        <f>[14]Fevereiro!$B$21</f>
        <v>*</v>
      </c>
      <c r="S18" s="11" t="str">
        <f>[14]Fevereiro!$B$22</f>
        <v>*</v>
      </c>
      <c r="T18" s="11" t="str">
        <f>[14]Fevereiro!$B$23</f>
        <v>*</v>
      </c>
      <c r="U18" s="11" t="str">
        <f>[14]Fevereiro!$B$24</f>
        <v>*</v>
      </c>
      <c r="V18" s="11" t="str">
        <f>[14]Fevereiro!$B$25</f>
        <v>*</v>
      </c>
      <c r="W18" s="11" t="str">
        <f>[14]Fevereiro!$B$26</f>
        <v>*</v>
      </c>
      <c r="X18" s="11" t="str">
        <f>[14]Fevereiro!$B$27</f>
        <v>*</v>
      </c>
      <c r="Y18" s="11" t="str">
        <f>[14]Fevereiro!$B$28</f>
        <v>*</v>
      </c>
      <c r="Z18" s="11" t="str">
        <f>[14]Fevereiro!$B$29</f>
        <v>*</v>
      </c>
      <c r="AA18" s="11" t="str">
        <f>[14]Fevereiro!$B$30</f>
        <v>*</v>
      </c>
      <c r="AB18" s="11" t="str">
        <f>[14]Fevereiro!$B$31</f>
        <v>*</v>
      </c>
      <c r="AC18" s="11" t="str">
        <f>[14]Fevereiro!$B$32</f>
        <v>*</v>
      </c>
      <c r="AD18" s="82" t="e">
        <f t="shared" si="1"/>
        <v>#DIV/0!</v>
      </c>
      <c r="AE18" s="115" t="s">
        <v>35</v>
      </c>
      <c r="AH18" s="24" t="s">
        <v>35</v>
      </c>
    </row>
    <row r="19" spans="1:34" x14ac:dyDescent="0.2">
      <c r="A19" s="54" t="s">
        <v>4</v>
      </c>
      <c r="B19" s="11">
        <f>[15]Fevereiro!$B$5</f>
        <v>22.678260869565218</v>
      </c>
      <c r="C19" s="11">
        <f>[15]Fevereiro!$B$6</f>
        <v>24.495652173913044</v>
      </c>
      <c r="D19" s="11">
        <f>[15]Fevereiro!$B$7</f>
        <v>22.77391304347826</v>
      </c>
      <c r="E19" s="11">
        <f>[15]Fevereiro!$B$8</f>
        <v>22.749999999999996</v>
      </c>
      <c r="F19" s="11">
        <f>[15]Fevereiro!$B$9</f>
        <v>23.365217391304348</v>
      </c>
      <c r="G19" s="11">
        <f>[15]Fevereiro!$B$10</f>
        <v>23.65909090909091</v>
      </c>
      <c r="H19" s="11">
        <f>[15]Fevereiro!$B$11</f>
        <v>22.582608695652176</v>
      </c>
      <c r="I19" s="11">
        <f>[15]Fevereiro!$B$12</f>
        <v>24.090476190476188</v>
      </c>
      <c r="J19" s="11">
        <f>[15]Fevereiro!$B$13</f>
        <v>24.534782608695654</v>
      </c>
      <c r="K19" s="11">
        <f>[15]Fevereiro!$B$14</f>
        <v>21.763636363636358</v>
      </c>
      <c r="L19" s="11">
        <f>[15]Fevereiro!$B$15</f>
        <v>22.921739130434784</v>
      </c>
      <c r="M19" s="11">
        <f>[15]Fevereiro!$B$16</f>
        <v>22.509090909090904</v>
      </c>
      <c r="N19" s="11">
        <f>[15]Fevereiro!$B$17</f>
        <v>21.478260869565219</v>
      </c>
      <c r="O19" s="11">
        <f>[15]Fevereiro!$B$18</f>
        <v>22.461904761904762</v>
      </c>
      <c r="P19" s="11">
        <f>[15]Fevereiro!$B$19</f>
        <v>23.449999999999992</v>
      </c>
      <c r="Q19" s="11">
        <f>[15]Fevereiro!$B$20</f>
        <v>22.662499999999998</v>
      </c>
      <c r="R19" s="11">
        <f>[15]Fevereiro!$B$21</f>
        <v>22.40909090909091</v>
      </c>
      <c r="S19" s="11">
        <f>[15]Fevereiro!$B$22</f>
        <v>21.090476190476188</v>
      </c>
      <c r="T19" s="11">
        <f>[15]Fevereiro!$B$23</f>
        <v>22.168181818181814</v>
      </c>
      <c r="U19" s="11">
        <f>[15]Fevereiro!$B$24</f>
        <v>21.604347826086954</v>
      </c>
      <c r="V19" s="11">
        <f>[15]Fevereiro!$B$25</f>
        <v>21.954545454545453</v>
      </c>
      <c r="W19" s="11">
        <f>[15]Fevereiro!$B$26</f>
        <v>22.240909090909089</v>
      </c>
      <c r="X19" s="11">
        <f>[15]Fevereiro!$B$27</f>
        <v>23.140909090909091</v>
      </c>
      <c r="Y19" s="11">
        <f>[15]Fevereiro!$B$28</f>
        <v>21.995833333333337</v>
      </c>
      <c r="Z19" s="11">
        <f>[15]Fevereiro!$B$29</f>
        <v>22.904545454545456</v>
      </c>
      <c r="AA19" s="11">
        <f>[15]Fevereiro!$B$30</f>
        <v>23.822727272727274</v>
      </c>
      <c r="AB19" s="11">
        <f>[15]Fevereiro!$B$31</f>
        <v>24.529166666666665</v>
      </c>
      <c r="AC19" s="11">
        <f>[15]Fevereiro!$B$32</f>
        <v>27.004347826086963</v>
      </c>
      <c r="AD19" s="82">
        <f t="shared" si="1"/>
        <v>22.965793387513109</v>
      </c>
      <c r="AE19" s="115" t="s">
        <v>35</v>
      </c>
      <c r="AG19" s="24" t="s">
        <v>35</v>
      </c>
    </row>
    <row r="20" spans="1:34" x14ac:dyDescent="0.2">
      <c r="A20" s="54" t="s">
        <v>5</v>
      </c>
      <c r="B20" s="11">
        <f>[16]Fevereiro!$B$5</f>
        <v>25.786956521739132</v>
      </c>
      <c r="C20" s="11">
        <f>[16]Fevereiro!$B$6</f>
        <v>26.777272727272727</v>
      </c>
      <c r="D20" s="11">
        <f>[16]Fevereiro!$B$7</f>
        <v>25.813043478260873</v>
      </c>
      <c r="E20" s="11">
        <f>[16]Fevereiro!$B$8</f>
        <v>25.447826086956525</v>
      </c>
      <c r="F20" s="11">
        <f>[16]Fevereiro!$B$9</f>
        <v>27.554545454545458</v>
      </c>
      <c r="G20" s="11">
        <f>[16]Fevereiro!$B$10</f>
        <v>25.627272727272725</v>
      </c>
      <c r="H20" s="11">
        <f>[16]Fevereiro!$B$11</f>
        <v>27.178260869565214</v>
      </c>
      <c r="I20" s="11">
        <f>[16]Fevereiro!$B$12</f>
        <v>26.934782608695656</v>
      </c>
      <c r="J20" s="11">
        <f>[16]Fevereiro!$B$13</f>
        <v>27.3</v>
      </c>
      <c r="K20" s="11">
        <f>[16]Fevereiro!$B$14</f>
        <v>27.190909090909091</v>
      </c>
      <c r="L20" s="11">
        <f>[16]Fevereiro!$B$15</f>
        <v>25.613043478260867</v>
      </c>
      <c r="M20" s="11">
        <f>[16]Fevereiro!$B$16</f>
        <v>27.481818181818184</v>
      </c>
      <c r="N20" s="11">
        <f>[16]Fevereiro!$B$17</f>
        <v>26.320833333333336</v>
      </c>
      <c r="O20" s="11">
        <f>[16]Fevereiro!$B$18</f>
        <v>28.639999999999997</v>
      </c>
      <c r="P20" s="11">
        <f>[16]Fevereiro!$B$19</f>
        <v>28.040000000000003</v>
      </c>
      <c r="Q20" s="11">
        <f>[16]Fevereiro!$B$20</f>
        <v>26.895833333333332</v>
      </c>
      <c r="R20" s="11">
        <f>[16]Fevereiro!$B$21</f>
        <v>23.418181818181811</v>
      </c>
      <c r="S20" s="11">
        <f>[16]Fevereiro!$B$22</f>
        <v>23.647619047619049</v>
      </c>
      <c r="T20" s="11">
        <f>[16]Fevereiro!$B$23</f>
        <v>23.240909090909096</v>
      </c>
      <c r="U20" s="11">
        <f>[16]Fevereiro!$B$24</f>
        <v>26.868181818181821</v>
      </c>
      <c r="V20" s="11">
        <f>[16]Fevereiro!$B$25</f>
        <v>26.776190476190479</v>
      </c>
      <c r="W20" s="11">
        <f>[16]Fevereiro!$B$26</f>
        <v>27.366666666666664</v>
      </c>
      <c r="X20" s="11">
        <f>[16]Fevereiro!$B$27</f>
        <v>27.969565217391303</v>
      </c>
      <c r="Y20" s="11">
        <f>[16]Fevereiro!$B$28</f>
        <v>26.875</v>
      </c>
      <c r="Z20" s="11">
        <f>[16]Fevereiro!$B$29</f>
        <v>26.471428571428575</v>
      </c>
      <c r="AA20" s="11">
        <f>[16]Fevereiro!$B$30</f>
        <v>28.40909090909091</v>
      </c>
      <c r="AB20" s="11">
        <f>[16]Fevereiro!$B$31</f>
        <v>27.533333333333335</v>
      </c>
      <c r="AC20" s="11">
        <f>[16]Fevereiro!$B$32</f>
        <v>28.558333333333337</v>
      </c>
      <c r="AD20" s="82">
        <f t="shared" si="1"/>
        <v>26.633460649081762</v>
      </c>
      <c r="AE20" s="115" t="s">
        <v>35</v>
      </c>
    </row>
    <row r="21" spans="1:34" x14ac:dyDescent="0.2">
      <c r="A21" s="54" t="s">
        <v>33</v>
      </c>
      <c r="B21" s="11">
        <f>[17]Fevereiro!$B$5</f>
        <v>23.641666666666666</v>
      </c>
      <c r="C21" s="11">
        <f>[17]Fevereiro!$B$6</f>
        <v>24.537500000000005</v>
      </c>
      <c r="D21" s="11">
        <f>[17]Fevereiro!$B$7</f>
        <v>23.516666666666666</v>
      </c>
      <c r="E21" s="11">
        <f>[17]Fevereiro!$B$8</f>
        <v>23.008333333333329</v>
      </c>
      <c r="F21" s="11">
        <f>[17]Fevereiro!$B$9</f>
        <v>23.149999999999995</v>
      </c>
      <c r="G21" s="11">
        <f>[17]Fevereiro!$B$10</f>
        <v>23.629166666666663</v>
      </c>
      <c r="H21" s="11">
        <f>[17]Fevereiro!$B$11</f>
        <v>22.841666666666669</v>
      </c>
      <c r="I21" s="11">
        <f>[17]Fevereiro!$B$12</f>
        <v>24.270833333333339</v>
      </c>
      <c r="J21" s="11">
        <f>[17]Fevereiro!$B$13</f>
        <v>24.633333333333336</v>
      </c>
      <c r="K21" s="11">
        <f>[17]Fevereiro!$B$14</f>
        <v>22.158333333333335</v>
      </c>
      <c r="L21" s="11">
        <f>[17]Fevereiro!$B$15</f>
        <v>23.870833333333334</v>
      </c>
      <c r="M21" s="11">
        <f>[17]Fevereiro!$B$16</f>
        <v>22.954166666666669</v>
      </c>
      <c r="N21" s="11">
        <f>[17]Fevereiro!$B$17</f>
        <v>23.004166666666666</v>
      </c>
      <c r="O21" s="11">
        <f>[17]Fevereiro!$B$18</f>
        <v>22.787499999999998</v>
      </c>
      <c r="P21" s="11">
        <f>[17]Fevereiro!$B$19</f>
        <v>23.608333333333334</v>
      </c>
      <c r="Q21" s="11">
        <f>[17]Fevereiro!$B$20</f>
        <v>22.975000000000005</v>
      </c>
      <c r="R21" s="11">
        <f>[17]Fevereiro!$B$21</f>
        <v>21.829166666666666</v>
      </c>
      <c r="S21" s="11">
        <f>[17]Fevereiro!$B$22</f>
        <v>21.708333333333332</v>
      </c>
      <c r="T21" s="11">
        <f>[17]Fevereiro!$B$23</f>
        <v>22.754166666666666</v>
      </c>
      <c r="U21" s="11">
        <f>[17]Fevereiro!$B$24</f>
        <v>22.125</v>
      </c>
      <c r="V21" s="11">
        <f>[17]Fevereiro!$B$25</f>
        <v>22.112500000000001</v>
      </c>
      <c r="W21" s="11">
        <f>[17]Fevereiro!$B$26</f>
        <v>22.891666666666666</v>
      </c>
      <c r="X21" s="11">
        <f>[17]Fevereiro!$B$27</f>
        <v>23.054166666666664</v>
      </c>
      <c r="Y21" s="11">
        <f>[17]Fevereiro!$B$28</f>
        <v>22.816666666666666</v>
      </c>
      <c r="Z21" s="11">
        <f>[17]Fevereiro!$B$29</f>
        <v>23.620833333333334</v>
      </c>
      <c r="AA21" s="11">
        <f>[17]Fevereiro!$B$30</f>
        <v>23.545833333333334</v>
      </c>
      <c r="AB21" s="11">
        <f>[17]Fevereiro!$B$31</f>
        <v>24.929166666666671</v>
      </c>
      <c r="AC21" s="11">
        <f>[17]Fevereiro!$B$32</f>
        <v>26.708333333333332</v>
      </c>
      <c r="AD21" s="82">
        <f t="shared" si="1"/>
        <v>23.31011904761905</v>
      </c>
      <c r="AE21" s="115" t="s">
        <v>35</v>
      </c>
      <c r="AF21" s="24" t="s">
        <v>35</v>
      </c>
      <c r="AG21" s="24" t="s">
        <v>35</v>
      </c>
    </row>
    <row r="22" spans="1:34" x14ac:dyDescent="0.2">
      <c r="A22" s="54" t="s">
        <v>6</v>
      </c>
      <c r="B22" s="11">
        <f>[18]Fevereiro!$B$5</f>
        <v>26.331818181818186</v>
      </c>
      <c r="C22" s="11">
        <f>[18]Fevereiro!$B$6</f>
        <v>27.652380952380955</v>
      </c>
      <c r="D22" s="11">
        <f>[18]Fevereiro!$B$7</f>
        <v>24.512499999999999</v>
      </c>
      <c r="E22" s="11">
        <f>[18]Fevereiro!$B$8</f>
        <v>25.395652173913046</v>
      </c>
      <c r="F22" s="11">
        <f>[18]Fevereiro!$B$9</f>
        <v>25.31904761904762</v>
      </c>
      <c r="G22" s="11">
        <f>[18]Fevereiro!$B$10</f>
        <v>26.228571428571428</v>
      </c>
      <c r="H22" s="11">
        <f>[18]Fevereiro!$B$11</f>
        <v>25.300000000000008</v>
      </c>
      <c r="I22" s="11">
        <f>[18]Fevereiro!$B$12</f>
        <v>26.762499999999999</v>
      </c>
      <c r="J22" s="11">
        <f>[18]Fevereiro!$B$13</f>
        <v>25.640909090909091</v>
      </c>
      <c r="K22" s="11">
        <f>[18]Fevereiro!$B$14</f>
        <v>23.42173913043478</v>
      </c>
      <c r="L22" s="11">
        <f>[18]Fevereiro!$B$15</f>
        <v>25.660869565217389</v>
      </c>
      <c r="M22" s="11">
        <f>[18]Fevereiro!$B$16</f>
        <v>25.587500000000002</v>
      </c>
      <c r="N22" s="11">
        <f>[18]Fevereiro!$B$17</f>
        <v>26.280952380952385</v>
      </c>
      <c r="O22" s="11">
        <f>[18]Fevereiro!$B$18</f>
        <v>26.671428571428578</v>
      </c>
      <c r="P22" s="11">
        <f>[18]Fevereiro!$B$19</f>
        <v>25.200000000000003</v>
      </c>
      <c r="Q22" s="11">
        <f>[18]Fevereiro!$B$20</f>
        <v>25.029166666666665</v>
      </c>
      <c r="R22" s="11">
        <f>[18]Fevereiro!$B$21</f>
        <v>23.686956521739127</v>
      </c>
      <c r="S22" s="11">
        <f>[18]Fevereiro!$B$22</f>
        <v>24.709090909090904</v>
      </c>
      <c r="T22" s="11">
        <f>[18]Fevereiro!$B$23</f>
        <v>25.286956521739132</v>
      </c>
      <c r="U22" s="11">
        <f>[18]Fevereiro!$B$24</f>
        <v>25.331818181818186</v>
      </c>
      <c r="V22" s="11">
        <f>[18]Fevereiro!$B$25</f>
        <v>24.085714285714285</v>
      </c>
      <c r="W22" s="11">
        <f>[18]Fevereiro!$B$26</f>
        <v>25.636363636363637</v>
      </c>
      <c r="X22" s="11">
        <f>[18]Fevereiro!$B$27</f>
        <v>26.357142857142858</v>
      </c>
      <c r="Y22" s="11">
        <f>[18]Fevereiro!$B$28</f>
        <v>23.887500000000003</v>
      </c>
      <c r="Z22" s="11">
        <f>[18]Fevereiro!$B$29</f>
        <v>25.813636363636363</v>
      </c>
      <c r="AA22" s="11">
        <f>[18]Fevereiro!$B$30</f>
        <v>26.131818181818186</v>
      </c>
      <c r="AB22" s="11">
        <f>[18]Fevereiro!$B$31</f>
        <v>27.679166666666671</v>
      </c>
      <c r="AC22" s="11">
        <f>[18]Fevereiro!$B$32</f>
        <v>26.200000000000003</v>
      </c>
      <c r="AD22" s="82">
        <f t="shared" si="1"/>
        <v>25.564328567395339</v>
      </c>
      <c r="AG22" s="24" t="s">
        <v>35</v>
      </c>
    </row>
    <row r="23" spans="1:34" x14ac:dyDescent="0.2">
      <c r="A23" s="54" t="s">
        <v>7</v>
      </c>
      <c r="B23" s="11">
        <f>[19]Fevereiro!$B$5</f>
        <v>24.483333333333324</v>
      </c>
      <c r="C23" s="11">
        <f>[19]Fevereiro!$B$6</f>
        <v>25.591666666666669</v>
      </c>
      <c r="D23" s="11">
        <f>[19]Fevereiro!$B$7</f>
        <v>21.674999999999997</v>
      </c>
      <c r="E23" s="11">
        <f>[19]Fevereiro!$B$8</f>
        <v>24.045833333333334</v>
      </c>
      <c r="F23" s="11">
        <f>[19]Fevereiro!$B$9</f>
        <v>25.570833333333326</v>
      </c>
      <c r="G23" s="11">
        <f>[19]Fevereiro!$B$10</f>
        <v>26.5625</v>
      </c>
      <c r="H23" s="11">
        <f>[19]Fevereiro!$B$11</f>
        <v>25.175000000000001</v>
      </c>
      <c r="I23" s="11">
        <f>[19]Fevereiro!$B$12</f>
        <v>26.375000000000004</v>
      </c>
      <c r="J23" s="11">
        <f>[19]Fevereiro!$B$13</f>
        <v>26.079166666666666</v>
      </c>
      <c r="K23" s="11">
        <f>[19]Fevereiro!$B$14</f>
        <v>23.649999999999995</v>
      </c>
      <c r="L23" s="11">
        <f>[19]Fevereiro!$B$15</f>
        <v>23.262500000000003</v>
      </c>
      <c r="M23" s="11">
        <f>[19]Fevereiro!$B$16</f>
        <v>24.816666666666674</v>
      </c>
      <c r="N23" s="11">
        <f>[19]Fevereiro!$B$17</f>
        <v>22.591666666666665</v>
      </c>
      <c r="O23" s="11">
        <f>[19]Fevereiro!$B$18</f>
        <v>25.808333333333326</v>
      </c>
      <c r="P23" s="11">
        <f>[19]Fevereiro!$B$19</f>
        <v>24.120833333333334</v>
      </c>
      <c r="Q23" s="11">
        <f>[19]Fevereiro!$B$20</f>
        <v>25.241666666666664</v>
      </c>
      <c r="R23" s="11">
        <f>[19]Fevereiro!$B$21</f>
        <v>22.004166666666666</v>
      </c>
      <c r="S23" s="11">
        <f>[19]Fevereiro!$B$22</f>
        <v>20.291666666666668</v>
      </c>
      <c r="T23" s="11">
        <f>[19]Fevereiro!$B$23</f>
        <v>19.716666666666665</v>
      </c>
      <c r="U23" s="11">
        <f>[19]Fevereiro!$B$24</f>
        <v>21.920833333333334</v>
      </c>
      <c r="V23" s="11">
        <f>[19]Fevereiro!$B$25</f>
        <v>22.662499999999994</v>
      </c>
      <c r="W23" s="11">
        <f>[19]Fevereiro!$B$26</f>
        <v>24.483333333333338</v>
      </c>
      <c r="X23" s="11">
        <f>[19]Fevereiro!$B$27</f>
        <v>24.262500000000003</v>
      </c>
      <c r="Y23" s="11">
        <f>[19]Fevereiro!$B$28</f>
        <v>21.199999999999992</v>
      </c>
      <c r="Z23" s="11">
        <f>[19]Fevereiro!$B$29</f>
        <v>23.195833333333336</v>
      </c>
      <c r="AA23" s="11">
        <f>[19]Fevereiro!$B$30</f>
        <v>23.066666666666666</v>
      </c>
      <c r="AB23" s="11">
        <f>[19]Fevereiro!$B$31</f>
        <v>24.054166666666671</v>
      </c>
      <c r="AC23" s="11">
        <f>[19]Fevereiro!$B$32</f>
        <v>24.400000000000002</v>
      </c>
      <c r="AD23" s="82">
        <f t="shared" si="1"/>
        <v>23.796726190476196</v>
      </c>
      <c r="AE23" s="24" t="s">
        <v>35</v>
      </c>
      <c r="AG23" s="24" t="s">
        <v>35</v>
      </c>
      <c r="AH23" s="24" t="s">
        <v>35</v>
      </c>
    </row>
    <row r="24" spans="1:34" hidden="1" x14ac:dyDescent="0.2">
      <c r="A24" s="108" t="s">
        <v>154</v>
      </c>
      <c r="B24" s="11" t="str">
        <f>[20]Fevereiro!$B$5</f>
        <v>*</v>
      </c>
      <c r="C24" s="11" t="str">
        <f>[20]Fevereiro!$B$6</f>
        <v>*</v>
      </c>
      <c r="D24" s="11" t="str">
        <f>[20]Fevereiro!$B$7</f>
        <v>*</v>
      </c>
      <c r="E24" s="11" t="str">
        <f>[20]Fevereiro!$B$8</f>
        <v>*</v>
      </c>
      <c r="F24" s="11" t="str">
        <f>[20]Fevereiro!$B$9</f>
        <v>*</v>
      </c>
      <c r="G24" s="11" t="str">
        <f>[20]Fevereiro!$B$10</f>
        <v>*</v>
      </c>
      <c r="H24" s="11" t="str">
        <f>[20]Fevereiro!$B$11</f>
        <v>*</v>
      </c>
      <c r="I24" s="11" t="str">
        <f>[20]Fevereiro!$B$12</f>
        <v>*</v>
      </c>
      <c r="J24" s="11" t="str">
        <f>[20]Fevereiro!$B$13</f>
        <v>*</v>
      </c>
      <c r="K24" s="11" t="str">
        <f>[20]Fevereiro!$B$14</f>
        <v>*</v>
      </c>
      <c r="L24" s="11" t="str">
        <f>[20]Fevereiro!$B$15</f>
        <v>*</v>
      </c>
      <c r="M24" s="11" t="str">
        <f>[20]Fevereiro!$B$16</f>
        <v>*</v>
      </c>
      <c r="N24" s="11" t="str">
        <f>[20]Fevereiro!$B$17</f>
        <v>*</v>
      </c>
      <c r="O24" s="11" t="str">
        <f>[20]Fevereiro!$B$18</f>
        <v>*</v>
      </c>
      <c r="P24" s="11" t="str">
        <f>[20]Fevereiro!$B$19</f>
        <v>*</v>
      </c>
      <c r="Q24" s="11" t="str">
        <f>[20]Fevereiro!$B$20</f>
        <v>*</v>
      </c>
      <c r="R24" s="11" t="str">
        <f>[20]Fevereiro!$B$21</f>
        <v>*</v>
      </c>
      <c r="S24" s="11" t="str">
        <f>[20]Fevereiro!$B$22</f>
        <v>*</v>
      </c>
      <c r="T24" s="11" t="str">
        <f>[20]Fevereiro!$B$23</f>
        <v>*</v>
      </c>
      <c r="U24" s="11" t="str">
        <f>[20]Fevereiro!$B$24</f>
        <v>*</v>
      </c>
      <c r="V24" s="11" t="str">
        <f>[20]Fevereiro!$B$25</f>
        <v>*</v>
      </c>
      <c r="W24" s="11" t="str">
        <f>[20]Fevereiro!$B$26</f>
        <v>*</v>
      </c>
      <c r="X24" s="11" t="str">
        <f>[20]Fevereiro!$B$27</f>
        <v>*</v>
      </c>
      <c r="Y24" s="11" t="str">
        <f>[20]Fevereiro!$B$28</f>
        <v>*</v>
      </c>
      <c r="Z24" s="11" t="str">
        <f>[20]Fevereiro!$B$29</f>
        <v>*</v>
      </c>
      <c r="AA24" s="11" t="str">
        <f>[20]Fevereiro!$B$30</f>
        <v>*</v>
      </c>
      <c r="AB24" s="11" t="str">
        <f>[20]Fevereiro!$B$31</f>
        <v>*</v>
      </c>
      <c r="AC24" s="11" t="str">
        <f>[20]Fevereiro!$B$32</f>
        <v>*</v>
      </c>
      <c r="AD24" s="82" t="s">
        <v>211</v>
      </c>
      <c r="AE24" s="115" t="s">
        <v>35</v>
      </c>
      <c r="AF24" s="24" t="s">
        <v>35</v>
      </c>
      <c r="AG24" s="24" t="s">
        <v>35</v>
      </c>
    </row>
    <row r="25" spans="1:34" hidden="1" x14ac:dyDescent="0.2">
      <c r="A25" s="108" t="s">
        <v>155</v>
      </c>
      <c r="B25" s="11" t="str">
        <f>[21]Fevereiro!$B$5</f>
        <v>*</v>
      </c>
      <c r="C25" s="11" t="str">
        <f>[21]Fevereiro!$B$6</f>
        <v>*</v>
      </c>
      <c r="D25" s="11" t="str">
        <f>[21]Fevereiro!$B$7</f>
        <v>*</v>
      </c>
      <c r="E25" s="11" t="str">
        <f>[21]Fevereiro!$B$8</f>
        <v>*</v>
      </c>
      <c r="F25" s="11" t="str">
        <f>[21]Fevereiro!$B$9</f>
        <v>*</v>
      </c>
      <c r="G25" s="11" t="str">
        <f>[21]Fevereiro!$B$10</f>
        <v>*</v>
      </c>
      <c r="H25" s="11" t="str">
        <f>[21]Fevereiro!$B$11</f>
        <v>*</v>
      </c>
      <c r="I25" s="11" t="str">
        <f>[21]Fevereiro!$B$12</f>
        <v>*</v>
      </c>
      <c r="J25" s="11" t="str">
        <f>[21]Fevereiro!$B$13</f>
        <v>*</v>
      </c>
      <c r="K25" s="11" t="str">
        <f>[21]Fevereiro!$B$14</f>
        <v>*</v>
      </c>
      <c r="L25" s="11" t="str">
        <f>[21]Fevereiro!$B$15</f>
        <v>*</v>
      </c>
      <c r="M25" s="11" t="str">
        <f>[21]Fevereiro!$B$16</f>
        <v>*</v>
      </c>
      <c r="N25" s="11" t="str">
        <f>[21]Fevereiro!$B$17</f>
        <v>*</v>
      </c>
      <c r="O25" s="11" t="str">
        <f>[21]Fevereiro!$B$18</f>
        <v>*</v>
      </c>
      <c r="P25" s="11" t="str">
        <f>[21]Fevereiro!$B$19</f>
        <v>*</v>
      </c>
      <c r="Q25" s="11" t="str">
        <f>[21]Fevereiro!$B$20</f>
        <v>*</v>
      </c>
      <c r="R25" s="11" t="str">
        <f>[21]Fevereiro!$B$21</f>
        <v>*</v>
      </c>
      <c r="S25" s="11" t="str">
        <f>[21]Fevereiro!$B$22</f>
        <v>*</v>
      </c>
      <c r="T25" s="11" t="str">
        <f>[21]Fevereiro!$B$23</f>
        <v>*</v>
      </c>
      <c r="U25" s="11" t="str">
        <f>[21]Fevereiro!$B$24</f>
        <v>*</v>
      </c>
      <c r="V25" s="11" t="str">
        <f>[21]Fevereiro!$B$25</f>
        <v>*</v>
      </c>
      <c r="W25" s="11" t="str">
        <f>[21]Fevereiro!$B$26</f>
        <v>*</v>
      </c>
      <c r="X25" s="11" t="str">
        <f>[21]Fevereiro!$B$27</f>
        <v>*</v>
      </c>
      <c r="Y25" s="11" t="str">
        <f>[21]Fevereiro!$B$28</f>
        <v>*</v>
      </c>
      <c r="Z25" s="11" t="str">
        <f>[21]Fevereiro!$B$29</f>
        <v>*</v>
      </c>
      <c r="AA25" s="11" t="str">
        <f>[21]Fevereiro!$B$30</f>
        <v>*</v>
      </c>
      <c r="AB25" s="11" t="str">
        <f>[21]Fevereiro!$B$31</f>
        <v>*</v>
      </c>
      <c r="AC25" s="11" t="str">
        <f>[21]Fevereiro!$B$32</f>
        <v>*</v>
      </c>
      <c r="AD25" s="82" t="s">
        <v>211</v>
      </c>
      <c r="AE25" s="115" t="s">
        <v>35</v>
      </c>
      <c r="AF25" s="24" t="s">
        <v>35</v>
      </c>
    </row>
    <row r="26" spans="1:34" x14ac:dyDescent="0.2">
      <c r="A26" s="54" t="s">
        <v>156</v>
      </c>
      <c r="B26" s="11">
        <f>[22]Fevereiro!$B$5</f>
        <v>25.083333333333339</v>
      </c>
      <c r="C26" s="11">
        <f>[22]Fevereiro!$B$6</f>
        <v>25.545833333333324</v>
      </c>
      <c r="D26" s="11">
        <f>[22]Fevereiro!$B$7</f>
        <v>22.541666666666668</v>
      </c>
      <c r="E26" s="11">
        <f>[22]Fevereiro!$B$8</f>
        <v>24.658333333333331</v>
      </c>
      <c r="F26" s="11">
        <f>[22]Fevereiro!$B$9</f>
        <v>26.45</v>
      </c>
      <c r="G26" s="11">
        <f>[22]Fevereiro!$B$10</f>
        <v>26.408333333333331</v>
      </c>
      <c r="H26" s="11">
        <f>[22]Fevereiro!$B$11</f>
        <v>25.974999999999994</v>
      </c>
      <c r="I26" s="11">
        <f>[22]Fevereiro!$B$12</f>
        <v>26.766666666666666</v>
      </c>
      <c r="J26" s="11">
        <f>[22]Fevereiro!$B$13</f>
        <v>26.374999999999996</v>
      </c>
      <c r="K26" s="11">
        <f>[22]Fevereiro!$B$14</f>
        <v>24.179166666666664</v>
      </c>
      <c r="L26" s="11">
        <f>[22]Fevereiro!$B$15</f>
        <v>23.94583333333334</v>
      </c>
      <c r="M26" s="11">
        <f>[22]Fevereiro!$B$16</f>
        <v>25.241666666666664</v>
      </c>
      <c r="N26" s="11">
        <f>[22]Fevereiro!$B$17</f>
        <v>23.970833333333331</v>
      </c>
      <c r="O26" s="11">
        <f>[22]Fevereiro!$B$18</f>
        <v>26.829166666666669</v>
      </c>
      <c r="P26" s="11">
        <f>[22]Fevereiro!$B$19</f>
        <v>24.991666666666671</v>
      </c>
      <c r="Q26" s="11">
        <f>[22]Fevereiro!$B$20</f>
        <v>25.675000000000001</v>
      </c>
      <c r="R26" s="11">
        <f>[22]Fevereiro!$B$21</f>
        <v>22.954166666666666</v>
      </c>
      <c r="S26" s="11">
        <f>[22]Fevereiro!$B$22</f>
        <v>21.954166666666669</v>
      </c>
      <c r="T26" s="11">
        <f>[22]Fevereiro!$B$23</f>
        <v>21.537499999999998</v>
      </c>
      <c r="U26" s="11">
        <f>[22]Fevereiro!$B$24</f>
        <v>23.066666666666666</v>
      </c>
      <c r="V26" s="11">
        <f>[22]Fevereiro!$B$25</f>
        <v>23.170833333333338</v>
      </c>
      <c r="W26" s="11">
        <f>[22]Fevereiro!$B$26</f>
        <v>24.945833333333336</v>
      </c>
      <c r="X26" s="11">
        <f>[22]Fevereiro!$B$27</f>
        <v>25.016666666666669</v>
      </c>
      <c r="Y26" s="11">
        <f>[22]Fevereiro!$B$28</f>
        <v>21.595833333333331</v>
      </c>
      <c r="Z26" s="11">
        <f>[22]Fevereiro!$B$29</f>
        <v>23.829166666666666</v>
      </c>
      <c r="AA26" s="11">
        <f>[22]Fevereiro!$B$30</f>
        <v>23.533333333333335</v>
      </c>
      <c r="AB26" s="11">
        <f>[22]Fevereiro!$B$31</f>
        <v>25.083333333333332</v>
      </c>
      <c r="AC26" s="11">
        <f>[22]Fevereiro!$B$32</f>
        <v>25.383333333333336</v>
      </c>
      <c r="AD26" s="82">
        <f t="shared" si="1"/>
        <v>24.525297619047617</v>
      </c>
      <c r="AE26" s="115" t="s">
        <v>35</v>
      </c>
      <c r="AF26" s="24" t="s">
        <v>35</v>
      </c>
      <c r="AG26" s="24" t="s">
        <v>35</v>
      </c>
    </row>
    <row r="27" spans="1:34" x14ac:dyDescent="0.2">
      <c r="A27" s="54" t="s">
        <v>8</v>
      </c>
      <c r="B27" s="11">
        <f>[23]Fevereiro!$B$5</f>
        <v>23.962499999999995</v>
      </c>
      <c r="C27" s="11">
        <f>[23]Fevereiro!$B$6</f>
        <v>24.062499999999996</v>
      </c>
      <c r="D27" s="11">
        <f>[23]Fevereiro!$B$7</f>
        <v>22.887499999999999</v>
      </c>
      <c r="E27" s="11">
        <f>[23]Fevereiro!$B$8</f>
        <v>25.262499999999999</v>
      </c>
      <c r="F27" s="11">
        <f>[23]Fevereiro!$B$9</f>
        <v>26.004166666666674</v>
      </c>
      <c r="G27" s="11">
        <f>[23]Fevereiro!$B$10</f>
        <v>26.254166666666674</v>
      </c>
      <c r="H27" s="11">
        <f>[23]Fevereiro!$B$11</f>
        <v>26.937500000000004</v>
      </c>
      <c r="I27" s="11">
        <f>[23]Fevereiro!$B$12</f>
        <v>26.775000000000002</v>
      </c>
      <c r="J27" s="11">
        <f>[23]Fevereiro!$B$13</f>
        <v>26.5625</v>
      </c>
      <c r="K27" s="11">
        <f>[23]Fevereiro!$B$14</f>
        <v>25.491666666666671</v>
      </c>
      <c r="L27" s="11">
        <f>[23]Fevereiro!$B$15</f>
        <v>24.333333333333329</v>
      </c>
      <c r="M27" s="11">
        <f>[23]Fevereiro!$B$16</f>
        <v>24.829166666666666</v>
      </c>
      <c r="N27" s="11">
        <f>[23]Fevereiro!$B$17</f>
        <v>24.049999999999997</v>
      </c>
      <c r="O27" s="11">
        <f>[23]Fevereiro!$B$18</f>
        <v>25.42916666666666</v>
      </c>
      <c r="P27" s="11">
        <f>[23]Fevereiro!$B$19</f>
        <v>24.154166666666665</v>
      </c>
      <c r="Q27" s="11">
        <f>[23]Fevereiro!$B$20</f>
        <v>23.266666666666662</v>
      </c>
      <c r="R27" s="11">
        <f>[23]Fevereiro!$B$21</f>
        <v>21.566666666666666</v>
      </c>
      <c r="S27" s="11">
        <f>[23]Fevereiro!$B$22</f>
        <v>20.179166666666667</v>
      </c>
      <c r="T27" s="11">
        <f>[23]Fevereiro!$B$23</f>
        <v>21.275000000000002</v>
      </c>
      <c r="U27" s="11">
        <f>[23]Fevereiro!$B$24</f>
        <v>20.845833333333328</v>
      </c>
      <c r="V27" s="11">
        <f>[23]Fevereiro!$B$25</f>
        <v>22.216666666666658</v>
      </c>
      <c r="W27" s="11">
        <f>[23]Fevereiro!$B$26</f>
        <v>23.683333333333334</v>
      </c>
      <c r="X27" s="11">
        <f>[23]Fevereiro!$B$27</f>
        <v>22.862499999999997</v>
      </c>
      <c r="Y27" s="11">
        <f>[23]Fevereiro!$B$28</f>
        <v>21.708333333333332</v>
      </c>
      <c r="Z27" s="11">
        <f>[23]Fevereiro!$B$29</f>
        <v>23.283333333333335</v>
      </c>
      <c r="AA27" s="11">
        <f>[23]Fevereiro!$B$30</f>
        <v>23.324999999999999</v>
      </c>
      <c r="AB27" s="11">
        <f>[23]Fevereiro!$B$31</f>
        <v>23.858333333333334</v>
      </c>
      <c r="AC27" s="11">
        <f>[23]Fevereiro!$B$32</f>
        <v>24.337500000000002</v>
      </c>
      <c r="AD27" s="82">
        <f t="shared" si="1"/>
        <v>23.907291666666662</v>
      </c>
      <c r="AF27" s="24" t="s">
        <v>35</v>
      </c>
      <c r="AG27" s="24" t="s">
        <v>35</v>
      </c>
    </row>
    <row r="28" spans="1:34" hidden="1" x14ac:dyDescent="0.2">
      <c r="A28" s="54" t="s">
        <v>9</v>
      </c>
      <c r="B28" s="11" t="str">
        <f>[24]Fevereiro!$B$5</f>
        <v>*</v>
      </c>
      <c r="C28" s="11" t="str">
        <f>[24]Fevereiro!$B$6</f>
        <v>*</v>
      </c>
      <c r="D28" s="11" t="str">
        <f>[24]Fevereiro!$B$7</f>
        <v>*</v>
      </c>
      <c r="E28" s="11" t="str">
        <f>[24]Fevereiro!$B$8</f>
        <v>*</v>
      </c>
      <c r="F28" s="11" t="str">
        <f>[24]Fevereiro!$B$9</f>
        <v>*</v>
      </c>
      <c r="G28" s="11" t="str">
        <f>[24]Fevereiro!$B$10</f>
        <v>*</v>
      </c>
      <c r="H28" s="11" t="str">
        <f>[24]Fevereiro!$B$11</f>
        <v>*</v>
      </c>
      <c r="I28" s="11" t="str">
        <f>[24]Fevereiro!$B$12</f>
        <v>*</v>
      </c>
      <c r="J28" s="11" t="str">
        <f>[24]Fevereiro!$B$13</f>
        <v>*</v>
      </c>
      <c r="K28" s="11" t="str">
        <f>[24]Fevereiro!$B$14</f>
        <v>*</v>
      </c>
      <c r="L28" s="11" t="str">
        <f>[24]Fevereiro!$B$15</f>
        <v>*</v>
      </c>
      <c r="M28" s="11" t="str">
        <f>[24]Fevereiro!$B$16</f>
        <v>*</v>
      </c>
      <c r="N28" s="11" t="str">
        <f>[24]Fevereiro!$B$17</f>
        <v>*</v>
      </c>
      <c r="O28" s="11" t="str">
        <f>[24]Fevereiro!$B$18</f>
        <v>*</v>
      </c>
      <c r="P28" s="11" t="str">
        <f>[24]Fevereiro!$B$19</f>
        <v>*</v>
      </c>
      <c r="Q28" s="11" t="str">
        <f>[24]Fevereiro!$B$20</f>
        <v>*</v>
      </c>
      <c r="R28" s="11" t="str">
        <f>[24]Fevereiro!$B$21</f>
        <v>*</v>
      </c>
      <c r="S28" s="11" t="str">
        <f>[24]Fevereiro!$B$22</f>
        <v>*</v>
      </c>
      <c r="T28" s="11" t="str">
        <f>[24]Fevereiro!$B$23</f>
        <v>*</v>
      </c>
      <c r="U28" s="11" t="str">
        <f>[24]Fevereiro!$B$24</f>
        <v>*</v>
      </c>
      <c r="V28" s="11" t="str">
        <f>[24]Fevereiro!$B$25</f>
        <v>*</v>
      </c>
      <c r="W28" s="11" t="str">
        <f>[24]Fevereiro!$B$26</f>
        <v>*</v>
      </c>
      <c r="X28" s="11" t="str">
        <f>[24]Fevereiro!$B$27</f>
        <v>*</v>
      </c>
      <c r="Y28" s="11" t="str">
        <f>[24]Fevereiro!$B$28</f>
        <v>*</v>
      </c>
      <c r="Z28" s="11" t="str">
        <f>[24]Fevereiro!$B$29</f>
        <v>*</v>
      </c>
      <c r="AA28" s="11" t="str">
        <f>[24]Fevereiro!$B$30</f>
        <v>*</v>
      </c>
      <c r="AB28" s="11" t="str">
        <f>[24]Fevereiro!$B$31</f>
        <v>*</v>
      </c>
      <c r="AC28" s="11" t="str">
        <f>[24]Fevereiro!$B$32</f>
        <v>*</v>
      </c>
      <c r="AD28" s="82" t="s">
        <v>211</v>
      </c>
      <c r="AF28" s="24" t="s">
        <v>35</v>
      </c>
      <c r="AG28" s="24" t="s">
        <v>35</v>
      </c>
    </row>
    <row r="29" spans="1:34" x14ac:dyDescent="0.2">
      <c r="A29" s="54" t="s">
        <v>32</v>
      </c>
      <c r="B29" s="11">
        <f>[25]Fevereiro!$B$5</f>
        <v>26.020833333333339</v>
      </c>
      <c r="C29" s="11">
        <f>[25]Fevereiro!$B$6</f>
        <v>26.933333333333334</v>
      </c>
      <c r="D29" s="11">
        <f>[25]Fevereiro!$B$7</f>
        <v>23.574999999999992</v>
      </c>
      <c r="E29" s="11">
        <f>[25]Fevereiro!$B$8</f>
        <v>25.95</v>
      </c>
      <c r="F29" s="11">
        <f>[25]Fevereiro!$B$9</f>
        <v>26.816666666666677</v>
      </c>
      <c r="G29" s="11">
        <f>[25]Fevereiro!$B$10</f>
        <v>27.004166666666659</v>
      </c>
      <c r="H29" s="11">
        <f>[25]Fevereiro!$B$11</f>
        <v>27.187499999999989</v>
      </c>
      <c r="I29" s="11">
        <f>[25]Fevereiro!$B$12</f>
        <v>27.704166666666669</v>
      </c>
      <c r="J29" s="11">
        <f>[25]Fevereiro!$B$13</f>
        <v>27.758333333333329</v>
      </c>
      <c r="K29" s="11">
        <f>[25]Fevereiro!$B$14</f>
        <v>23.308333333333337</v>
      </c>
      <c r="L29" s="11">
        <f>[25]Fevereiro!$B$15</f>
        <v>24.862499999999997</v>
      </c>
      <c r="M29" s="11">
        <f>[25]Fevereiro!$B$16</f>
        <v>25.254166666666674</v>
      </c>
      <c r="N29" s="11">
        <f>[25]Fevereiro!$B$17</f>
        <v>23.820833333333336</v>
      </c>
      <c r="O29" s="11">
        <f>[25]Fevereiro!$B$18</f>
        <v>27.412499999999998</v>
      </c>
      <c r="P29" s="11">
        <f>[25]Fevereiro!$B$19</f>
        <v>25.558333333333337</v>
      </c>
      <c r="Q29" s="11">
        <f>[25]Fevereiro!$B$20</f>
        <v>26.604166666666661</v>
      </c>
      <c r="R29" s="11">
        <f>[25]Fevereiro!$B$21</f>
        <v>23.433333333333334</v>
      </c>
      <c r="S29" s="11">
        <f>[25]Fevereiro!$B$22</f>
        <v>21.650000000000002</v>
      </c>
      <c r="T29" s="11">
        <f>[25]Fevereiro!$B$23</f>
        <v>21.141666666666669</v>
      </c>
      <c r="U29" s="11">
        <f>[25]Fevereiro!$B$24</f>
        <v>24.354166666666668</v>
      </c>
      <c r="V29" s="11">
        <f>[25]Fevereiro!$B$25</f>
        <v>23.691666666666666</v>
      </c>
      <c r="W29" s="11">
        <f>[25]Fevereiro!$B$26</f>
        <v>26.445833333333329</v>
      </c>
      <c r="X29" s="11">
        <f>[25]Fevereiro!$B$27</f>
        <v>26.133333333333336</v>
      </c>
      <c r="Y29" s="11">
        <f>[25]Fevereiro!$B$28</f>
        <v>22.349999999999998</v>
      </c>
      <c r="Z29" s="11">
        <f>[25]Fevereiro!$B$29</f>
        <v>24.291666666666668</v>
      </c>
      <c r="AA29" s="11">
        <f>[25]Fevereiro!$B$30</f>
        <v>25.062499999999996</v>
      </c>
      <c r="AB29" s="11" t="str">
        <f>[25]Fevereiro!$B$31</f>
        <v>*</v>
      </c>
      <c r="AC29" s="11" t="str">
        <f>[25]Fevereiro!$B$32</f>
        <v>*</v>
      </c>
      <c r="AD29" s="82">
        <f t="shared" si="1"/>
        <v>25.166346153846156</v>
      </c>
      <c r="AE29" s="115" t="s">
        <v>35</v>
      </c>
    </row>
    <row r="30" spans="1:34" hidden="1" x14ac:dyDescent="0.2">
      <c r="A30" s="108" t="s">
        <v>10</v>
      </c>
      <c r="B30" s="11" t="str">
        <f>[26]Fevereiro!$B$5</f>
        <v>*</v>
      </c>
      <c r="C30" s="11" t="str">
        <f>[26]Fevereiro!$B$6</f>
        <v>*</v>
      </c>
      <c r="D30" s="11" t="str">
        <f>[26]Fevereiro!$B$7</f>
        <v>*</v>
      </c>
      <c r="E30" s="11" t="str">
        <f>[26]Fevereiro!$B$8</f>
        <v>*</v>
      </c>
      <c r="F30" s="11" t="str">
        <f>[26]Fevereiro!$B$9</f>
        <v>*</v>
      </c>
      <c r="G30" s="11" t="str">
        <f>[26]Fevereiro!$B$10</f>
        <v>*</v>
      </c>
      <c r="H30" s="11" t="str">
        <f>[26]Fevereiro!$B$11</f>
        <v>*</v>
      </c>
      <c r="I30" s="11" t="str">
        <f>[26]Fevereiro!$B$12</f>
        <v>*</v>
      </c>
      <c r="J30" s="11" t="str">
        <f>[26]Fevereiro!$B$13</f>
        <v>*</v>
      </c>
      <c r="K30" s="11" t="str">
        <f>[26]Fevereiro!$B$14</f>
        <v>*</v>
      </c>
      <c r="L30" s="11" t="str">
        <f>[26]Fevereiro!$B$15</f>
        <v>*</v>
      </c>
      <c r="M30" s="11" t="str">
        <f>[26]Fevereiro!$B$16</f>
        <v>*</v>
      </c>
      <c r="N30" s="11" t="str">
        <f>[26]Fevereiro!$B$17</f>
        <v>*</v>
      </c>
      <c r="O30" s="11" t="str">
        <f>[26]Fevereiro!$B$18</f>
        <v>*</v>
      </c>
      <c r="P30" s="11" t="str">
        <f>[26]Fevereiro!$B$19</f>
        <v>*</v>
      </c>
      <c r="Q30" s="11" t="str">
        <f>[26]Fevereiro!$B$20</f>
        <v>*</v>
      </c>
      <c r="R30" s="11" t="str">
        <f>[26]Fevereiro!$B$21</f>
        <v>*</v>
      </c>
      <c r="S30" s="11" t="str">
        <f>[26]Fevereiro!$B$22</f>
        <v>*</v>
      </c>
      <c r="T30" s="11" t="str">
        <f>[26]Fevereiro!$B$23</f>
        <v>*</v>
      </c>
      <c r="U30" s="11" t="str">
        <f>[26]Fevereiro!$B$24</f>
        <v>*</v>
      </c>
      <c r="V30" s="11" t="str">
        <f>[26]Fevereiro!$B$25</f>
        <v>*</v>
      </c>
      <c r="W30" s="11" t="str">
        <f>[26]Fevereiro!$B$26</f>
        <v>*</v>
      </c>
      <c r="X30" s="11" t="str">
        <f>[26]Fevereiro!$B$27</f>
        <v>*</v>
      </c>
      <c r="Y30" s="11" t="str">
        <f>[26]Fevereiro!$B$28</f>
        <v>*</v>
      </c>
      <c r="Z30" s="11" t="str">
        <f>[26]Fevereiro!$B$29</f>
        <v>*</v>
      </c>
      <c r="AA30" s="11" t="str">
        <f>[26]Fevereiro!$B$30</f>
        <v>*</v>
      </c>
      <c r="AB30" s="11" t="str">
        <f>[26]Fevereiro!$B$31</f>
        <v>*</v>
      </c>
      <c r="AC30" s="11" t="str">
        <f>[26]Fevereiro!$B$32</f>
        <v>*</v>
      </c>
      <c r="AD30" s="82" t="s">
        <v>211</v>
      </c>
      <c r="AG30" s="24" t="s">
        <v>35</v>
      </c>
      <c r="AH30" s="24" t="s">
        <v>35</v>
      </c>
    </row>
    <row r="31" spans="1:34" hidden="1" x14ac:dyDescent="0.2">
      <c r="A31" s="108" t="s">
        <v>157</v>
      </c>
      <c r="B31" s="11" t="str">
        <f>[27]Fevereiro!$B$5</f>
        <v>*</v>
      </c>
      <c r="C31" s="11" t="str">
        <f>[27]Fevereiro!$B$6</f>
        <v>*</v>
      </c>
      <c r="D31" s="11" t="str">
        <f>[27]Fevereiro!$B$7</f>
        <v>*</v>
      </c>
      <c r="E31" s="11" t="str">
        <f>[27]Fevereiro!$B$8</f>
        <v>*</v>
      </c>
      <c r="F31" s="11" t="str">
        <f>[27]Fevereiro!$B$9</f>
        <v>*</v>
      </c>
      <c r="G31" s="11" t="str">
        <f>[27]Fevereiro!$B$10</f>
        <v>*</v>
      </c>
      <c r="H31" s="11" t="str">
        <f>[27]Fevereiro!$B$11</f>
        <v>*</v>
      </c>
      <c r="I31" s="11" t="str">
        <f>[27]Fevereiro!$B$12</f>
        <v>*</v>
      </c>
      <c r="J31" s="11" t="str">
        <f>[27]Fevereiro!$B$13</f>
        <v>*</v>
      </c>
      <c r="K31" s="11" t="str">
        <f>[27]Fevereiro!$B$14</f>
        <v>*</v>
      </c>
      <c r="L31" s="11" t="str">
        <f>[27]Fevereiro!$B$15</f>
        <v>*</v>
      </c>
      <c r="M31" s="11" t="str">
        <f>[27]Fevereiro!$B$16</f>
        <v>*</v>
      </c>
      <c r="N31" s="11" t="str">
        <f>[27]Fevereiro!$B$17</f>
        <v>*</v>
      </c>
      <c r="O31" s="11" t="str">
        <f>[27]Fevereiro!$B$18</f>
        <v>*</v>
      </c>
      <c r="P31" s="11" t="str">
        <f>[27]Fevereiro!$B$19</f>
        <v>*</v>
      </c>
      <c r="Q31" s="11" t="str">
        <f>[27]Fevereiro!$B$20</f>
        <v>*</v>
      </c>
      <c r="R31" s="11" t="str">
        <f>[27]Fevereiro!$B$21</f>
        <v>*</v>
      </c>
      <c r="S31" s="11" t="str">
        <f>[27]Fevereiro!$B$22</f>
        <v>*</v>
      </c>
      <c r="T31" s="11" t="str">
        <f>[27]Fevereiro!$B$23</f>
        <v>*</v>
      </c>
      <c r="U31" s="11" t="str">
        <f>[27]Fevereiro!$B$24</f>
        <v>*</v>
      </c>
      <c r="V31" s="11" t="str">
        <f>[27]Fevereiro!$B$25</f>
        <v>*</v>
      </c>
      <c r="W31" s="11" t="str">
        <f>[27]Fevereiro!$B$26</f>
        <v>*</v>
      </c>
      <c r="X31" s="11" t="str">
        <f>[27]Fevereiro!$B$27</f>
        <v>*</v>
      </c>
      <c r="Y31" s="11" t="str">
        <f>[27]Fevereiro!$B$28</f>
        <v>*</v>
      </c>
      <c r="Z31" s="11" t="str">
        <f>[27]Fevereiro!$B$29</f>
        <v>*</v>
      </c>
      <c r="AA31" s="11" t="str">
        <f>[27]Fevereiro!$B$30</f>
        <v>*</v>
      </c>
      <c r="AB31" s="11" t="str">
        <f>[27]Fevereiro!$B$31</f>
        <v>*</v>
      </c>
      <c r="AC31" s="11" t="str">
        <f>[27]Fevereiro!$B$32</f>
        <v>*</v>
      </c>
      <c r="AD31" s="82" t="s">
        <v>211</v>
      </c>
    </row>
    <row r="32" spans="1:34" hidden="1" x14ac:dyDescent="0.2">
      <c r="A32" s="108" t="s">
        <v>11</v>
      </c>
      <c r="B32" s="11" t="str">
        <f>[28]Fevereiro!$B$5</f>
        <v>*</v>
      </c>
      <c r="C32" s="11" t="str">
        <f>[28]Fevereiro!$B$6</f>
        <v>*</v>
      </c>
      <c r="D32" s="11" t="str">
        <f>[28]Fevereiro!$B$7</f>
        <v>*</v>
      </c>
      <c r="E32" s="11" t="str">
        <f>[28]Fevereiro!$B$8</f>
        <v>*</v>
      </c>
      <c r="F32" s="11" t="str">
        <f>[28]Fevereiro!$B$9</f>
        <v>*</v>
      </c>
      <c r="G32" s="11" t="str">
        <f>[28]Fevereiro!$B$10</f>
        <v>*</v>
      </c>
      <c r="H32" s="11" t="str">
        <f>[28]Fevereiro!$B$11</f>
        <v>*</v>
      </c>
      <c r="I32" s="11" t="str">
        <f>[28]Fevereiro!$B$12</f>
        <v>*</v>
      </c>
      <c r="J32" s="11" t="str">
        <f>[28]Fevereiro!$B$13</f>
        <v>*</v>
      </c>
      <c r="K32" s="11" t="str">
        <f>[28]Fevereiro!$B$14</f>
        <v>*</v>
      </c>
      <c r="L32" s="11" t="str">
        <f>[28]Fevereiro!$B$15</f>
        <v>*</v>
      </c>
      <c r="M32" s="11" t="str">
        <f>[28]Fevereiro!$B$16</f>
        <v>*</v>
      </c>
      <c r="N32" s="11" t="str">
        <f>[28]Fevereiro!$B$17</f>
        <v>*</v>
      </c>
      <c r="O32" s="11" t="str">
        <f>[28]Fevereiro!$B$18</f>
        <v>*</v>
      </c>
      <c r="P32" s="11" t="str">
        <f>[28]Fevereiro!$B$19</f>
        <v>*</v>
      </c>
      <c r="Q32" s="11" t="str">
        <f>[28]Fevereiro!$B$20</f>
        <v>*</v>
      </c>
      <c r="R32" s="11" t="str">
        <f>[28]Fevereiro!$B$21</f>
        <v>*</v>
      </c>
      <c r="S32" s="11" t="str">
        <f>[28]Fevereiro!$B$22</f>
        <v>*</v>
      </c>
      <c r="T32" s="11" t="str">
        <f>[28]Fevereiro!$B$23</f>
        <v>*</v>
      </c>
      <c r="U32" s="11" t="str">
        <f>[28]Fevereiro!$B$24</f>
        <v>*</v>
      </c>
      <c r="V32" s="11" t="str">
        <f>[28]Fevereiro!$B$25</f>
        <v>*</v>
      </c>
      <c r="W32" s="11" t="str">
        <f>[28]Fevereiro!$B$26</f>
        <v>*</v>
      </c>
      <c r="X32" s="11" t="str">
        <f>[28]Fevereiro!$B$27</f>
        <v>*</v>
      </c>
      <c r="Y32" s="11" t="str">
        <f>[28]Fevereiro!$B$28</f>
        <v>*</v>
      </c>
      <c r="Z32" s="11" t="str">
        <f>[28]Fevereiro!$B$29</f>
        <v>*</v>
      </c>
      <c r="AA32" s="11" t="str">
        <f>[28]Fevereiro!$B$30</f>
        <v>*</v>
      </c>
      <c r="AB32" s="11" t="str">
        <f>[28]Fevereiro!$B$31</f>
        <v>*</v>
      </c>
      <c r="AC32" s="11" t="str">
        <f>[28]Fevereiro!$B$32</f>
        <v>*</v>
      </c>
      <c r="AD32" s="82" t="s">
        <v>211</v>
      </c>
      <c r="AE32" s="115" t="s">
        <v>35</v>
      </c>
      <c r="AG32" s="24" t="s">
        <v>35</v>
      </c>
      <c r="AH32" s="24" t="s">
        <v>35</v>
      </c>
    </row>
    <row r="33" spans="1:43" s="5" customFormat="1" x14ac:dyDescent="0.2">
      <c r="A33" s="54" t="s">
        <v>12</v>
      </c>
      <c r="B33" s="11">
        <f>[29]Fevereiro!$B$5</f>
        <v>25.431818181818187</v>
      </c>
      <c r="C33" s="11">
        <f>[29]Fevereiro!$B$6</f>
        <v>26.766666666666669</v>
      </c>
      <c r="D33" s="11">
        <f>[29]Fevereiro!$B$7</f>
        <v>23.978260869565219</v>
      </c>
      <c r="E33" s="11">
        <f>[29]Fevereiro!$B$8</f>
        <v>24.887500000000003</v>
      </c>
      <c r="F33" s="11">
        <f>[29]Fevereiro!$B$9</f>
        <v>26.27391304347826</v>
      </c>
      <c r="G33" s="11">
        <f>[29]Fevereiro!$B$10</f>
        <v>26.304761904761897</v>
      </c>
      <c r="H33" s="11">
        <f>[29]Fevereiro!$B$11</f>
        <v>26.140909090909087</v>
      </c>
      <c r="I33" s="11">
        <f>[29]Fevereiro!$B$12</f>
        <v>27.271428571428572</v>
      </c>
      <c r="J33" s="11">
        <f>[29]Fevereiro!$B$13</f>
        <v>27.845454545454547</v>
      </c>
      <c r="K33" s="11">
        <f>[29]Fevereiro!$B$14</f>
        <v>24.440909090909091</v>
      </c>
      <c r="L33" s="11">
        <f>[29]Fevereiro!$B$15</f>
        <v>25.091304347826089</v>
      </c>
      <c r="M33" s="11">
        <f>[29]Fevereiro!$B$16</f>
        <v>25.638095238095236</v>
      </c>
      <c r="N33" s="11">
        <f>[29]Fevereiro!$B$17</f>
        <v>25.128571428571426</v>
      </c>
      <c r="O33" s="11">
        <f>[29]Fevereiro!$B$18</f>
        <v>28.485000000000003</v>
      </c>
      <c r="P33" s="11">
        <f>[29]Fevereiro!$B$19</f>
        <v>26.259090909090915</v>
      </c>
      <c r="Q33" s="11">
        <f>[29]Fevereiro!$B$20</f>
        <v>26.537500000000005</v>
      </c>
      <c r="R33" s="11">
        <f>[29]Fevereiro!$B$21</f>
        <v>23.847619047619045</v>
      </c>
      <c r="S33" s="11">
        <f>[29]Fevereiro!$B$22</f>
        <v>22.808695652173913</v>
      </c>
      <c r="T33" s="11">
        <f>[29]Fevereiro!$B$23</f>
        <v>22.545454545454547</v>
      </c>
      <c r="U33" s="11">
        <f>[29]Fevereiro!$B$24</f>
        <v>25.360000000000003</v>
      </c>
      <c r="V33" s="11">
        <f>[29]Fevereiro!$B$25</f>
        <v>24.95</v>
      </c>
      <c r="W33" s="11">
        <f>[29]Fevereiro!$B$26</f>
        <v>27.223809523809521</v>
      </c>
      <c r="X33" s="11">
        <f>[29]Fevereiro!$B$27</f>
        <v>26.985714285714288</v>
      </c>
      <c r="Y33" s="11">
        <f>[29]Fevereiro!$B$28</f>
        <v>23.108695652173914</v>
      </c>
      <c r="Z33" s="11">
        <f>[29]Fevereiro!$B$29</f>
        <v>25.225000000000001</v>
      </c>
      <c r="AA33" s="11">
        <f>[29]Fevereiro!$B$30</f>
        <v>27.290476190476191</v>
      </c>
      <c r="AB33" s="11">
        <f>[29]Fevereiro!$B$31</f>
        <v>27.247826086956525</v>
      </c>
      <c r="AC33" s="11">
        <f>[29]Fevereiro!$B$32</f>
        <v>28.041666666666668</v>
      </c>
      <c r="AD33" s="82">
        <f t="shared" si="1"/>
        <v>25.754147912129277</v>
      </c>
      <c r="AE33" s="114"/>
      <c r="AF33" s="114" t="s">
        <v>35</v>
      </c>
      <c r="AG33" s="114" t="s">
        <v>35</v>
      </c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</row>
    <row r="34" spans="1:43" x14ac:dyDescent="0.2">
      <c r="A34" s="54" t="s">
        <v>13</v>
      </c>
      <c r="B34" s="11">
        <f>[30]Fevereiro!$B$5</f>
        <v>26.370833333333326</v>
      </c>
      <c r="C34" s="11">
        <f>[30]Fevereiro!$B$6</f>
        <v>27.512500000000003</v>
      </c>
      <c r="D34" s="11">
        <f>[30]Fevereiro!$B$7</f>
        <v>24.966666666666665</v>
      </c>
      <c r="E34" s="11">
        <f>[30]Fevereiro!$B$8</f>
        <v>24.987499999999997</v>
      </c>
      <c r="F34" s="11">
        <f>[30]Fevereiro!$B$9</f>
        <v>27.616666666666664</v>
      </c>
      <c r="G34" s="11">
        <f>[30]Fevereiro!$B$10</f>
        <v>25.520833333333332</v>
      </c>
      <c r="H34" s="11">
        <f>[30]Fevereiro!$B$11</f>
        <v>26.350000000000005</v>
      </c>
      <c r="I34" s="11">
        <f>[30]Fevereiro!$B$12</f>
        <v>27.966666666666665</v>
      </c>
      <c r="J34" s="11">
        <f>[30]Fevereiro!$B$13</f>
        <v>26.979166666666668</v>
      </c>
      <c r="K34" s="11">
        <f>[30]Fevereiro!$B$14</f>
        <v>24.791666666666668</v>
      </c>
      <c r="L34" s="11">
        <f>[30]Fevereiro!$B$15</f>
        <v>25.387500000000003</v>
      </c>
      <c r="M34" s="11">
        <f>[30]Fevereiro!$B$16</f>
        <v>26.879166666666666</v>
      </c>
      <c r="N34" s="11">
        <f>[30]Fevereiro!$B$17</f>
        <v>26.158333333333328</v>
      </c>
      <c r="O34" s="11">
        <f>[30]Fevereiro!$B$18</f>
        <v>28.354166666666668</v>
      </c>
      <c r="P34" s="11">
        <f>[30]Fevereiro!$B$19</f>
        <v>27.141666666666666</v>
      </c>
      <c r="Q34" s="11">
        <f>[30]Fevereiro!$B$20</f>
        <v>26.079166666666666</v>
      </c>
      <c r="R34" s="11">
        <f>[30]Fevereiro!$B$21</f>
        <v>23.308333333333337</v>
      </c>
      <c r="S34" s="11">
        <f>[30]Fevereiro!$B$22</f>
        <v>23.466666666666672</v>
      </c>
      <c r="T34" s="11">
        <f>[30]Fevereiro!$B$23</f>
        <v>23.004166666666666</v>
      </c>
      <c r="U34" s="11">
        <f>[30]Fevereiro!$B$24</f>
        <v>25.258333333333329</v>
      </c>
      <c r="V34" s="11">
        <f>[30]Fevereiro!$B$25</f>
        <v>25.858333333333331</v>
      </c>
      <c r="W34" s="11">
        <f>[30]Fevereiro!$B$26</f>
        <v>26.924999999999997</v>
      </c>
      <c r="X34" s="11">
        <f>[30]Fevereiro!$B$27</f>
        <v>27.224999999999998</v>
      </c>
      <c r="Y34" s="11">
        <f>[30]Fevereiro!$B$28</f>
        <v>26.304166666666664</v>
      </c>
      <c r="Z34" s="11">
        <f>[30]Fevereiro!$B$29</f>
        <v>25.595833333333331</v>
      </c>
      <c r="AA34" s="11">
        <f>[30]Fevereiro!$B$30</f>
        <v>28.137500000000003</v>
      </c>
      <c r="AB34" s="11">
        <f>[30]Fevereiro!$B$31</f>
        <v>27.543478260869566</v>
      </c>
      <c r="AC34" s="11">
        <f>[30]Fevereiro!$B$32</f>
        <v>28.383333333333336</v>
      </c>
      <c r="AD34" s="82">
        <f t="shared" si="1"/>
        <v>26.216880175983441</v>
      </c>
      <c r="AF34" s="24" t="s">
        <v>35</v>
      </c>
      <c r="AH34" s="24" t="s">
        <v>35</v>
      </c>
    </row>
    <row r="35" spans="1:43" x14ac:dyDescent="0.2">
      <c r="A35" s="54" t="s">
        <v>158</v>
      </c>
      <c r="B35" s="11">
        <f>[31]Fevereiro!$B$5</f>
        <v>24.508333333333329</v>
      </c>
      <c r="C35" s="11">
        <f>[31]Fevereiro!$B$6</f>
        <v>25.091666666666665</v>
      </c>
      <c r="D35" s="11">
        <f>[31]Fevereiro!$B$7</f>
        <v>22.275000000000002</v>
      </c>
      <c r="E35" s="11">
        <f>[31]Fevereiro!$B$8</f>
        <v>23.341666666666665</v>
      </c>
      <c r="F35" s="11">
        <f>[31]Fevereiro!$B$9</f>
        <v>25.654166666666665</v>
      </c>
      <c r="G35" s="11">
        <f>[31]Fevereiro!$B$10</f>
        <v>26.395833333333329</v>
      </c>
      <c r="H35" s="11">
        <f>[31]Fevereiro!$B$11</f>
        <v>26.137500000000003</v>
      </c>
      <c r="I35" s="11">
        <f>[31]Fevereiro!$B$12</f>
        <v>25.808333333333337</v>
      </c>
      <c r="J35" s="11">
        <f>[31]Fevereiro!$B$13</f>
        <v>26.445833333333336</v>
      </c>
      <c r="K35" s="11">
        <f>[31]Fevereiro!$B$14</f>
        <v>23.6875</v>
      </c>
      <c r="L35" s="11">
        <f>[31]Fevereiro!$B$15</f>
        <v>23.833333333333332</v>
      </c>
      <c r="M35" s="11">
        <f>[31]Fevereiro!$B$16</f>
        <v>24.187500000000004</v>
      </c>
      <c r="N35" s="11">
        <f>[31]Fevereiro!$B$17</f>
        <v>24.674999999999997</v>
      </c>
      <c r="O35" s="11">
        <f>[31]Fevereiro!$B$18</f>
        <v>26.354166666666661</v>
      </c>
      <c r="P35" s="11">
        <f>[31]Fevereiro!$B$19</f>
        <v>26.029166666666669</v>
      </c>
      <c r="Q35" s="11">
        <f>[31]Fevereiro!$B$20</f>
        <v>25.920833333333324</v>
      </c>
      <c r="R35" s="11">
        <f>[31]Fevereiro!$B$21</f>
        <v>23.445833333333336</v>
      </c>
      <c r="S35" s="11">
        <f>[31]Fevereiro!$B$22</f>
        <v>22.254166666666666</v>
      </c>
      <c r="T35" s="11">
        <f>[31]Fevereiro!$B$23</f>
        <v>20.524999999999999</v>
      </c>
      <c r="U35" s="11">
        <f>[31]Fevereiro!$B$24</f>
        <v>23.3125</v>
      </c>
      <c r="V35" s="11">
        <f>[31]Fevereiro!$B$25</f>
        <v>23.683333333333334</v>
      </c>
      <c r="W35" s="11">
        <f>[31]Fevereiro!$B$26</f>
        <v>25.508333333333329</v>
      </c>
      <c r="X35" s="11">
        <f>[31]Fevereiro!$B$27</f>
        <v>25.729166666666671</v>
      </c>
      <c r="Y35" s="11">
        <f>[31]Fevereiro!$B$28</f>
        <v>21.483333333333331</v>
      </c>
      <c r="Z35" s="11">
        <f>[31]Fevereiro!$B$29</f>
        <v>24.099999999999998</v>
      </c>
      <c r="AA35" s="11" t="str">
        <f>[31]Fevereiro!$B$30</f>
        <v>*</v>
      </c>
      <c r="AB35" s="11" t="str">
        <f>[31]Fevereiro!$B$31</f>
        <v>*</v>
      </c>
      <c r="AC35" s="11" t="str">
        <f>[31]Fevereiro!$B$32</f>
        <v>*</v>
      </c>
      <c r="AD35" s="82">
        <f t="shared" si="1"/>
        <v>24.415499999999998</v>
      </c>
      <c r="AG35" s="24" t="s">
        <v>35</v>
      </c>
    </row>
    <row r="36" spans="1:43" hidden="1" x14ac:dyDescent="0.2">
      <c r="A36" s="108" t="s">
        <v>129</v>
      </c>
      <c r="B36" s="11" t="str">
        <f>[32]Fevereiro!$B$5</f>
        <v>*</v>
      </c>
      <c r="C36" s="11" t="str">
        <f>[32]Fevereiro!$B$6</f>
        <v>*</v>
      </c>
      <c r="D36" s="11" t="str">
        <f>[32]Fevereiro!$B$7</f>
        <v>*</v>
      </c>
      <c r="E36" s="11" t="str">
        <f>[32]Fevereiro!$B$8</f>
        <v>*</v>
      </c>
      <c r="F36" s="11" t="str">
        <f>[32]Fevereiro!$B$9</f>
        <v>*</v>
      </c>
      <c r="G36" s="11" t="str">
        <f>[32]Fevereiro!$B$10</f>
        <v>*</v>
      </c>
      <c r="H36" s="11" t="str">
        <f>[32]Fevereiro!$B$11</f>
        <v>*</v>
      </c>
      <c r="I36" s="11" t="str">
        <f>[32]Fevereiro!$B$12</f>
        <v>*</v>
      </c>
      <c r="J36" s="11" t="str">
        <f>[32]Fevereiro!$B$13</f>
        <v>*</v>
      </c>
      <c r="K36" s="11" t="str">
        <f>[32]Fevereiro!$B$14</f>
        <v>*</v>
      </c>
      <c r="L36" s="11" t="str">
        <f>[32]Fevereiro!$B$15</f>
        <v>*</v>
      </c>
      <c r="M36" s="11" t="str">
        <f>[32]Fevereiro!$B$16</f>
        <v>*</v>
      </c>
      <c r="N36" s="11" t="str">
        <f>[32]Fevereiro!$B$17</f>
        <v>*</v>
      </c>
      <c r="O36" s="11" t="str">
        <f>[32]Fevereiro!$B$18</f>
        <v>*</v>
      </c>
      <c r="P36" s="11" t="str">
        <f>[32]Fevereiro!$B$19</f>
        <v>*</v>
      </c>
      <c r="Q36" s="11" t="str">
        <f>[32]Fevereiro!$B$20</f>
        <v>*</v>
      </c>
      <c r="R36" s="11" t="str">
        <f>[32]Fevereiro!$B$21</f>
        <v>*</v>
      </c>
      <c r="S36" s="11" t="str">
        <f>[32]Fevereiro!$B$22</f>
        <v>*</v>
      </c>
      <c r="T36" s="11" t="str">
        <f>[32]Fevereiro!$B$23</f>
        <v>*</v>
      </c>
      <c r="U36" s="11" t="str">
        <f>[32]Fevereiro!$B$24</f>
        <v>*</v>
      </c>
      <c r="V36" s="11" t="str">
        <f>[32]Fevereiro!$B$25</f>
        <v>*</v>
      </c>
      <c r="W36" s="11" t="str">
        <f>[32]Fevereiro!$B$26</f>
        <v>*</v>
      </c>
      <c r="X36" s="11" t="str">
        <f>[32]Fevereiro!$B$27</f>
        <v>*</v>
      </c>
      <c r="Y36" s="11" t="str">
        <f>[32]Fevereiro!$B$28</f>
        <v>*</v>
      </c>
      <c r="Z36" s="11" t="str">
        <f>[32]Fevereiro!$B$29</f>
        <v>*</v>
      </c>
      <c r="AA36" s="11" t="str">
        <f>[32]Fevereiro!$B$30</f>
        <v>*</v>
      </c>
      <c r="AB36" s="11" t="str">
        <f>[32]Fevereiro!$B$31</f>
        <v>*</v>
      </c>
      <c r="AC36" s="11" t="str">
        <f>[32]Fevereiro!$B$32</f>
        <v>*</v>
      </c>
      <c r="AD36" s="82" t="s">
        <v>211</v>
      </c>
      <c r="AG36" s="24" t="s">
        <v>35</v>
      </c>
    </row>
    <row r="37" spans="1:43" x14ac:dyDescent="0.2">
      <c r="A37" s="54" t="s">
        <v>14</v>
      </c>
      <c r="B37" s="11">
        <f>[33]Fevereiro!$B$5</f>
        <v>25.141666666666666</v>
      </c>
      <c r="C37" s="11">
        <f>[33]Fevereiro!$B$6</f>
        <v>27.325000000000003</v>
      </c>
      <c r="D37" s="11">
        <f>[33]Fevereiro!$B$7</f>
        <v>25.204166666666666</v>
      </c>
      <c r="E37" s="11">
        <f>[33]Fevereiro!$B$8</f>
        <v>24.770833333333329</v>
      </c>
      <c r="F37" s="11">
        <f>[33]Fevereiro!$B$9</f>
        <v>24.625</v>
      </c>
      <c r="G37" s="11">
        <f>[33]Fevereiro!$B$10</f>
        <v>24.212499999999995</v>
      </c>
      <c r="H37" s="11">
        <f>[33]Fevereiro!$B$11</f>
        <v>25.608333333333334</v>
      </c>
      <c r="I37" s="11">
        <f>[33]Fevereiro!$B$12</f>
        <v>26.724999999999998</v>
      </c>
      <c r="J37" s="11">
        <f>[33]Fevereiro!$B$13</f>
        <v>27.413043478260871</v>
      </c>
      <c r="K37" s="11">
        <f>[33]Fevereiro!$B$14</f>
        <v>25.995833333333334</v>
      </c>
      <c r="L37" s="11">
        <f>[33]Fevereiro!$B$15</f>
        <v>25.833333333333332</v>
      </c>
      <c r="M37" s="11">
        <f>[33]Fevereiro!$B$16</f>
        <v>25.458333333333332</v>
      </c>
      <c r="N37" s="11">
        <f>[33]Fevereiro!$B$17</f>
        <v>24.639130434782611</v>
      </c>
      <c r="O37" s="11">
        <f>[33]Fevereiro!$B$18</f>
        <v>25.708333333333339</v>
      </c>
      <c r="P37" s="11">
        <f>[33]Fevereiro!$B$19</f>
        <v>26.612499999999997</v>
      </c>
      <c r="Q37" s="11">
        <f>[33]Fevereiro!$B$20</f>
        <v>26.325000000000003</v>
      </c>
      <c r="R37" s="11">
        <f>[33]Fevereiro!$B$21</f>
        <v>25.975000000000005</v>
      </c>
      <c r="S37" s="11">
        <f>[33]Fevereiro!$B$22</f>
        <v>24.170833333333331</v>
      </c>
      <c r="T37" s="11">
        <f>[33]Fevereiro!$B$23</f>
        <v>25.379166666666674</v>
      </c>
      <c r="U37" s="11">
        <f>[33]Fevereiro!$B$24</f>
        <v>23.34347826086956</v>
      </c>
      <c r="V37" s="11">
        <f>[33]Fevereiro!$B$25</f>
        <v>23.708333333333332</v>
      </c>
      <c r="W37" s="11">
        <f>[33]Fevereiro!$B$26</f>
        <v>26.279166666666669</v>
      </c>
      <c r="X37" s="11">
        <f>[33]Fevereiro!$B$27</f>
        <v>25.770833333333339</v>
      </c>
      <c r="Y37" s="11">
        <f>[33]Fevereiro!$B$28</f>
        <v>24.304166666666664</v>
      </c>
      <c r="Z37" s="11">
        <f>[33]Fevereiro!$B$29</f>
        <v>25.808333333333337</v>
      </c>
      <c r="AA37" s="11">
        <f>[33]Fevereiro!$B$30</f>
        <v>26.958333333333339</v>
      </c>
      <c r="AB37" s="11">
        <f>[33]Fevereiro!$B$31</f>
        <v>27.695833333333329</v>
      </c>
      <c r="AC37" s="11">
        <f>[33]Fevereiro!$B$32</f>
        <v>28.291304347826095</v>
      </c>
      <c r="AD37" s="82">
        <f t="shared" si="1"/>
        <v>25.688671066252589</v>
      </c>
      <c r="AF37" s="24" t="s">
        <v>35</v>
      </c>
      <c r="AG37" s="24" t="s">
        <v>35</v>
      </c>
    </row>
    <row r="38" spans="1:43" hidden="1" x14ac:dyDescent="0.2">
      <c r="A38" s="108" t="s">
        <v>159</v>
      </c>
      <c r="B38" s="11" t="str">
        <f>[34]Fevereiro!$B$5</f>
        <v>*</v>
      </c>
      <c r="C38" s="11" t="str">
        <f>[34]Fevereiro!$B$6</f>
        <v>*</v>
      </c>
      <c r="D38" s="11" t="str">
        <f>[34]Fevereiro!$B$7</f>
        <v>*</v>
      </c>
      <c r="E38" s="11" t="str">
        <f>[34]Fevereiro!$B$8</f>
        <v>*</v>
      </c>
      <c r="F38" s="11" t="str">
        <f>[34]Fevereiro!$B$9</f>
        <v>*</v>
      </c>
      <c r="G38" s="11" t="str">
        <f>[34]Fevereiro!$B$10</f>
        <v>*</v>
      </c>
      <c r="H38" s="11" t="str">
        <f>[34]Fevereiro!$B$11</f>
        <v>*</v>
      </c>
      <c r="I38" s="11" t="str">
        <f>[34]Fevereiro!$B$12</f>
        <v>*</v>
      </c>
      <c r="J38" s="11" t="str">
        <f>[34]Fevereiro!$B$13</f>
        <v>*</v>
      </c>
      <c r="K38" s="11" t="str">
        <f>[34]Fevereiro!$B$14</f>
        <v>*</v>
      </c>
      <c r="L38" s="11" t="str">
        <f>[34]Fevereiro!$B$15</f>
        <v>*</v>
      </c>
      <c r="M38" s="11" t="str">
        <f>[34]Fevereiro!$B$16</f>
        <v>*</v>
      </c>
      <c r="N38" s="11" t="str">
        <f>[34]Fevereiro!$B$17</f>
        <v>*</v>
      </c>
      <c r="O38" s="11" t="str">
        <f>[34]Fevereiro!$B$18</f>
        <v>*</v>
      </c>
      <c r="P38" s="11" t="str">
        <f>[34]Fevereiro!$B$19</f>
        <v>*</v>
      </c>
      <c r="Q38" s="11" t="str">
        <f>[34]Fevereiro!$B$20</f>
        <v>*</v>
      </c>
      <c r="R38" s="11" t="str">
        <f>[34]Fevereiro!$B$21</f>
        <v>*</v>
      </c>
      <c r="S38" s="11" t="str">
        <f>[34]Fevereiro!$B$22</f>
        <v>*</v>
      </c>
      <c r="T38" s="11" t="str">
        <f>[34]Fevereiro!$B$23</f>
        <v>*</v>
      </c>
      <c r="U38" s="11" t="str">
        <f>[34]Fevereiro!$B$24</f>
        <v>*</v>
      </c>
      <c r="V38" s="11" t="str">
        <f>[34]Fevereiro!$B$25</f>
        <v>*</v>
      </c>
      <c r="W38" s="11" t="str">
        <f>[34]Fevereiro!$B$26</f>
        <v>*</v>
      </c>
      <c r="X38" s="11" t="str">
        <f>[34]Fevereiro!$B$27</f>
        <v>*</v>
      </c>
      <c r="Y38" s="11" t="str">
        <f>[34]Fevereiro!$B$28</f>
        <v>*</v>
      </c>
      <c r="Z38" s="11" t="str">
        <f>[34]Fevereiro!$B$29</f>
        <v>*</v>
      </c>
      <c r="AA38" s="11" t="str">
        <f>[34]Fevereiro!$B$30</f>
        <v>*</v>
      </c>
      <c r="AB38" s="11" t="str">
        <f>[34]Fevereiro!$B$31</f>
        <v>*</v>
      </c>
      <c r="AC38" s="11" t="str">
        <f>[34]Fevereiro!$B$32</f>
        <v>*</v>
      </c>
      <c r="AD38" s="82" t="s">
        <v>211</v>
      </c>
      <c r="AE38" s="116" t="s">
        <v>35</v>
      </c>
      <c r="AF38" s="116" t="s">
        <v>35</v>
      </c>
    </row>
    <row r="39" spans="1:43" x14ac:dyDescent="0.2">
      <c r="A39" s="54" t="s">
        <v>15</v>
      </c>
      <c r="B39" s="11">
        <f>[35]Fevereiro!$B$5</f>
        <v>23.420833333333334</v>
      </c>
      <c r="C39" s="11">
        <f>[35]Fevereiro!$B$6</f>
        <v>24.058333333333337</v>
      </c>
      <c r="D39" s="11">
        <f>[35]Fevereiro!$B$7</f>
        <v>20.962500000000002</v>
      </c>
      <c r="E39" s="11">
        <f>[35]Fevereiro!$B$8</f>
        <v>23.341666666666669</v>
      </c>
      <c r="F39" s="11">
        <f>[35]Fevereiro!$B$9</f>
        <v>25.258333333333329</v>
      </c>
      <c r="G39" s="11">
        <f>[35]Fevereiro!$B$10</f>
        <v>25.9375</v>
      </c>
      <c r="H39" s="11">
        <f>[35]Fevereiro!$B$11</f>
        <v>24.354166666666668</v>
      </c>
      <c r="I39" s="11">
        <f>[35]Fevereiro!$B$12</f>
        <v>25.533333333333328</v>
      </c>
      <c r="J39" s="11">
        <f>[35]Fevereiro!$B$13</f>
        <v>24.804166666666664</v>
      </c>
      <c r="K39" s="11">
        <f>[35]Fevereiro!$B$14</f>
        <v>22.162499999999998</v>
      </c>
      <c r="L39" s="11">
        <f>[35]Fevereiro!$B$15</f>
        <v>22.970833333333335</v>
      </c>
      <c r="M39" s="11">
        <f>[35]Fevereiro!$B$16</f>
        <v>24.020833333333332</v>
      </c>
      <c r="N39" s="11">
        <f>[35]Fevereiro!$B$17</f>
        <v>22.895833333333332</v>
      </c>
      <c r="O39" s="11">
        <f>[35]Fevereiro!$B$18</f>
        <v>24.100000000000005</v>
      </c>
      <c r="P39" s="11">
        <f>[35]Fevereiro!$B$19</f>
        <v>23.008333333333336</v>
      </c>
      <c r="Q39" s="11">
        <f>[35]Fevereiro!$B$20</f>
        <v>22.641666666666666</v>
      </c>
      <c r="R39" s="11">
        <f>[35]Fevereiro!$B$21</f>
        <v>19.358333333333331</v>
      </c>
      <c r="S39" s="11">
        <f>[35]Fevereiro!$B$22</f>
        <v>17.112500000000001</v>
      </c>
      <c r="T39" s="11">
        <f>[35]Fevereiro!$B$23</f>
        <v>19.25</v>
      </c>
      <c r="U39" s="11">
        <f>[35]Fevereiro!$B$24</f>
        <v>20.366666666666664</v>
      </c>
      <c r="V39" s="11">
        <f>[35]Fevereiro!$B$25</f>
        <v>21.400000000000002</v>
      </c>
      <c r="W39" s="11">
        <f>[35]Fevereiro!$B$26</f>
        <v>23.608333333333338</v>
      </c>
      <c r="X39" s="11">
        <f>[35]Fevereiro!$B$27</f>
        <v>23.324999999999999</v>
      </c>
      <c r="Y39" s="11">
        <f>[35]Fevereiro!$B$28</f>
        <v>21.129166666666666</v>
      </c>
      <c r="Z39" s="11">
        <f>[35]Fevereiro!$B$29</f>
        <v>23.304166666666674</v>
      </c>
      <c r="AA39" s="11">
        <f>[35]Fevereiro!$B$30</f>
        <v>22.250000000000004</v>
      </c>
      <c r="AB39" s="11">
        <f>[35]Fevereiro!$B$31</f>
        <v>22.662499999999998</v>
      </c>
      <c r="AC39" s="11">
        <f>[35]Fevereiro!$B$32</f>
        <v>23.699999999999992</v>
      </c>
      <c r="AD39" s="82">
        <f t="shared" si="1"/>
        <v>22.747767857142861</v>
      </c>
      <c r="AE39" s="115" t="s">
        <v>35</v>
      </c>
      <c r="AF39" s="24" t="s">
        <v>35</v>
      </c>
      <c r="AG39" s="24" t="s">
        <v>35</v>
      </c>
    </row>
    <row r="40" spans="1:43" x14ac:dyDescent="0.2">
      <c r="A40" s="54" t="s">
        <v>16</v>
      </c>
      <c r="B40" s="11" t="str">
        <f>[36]Fevereiro!$B$5</f>
        <v>*</v>
      </c>
      <c r="C40" s="11" t="str">
        <f>[36]Fevereiro!$B$6</f>
        <v>*</v>
      </c>
      <c r="D40" s="11" t="str">
        <f>[36]Fevereiro!$B$7</f>
        <v>*</v>
      </c>
      <c r="E40" s="11" t="str">
        <f>[36]Fevereiro!$B$8</f>
        <v>*</v>
      </c>
      <c r="F40" s="11" t="str">
        <f>[36]Fevereiro!$B$9</f>
        <v>*</v>
      </c>
      <c r="G40" s="11" t="str">
        <f>[36]Fevereiro!$B$10</f>
        <v>*</v>
      </c>
      <c r="H40" s="11" t="str">
        <f>[36]Fevereiro!$B$11</f>
        <v>*</v>
      </c>
      <c r="I40" s="11" t="str">
        <f>[36]Fevereiro!$B$12</f>
        <v>*</v>
      </c>
      <c r="J40" s="11">
        <f>[36]Fevereiro!$B$13</f>
        <v>28.558333333333334</v>
      </c>
      <c r="K40" s="11">
        <f>[36]Fevereiro!$B$14</f>
        <v>26.579166666666666</v>
      </c>
      <c r="L40" s="11">
        <f>[36]Fevereiro!$B$15</f>
        <v>27.529166666666665</v>
      </c>
      <c r="M40" s="11">
        <f>[36]Fevereiro!$B$16</f>
        <v>28.137499999999999</v>
      </c>
      <c r="N40" s="11">
        <f>[36]Fevereiro!$B$17</f>
        <v>27.254166666666663</v>
      </c>
      <c r="O40" s="11">
        <f>[36]Fevereiro!$B$18</f>
        <v>29.429166666666664</v>
      </c>
      <c r="P40" s="11">
        <f>[36]Fevereiro!$B$19</f>
        <v>26.354166666666668</v>
      </c>
      <c r="Q40" s="11">
        <f>[36]Fevereiro!$B$20</f>
        <v>27.637499999999999</v>
      </c>
      <c r="R40" s="11">
        <f>[36]Fevereiro!$B$21</f>
        <v>23.758333333333336</v>
      </c>
      <c r="S40" s="11">
        <f>[36]Fevereiro!$B$22</f>
        <v>20.279166666666669</v>
      </c>
      <c r="T40" s="11">
        <f>[36]Fevereiro!$B$23</f>
        <v>20.441666666666666</v>
      </c>
      <c r="U40" s="11">
        <f>[36]Fevereiro!$B$24</f>
        <v>24.883333333333336</v>
      </c>
      <c r="V40" s="11">
        <f>[36]Fevereiro!$B$25</f>
        <v>26.45</v>
      </c>
      <c r="W40" s="11">
        <f>[36]Fevereiro!$B$26</f>
        <v>28.691666666666666</v>
      </c>
      <c r="X40" s="11">
        <f>[36]Fevereiro!$B$27</f>
        <v>27.320833333333329</v>
      </c>
      <c r="Y40" s="11">
        <f>[36]Fevereiro!$B$28</f>
        <v>24.549999999999997</v>
      </c>
      <c r="Z40" s="11">
        <f>[36]Fevereiro!$B$29</f>
        <v>26.520833333333329</v>
      </c>
      <c r="AA40" s="11">
        <f>[36]Fevereiro!$B$30</f>
        <v>25.095833333333335</v>
      </c>
      <c r="AB40" s="11">
        <f>[36]Fevereiro!$B$31</f>
        <v>25.733333333333338</v>
      </c>
      <c r="AC40" s="11">
        <f>[36]Fevereiro!$B$32</f>
        <v>27.804166666666664</v>
      </c>
      <c r="AD40" s="82">
        <f t="shared" si="1"/>
        <v>26.150416666666665</v>
      </c>
      <c r="AE40" s="115" t="s">
        <v>35</v>
      </c>
      <c r="AG40" s="24" t="s">
        <v>35</v>
      </c>
    </row>
    <row r="41" spans="1:43" x14ac:dyDescent="0.2">
      <c r="A41" s="54" t="s">
        <v>160</v>
      </c>
      <c r="B41" s="11">
        <f>[37]Fevereiro!$B$5</f>
        <v>24.054166666666664</v>
      </c>
      <c r="C41" s="11">
        <f>[37]Fevereiro!$B$6</f>
        <v>25.941666666666663</v>
      </c>
      <c r="D41" s="11">
        <f>[37]Fevereiro!$B$7</f>
        <v>23.245833333333337</v>
      </c>
      <c r="E41" s="11">
        <f>[37]Fevereiro!$B$8</f>
        <v>23.808333333333334</v>
      </c>
      <c r="F41" s="11">
        <f>[37]Fevereiro!$B$9</f>
        <v>23.895833333333332</v>
      </c>
      <c r="G41" s="11">
        <f>[37]Fevereiro!$B$10</f>
        <v>25.158333333333335</v>
      </c>
      <c r="H41" s="11">
        <f>[37]Fevereiro!$B$11</f>
        <v>24.991666666666656</v>
      </c>
      <c r="I41" s="11">
        <f>[37]Fevereiro!$B$12</f>
        <v>26.308333333333337</v>
      </c>
      <c r="J41" s="11">
        <f>[37]Fevereiro!$B$13</f>
        <v>25.804166666666671</v>
      </c>
      <c r="K41" s="11">
        <f>[37]Fevereiro!$B$14</f>
        <v>23.745833333333334</v>
      </c>
      <c r="L41" s="11">
        <f>[37]Fevereiro!$B$15</f>
        <v>23.912499999999998</v>
      </c>
      <c r="M41" s="11">
        <f>[37]Fevereiro!$B$16</f>
        <v>24.333333333333332</v>
      </c>
      <c r="N41" s="11">
        <f>[37]Fevereiro!$B$17</f>
        <v>24.366666666666664</v>
      </c>
      <c r="O41" s="11">
        <f>[37]Fevereiro!$B$18</f>
        <v>26.3125</v>
      </c>
      <c r="P41" s="11">
        <f>[37]Fevereiro!$B$19</f>
        <v>26.004166666666663</v>
      </c>
      <c r="Q41" s="11">
        <f>[37]Fevereiro!$B$20</f>
        <v>24.925000000000008</v>
      </c>
      <c r="R41" s="11">
        <f>[37]Fevereiro!$B$21</f>
        <v>23.041666666666668</v>
      </c>
      <c r="S41" s="11">
        <f>[37]Fevereiro!$B$22</f>
        <v>23.195833333333336</v>
      </c>
      <c r="T41" s="11">
        <f>[37]Fevereiro!$B$23</f>
        <v>22.166666666666668</v>
      </c>
      <c r="U41" s="11">
        <f>[37]Fevereiro!$B$24</f>
        <v>22.891666666666666</v>
      </c>
      <c r="V41" s="11">
        <f>[37]Fevereiro!$B$25</f>
        <v>24.104166666666668</v>
      </c>
      <c r="W41" s="11">
        <f>[37]Fevereiro!$B$26</f>
        <v>26.216666666666665</v>
      </c>
      <c r="X41" s="11">
        <f>[37]Fevereiro!$B$27</f>
        <v>25.599999999999998</v>
      </c>
      <c r="Y41" s="11">
        <f>[37]Fevereiro!$B$28</f>
        <v>21.629166666666666</v>
      </c>
      <c r="Z41" s="11">
        <f>[37]Fevereiro!$B$29</f>
        <v>24.454166666666662</v>
      </c>
      <c r="AA41" s="11">
        <f>[37]Fevereiro!$B$30</f>
        <v>24.849999999999998</v>
      </c>
      <c r="AB41" s="11">
        <f>[37]Fevereiro!$B$31</f>
        <v>26.470833333333335</v>
      </c>
      <c r="AC41" s="11">
        <f>[37]Fevereiro!$B$32</f>
        <v>26.279166666666669</v>
      </c>
      <c r="AD41" s="82">
        <f t="shared" si="1"/>
        <v>24.561011904761909</v>
      </c>
      <c r="AE41" s="115" t="s">
        <v>35</v>
      </c>
      <c r="AG41" s="24" t="s">
        <v>35</v>
      </c>
    </row>
    <row r="42" spans="1:43" x14ac:dyDescent="0.2">
      <c r="A42" s="54" t="s">
        <v>17</v>
      </c>
      <c r="B42" s="11">
        <f>[38]Fevereiro!$B$5</f>
        <v>24.725000000000005</v>
      </c>
      <c r="C42" s="11">
        <f>[38]Fevereiro!$B$6</f>
        <v>25.279166666666665</v>
      </c>
      <c r="D42" s="11" t="str">
        <f>[38]Fevereiro!$B$7</f>
        <v>*</v>
      </c>
      <c r="E42" s="11" t="str">
        <f>[38]Fevereiro!$B$8</f>
        <v>*</v>
      </c>
      <c r="F42" s="11" t="str">
        <f>[38]Fevereiro!$B$9</f>
        <v>*</v>
      </c>
      <c r="G42" s="11" t="str">
        <f>[38]Fevereiro!$B$10</f>
        <v>*</v>
      </c>
      <c r="H42" s="11" t="str">
        <f>[38]Fevereiro!$B$11</f>
        <v>*</v>
      </c>
      <c r="I42" s="11">
        <f>[38]Fevereiro!$B$12</f>
        <v>26.362500000000008</v>
      </c>
      <c r="J42" s="11">
        <f>[38]Fevereiro!$B$13</f>
        <v>27.104166666666668</v>
      </c>
      <c r="K42" s="11">
        <f>[38]Fevereiro!$B$14</f>
        <v>24.108333333333334</v>
      </c>
      <c r="L42" s="11">
        <f>[38]Fevereiro!$B$15</f>
        <v>23.8125</v>
      </c>
      <c r="M42" s="11">
        <f>[38]Fevereiro!$B$16</f>
        <v>24.579166666666676</v>
      </c>
      <c r="N42" s="11">
        <f>[38]Fevereiro!$B$17</f>
        <v>24.087499999999995</v>
      </c>
      <c r="O42" s="11">
        <f>[38]Fevereiro!$B$18</f>
        <v>26.458333333333332</v>
      </c>
      <c r="P42" s="11">
        <f>[38]Fevereiro!$B$19</f>
        <v>25.541666666666668</v>
      </c>
      <c r="Q42" s="11">
        <f>[38]Fevereiro!$B$20</f>
        <v>25.879166666666663</v>
      </c>
      <c r="R42" s="11">
        <f>[38]Fevereiro!$B$21</f>
        <v>23.433333333333337</v>
      </c>
      <c r="S42" s="11">
        <f>[38]Fevereiro!$B$22</f>
        <v>22.400000000000002</v>
      </c>
      <c r="T42" s="11">
        <f>[38]Fevereiro!$B$23</f>
        <v>21.3</v>
      </c>
      <c r="U42" s="11">
        <f>[38]Fevereiro!$B$24</f>
        <v>23.162499999999998</v>
      </c>
      <c r="V42" s="11">
        <f>[38]Fevereiro!$B$25</f>
        <v>23.100000000000005</v>
      </c>
      <c r="W42" s="11">
        <f>[38]Fevereiro!$B$26</f>
        <v>24.966666666666669</v>
      </c>
      <c r="X42" s="11">
        <f>[38]Fevereiro!$B$27</f>
        <v>25.083333333333332</v>
      </c>
      <c r="Y42" s="11">
        <f>[38]Fevereiro!$B$28</f>
        <v>21.454166666666669</v>
      </c>
      <c r="Z42" s="11">
        <f>[38]Fevereiro!$B$29</f>
        <v>23.629166666666674</v>
      </c>
      <c r="AA42" s="11">
        <f>[38]Fevereiro!$B$30</f>
        <v>23.966666666666658</v>
      </c>
      <c r="AB42" s="11">
        <f>[38]Fevereiro!$B$31</f>
        <v>25.495833333333334</v>
      </c>
      <c r="AC42" s="11">
        <f>[38]Fevereiro!$B$32</f>
        <v>25.2</v>
      </c>
      <c r="AD42" s="82">
        <f t="shared" si="1"/>
        <v>24.396920289855075</v>
      </c>
      <c r="AE42" s="115" t="s">
        <v>35</v>
      </c>
      <c r="AG42" s="24" t="s">
        <v>35</v>
      </c>
    </row>
    <row r="43" spans="1:43" x14ac:dyDescent="0.2">
      <c r="A43" s="54" t="s">
        <v>142</v>
      </c>
      <c r="B43" s="11">
        <f>[39]Fevereiro!$B$5</f>
        <v>24.020833333333339</v>
      </c>
      <c r="C43" s="11">
        <f>[39]Fevereiro!$B$6</f>
        <v>25.404166666666669</v>
      </c>
      <c r="D43" s="11">
        <f>[39]Fevereiro!$B$7</f>
        <v>22.716666666666665</v>
      </c>
      <c r="E43" s="11">
        <f>[39]Fevereiro!$B$8</f>
        <v>23.916666666666668</v>
      </c>
      <c r="F43" s="11">
        <f>[39]Fevereiro!$B$9</f>
        <v>25.791666666666661</v>
      </c>
      <c r="G43" s="11">
        <f>[39]Fevereiro!$B$10</f>
        <v>25.966666666666658</v>
      </c>
      <c r="H43" s="11">
        <f>[39]Fevereiro!$B$11</f>
        <v>25.308333333333334</v>
      </c>
      <c r="I43" s="11">
        <f>[39]Fevereiro!$B$12</f>
        <v>25.858333333333334</v>
      </c>
      <c r="J43" s="11">
        <f>[39]Fevereiro!$B$13</f>
        <v>26.525000000000002</v>
      </c>
      <c r="K43" s="11">
        <f>[39]Fevereiro!$B$14</f>
        <v>24.704166666666666</v>
      </c>
      <c r="L43" s="11">
        <f>[39]Fevereiro!$B$15</f>
        <v>24.162500000000005</v>
      </c>
      <c r="M43" s="11">
        <f>[39]Fevereiro!$B$16</f>
        <v>24.38333333333334</v>
      </c>
      <c r="N43" s="11">
        <f>[39]Fevereiro!$B$17</f>
        <v>25.087500000000002</v>
      </c>
      <c r="O43" s="11">
        <f>[39]Fevereiro!$B$18</f>
        <v>26.087500000000006</v>
      </c>
      <c r="P43" s="11">
        <f>[39]Fevereiro!$B$19</f>
        <v>26.320833333333326</v>
      </c>
      <c r="Q43" s="11">
        <f>[39]Fevereiro!$B$20</f>
        <v>25.6875</v>
      </c>
      <c r="R43" s="11">
        <f>[39]Fevereiro!$B$21</f>
        <v>24.429166666666664</v>
      </c>
      <c r="S43" s="11">
        <f>[39]Fevereiro!$B$22</f>
        <v>23.074999999999992</v>
      </c>
      <c r="T43" s="11">
        <f>[39]Fevereiro!$B$23</f>
        <v>23.795833333333334</v>
      </c>
      <c r="U43" s="11">
        <f>[39]Fevereiro!$B$24</f>
        <v>22</v>
      </c>
      <c r="V43" s="11">
        <f>[39]Fevereiro!$B$25</f>
        <v>24.045833333333334</v>
      </c>
      <c r="W43" s="11">
        <f>[39]Fevereiro!$B$26</f>
        <v>24.575000000000003</v>
      </c>
      <c r="X43" s="11">
        <f>[39]Fevereiro!$B$27</f>
        <v>25.408333333333331</v>
      </c>
      <c r="Y43" s="11">
        <f>[39]Fevereiro!$B$28</f>
        <v>21.458333333333332</v>
      </c>
      <c r="Z43" s="11">
        <f>[39]Fevereiro!$B$29</f>
        <v>23.529166666666665</v>
      </c>
      <c r="AA43" s="11">
        <f>[39]Fevereiro!$B$30</f>
        <v>24.937500000000004</v>
      </c>
      <c r="AB43" s="11">
        <f>[39]Fevereiro!$B$31</f>
        <v>26.483333333333334</v>
      </c>
      <c r="AC43" s="11">
        <f>[39]Fevereiro!$B$32</f>
        <v>27.099999999999994</v>
      </c>
      <c r="AD43" s="82">
        <f t="shared" si="1"/>
        <v>24.7421130952381</v>
      </c>
      <c r="AE43" s="115" t="s">
        <v>35</v>
      </c>
      <c r="AF43" s="24" t="s">
        <v>35</v>
      </c>
    </row>
    <row r="44" spans="1:43" x14ac:dyDescent="0.2">
      <c r="A44" s="54" t="s">
        <v>18</v>
      </c>
      <c r="B44" s="11">
        <f>[40]Fevereiro!$B$5</f>
        <v>22.995833333333341</v>
      </c>
      <c r="C44" s="11">
        <f>[40]Fevereiro!$B$6</f>
        <v>24.454166666666669</v>
      </c>
      <c r="D44" s="11">
        <f>[40]Fevereiro!$B$7</f>
        <v>22.4375</v>
      </c>
      <c r="E44" s="11">
        <f>[40]Fevereiro!$B$8</f>
        <v>22.441666666666666</v>
      </c>
      <c r="F44" s="11">
        <f>[40]Fevereiro!$B$9</f>
        <v>23.729166666666671</v>
      </c>
      <c r="G44" s="11">
        <f>[40]Fevereiro!$B$10</f>
        <v>23.295833333333334</v>
      </c>
      <c r="H44" s="11">
        <f>[40]Fevereiro!$B$11</f>
        <v>23.416666666666671</v>
      </c>
      <c r="I44" s="11">
        <f>[40]Fevereiro!$B$12</f>
        <v>24.3</v>
      </c>
      <c r="J44" s="11">
        <f>[40]Fevereiro!$B$13</f>
        <v>24.162499999999998</v>
      </c>
      <c r="K44" s="11">
        <f>[40]Fevereiro!$B$14</f>
        <v>21.666666666666661</v>
      </c>
      <c r="L44" s="11">
        <f>[40]Fevereiro!$B$15</f>
        <v>22.591666666666669</v>
      </c>
      <c r="M44" s="11">
        <f>[40]Fevereiro!$B$16</f>
        <v>23.700000000000003</v>
      </c>
      <c r="N44" s="11">
        <f>[40]Fevereiro!$B$17</f>
        <v>23.275000000000002</v>
      </c>
      <c r="O44" s="11">
        <f>[40]Fevereiro!$B$18</f>
        <v>23.020833333333332</v>
      </c>
      <c r="P44" s="11">
        <f>[40]Fevereiro!$B$19</f>
        <v>23.087499999999995</v>
      </c>
      <c r="Q44" s="11">
        <f>[40]Fevereiro!$B$20</f>
        <v>23.249999999999996</v>
      </c>
      <c r="R44" s="11">
        <f>[40]Fevereiro!$B$21</f>
        <v>21.204166666666669</v>
      </c>
      <c r="S44" s="11">
        <f>[40]Fevereiro!$B$22</f>
        <v>21.458333333333332</v>
      </c>
      <c r="T44" s="11">
        <f>[40]Fevereiro!$B$23</f>
        <v>21.691666666666663</v>
      </c>
      <c r="U44" s="11">
        <f>[40]Fevereiro!$B$24</f>
        <v>22.541666666666668</v>
      </c>
      <c r="V44" s="11">
        <f>[40]Fevereiro!$B$25</f>
        <v>22.729166666666668</v>
      </c>
      <c r="W44" s="11">
        <f>[40]Fevereiro!$B$26</f>
        <v>24.549999999999997</v>
      </c>
      <c r="X44" s="11">
        <f>[40]Fevereiro!$B$27</f>
        <v>23.962500000000002</v>
      </c>
      <c r="Y44" s="11">
        <f>[40]Fevereiro!$B$28</f>
        <v>22.124999999999996</v>
      </c>
      <c r="Z44" s="11">
        <f>[40]Fevereiro!$B$29</f>
        <v>23.762499999999999</v>
      </c>
      <c r="AA44" s="11">
        <f>[40]Fevereiro!$B$30</f>
        <v>24.237500000000008</v>
      </c>
      <c r="AB44" s="11">
        <f>[40]Fevereiro!$B$31</f>
        <v>25.445833333333329</v>
      </c>
      <c r="AC44" s="11">
        <f>[40]Fevereiro!$B$32</f>
        <v>25.337499999999995</v>
      </c>
      <c r="AD44" s="82">
        <f t="shared" si="1"/>
        <v>23.245386904761904</v>
      </c>
      <c r="AG44" s="24" t="s">
        <v>35</v>
      </c>
    </row>
    <row r="45" spans="1:43" hidden="1" x14ac:dyDescent="0.2">
      <c r="A45" s="109" t="s">
        <v>147</v>
      </c>
      <c r="B45" s="11" t="str">
        <f>[41]Fevereiro!$B$5</f>
        <v>*</v>
      </c>
      <c r="C45" s="11" t="str">
        <f>[41]Fevereiro!$B$6</f>
        <v>*</v>
      </c>
      <c r="D45" s="11" t="str">
        <f>[41]Fevereiro!$B$7</f>
        <v>*</v>
      </c>
      <c r="E45" s="11" t="str">
        <f>[41]Fevereiro!$B$8</f>
        <v>*</v>
      </c>
      <c r="F45" s="11" t="str">
        <f>[41]Fevereiro!$B$9</f>
        <v>*</v>
      </c>
      <c r="G45" s="11" t="str">
        <f>[41]Fevereiro!$B$10</f>
        <v>*</v>
      </c>
      <c r="H45" s="11" t="str">
        <f>[41]Fevereiro!$B$11</f>
        <v>*</v>
      </c>
      <c r="I45" s="11" t="str">
        <f>[41]Fevereiro!$B$12</f>
        <v>*</v>
      </c>
      <c r="J45" s="11" t="str">
        <f>[41]Fevereiro!$B$13</f>
        <v>*</v>
      </c>
      <c r="K45" s="11" t="str">
        <f>[41]Fevereiro!$B$14</f>
        <v>*</v>
      </c>
      <c r="L45" s="11" t="str">
        <f>[41]Fevereiro!$B$15</f>
        <v>*</v>
      </c>
      <c r="M45" s="11" t="str">
        <f>[41]Fevereiro!$B$16</f>
        <v>*</v>
      </c>
      <c r="N45" s="11" t="str">
        <f>[41]Fevereiro!$B$17</f>
        <v>*</v>
      </c>
      <c r="O45" s="11" t="str">
        <f>[41]Fevereiro!$B$18</f>
        <v>*</v>
      </c>
      <c r="P45" s="11" t="str">
        <f>[41]Fevereiro!$B$19</f>
        <v>*</v>
      </c>
      <c r="Q45" s="11" t="str">
        <f>[41]Fevereiro!$B$20</f>
        <v>*</v>
      </c>
      <c r="R45" s="11" t="str">
        <f>[41]Fevereiro!$B$21</f>
        <v>*</v>
      </c>
      <c r="S45" s="11" t="str">
        <f>[41]Fevereiro!$B$22</f>
        <v>*</v>
      </c>
      <c r="T45" s="11" t="str">
        <f>[41]Fevereiro!$B$23</f>
        <v>*</v>
      </c>
      <c r="U45" s="11" t="str">
        <f>[41]Fevereiro!$B$24</f>
        <v>*</v>
      </c>
      <c r="V45" s="11" t="str">
        <f>[41]Fevereiro!$B$25</f>
        <v>*</v>
      </c>
      <c r="W45" s="11" t="str">
        <f>[41]Fevereiro!$B$26</f>
        <v>*</v>
      </c>
      <c r="X45" s="11" t="str">
        <f>[41]Fevereiro!$B$27</f>
        <v>*</v>
      </c>
      <c r="Y45" s="11" t="str">
        <f>[41]Fevereiro!$B$28</f>
        <v>*</v>
      </c>
      <c r="Z45" s="11" t="str">
        <f>[41]Fevereiro!$B$29</f>
        <v>*</v>
      </c>
      <c r="AA45" s="11" t="str">
        <f>[41]Fevereiro!$B$30</f>
        <v>*</v>
      </c>
      <c r="AB45" s="11" t="str">
        <f>[41]Fevereiro!$B$31</f>
        <v>*</v>
      </c>
      <c r="AC45" s="11" t="str">
        <f>[41]Fevereiro!$B$32</f>
        <v>*</v>
      </c>
      <c r="AD45" s="82" t="s">
        <v>211</v>
      </c>
    </row>
    <row r="46" spans="1:43" x14ac:dyDescent="0.2">
      <c r="A46" s="54" t="s">
        <v>19</v>
      </c>
      <c r="B46" s="11">
        <f>[42]Fevereiro!$B$5</f>
        <v>23.774999999999995</v>
      </c>
      <c r="C46" s="11">
        <f>[42]Fevereiro!$B$6</f>
        <v>23.25</v>
      </c>
      <c r="D46" s="11">
        <f>[42]Fevereiro!$B$7</f>
        <v>22.637500000000003</v>
      </c>
      <c r="E46" s="11">
        <f>[42]Fevereiro!$B$8</f>
        <v>24.783333333333335</v>
      </c>
      <c r="F46" s="11">
        <f>[42]Fevereiro!$B$9</f>
        <v>24.941666666666666</v>
      </c>
      <c r="G46" s="11">
        <f>[42]Fevereiro!$B$10</f>
        <v>25.808333333333334</v>
      </c>
      <c r="H46" s="11">
        <f>[42]Fevereiro!$B$11</f>
        <v>26.7</v>
      </c>
      <c r="I46" s="11">
        <f>[42]Fevereiro!$B$12</f>
        <v>26.912499999999994</v>
      </c>
      <c r="J46" s="11">
        <f>[42]Fevereiro!$B$13</f>
        <v>26.912500000000005</v>
      </c>
      <c r="K46" s="11">
        <f>[42]Fevereiro!$B$14</f>
        <v>24.004166666666663</v>
      </c>
      <c r="L46" s="11">
        <f>[42]Fevereiro!$B$15</f>
        <v>24.204166666666669</v>
      </c>
      <c r="M46" s="11">
        <f>[42]Fevereiro!$B$16</f>
        <v>25.150000000000002</v>
      </c>
      <c r="N46" s="11">
        <f>[42]Fevereiro!$B$17</f>
        <v>22.516666666666666</v>
      </c>
      <c r="O46" s="11">
        <f>[42]Fevereiro!$B$18</f>
        <v>25.104166666666668</v>
      </c>
      <c r="P46" s="11">
        <f>[42]Fevereiro!$B$19</f>
        <v>23.441666666666666</v>
      </c>
      <c r="Q46" s="11">
        <f>[42]Fevereiro!$B$20</f>
        <v>22.420833333333334</v>
      </c>
      <c r="R46" s="11">
        <f>[42]Fevereiro!$B$21</f>
        <v>21.137499999999999</v>
      </c>
      <c r="S46" s="11">
        <f>[42]Fevereiro!$B$22</f>
        <v>17.745833333333334</v>
      </c>
      <c r="T46" s="11">
        <f>[42]Fevereiro!$B$23</f>
        <v>19.987500000000001</v>
      </c>
      <c r="U46" s="11">
        <f>[42]Fevereiro!$B$24</f>
        <v>19.991666666666664</v>
      </c>
      <c r="V46" s="11">
        <f>[42]Fevereiro!$B$25</f>
        <v>22.104166666666668</v>
      </c>
      <c r="W46" s="11">
        <f>[42]Fevereiro!$B$26</f>
        <v>24.400000000000006</v>
      </c>
      <c r="X46" s="11">
        <f>[42]Fevereiro!$B$27</f>
        <v>22.987499999999994</v>
      </c>
      <c r="Y46" s="11">
        <f>[42]Fevereiro!$B$28</f>
        <v>21.908333333333335</v>
      </c>
      <c r="Z46" s="11">
        <f>[42]Fevereiro!$B$29</f>
        <v>22.400000000000006</v>
      </c>
      <c r="AA46" s="11">
        <f>[42]Fevereiro!$B$30</f>
        <v>21.870833333333337</v>
      </c>
      <c r="AB46" s="11">
        <f>[42]Fevereiro!$B$31</f>
        <v>23.045833333333334</v>
      </c>
      <c r="AC46" s="11">
        <f>[42]Fevereiro!$B$32</f>
        <v>22.8125</v>
      </c>
      <c r="AD46" s="82">
        <f t="shared" si="1"/>
        <v>23.319791666666667</v>
      </c>
      <c r="AE46" s="115" t="s">
        <v>35</v>
      </c>
      <c r="AG46" s="24" t="s">
        <v>35</v>
      </c>
    </row>
    <row r="47" spans="1:43" x14ac:dyDescent="0.2">
      <c r="A47" s="54" t="s">
        <v>23</v>
      </c>
      <c r="B47" s="11">
        <f>[43]Fevereiro!$B$5</f>
        <v>23.533333333333331</v>
      </c>
      <c r="C47" s="11">
        <f>[43]Fevereiro!$B$6</f>
        <v>25.816666666666666</v>
      </c>
      <c r="D47" s="11">
        <f>[43]Fevereiro!$B$7</f>
        <v>22.066666666666666</v>
      </c>
      <c r="E47" s="11">
        <f>[43]Fevereiro!$B$8</f>
        <v>21.912500000000005</v>
      </c>
      <c r="F47" s="11">
        <f>[43]Fevereiro!$B$9</f>
        <v>25.049999999999997</v>
      </c>
      <c r="G47" s="11">
        <f>[43]Fevereiro!$B$10</f>
        <v>26.266666666666666</v>
      </c>
      <c r="H47" s="11">
        <f>[43]Fevereiro!$B$11</f>
        <v>24.170833333333331</v>
      </c>
      <c r="I47" s="11">
        <f>[43]Fevereiro!$B$12</f>
        <v>26.179166666666674</v>
      </c>
      <c r="J47" s="11">
        <f>[43]Fevereiro!$B$13</f>
        <v>26.733333333333334</v>
      </c>
      <c r="K47" s="11">
        <f>[43]Fevereiro!$B$14</f>
        <v>22.237499999999997</v>
      </c>
      <c r="L47" s="11">
        <f>[43]Fevereiro!$B$15</f>
        <v>23.512499999999999</v>
      </c>
      <c r="M47" s="11">
        <f>[43]Fevereiro!$B$16</f>
        <v>25.008333333333336</v>
      </c>
      <c r="N47" s="11">
        <f>[43]Fevereiro!$B$17</f>
        <v>23.779166666666669</v>
      </c>
      <c r="O47" s="11">
        <f>[43]Fevereiro!$B$18</f>
        <v>26.245833333333337</v>
      </c>
      <c r="P47" s="11">
        <f>[43]Fevereiro!$B$19</f>
        <v>25.512499999999999</v>
      </c>
      <c r="Q47" s="11">
        <f>[43]Fevereiro!$B$20</f>
        <v>24.716666666666669</v>
      </c>
      <c r="R47" s="11">
        <f>[43]Fevereiro!$B$21</f>
        <v>22.508333333333336</v>
      </c>
      <c r="S47" s="11">
        <f>[43]Fevereiro!$B$22</f>
        <v>21.320833333333329</v>
      </c>
      <c r="T47" s="11">
        <f>[43]Fevereiro!$B$23</f>
        <v>20.195833333333333</v>
      </c>
      <c r="U47" s="11">
        <f>[43]Fevereiro!$B$24</f>
        <v>22.920833333333331</v>
      </c>
      <c r="V47" s="11">
        <f>[43]Fevereiro!$B$25</f>
        <v>23.458333333333332</v>
      </c>
      <c r="W47" s="11">
        <f>[43]Fevereiro!$B$26</f>
        <v>25.716666666666665</v>
      </c>
      <c r="X47" s="11">
        <f>[43]Fevereiro!$B$27</f>
        <v>24.833333333333339</v>
      </c>
      <c r="Y47" s="11">
        <f>[43]Fevereiro!$B$28</f>
        <v>21.454166666666666</v>
      </c>
      <c r="Z47" s="11">
        <f>[43]Fevereiro!$B$29</f>
        <v>22.870833333333337</v>
      </c>
      <c r="AA47" s="11">
        <f>[43]Fevereiro!$B$30</f>
        <v>25.295833333333338</v>
      </c>
      <c r="AB47" s="11">
        <f>[43]Fevereiro!$B$31</f>
        <v>24.870833333333334</v>
      </c>
      <c r="AC47" s="11">
        <f>[43]Fevereiro!$B$32</f>
        <v>25.745833333333337</v>
      </c>
      <c r="AD47" s="82">
        <f t="shared" si="1"/>
        <v>24.069047619047613</v>
      </c>
      <c r="AG47" s="24" t="s">
        <v>35</v>
      </c>
    </row>
    <row r="48" spans="1:43" x14ac:dyDescent="0.2">
      <c r="A48" s="54" t="s">
        <v>34</v>
      </c>
      <c r="B48" s="11">
        <f>[44]Fevereiro!$B$5</f>
        <v>24.837500000000002</v>
      </c>
      <c r="C48" s="11">
        <f>[44]Fevereiro!$B$6</f>
        <v>26.437500000000004</v>
      </c>
      <c r="D48" s="11">
        <f>[44]Fevereiro!$B$7</f>
        <v>24.312499999999996</v>
      </c>
      <c r="E48" s="11">
        <f>[44]Fevereiro!$B$8</f>
        <v>24.116666666666664</v>
      </c>
      <c r="F48" s="11">
        <f>[44]Fevereiro!$B$9</f>
        <v>23.458333333333332</v>
      </c>
      <c r="G48" s="11">
        <f>[44]Fevereiro!$B$10</f>
        <v>24.704166666666669</v>
      </c>
      <c r="H48" s="11">
        <f>[44]Fevereiro!$B$11</f>
        <v>23.795833333333331</v>
      </c>
      <c r="I48" s="11">
        <f>[44]Fevereiro!$B$12</f>
        <v>25.012499999999999</v>
      </c>
      <c r="J48" s="11">
        <f>[44]Fevereiro!$B$13</f>
        <v>25.366666666666664</v>
      </c>
      <c r="K48" s="11">
        <f>[44]Fevereiro!$B$14</f>
        <v>23.366666666666671</v>
      </c>
      <c r="L48" s="11">
        <f>[44]Fevereiro!$B$15</f>
        <v>24.666666666666668</v>
      </c>
      <c r="M48" s="11">
        <f>[44]Fevereiro!$B$16</f>
        <v>24.712499999999991</v>
      </c>
      <c r="N48" s="11">
        <f>[44]Fevereiro!$B$17</f>
        <v>25.454166666666669</v>
      </c>
      <c r="O48" s="11">
        <f>[44]Fevereiro!$B$18</f>
        <v>25.366666666666664</v>
      </c>
      <c r="P48" s="11">
        <f>[44]Fevereiro!$B$19</f>
        <v>25.087500000000002</v>
      </c>
      <c r="Q48" s="11">
        <f>[44]Fevereiro!$B$20</f>
        <v>24.437500000000004</v>
      </c>
      <c r="R48" s="11">
        <f>[44]Fevereiro!$B$21</f>
        <v>21.6875</v>
      </c>
      <c r="S48" s="11">
        <f>[44]Fevereiro!$B$22</f>
        <v>22.450000000000003</v>
      </c>
      <c r="T48" s="11">
        <f>[44]Fevereiro!$B$23</f>
        <v>22.899999999999995</v>
      </c>
      <c r="U48" s="11">
        <f>[44]Fevereiro!$B$24</f>
        <v>23.737499999999994</v>
      </c>
      <c r="V48" s="11">
        <f>[44]Fevereiro!$B$25</f>
        <v>23.620833333333326</v>
      </c>
      <c r="W48" s="11">
        <f>[44]Fevereiro!$B$26</f>
        <v>24.387499999999999</v>
      </c>
      <c r="X48" s="11">
        <f>[44]Fevereiro!$B$27</f>
        <v>25.137499999999999</v>
      </c>
      <c r="Y48" s="11">
        <f>[44]Fevereiro!$B$28</f>
        <v>24.658333333333331</v>
      </c>
      <c r="Z48" s="11">
        <f>[44]Fevereiro!$B$29</f>
        <v>24.670833333333331</v>
      </c>
      <c r="AA48" s="11">
        <f>[44]Fevereiro!$B$30</f>
        <v>24.716666666666665</v>
      </c>
      <c r="AB48" s="11">
        <f>[44]Fevereiro!$B$31</f>
        <v>25.724999999999994</v>
      </c>
      <c r="AC48" s="11">
        <f>[44]Fevereiro!$B$32</f>
        <v>24.404166666666665</v>
      </c>
      <c r="AD48" s="82">
        <f t="shared" si="1"/>
        <v>24.401041666666668</v>
      </c>
      <c r="AE48" s="115" t="s">
        <v>35</v>
      </c>
    </row>
    <row r="49" spans="1:43" x14ac:dyDescent="0.2">
      <c r="A49" s="54" t="s">
        <v>20</v>
      </c>
      <c r="B49" s="11">
        <f>[45]Fevereiro!$B$5</f>
        <v>25.925000000000001</v>
      </c>
      <c r="C49" s="11">
        <f>[45]Fevereiro!$B$6</f>
        <v>26.566666666666663</v>
      </c>
      <c r="D49" s="11">
        <f>[45]Fevereiro!$B$7</f>
        <v>24.008333333333336</v>
      </c>
      <c r="E49" s="11">
        <f>[45]Fevereiro!$B$8</f>
        <v>25.695833333333336</v>
      </c>
      <c r="F49" s="11">
        <f>[45]Fevereiro!$B$9</f>
        <v>25.875</v>
      </c>
      <c r="G49" s="11">
        <f>[45]Fevereiro!$B$10</f>
        <v>25.145833333333332</v>
      </c>
      <c r="H49" s="11">
        <f>[45]Fevereiro!$B$11</f>
        <v>25.983333333333334</v>
      </c>
      <c r="I49" s="11">
        <f>[45]Fevereiro!$B$12</f>
        <v>26.979166666666668</v>
      </c>
      <c r="J49" s="11">
        <f>[45]Fevereiro!$B$13</f>
        <v>26.941666666666666</v>
      </c>
      <c r="K49" s="11">
        <f>[45]Fevereiro!$B$14</f>
        <v>25.729166666666668</v>
      </c>
      <c r="L49" s="11">
        <f>[45]Fevereiro!$B$15</f>
        <v>24.379166666666666</v>
      </c>
      <c r="M49" s="11">
        <f>[45]Fevereiro!$B$16</f>
        <v>24.987500000000001</v>
      </c>
      <c r="N49" s="11">
        <f>[45]Fevereiro!$B$17</f>
        <v>25.958333333333329</v>
      </c>
      <c r="O49" s="11">
        <f>[45]Fevereiro!$B$18</f>
        <v>26.504166666666674</v>
      </c>
      <c r="P49" s="11">
        <f>[45]Fevereiro!$B$19</f>
        <v>26.483333333333334</v>
      </c>
      <c r="Q49" s="11">
        <f>[45]Fevereiro!$B$20</f>
        <v>26.641666666666666</v>
      </c>
      <c r="R49" s="11">
        <f>[45]Fevereiro!$B$21</f>
        <v>25.187499999999996</v>
      </c>
      <c r="S49" s="11">
        <f>[45]Fevereiro!$B$22</f>
        <v>25.341666666666672</v>
      </c>
      <c r="T49" s="11">
        <f>[45]Fevereiro!$B$23</f>
        <v>25.387500000000003</v>
      </c>
      <c r="U49" s="11">
        <f>[45]Fevereiro!$B$24</f>
        <v>23.616666666666671</v>
      </c>
      <c r="V49" s="11">
        <f>[45]Fevereiro!$B$25</f>
        <v>24.370833333333334</v>
      </c>
      <c r="W49" s="11">
        <f>[45]Fevereiro!$B$26</f>
        <v>26.837500000000006</v>
      </c>
      <c r="X49" s="11">
        <f>[45]Fevereiro!$B$27</f>
        <v>25.816666666666663</v>
      </c>
      <c r="Y49" s="11">
        <f>[45]Fevereiro!$B$28</f>
        <v>22.825000000000003</v>
      </c>
      <c r="Z49" s="11">
        <f>[45]Fevereiro!$B$29</f>
        <v>25.066666666666674</v>
      </c>
      <c r="AA49" s="11">
        <f>[45]Fevereiro!$B$30</f>
        <v>25.716666666666665</v>
      </c>
      <c r="AB49" s="11">
        <f>[45]Fevereiro!$B$31</f>
        <v>27.820833333333326</v>
      </c>
      <c r="AC49" s="11">
        <f>[45]Fevereiro!$B$32</f>
        <v>28.104166666666661</v>
      </c>
      <c r="AD49" s="82">
        <f t="shared" si="1"/>
        <v>25.710565476190478</v>
      </c>
      <c r="AE49" s="115" t="s">
        <v>35</v>
      </c>
    </row>
    <row r="50" spans="1:43" s="5" customFormat="1" ht="17.100000000000001" customHeight="1" x14ac:dyDescent="0.2">
      <c r="A50" s="55" t="s">
        <v>212</v>
      </c>
      <c r="B50" s="13">
        <f t="shared" ref="B50:AC50" si="2">AVERAGE(B5:B49)</f>
        <v>24.475659859464205</v>
      </c>
      <c r="C50" s="13">
        <f t="shared" si="2"/>
        <v>25.573545548654252</v>
      </c>
      <c r="D50" s="13">
        <f t="shared" si="2"/>
        <v>23.096076961519241</v>
      </c>
      <c r="E50" s="13">
        <f t="shared" si="2"/>
        <v>24.073975512243877</v>
      </c>
      <c r="F50" s="13">
        <f t="shared" si="2"/>
        <v>25.246284568754582</v>
      </c>
      <c r="G50" s="13">
        <f t="shared" si="2"/>
        <v>25.509730929989544</v>
      </c>
      <c r="H50" s="13">
        <f t="shared" si="2"/>
        <v>25.197412657307712</v>
      </c>
      <c r="I50" s="13">
        <f t="shared" si="2"/>
        <v>26.218222912353344</v>
      </c>
      <c r="J50" s="13">
        <f t="shared" si="2"/>
        <v>26.371369091732543</v>
      </c>
      <c r="K50" s="13">
        <f t="shared" si="2"/>
        <v>23.910066184947297</v>
      </c>
      <c r="L50" s="13">
        <f t="shared" si="2"/>
        <v>24.292430932971019</v>
      </c>
      <c r="M50" s="13">
        <f t="shared" si="2"/>
        <v>24.820273459556748</v>
      </c>
      <c r="N50" s="13">
        <f t="shared" si="2"/>
        <v>24.298701960403729</v>
      </c>
      <c r="O50" s="13">
        <f t="shared" si="2"/>
        <v>26.088122735507248</v>
      </c>
      <c r="P50" s="13">
        <f t="shared" si="2"/>
        <v>25.171633522727273</v>
      </c>
      <c r="Q50" s="13">
        <f t="shared" si="2"/>
        <v>24.996484375000001</v>
      </c>
      <c r="R50" s="13">
        <f t="shared" si="2"/>
        <v>22.849979634269715</v>
      </c>
      <c r="S50" s="13">
        <f t="shared" si="2"/>
        <v>21.928214109260306</v>
      </c>
      <c r="T50" s="13">
        <f t="shared" si="2"/>
        <v>21.965687788208164</v>
      </c>
      <c r="U50" s="13">
        <f t="shared" si="2"/>
        <v>22.985768795289854</v>
      </c>
      <c r="V50" s="13">
        <f t="shared" si="2"/>
        <v>23.496503652597401</v>
      </c>
      <c r="W50" s="13">
        <f t="shared" si="2"/>
        <v>25.330707183441564</v>
      </c>
      <c r="X50" s="13">
        <f t="shared" si="2"/>
        <v>25.101834018562961</v>
      </c>
      <c r="Y50" s="13">
        <f t="shared" si="2"/>
        <v>22.477094655797103</v>
      </c>
      <c r="Z50" s="13">
        <f t="shared" si="2"/>
        <v>24.165430533008671</v>
      </c>
      <c r="AA50" s="13">
        <f t="shared" si="2"/>
        <v>24.821446027091188</v>
      </c>
      <c r="AB50" s="13">
        <f t="shared" si="2"/>
        <v>25.620181159420287</v>
      </c>
      <c r="AC50" s="13">
        <f t="shared" si="2"/>
        <v>26.044855072463772</v>
      </c>
      <c r="AD50" s="110"/>
      <c r="AE50" s="114" t="s">
        <v>35</v>
      </c>
      <c r="AF50" s="114" t="s">
        <v>35</v>
      </c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</row>
    <row r="51" spans="1:43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76"/>
      <c r="AG51" s="24" t="s">
        <v>35</v>
      </c>
    </row>
    <row r="52" spans="1:43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76"/>
      <c r="AE52" s="115" t="s">
        <v>35</v>
      </c>
    </row>
    <row r="53" spans="1:43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76"/>
    </row>
    <row r="54" spans="1:43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76"/>
    </row>
    <row r="55" spans="1:43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76"/>
    </row>
    <row r="56" spans="1:43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76"/>
      <c r="AE56" s="24" t="s">
        <v>35</v>
      </c>
    </row>
    <row r="57" spans="1:43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77"/>
    </row>
    <row r="58" spans="1:43" s="24" customFormat="1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8"/>
    </row>
    <row r="59" spans="1:43" s="24" customFormat="1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8"/>
      <c r="AE59" s="115" t="s">
        <v>35</v>
      </c>
    </row>
    <row r="60" spans="1:43" s="24" customFormat="1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 t="s">
        <v>35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8"/>
    </row>
    <row r="61" spans="1:43" s="24" customFormat="1" x14ac:dyDescent="0.2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17" t="s">
        <v>35</v>
      </c>
      <c r="U61" s="117"/>
      <c r="V61" s="117"/>
      <c r="W61" s="117"/>
      <c r="X61" s="117"/>
      <c r="Y61" s="117"/>
      <c r="Z61" s="117"/>
      <c r="AA61" s="117"/>
      <c r="AB61" s="117"/>
      <c r="AC61" s="117"/>
      <c r="AD61" s="118"/>
    </row>
    <row r="62" spans="1:43" s="24" customFormat="1" x14ac:dyDescent="0.2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17" t="s">
        <v>35</v>
      </c>
      <c r="U62" s="117"/>
      <c r="V62" s="117"/>
      <c r="W62" s="117" t="s">
        <v>35</v>
      </c>
      <c r="X62" s="117"/>
      <c r="Y62" s="117"/>
      <c r="Z62" s="117"/>
      <c r="AA62" s="117"/>
      <c r="AB62" s="117"/>
      <c r="AC62" s="117"/>
      <c r="AD62" s="118"/>
    </row>
    <row r="63" spans="1:43" s="24" customFormat="1" x14ac:dyDescent="0.2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 t="s">
        <v>35</v>
      </c>
      <c r="AA63" s="117"/>
      <c r="AB63" s="117"/>
      <c r="AC63" s="117"/>
      <c r="AD63" s="118"/>
    </row>
    <row r="64" spans="1:43" s="24" customFormat="1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 t="s">
        <v>35</v>
      </c>
      <c r="AC64" s="117"/>
      <c r="AD64" s="118"/>
    </row>
    <row r="65" spans="1:30" s="24" customFormat="1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8" t="s">
        <v>35</v>
      </c>
    </row>
    <row r="66" spans="1:30" s="24" customFormat="1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8"/>
    </row>
    <row r="67" spans="1:30" s="24" customFormat="1" x14ac:dyDescent="0.2">
      <c r="A67" s="117"/>
      <c r="B67" s="117"/>
      <c r="C67" s="117"/>
      <c r="D67" s="117"/>
      <c r="E67" s="117"/>
      <c r="F67" s="117"/>
      <c r="G67" s="117"/>
      <c r="H67" s="117"/>
      <c r="I67" s="117" t="s">
        <v>35</v>
      </c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8"/>
    </row>
    <row r="68" spans="1:30" s="24" customFormat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8"/>
    </row>
    <row r="69" spans="1:30" s="24" customFormat="1" x14ac:dyDescent="0.2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8"/>
    </row>
    <row r="70" spans="1:30" s="24" customFormat="1" x14ac:dyDescent="0.2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8"/>
    </row>
    <row r="71" spans="1:30" s="24" customFormat="1" x14ac:dyDescent="0.2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8"/>
    </row>
    <row r="72" spans="1:30" s="24" customFormat="1" x14ac:dyDescent="0.2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8"/>
    </row>
    <row r="73" spans="1:30" s="24" customFormat="1" x14ac:dyDescent="0.2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8"/>
    </row>
    <row r="74" spans="1:30" s="24" customFormat="1" x14ac:dyDescent="0.2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8"/>
    </row>
    <row r="75" spans="1:30" s="24" customFormat="1" x14ac:dyDescent="0.2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8"/>
    </row>
    <row r="76" spans="1:30" s="24" customFormat="1" x14ac:dyDescent="0.2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8"/>
    </row>
    <row r="77" spans="1:30" s="24" customFormat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8"/>
    </row>
    <row r="78" spans="1:30" s="24" customFormat="1" x14ac:dyDescent="0.2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8"/>
    </row>
    <row r="79" spans="1:30" s="24" customFormat="1" x14ac:dyDescent="0.2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8"/>
    </row>
    <row r="80" spans="1:30" s="24" customFormat="1" x14ac:dyDescent="0.2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8"/>
    </row>
    <row r="81" spans="1:30" s="24" customFormat="1" x14ac:dyDescent="0.2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8"/>
    </row>
    <row r="82" spans="1:30" s="24" customFormat="1" x14ac:dyDescent="0.2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8"/>
    </row>
    <row r="83" spans="1:30" s="24" customFormat="1" x14ac:dyDescent="0.2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8"/>
    </row>
    <row r="84" spans="1:30" s="24" customFormat="1" x14ac:dyDescent="0.2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8"/>
    </row>
    <row r="85" spans="1:30" s="24" customFormat="1" x14ac:dyDescent="0.2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8"/>
    </row>
    <row r="86" spans="1:30" s="24" customFormat="1" x14ac:dyDescent="0.2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8"/>
    </row>
    <row r="87" spans="1:30" s="24" customFormat="1" x14ac:dyDescent="0.2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8"/>
    </row>
    <row r="88" spans="1:30" s="24" customFormat="1" x14ac:dyDescent="0.2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8"/>
    </row>
    <row r="89" spans="1:30" s="24" customFormat="1" x14ac:dyDescent="0.2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8"/>
    </row>
    <row r="90" spans="1:30" s="24" customFormat="1" x14ac:dyDescent="0.2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8"/>
    </row>
    <row r="91" spans="1:30" s="24" customFormat="1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8"/>
    </row>
    <row r="92" spans="1:30" s="24" customForma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8"/>
    </row>
    <row r="93" spans="1:30" s="24" customFormat="1" x14ac:dyDescent="0.2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8"/>
    </row>
    <row r="94" spans="1:30" s="24" customFormat="1" x14ac:dyDescent="0.2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8"/>
    </row>
    <row r="95" spans="1:30" s="24" customFormat="1" x14ac:dyDescent="0.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8"/>
    </row>
    <row r="96" spans="1:30" s="24" customFormat="1" x14ac:dyDescent="0.2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8"/>
    </row>
    <row r="97" spans="1:30" s="24" customFormat="1" x14ac:dyDescent="0.2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8"/>
    </row>
    <row r="98" spans="1:30" s="24" customFormat="1" x14ac:dyDescent="0.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8"/>
    </row>
    <row r="99" spans="1:30" s="24" customFormat="1" x14ac:dyDescent="0.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8"/>
    </row>
    <row r="100" spans="1:30" s="24" customFormat="1" x14ac:dyDescent="0.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8"/>
    </row>
    <row r="101" spans="1:30" s="24" customFormat="1" x14ac:dyDescent="0.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8"/>
    </row>
    <row r="102" spans="1:30" s="24" customFormat="1" x14ac:dyDescent="0.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8"/>
    </row>
    <row r="103" spans="1:30" s="24" customFormat="1" x14ac:dyDescent="0.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8"/>
    </row>
    <row r="104" spans="1:30" s="24" customFormat="1" x14ac:dyDescent="0.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8"/>
    </row>
    <row r="105" spans="1:30" s="24" customFormat="1" x14ac:dyDescent="0.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8"/>
    </row>
    <row r="106" spans="1:30" s="24" customFormat="1" x14ac:dyDescent="0.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8"/>
    </row>
    <row r="107" spans="1:30" s="24" customFormat="1" x14ac:dyDescent="0.2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8"/>
    </row>
    <row r="108" spans="1:30" s="24" customFormat="1" x14ac:dyDescent="0.2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8"/>
    </row>
    <row r="109" spans="1:30" s="24" customFormat="1" x14ac:dyDescent="0.2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8"/>
    </row>
  </sheetData>
  <mergeCells count="34">
    <mergeCell ref="AD3:AD4"/>
    <mergeCell ref="T52:X52"/>
    <mergeCell ref="T53:X53"/>
    <mergeCell ref="W3:W4"/>
    <mergeCell ref="X3:X4"/>
    <mergeCell ref="AB3:AB4"/>
    <mergeCell ref="AC3:AC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topLeftCell="A22" zoomScale="90" zoomScaleNormal="90" workbookViewId="0">
      <selection activeCell="A78" sqref="A78:A79"/>
    </sheetView>
  </sheetViews>
  <sheetFormatPr defaultRowHeight="12.75" x14ac:dyDescent="0.2"/>
  <cols>
    <col min="1" max="1" width="43.140625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customWidth="1"/>
    <col min="19" max="19" width="6.140625" style="2" customWidth="1"/>
    <col min="20" max="22" width="6.42578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7.42578125" style="2" customWidth="1"/>
    <col min="28" max="29" width="6.42578125" style="2" customWidth="1"/>
    <col min="30" max="30" width="8.28515625" style="7" customWidth="1"/>
    <col min="31" max="31" width="7.85546875" style="1" customWidth="1"/>
    <col min="32" max="32" width="15.28515625" style="10" customWidth="1"/>
  </cols>
  <sheetData>
    <row r="1" spans="1:32" ht="20.100000000000001" customHeight="1" x14ac:dyDescent="0.2">
      <c r="A1" s="146" t="s">
        <v>216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61"/>
    </row>
    <row r="2" spans="1:32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30"/>
    </row>
    <row r="3" spans="1:32" s="5" customFormat="1" ht="20.100000000000001" customHeight="1" x14ac:dyDescent="0.2">
      <c r="A3" s="149"/>
      <c r="B3" s="156">
        <v>1</v>
      </c>
      <c r="C3" s="156">
        <f>SUM(B3+1)</f>
        <v>2</v>
      </c>
      <c r="D3" s="156">
        <f t="shared" ref="D3:AC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96" t="s">
        <v>29</v>
      </c>
      <c r="AE3" s="85" t="s">
        <v>27</v>
      </c>
      <c r="AF3" s="91" t="s">
        <v>210</v>
      </c>
    </row>
    <row r="4" spans="1:32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93" t="s">
        <v>25</v>
      </c>
      <c r="AE4" s="86" t="s">
        <v>25</v>
      </c>
      <c r="AF4" s="91" t="s">
        <v>25</v>
      </c>
    </row>
    <row r="5" spans="1:32" s="5" customFormat="1" x14ac:dyDescent="0.2">
      <c r="A5" s="54" t="s">
        <v>30</v>
      </c>
      <c r="B5" s="121">
        <f>[1]Fevereiro!$K$5</f>
        <v>21.8</v>
      </c>
      <c r="C5" s="121">
        <f>[1]Fevereiro!$K$6</f>
        <v>2.2000000000000002</v>
      </c>
      <c r="D5" s="121">
        <f>[1]Fevereiro!$K$7</f>
        <v>18</v>
      </c>
      <c r="E5" s="121">
        <f>[1]Fevereiro!$K$8</f>
        <v>8.3999999999999986</v>
      </c>
      <c r="F5" s="121">
        <f>[1]Fevereiro!$K$9</f>
        <v>5.6000000000000014</v>
      </c>
      <c r="G5" s="121">
        <f>[1]Fevereiro!$K$10</f>
        <v>0</v>
      </c>
      <c r="H5" s="121">
        <f>[1]Fevereiro!$K$11</f>
        <v>0</v>
      </c>
      <c r="I5" s="121">
        <f>[1]Fevereiro!$K$12</f>
        <v>0</v>
      </c>
      <c r="J5" s="121">
        <f>[1]Fevereiro!$K$13</f>
        <v>17</v>
      </c>
      <c r="K5" s="121">
        <f>[1]Fevereiro!$K$14</f>
        <v>0.2</v>
      </c>
      <c r="L5" s="121">
        <f>[1]Fevereiro!$K$15</f>
        <v>0</v>
      </c>
      <c r="M5" s="121">
        <f>[1]Fevereiro!$K$16</f>
        <v>40.800000000000004</v>
      </c>
      <c r="N5" s="121">
        <f>[1]Fevereiro!$K$17</f>
        <v>0.8</v>
      </c>
      <c r="O5" s="121">
        <f>[1]Fevereiro!$K$18</f>
        <v>0</v>
      </c>
      <c r="P5" s="121">
        <f>[1]Fevereiro!$K$19</f>
        <v>0</v>
      </c>
      <c r="Q5" s="121">
        <f>[1]Fevereiro!$K$20</f>
        <v>0.2</v>
      </c>
      <c r="R5" s="121">
        <f>[1]Fevereiro!$K$21</f>
        <v>10.199999999999999</v>
      </c>
      <c r="S5" s="121">
        <f>[1]Fevereiro!$K$22</f>
        <v>0</v>
      </c>
      <c r="T5" s="121">
        <f>[1]Fevereiro!$K$23</f>
        <v>0</v>
      </c>
      <c r="U5" s="121">
        <f>[1]Fevereiro!$K$24</f>
        <v>10</v>
      </c>
      <c r="V5" s="121">
        <f>[1]Fevereiro!$K$25</f>
        <v>0</v>
      </c>
      <c r="W5" s="121">
        <f>[1]Fevereiro!$K$26</f>
        <v>0</v>
      </c>
      <c r="X5" s="121">
        <f>[1]Fevereiro!$K$27</f>
        <v>2.4000000000000004</v>
      </c>
      <c r="Y5" s="121">
        <f>[1]Fevereiro!$K$28</f>
        <v>29.4</v>
      </c>
      <c r="Z5" s="121">
        <f>[1]Fevereiro!$K$29</f>
        <v>0.2</v>
      </c>
      <c r="AA5" s="121">
        <f>[1]Fevereiro!$K$30</f>
        <v>0</v>
      </c>
      <c r="AB5" s="121">
        <f>[1]Fevereiro!$K$31</f>
        <v>0</v>
      </c>
      <c r="AC5" s="121">
        <f>[1]Fevereiro!$K$32</f>
        <v>0</v>
      </c>
      <c r="AD5" s="122">
        <f>SUM(B5:AC5)</f>
        <v>167.2</v>
      </c>
      <c r="AE5" s="127">
        <f>MAX(B5:AC5)</f>
        <v>40.800000000000004</v>
      </c>
      <c r="AF5" s="128">
        <f>COUNTIF(B5:AC5,"=0,0")</f>
        <v>13</v>
      </c>
    </row>
    <row r="6" spans="1:32" x14ac:dyDescent="0.2">
      <c r="A6" s="54" t="s">
        <v>0</v>
      </c>
      <c r="B6" s="124">
        <f>[2]Fevereiro!$K$5</f>
        <v>19.399999999999999</v>
      </c>
      <c r="C6" s="124">
        <f>[2]Fevereiro!$K$6</f>
        <v>3.4000000000000004</v>
      </c>
      <c r="D6" s="124">
        <f>[2]Fevereiro!$K$7</f>
        <v>62</v>
      </c>
      <c r="E6" s="124">
        <f>[2]Fevereiro!$K$8</f>
        <v>0.2</v>
      </c>
      <c r="F6" s="124">
        <f>[2]Fevereiro!$K$9</f>
        <v>0</v>
      </c>
      <c r="G6" s="124">
        <f>[2]Fevereiro!$K$10</f>
        <v>0</v>
      </c>
      <c r="H6" s="124">
        <f>[2]Fevereiro!$K$11</f>
        <v>0</v>
      </c>
      <c r="I6" s="124">
        <f>[2]Fevereiro!$K$12</f>
        <v>0</v>
      </c>
      <c r="J6" s="124">
        <f>[2]Fevereiro!$K$13</f>
        <v>0</v>
      </c>
      <c r="K6" s="124">
        <f>[2]Fevereiro!$K$14</f>
        <v>0.6</v>
      </c>
      <c r="L6" s="124">
        <f>[2]Fevereiro!$K$15</f>
        <v>0</v>
      </c>
      <c r="M6" s="124">
        <f>[2]Fevereiro!$K$16</f>
        <v>0.4</v>
      </c>
      <c r="N6" s="124">
        <f>[2]Fevereiro!$K$17</f>
        <v>30.2</v>
      </c>
      <c r="O6" s="124">
        <f>[2]Fevereiro!$K$18</f>
        <v>1.4000000000000001</v>
      </c>
      <c r="P6" s="124">
        <f>[2]Fevereiro!$K$19</f>
        <v>19.600000000000001</v>
      </c>
      <c r="Q6" s="124">
        <f>[2]Fevereiro!$K$20</f>
        <v>92.800000000000011</v>
      </c>
      <c r="R6" s="124">
        <f>[2]Fevereiro!$K$21</f>
        <v>47.6</v>
      </c>
      <c r="S6" s="124">
        <f>[2]Fevereiro!$K$22</f>
        <v>0</v>
      </c>
      <c r="T6" s="124">
        <f>[2]Fevereiro!$K$23</f>
        <v>0</v>
      </c>
      <c r="U6" s="124">
        <f>[2]Fevereiro!$K$24</f>
        <v>8.2000000000000011</v>
      </c>
      <c r="V6" s="124">
        <f>[2]Fevereiro!$K$25</f>
        <v>0.8</v>
      </c>
      <c r="W6" s="124">
        <f>[2]Fevereiro!$K$26</f>
        <v>0.2</v>
      </c>
      <c r="X6" s="124">
        <f>[2]Fevereiro!$K$27</f>
        <v>33.199999999999996</v>
      </c>
      <c r="Y6" s="124">
        <f>[2]Fevereiro!$K$28</f>
        <v>8.7999999999999989</v>
      </c>
      <c r="Z6" s="124">
        <f>[2]Fevereiro!$K$29</f>
        <v>0</v>
      </c>
      <c r="AA6" s="124">
        <f>[2]Fevereiro!$K$30</f>
        <v>35.200000000000003</v>
      </c>
      <c r="AB6" s="124">
        <f>[2]Fevereiro!$K$31</f>
        <v>4.1999999999999993</v>
      </c>
      <c r="AC6" s="124">
        <f>[2]Fevereiro!$K$32</f>
        <v>33.4</v>
      </c>
      <c r="AD6" s="122">
        <f t="shared" ref="AD6:AD49" si="1">SUM(B6:AC6)</f>
        <v>401.59999999999997</v>
      </c>
      <c r="AE6" s="127">
        <f t="shared" ref="AE6:AE50" si="2">MAX(B6:AC6)</f>
        <v>92.800000000000011</v>
      </c>
      <c r="AF6" s="128">
        <f>COUNTIF(B6:AC6,"=0,0")</f>
        <v>9</v>
      </c>
    </row>
    <row r="7" spans="1:32" x14ac:dyDescent="0.2">
      <c r="A7" s="54" t="s">
        <v>89</v>
      </c>
      <c r="B7" s="124">
        <f>[3]Fevereiro!$K$5</f>
        <v>2</v>
      </c>
      <c r="C7" s="124">
        <f>[3]Fevereiro!$K$6</f>
        <v>34.599999999999994</v>
      </c>
      <c r="D7" s="124">
        <f>[3]Fevereiro!$K$7</f>
        <v>32.4</v>
      </c>
      <c r="E7" s="124">
        <f>[3]Fevereiro!$K$8</f>
        <v>0.4</v>
      </c>
      <c r="F7" s="124">
        <f>[3]Fevereiro!$K$9</f>
        <v>0</v>
      </c>
      <c r="G7" s="124">
        <f>[3]Fevereiro!$K$10</f>
        <v>5.4</v>
      </c>
      <c r="H7" s="124">
        <f>[3]Fevereiro!$K$11</f>
        <v>0</v>
      </c>
      <c r="I7" s="124">
        <f>[3]Fevereiro!$K$12</f>
        <v>0</v>
      </c>
      <c r="J7" s="124">
        <f>[3]Fevereiro!$K$13</f>
        <v>0</v>
      </c>
      <c r="K7" s="124">
        <f>[3]Fevereiro!$K$14</f>
        <v>32.6</v>
      </c>
      <c r="L7" s="124">
        <f>[3]Fevereiro!$K$15</f>
        <v>0.2</v>
      </c>
      <c r="M7" s="124">
        <f>[3]Fevereiro!$K$16</f>
        <v>8.8000000000000007</v>
      </c>
      <c r="N7" s="124">
        <f>[3]Fevereiro!$K$17</f>
        <v>20</v>
      </c>
      <c r="O7" s="124">
        <f>[3]Fevereiro!$K$18</f>
        <v>0</v>
      </c>
      <c r="P7" s="124">
        <f>[3]Fevereiro!$K$19</f>
        <v>8</v>
      </c>
      <c r="Q7" s="124">
        <f>[3]Fevereiro!$K$20</f>
        <v>5.6</v>
      </c>
      <c r="R7" s="124">
        <f>[3]Fevereiro!$K$21</f>
        <v>9.7999999999999989</v>
      </c>
      <c r="S7" s="124">
        <f>[3]Fevereiro!$K$22</f>
        <v>0</v>
      </c>
      <c r="T7" s="124">
        <f>[3]Fevereiro!$K$23</f>
        <v>0</v>
      </c>
      <c r="U7" s="124">
        <f>[3]Fevereiro!$K$24</f>
        <v>2</v>
      </c>
      <c r="V7" s="124">
        <f>[3]Fevereiro!$K$25</f>
        <v>0.8</v>
      </c>
      <c r="W7" s="124">
        <f>[3]Fevereiro!$K$26</f>
        <v>0</v>
      </c>
      <c r="X7" s="124">
        <f>[3]Fevereiro!$K$27</f>
        <v>0.6</v>
      </c>
      <c r="Y7" s="124">
        <f>[3]Fevereiro!$K$28</f>
        <v>73.400000000000006</v>
      </c>
      <c r="Z7" s="124">
        <f>[3]Fevereiro!$K$29</f>
        <v>0.4</v>
      </c>
      <c r="AA7" s="124">
        <f>[3]Fevereiro!$K$30</f>
        <v>4.8000000000000007</v>
      </c>
      <c r="AB7" s="124">
        <f>[3]Fevereiro!$K$31</f>
        <v>0</v>
      </c>
      <c r="AC7" s="124">
        <f>[3]Fevereiro!$K$32</f>
        <v>0.60000000000000009</v>
      </c>
      <c r="AD7" s="122">
        <f t="shared" si="1"/>
        <v>242.40000000000003</v>
      </c>
      <c r="AE7" s="127">
        <f t="shared" si="2"/>
        <v>73.400000000000006</v>
      </c>
      <c r="AF7" s="128">
        <f>COUNTIF(B7:AC7,"=0,0")</f>
        <v>9</v>
      </c>
    </row>
    <row r="8" spans="1:32" x14ac:dyDescent="0.2">
      <c r="A8" s="54" t="s">
        <v>1</v>
      </c>
      <c r="B8" s="124">
        <f>[4]Fevereiro!$K$5</f>
        <v>3.8000000000000003</v>
      </c>
      <c r="C8" s="124">
        <f>[4]Fevereiro!$K$6</f>
        <v>0.4</v>
      </c>
      <c r="D8" s="124">
        <f>[4]Fevereiro!$K$7</f>
        <v>22.4</v>
      </c>
      <c r="E8" s="124">
        <f>[4]Fevereiro!$K$8</f>
        <v>4</v>
      </c>
      <c r="F8" s="124">
        <f>[4]Fevereiro!$K$9</f>
        <v>0.2</v>
      </c>
      <c r="G8" s="124">
        <f>[4]Fevereiro!$K$10</f>
        <v>0</v>
      </c>
      <c r="H8" s="124">
        <f>[4]Fevereiro!$K$11</f>
        <v>0</v>
      </c>
      <c r="I8" s="124">
        <f>[4]Fevereiro!$K$12</f>
        <v>0</v>
      </c>
      <c r="J8" s="124">
        <f>[4]Fevereiro!$K$13</f>
        <v>1.7999999999999998</v>
      </c>
      <c r="K8" s="124">
        <f>[4]Fevereiro!$K$14</f>
        <v>42.800000000000004</v>
      </c>
      <c r="L8" s="124">
        <f>[4]Fevereiro!$K$15</f>
        <v>0</v>
      </c>
      <c r="M8" s="124">
        <f>[4]Fevereiro!$K$16</f>
        <v>17.8</v>
      </c>
      <c r="N8" s="124">
        <f>[4]Fevereiro!$K$17</f>
        <v>0.60000000000000009</v>
      </c>
      <c r="O8" s="124">
        <f>[4]Fevereiro!$K$18</f>
        <v>0</v>
      </c>
      <c r="P8" s="124">
        <f>[4]Fevereiro!$K$19</f>
        <v>0.2</v>
      </c>
      <c r="Q8" s="124">
        <f>[4]Fevereiro!$K$20</f>
        <v>0.2</v>
      </c>
      <c r="R8" s="124">
        <f>[4]Fevereiro!$K$21</f>
        <v>29.199999999999996</v>
      </c>
      <c r="S8" s="124">
        <f>[4]Fevereiro!$K$22</f>
        <v>0.4</v>
      </c>
      <c r="T8" s="124">
        <f>[4]Fevereiro!$K$23</f>
        <v>0</v>
      </c>
      <c r="U8" s="124">
        <f>[4]Fevereiro!$K$24</f>
        <v>2.4000000000000004</v>
      </c>
      <c r="V8" s="124">
        <f>[4]Fevereiro!$K$25</f>
        <v>0</v>
      </c>
      <c r="W8" s="124">
        <f>[4]Fevereiro!$K$26</f>
        <v>0.2</v>
      </c>
      <c r="X8" s="124">
        <f>[4]Fevereiro!$K$27</f>
        <v>0</v>
      </c>
      <c r="Y8" s="124">
        <f>[4]Fevereiro!$K$28</f>
        <v>41</v>
      </c>
      <c r="Z8" s="124">
        <f>[4]Fevereiro!$K$29</f>
        <v>0.2</v>
      </c>
      <c r="AA8" s="124">
        <f>[4]Fevereiro!$K$30</f>
        <v>0.2</v>
      </c>
      <c r="AB8" s="124">
        <f>[4]Fevereiro!$K$31</f>
        <v>5.6</v>
      </c>
      <c r="AC8" s="124">
        <f>[4]Fevereiro!$K$32</f>
        <v>0</v>
      </c>
      <c r="AD8" s="122">
        <f t="shared" si="1"/>
        <v>173.4</v>
      </c>
      <c r="AE8" s="127">
        <f t="shared" si="2"/>
        <v>42.800000000000004</v>
      </c>
      <c r="AF8" s="128">
        <f>COUNTIF(B8:AC8,"=0,0")</f>
        <v>9</v>
      </c>
    </row>
    <row r="9" spans="1:32" hidden="1" x14ac:dyDescent="0.2">
      <c r="A9" s="108" t="s">
        <v>152</v>
      </c>
      <c r="B9" s="124" t="str">
        <f>[5]Fevereiro!$K$5</f>
        <v>*</v>
      </c>
      <c r="C9" s="124" t="str">
        <f>[5]Fevereiro!$K$6</f>
        <v>*</v>
      </c>
      <c r="D9" s="124" t="str">
        <f>[5]Fevereiro!$K$7</f>
        <v>*</v>
      </c>
      <c r="E9" s="124" t="str">
        <f>[5]Fevereiro!$K$8</f>
        <v>*</v>
      </c>
      <c r="F9" s="124" t="str">
        <f>[5]Fevereiro!$K$9</f>
        <v>*</v>
      </c>
      <c r="G9" s="124" t="str">
        <f>[5]Fevereiro!$K$10</f>
        <v>*</v>
      </c>
      <c r="H9" s="124" t="str">
        <f>[5]Fevereiro!$K$11</f>
        <v>*</v>
      </c>
      <c r="I9" s="124" t="str">
        <f>[5]Fevereiro!$K$12</f>
        <v>*</v>
      </c>
      <c r="J9" s="124" t="str">
        <f>[5]Fevereiro!$K$13</f>
        <v>*</v>
      </c>
      <c r="K9" s="124" t="str">
        <f>[5]Fevereiro!$K$14</f>
        <v>*</v>
      </c>
      <c r="L9" s="124" t="str">
        <f>[5]Fevereiro!$K$15</f>
        <v>*</v>
      </c>
      <c r="M9" s="124" t="str">
        <f>[5]Fevereiro!$K$16</f>
        <v>*</v>
      </c>
      <c r="N9" s="124" t="str">
        <f>[5]Fevereiro!$K$17</f>
        <v>*</v>
      </c>
      <c r="O9" s="124" t="str">
        <f>[5]Fevereiro!$K$18</f>
        <v>*</v>
      </c>
      <c r="P9" s="124" t="str">
        <f>[5]Fevereiro!$K$19</f>
        <v>*</v>
      </c>
      <c r="Q9" s="124" t="str">
        <f>[5]Fevereiro!$K$20</f>
        <v>*</v>
      </c>
      <c r="R9" s="124" t="str">
        <f>[5]Fevereiro!$K$21</f>
        <v>*</v>
      </c>
      <c r="S9" s="124" t="str">
        <f>[5]Fevereiro!$K$22</f>
        <v>*</v>
      </c>
      <c r="T9" s="124" t="str">
        <f>[5]Fevereiro!$K$23</f>
        <v>*</v>
      </c>
      <c r="U9" s="124" t="str">
        <f>[5]Fevereiro!$K$24</f>
        <v>*</v>
      </c>
      <c r="V9" s="124" t="str">
        <f>[5]Fevereiro!$K$25</f>
        <v>*</v>
      </c>
      <c r="W9" s="124" t="str">
        <f>[5]Fevereiro!$K$26</f>
        <v>*</v>
      </c>
      <c r="X9" s="124" t="str">
        <f>[5]Fevereiro!$K$27</f>
        <v>*</v>
      </c>
      <c r="Y9" s="124" t="str">
        <f>[5]Fevereiro!$K$28</f>
        <v>*</v>
      </c>
      <c r="Z9" s="124" t="str">
        <f>[5]Fevereiro!$K$29</f>
        <v>*</v>
      </c>
      <c r="AA9" s="124" t="str">
        <f>[5]Fevereiro!$K$30</f>
        <v>*</v>
      </c>
      <c r="AB9" s="124" t="str">
        <f>[5]Fevereiro!$K$31</f>
        <v>*</v>
      </c>
      <c r="AC9" s="124" t="str">
        <f>[5]Fevereiro!$K$32</f>
        <v>*</v>
      </c>
      <c r="AD9" s="122">
        <f t="shared" si="1"/>
        <v>0</v>
      </c>
      <c r="AE9" s="127">
        <f t="shared" si="2"/>
        <v>0</v>
      </c>
      <c r="AF9" s="128">
        <f t="shared" ref="AF9:AF49" si="3">COUNTIF(B9:AC9,"=0,0")</f>
        <v>0</v>
      </c>
    </row>
    <row r="10" spans="1:32" x14ac:dyDescent="0.2">
      <c r="A10" s="54" t="s">
        <v>96</v>
      </c>
      <c r="B10" s="124">
        <f>[6]Fevereiro!$K$5</f>
        <v>0.2</v>
      </c>
      <c r="C10" s="124">
        <f>[6]Fevereiro!$K$6</f>
        <v>17</v>
      </c>
      <c r="D10" s="124">
        <f>[6]Fevereiro!$K$7</f>
        <v>23.8</v>
      </c>
      <c r="E10" s="124">
        <f>[6]Fevereiro!$K$8</f>
        <v>0.2</v>
      </c>
      <c r="F10" s="124">
        <f>[6]Fevereiro!$K$9</f>
        <v>0</v>
      </c>
      <c r="G10" s="124">
        <f>[6]Fevereiro!$K$10</f>
        <v>0</v>
      </c>
      <c r="H10" s="124">
        <f>[6]Fevereiro!$K$11</f>
        <v>8.3999999999999986</v>
      </c>
      <c r="I10" s="124">
        <f>[6]Fevereiro!$K$12</f>
        <v>0</v>
      </c>
      <c r="J10" s="124">
        <f>[6]Fevereiro!$K$13</f>
        <v>0</v>
      </c>
      <c r="K10" s="124">
        <f>[6]Fevereiro!$K$14</f>
        <v>13.8</v>
      </c>
      <c r="L10" s="124">
        <f>[6]Fevereiro!$K$15</f>
        <v>0.4</v>
      </c>
      <c r="M10" s="124">
        <f>[6]Fevereiro!$K$16</f>
        <v>0.8</v>
      </c>
      <c r="N10" s="124">
        <f>[6]Fevereiro!$K$17</f>
        <v>0</v>
      </c>
      <c r="O10" s="124">
        <f>[6]Fevereiro!$K$18</f>
        <v>0</v>
      </c>
      <c r="P10" s="124">
        <f>[6]Fevereiro!$K$19</f>
        <v>21.599999999999998</v>
      </c>
      <c r="Q10" s="124">
        <f>[6]Fevereiro!$K$20</f>
        <v>1.8</v>
      </c>
      <c r="R10" s="124">
        <f>[6]Fevereiro!$K$21</f>
        <v>14.2</v>
      </c>
      <c r="S10" s="124">
        <f>[6]Fevereiro!$K$22</f>
        <v>0</v>
      </c>
      <c r="T10" s="124">
        <f>[6]Fevereiro!$K$23</f>
        <v>0</v>
      </c>
      <c r="U10" s="124">
        <f>[6]Fevereiro!$K$24</f>
        <v>40.199999999999996</v>
      </c>
      <c r="V10" s="124">
        <f>[6]Fevereiro!$K$25</f>
        <v>38.200000000000003</v>
      </c>
      <c r="W10" s="124">
        <f>[6]Fevereiro!$K$26</f>
        <v>1.2</v>
      </c>
      <c r="X10" s="124">
        <f>[6]Fevereiro!$K$27</f>
        <v>0</v>
      </c>
      <c r="Y10" s="124">
        <f>[6]Fevereiro!$K$28</f>
        <v>9.1999999999999975</v>
      </c>
      <c r="Z10" s="124">
        <f>[6]Fevereiro!$K$29</f>
        <v>0</v>
      </c>
      <c r="AA10" s="124">
        <f>[6]Fevereiro!$K$30</f>
        <v>0.8</v>
      </c>
      <c r="AB10" s="124">
        <f>[6]Fevereiro!$K$31</f>
        <v>20</v>
      </c>
      <c r="AC10" s="124">
        <f>[6]Fevereiro!$K$32</f>
        <v>0</v>
      </c>
      <c r="AD10" s="122">
        <f t="shared" si="1"/>
        <v>211.8</v>
      </c>
      <c r="AE10" s="127">
        <f t="shared" si="2"/>
        <v>40.199999999999996</v>
      </c>
      <c r="AF10" s="128">
        <f t="shared" si="3"/>
        <v>11</v>
      </c>
    </row>
    <row r="11" spans="1:32" x14ac:dyDescent="0.2">
      <c r="A11" s="54" t="s">
        <v>52</v>
      </c>
      <c r="B11" s="124">
        <f>[7]Fevereiro!$K$5</f>
        <v>8.6</v>
      </c>
      <c r="C11" s="124">
        <f>[7]Fevereiro!$K$6</f>
        <v>2.2000000000000002</v>
      </c>
      <c r="D11" s="124">
        <f>[7]Fevereiro!$K$7</f>
        <v>59</v>
      </c>
      <c r="E11" s="124">
        <f>[7]Fevereiro!$K$8</f>
        <v>0</v>
      </c>
      <c r="F11" s="124">
        <f>[7]Fevereiro!$K$9</f>
        <v>0</v>
      </c>
      <c r="G11" s="124">
        <f>[7]Fevereiro!$K$10</f>
        <v>0</v>
      </c>
      <c r="H11" s="124">
        <f>[7]Fevereiro!$K$11</f>
        <v>0.2</v>
      </c>
      <c r="I11" s="124">
        <f>[7]Fevereiro!$K$12</f>
        <v>0</v>
      </c>
      <c r="J11" s="124">
        <f>[7]Fevereiro!$K$13</f>
        <v>0</v>
      </c>
      <c r="K11" s="124">
        <f>[7]Fevereiro!$K$14</f>
        <v>6.2</v>
      </c>
      <c r="L11" s="124">
        <f>[7]Fevereiro!$K$15</f>
        <v>11</v>
      </c>
      <c r="M11" s="124">
        <f>[7]Fevereiro!$K$16</f>
        <v>60.400000000000006</v>
      </c>
      <c r="N11" s="124">
        <f>[7]Fevereiro!$K$17</f>
        <v>0.2</v>
      </c>
      <c r="O11" s="124">
        <f>[7]Fevereiro!$K$18</f>
        <v>0</v>
      </c>
      <c r="P11" s="124">
        <f>[7]Fevereiro!$K$19</f>
        <v>3.5999999999999996</v>
      </c>
      <c r="Q11" s="124">
        <f>[7]Fevereiro!$K$20</f>
        <v>0</v>
      </c>
      <c r="R11" s="124">
        <f>[7]Fevereiro!$K$21</f>
        <v>10.4</v>
      </c>
      <c r="S11" s="124">
        <f>[7]Fevereiro!$K$22</f>
        <v>0</v>
      </c>
      <c r="T11" s="124">
        <f>[7]Fevereiro!$K$23</f>
        <v>0</v>
      </c>
      <c r="U11" s="124">
        <f>[7]Fevereiro!$K$24</f>
        <v>38.199999999999996</v>
      </c>
      <c r="V11" s="124">
        <f>[7]Fevereiro!$K$25</f>
        <v>10.399999999999999</v>
      </c>
      <c r="W11" s="124">
        <f>[7]Fevereiro!$K$26</f>
        <v>21.799999999999997</v>
      </c>
      <c r="X11" s="124">
        <f>[7]Fevereiro!$K$27</f>
        <v>2.2000000000000002</v>
      </c>
      <c r="Y11" s="124">
        <f>[7]Fevereiro!$K$28</f>
        <v>8</v>
      </c>
      <c r="Z11" s="124">
        <f>[7]Fevereiro!$K$29</f>
        <v>0.2</v>
      </c>
      <c r="AA11" s="124">
        <f>[7]Fevereiro!$K$30</f>
        <v>0</v>
      </c>
      <c r="AB11" s="124">
        <f>[7]Fevereiro!$K$31</f>
        <v>0</v>
      </c>
      <c r="AC11" s="124">
        <f>[7]Fevereiro!$K$32</f>
        <v>0</v>
      </c>
      <c r="AD11" s="122">
        <f>SUM(B11:AC11)</f>
        <v>242.59999999999997</v>
      </c>
      <c r="AE11" s="127">
        <f t="shared" si="2"/>
        <v>60.400000000000006</v>
      </c>
      <c r="AF11" s="128">
        <f t="shared" si="3"/>
        <v>12</v>
      </c>
    </row>
    <row r="12" spans="1:32" hidden="1" x14ac:dyDescent="0.2">
      <c r="A12" s="109" t="s">
        <v>31</v>
      </c>
      <c r="B12" s="124" t="str">
        <f>[8]Fevereiro!$K$5</f>
        <v>*</v>
      </c>
      <c r="C12" s="124" t="str">
        <f>[8]Fevereiro!$K$6</f>
        <v>*</v>
      </c>
      <c r="D12" s="124" t="str">
        <f>[8]Fevereiro!$K$7</f>
        <v>*</v>
      </c>
      <c r="E12" s="124" t="str">
        <f>[8]Fevereiro!$K$8</f>
        <v>*</v>
      </c>
      <c r="F12" s="124" t="str">
        <f>[8]Fevereiro!$K$9</f>
        <v>*</v>
      </c>
      <c r="G12" s="124" t="str">
        <f>[8]Fevereiro!$K$10</f>
        <v>*</v>
      </c>
      <c r="H12" s="124" t="str">
        <f>[8]Fevereiro!$K$11</f>
        <v>*</v>
      </c>
      <c r="I12" s="124" t="str">
        <f>[8]Fevereiro!$K$12</f>
        <v>*</v>
      </c>
      <c r="J12" s="124" t="str">
        <f>[8]Fevereiro!$K$13</f>
        <v>*</v>
      </c>
      <c r="K12" s="124" t="str">
        <f>[8]Fevereiro!$K$14</f>
        <v>*</v>
      </c>
      <c r="L12" s="124" t="str">
        <f>[8]Fevereiro!$K$15</f>
        <v>*</v>
      </c>
      <c r="M12" s="124" t="str">
        <f>[8]Fevereiro!$K$16</f>
        <v>*</v>
      </c>
      <c r="N12" s="124" t="str">
        <f>[8]Fevereiro!$K$17</f>
        <v>*</v>
      </c>
      <c r="O12" s="124" t="str">
        <f>[8]Fevereiro!$K$18</f>
        <v>*</v>
      </c>
      <c r="P12" s="124" t="str">
        <f>[8]Fevereiro!$K$19</f>
        <v>*</v>
      </c>
      <c r="Q12" s="124" t="str">
        <f>[8]Fevereiro!$K$20</f>
        <v>*</v>
      </c>
      <c r="R12" s="124" t="str">
        <f>[8]Fevereiro!$K$21</f>
        <v>*</v>
      </c>
      <c r="S12" s="124" t="str">
        <f>[8]Fevereiro!$K$22</f>
        <v>*</v>
      </c>
      <c r="T12" s="124" t="str">
        <f>[8]Fevereiro!$K$23</f>
        <v>*</v>
      </c>
      <c r="U12" s="124" t="str">
        <f>[8]Fevereiro!$K$24</f>
        <v>*</v>
      </c>
      <c r="V12" s="124" t="str">
        <f>[8]Fevereiro!$K$25</f>
        <v>*</v>
      </c>
      <c r="W12" s="124" t="str">
        <f>[8]Fevereiro!$K$26</f>
        <v>*</v>
      </c>
      <c r="X12" s="124" t="str">
        <f>[8]Fevereiro!$K$27</f>
        <v>*</v>
      </c>
      <c r="Y12" s="124" t="str">
        <f>[8]Fevereiro!$K$28</f>
        <v>*</v>
      </c>
      <c r="Z12" s="124" t="str">
        <f>[8]Fevereiro!$K$29</f>
        <v>*</v>
      </c>
      <c r="AA12" s="124" t="str">
        <f>[8]Fevereiro!$K$30</f>
        <v>*</v>
      </c>
      <c r="AB12" s="124" t="str">
        <f>[8]Fevereiro!$K$31</f>
        <v>*</v>
      </c>
      <c r="AC12" s="124" t="str">
        <f>[8]Fevereiro!$K$32</f>
        <v>*</v>
      </c>
      <c r="AD12" s="122">
        <f t="shared" si="1"/>
        <v>0</v>
      </c>
      <c r="AE12" s="127">
        <f t="shared" si="2"/>
        <v>0</v>
      </c>
      <c r="AF12" s="128">
        <f t="shared" si="3"/>
        <v>0</v>
      </c>
    </row>
    <row r="13" spans="1:32" x14ac:dyDescent="0.2">
      <c r="A13" s="54" t="s">
        <v>99</v>
      </c>
      <c r="B13" s="124" t="str">
        <f>[9]Fevereiro!$K$5</f>
        <v>*</v>
      </c>
      <c r="C13" s="124" t="str">
        <f>[9]Fevereiro!$K$6</f>
        <v>*</v>
      </c>
      <c r="D13" s="124" t="str">
        <f>[9]Fevereiro!$K$7</f>
        <v>*</v>
      </c>
      <c r="E13" s="124" t="str">
        <f>[9]Fevereiro!$K$8</f>
        <v>*</v>
      </c>
      <c r="F13" s="124" t="str">
        <f>[9]Fevereiro!$K$9</f>
        <v>*</v>
      </c>
      <c r="G13" s="124" t="str">
        <f>[9]Fevereiro!$K$10</f>
        <v>*</v>
      </c>
      <c r="H13" s="124" t="str">
        <f>[9]Fevereiro!$K$11</f>
        <v>*</v>
      </c>
      <c r="I13" s="124" t="str">
        <f>[9]Fevereiro!$K$12</f>
        <v>*</v>
      </c>
      <c r="J13" s="124">
        <f>[9]Fevereiro!$K$13</f>
        <v>0</v>
      </c>
      <c r="K13" s="124">
        <f>[9]Fevereiro!$K$14</f>
        <v>82.4</v>
      </c>
      <c r="L13" s="124">
        <f>[9]Fevereiro!$K$15</f>
        <v>0.2</v>
      </c>
      <c r="M13" s="124">
        <f>[9]Fevereiro!$K$16</f>
        <v>3.8</v>
      </c>
      <c r="N13" s="124">
        <f>[9]Fevereiro!$K$17</f>
        <v>3.2000000000000006</v>
      </c>
      <c r="O13" s="124">
        <f>[9]Fevereiro!$K$18</f>
        <v>0</v>
      </c>
      <c r="P13" s="124">
        <f>[9]Fevereiro!$K$19</f>
        <v>19.2</v>
      </c>
      <c r="Q13" s="124">
        <f>[9]Fevereiro!$K$20</f>
        <v>1.6</v>
      </c>
      <c r="R13" s="124">
        <f>[9]Fevereiro!$K$21</f>
        <v>21.599999999999994</v>
      </c>
      <c r="S13" s="124">
        <f>[9]Fevereiro!$K$22</f>
        <v>0</v>
      </c>
      <c r="T13" s="124">
        <f>[9]Fevereiro!$K$23</f>
        <v>0</v>
      </c>
      <c r="U13" s="124">
        <f>[9]Fevereiro!$K$24</f>
        <v>0</v>
      </c>
      <c r="V13" s="124">
        <f>[9]Fevereiro!$K$25</f>
        <v>0.8</v>
      </c>
      <c r="W13" s="124">
        <f>[9]Fevereiro!$K$26</f>
        <v>0.2</v>
      </c>
      <c r="X13" s="124">
        <f>[9]Fevereiro!$K$27</f>
        <v>8.7999999999999989</v>
      </c>
      <c r="Y13" s="124">
        <f>[9]Fevereiro!$K$28</f>
        <v>72.800000000000011</v>
      </c>
      <c r="Z13" s="124">
        <f>[9]Fevereiro!$K$29</f>
        <v>0.2</v>
      </c>
      <c r="AA13" s="124">
        <f>[9]Fevereiro!$K$30</f>
        <v>0</v>
      </c>
      <c r="AB13" s="124">
        <f>[9]Fevereiro!$K$31</f>
        <v>2.6000000000000005</v>
      </c>
      <c r="AC13" s="124">
        <f>[9]Fevereiro!$K$32</f>
        <v>0</v>
      </c>
      <c r="AD13" s="122">
        <f t="shared" si="1"/>
        <v>217.4</v>
      </c>
      <c r="AE13" s="127">
        <f t="shared" si="2"/>
        <v>82.4</v>
      </c>
      <c r="AF13" s="128">
        <f t="shared" si="3"/>
        <v>7</v>
      </c>
    </row>
    <row r="14" spans="1:32" hidden="1" x14ac:dyDescent="0.2">
      <c r="A14" s="109" t="s">
        <v>103</v>
      </c>
      <c r="B14" s="124" t="str">
        <f>[10]Fevereiro!$K$5</f>
        <v>*</v>
      </c>
      <c r="C14" s="124" t="str">
        <f>[10]Fevereiro!$K$6</f>
        <v>*</v>
      </c>
      <c r="D14" s="124" t="str">
        <f>[10]Fevereiro!$K$7</f>
        <v>*</v>
      </c>
      <c r="E14" s="124" t="str">
        <f>[10]Fevereiro!$K$8</f>
        <v>*</v>
      </c>
      <c r="F14" s="124" t="str">
        <f>[10]Fevereiro!$K$9</f>
        <v>*</v>
      </c>
      <c r="G14" s="124" t="str">
        <f>[10]Fevereiro!$K$10</f>
        <v>*</v>
      </c>
      <c r="H14" s="124" t="str">
        <f>[10]Fevereiro!$K$11</f>
        <v>*</v>
      </c>
      <c r="I14" s="124" t="str">
        <f>[10]Fevereiro!$K$12</f>
        <v>*</v>
      </c>
      <c r="J14" s="124" t="str">
        <f>[10]Fevereiro!$K$13</f>
        <v>*</v>
      </c>
      <c r="K14" s="124" t="str">
        <f>[10]Fevereiro!$K$14</f>
        <v>*</v>
      </c>
      <c r="L14" s="124" t="str">
        <f>[10]Fevereiro!$K$15</f>
        <v>*</v>
      </c>
      <c r="M14" s="124" t="str">
        <f>[10]Fevereiro!$K$16</f>
        <v>*</v>
      </c>
      <c r="N14" s="124" t="str">
        <f>[10]Fevereiro!$K$17</f>
        <v>*</v>
      </c>
      <c r="O14" s="124" t="str">
        <f>[10]Fevereiro!$K$18</f>
        <v>*</v>
      </c>
      <c r="P14" s="124" t="str">
        <f>[10]Fevereiro!$K$19</f>
        <v>*</v>
      </c>
      <c r="Q14" s="124" t="str">
        <f>[10]Fevereiro!$K$20</f>
        <v>*</v>
      </c>
      <c r="R14" s="124" t="str">
        <f>[10]Fevereiro!$K$21</f>
        <v>*</v>
      </c>
      <c r="S14" s="124" t="str">
        <f>[10]Fevereiro!$K$22</f>
        <v>*</v>
      </c>
      <c r="T14" s="124" t="str">
        <f>[10]Fevereiro!$K$23</f>
        <v>*</v>
      </c>
      <c r="U14" s="124" t="str">
        <f>[10]Fevereiro!$K$24</f>
        <v>*</v>
      </c>
      <c r="V14" s="124" t="str">
        <f>[10]Fevereiro!$K$25</f>
        <v>*</v>
      </c>
      <c r="W14" s="124" t="str">
        <f>[10]Fevereiro!$K$26</f>
        <v>*</v>
      </c>
      <c r="X14" s="124" t="str">
        <f>[10]Fevereiro!$K$27</f>
        <v>*</v>
      </c>
      <c r="Y14" s="124" t="str">
        <f>[10]Fevereiro!$K$28</f>
        <v>*</v>
      </c>
      <c r="Z14" s="124" t="str">
        <f>[10]Fevereiro!$K$29</f>
        <v>*</v>
      </c>
      <c r="AA14" s="124" t="str">
        <f>[10]Fevereiro!$K$30</f>
        <v>*</v>
      </c>
      <c r="AB14" s="124" t="str">
        <f>[10]Fevereiro!$K$31</f>
        <v>*</v>
      </c>
      <c r="AC14" s="124" t="str">
        <f>[10]Fevereiro!$K$32</f>
        <v>*</v>
      </c>
      <c r="AD14" s="122">
        <f t="shared" si="1"/>
        <v>0</v>
      </c>
      <c r="AE14" s="127">
        <f t="shared" si="2"/>
        <v>0</v>
      </c>
      <c r="AF14" s="128">
        <f t="shared" si="3"/>
        <v>0</v>
      </c>
    </row>
    <row r="15" spans="1:32" x14ac:dyDescent="0.2">
      <c r="A15" s="54" t="s">
        <v>106</v>
      </c>
      <c r="B15" s="124">
        <f>[11]Fevereiro!$K$5</f>
        <v>32.799999999999997</v>
      </c>
      <c r="C15" s="124">
        <f>[11]Fevereiro!$K$6</f>
        <v>15.4</v>
      </c>
      <c r="D15" s="124">
        <f>[11]Fevereiro!$K$7</f>
        <v>19</v>
      </c>
      <c r="E15" s="124">
        <f>[11]Fevereiro!$K$8</f>
        <v>0</v>
      </c>
      <c r="F15" s="124">
        <f>[11]Fevereiro!$K$9</f>
        <v>0</v>
      </c>
      <c r="G15" s="124">
        <f>[11]Fevereiro!$K$10</f>
        <v>0</v>
      </c>
      <c r="H15" s="124">
        <f>[11]Fevereiro!$K$11</f>
        <v>0</v>
      </c>
      <c r="I15" s="124">
        <f>[11]Fevereiro!$K$12</f>
        <v>0</v>
      </c>
      <c r="J15" s="124">
        <f>[11]Fevereiro!$K$13</f>
        <v>21.200000000000003</v>
      </c>
      <c r="K15" s="124">
        <f>[11]Fevereiro!$K$14</f>
        <v>0</v>
      </c>
      <c r="L15" s="124">
        <f>[11]Fevereiro!$K$15</f>
        <v>0</v>
      </c>
      <c r="M15" s="124">
        <f>[11]Fevereiro!$K$16</f>
        <v>0</v>
      </c>
      <c r="N15" s="124">
        <f>[11]Fevereiro!$K$17</f>
        <v>4.6000000000000005</v>
      </c>
      <c r="O15" s="124">
        <f>[11]Fevereiro!$K$18</f>
        <v>0.60000000000000009</v>
      </c>
      <c r="P15" s="124">
        <f>[11]Fevereiro!$K$19</f>
        <v>2.2000000000000002</v>
      </c>
      <c r="Q15" s="124">
        <f>[11]Fevereiro!$K$20</f>
        <v>32.200000000000003</v>
      </c>
      <c r="R15" s="124">
        <f>[11]Fevereiro!$K$21</f>
        <v>58.800000000000011</v>
      </c>
      <c r="S15" s="124">
        <f>[11]Fevereiro!$K$22</f>
        <v>0</v>
      </c>
      <c r="T15" s="124">
        <f>[11]Fevereiro!$K$23</f>
        <v>0</v>
      </c>
      <c r="U15" s="124">
        <f>[11]Fevereiro!$K$24</f>
        <v>3.2</v>
      </c>
      <c r="V15" s="124">
        <f>[11]Fevereiro!$K$25</f>
        <v>4.6000000000000005</v>
      </c>
      <c r="W15" s="124">
        <f>[11]Fevereiro!$K$26</f>
        <v>2</v>
      </c>
      <c r="X15" s="124">
        <f>[11]Fevereiro!$K$27</f>
        <v>19.2</v>
      </c>
      <c r="Y15" s="124">
        <f>[11]Fevereiro!$K$28</f>
        <v>18.799999999999997</v>
      </c>
      <c r="Z15" s="124">
        <f>[11]Fevereiro!$K$29</f>
        <v>2.4000000000000004</v>
      </c>
      <c r="AA15" s="124">
        <f>[11]Fevereiro!$K$30</f>
        <v>21.8</v>
      </c>
      <c r="AB15" s="124">
        <f>[11]Fevereiro!$K$31</f>
        <v>7.4</v>
      </c>
      <c r="AC15" s="124">
        <f>[11]Fevereiro!$K$32</f>
        <v>2.8</v>
      </c>
      <c r="AD15" s="122">
        <f t="shared" si="1"/>
        <v>268.99999999999994</v>
      </c>
      <c r="AE15" s="127">
        <f t="shared" si="2"/>
        <v>58.800000000000011</v>
      </c>
      <c r="AF15" s="128">
        <f t="shared" si="3"/>
        <v>10</v>
      </c>
    </row>
    <row r="16" spans="1:32" x14ac:dyDescent="0.2">
      <c r="A16" s="54" t="s">
        <v>244</v>
      </c>
      <c r="B16" s="124">
        <f>[12]Fevereiro!$K$5</f>
        <v>0.4</v>
      </c>
      <c r="C16" s="124">
        <f>[12]Fevereiro!$K$6</f>
        <v>0</v>
      </c>
      <c r="D16" s="124">
        <f>[12]Fevereiro!$K$7</f>
        <v>18.600000000000005</v>
      </c>
      <c r="E16" s="124">
        <f>[12]Fevereiro!$K$8</f>
        <v>5.2</v>
      </c>
      <c r="F16" s="124">
        <f>[12]Fevereiro!$K$9</f>
        <v>0.60000000000000009</v>
      </c>
      <c r="G16" s="124">
        <f>[12]Fevereiro!$K$10</f>
        <v>0.2</v>
      </c>
      <c r="H16" s="124">
        <f>[12]Fevereiro!$K$11</f>
        <v>13</v>
      </c>
      <c r="I16" s="124">
        <f>[12]Fevereiro!$K$12</f>
        <v>0.2</v>
      </c>
      <c r="J16" s="124">
        <f>[12]Fevereiro!$K$13</f>
        <v>0</v>
      </c>
      <c r="K16" s="124">
        <f>[12]Fevereiro!$K$14</f>
        <v>20.799999999999997</v>
      </c>
      <c r="L16" s="124">
        <f>[12]Fevereiro!$K$15</f>
        <v>0</v>
      </c>
      <c r="M16" s="124">
        <f>[12]Fevereiro!$K$16</f>
        <v>9.3999999999999986</v>
      </c>
      <c r="N16" s="124">
        <f>[12]Fevereiro!$K$17</f>
        <v>0.2</v>
      </c>
      <c r="O16" s="124">
        <f>[12]Fevereiro!$K$18</f>
        <v>0.60000000000000009</v>
      </c>
      <c r="P16" s="124">
        <f>[12]Fevereiro!$K$19</f>
        <v>29.4</v>
      </c>
      <c r="Q16" s="124">
        <f>[12]Fevereiro!$K$20</f>
        <v>31.2</v>
      </c>
      <c r="R16" s="124">
        <f>[12]Fevereiro!$K$21</f>
        <v>10.999999999999998</v>
      </c>
      <c r="S16" s="124">
        <f>[12]Fevereiro!$K$22</f>
        <v>0.2</v>
      </c>
      <c r="T16" s="124">
        <f>[12]Fevereiro!$K$23</f>
        <v>0</v>
      </c>
      <c r="U16" s="124">
        <f>[12]Fevereiro!$K$24</f>
        <v>25.8</v>
      </c>
      <c r="V16" s="124">
        <f>[12]Fevereiro!$K$25</f>
        <v>4.6000000000000005</v>
      </c>
      <c r="W16" s="124">
        <f>[12]Fevereiro!$K$26</f>
        <v>0</v>
      </c>
      <c r="X16" s="124">
        <f>[12]Fevereiro!$K$27</f>
        <v>23.4</v>
      </c>
      <c r="Y16" s="124">
        <f>[12]Fevereiro!$K$28</f>
        <v>17.399999999999999</v>
      </c>
      <c r="Z16" s="124">
        <f>[12]Fevereiro!$K$29</f>
        <v>0.2</v>
      </c>
      <c r="AA16" s="124">
        <f>[12]Fevereiro!$K$30</f>
        <v>0</v>
      </c>
      <c r="AB16" s="124">
        <f>[12]Fevereiro!$K$31</f>
        <v>0</v>
      </c>
      <c r="AC16" s="124">
        <f>[12]Fevereiro!$K$32</f>
        <v>0</v>
      </c>
      <c r="AD16" s="142">
        <f t="shared" si="1"/>
        <v>212.39999999999998</v>
      </c>
      <c r="AE16" s="142">
        <f t="shared" si="2"/>
        <v>31.2</v>
      </c>
      <c r="AF16" s="128">
        <f t="shared" si="3"/>
        <v>8</v>
      </c>
    </row>
    <row r="17" spans="1:34" x14ac:dyDescent="0.2">
      <c r="A17" s="54" t="s">
        <v>2</v>
      </c>
      <c r="B17" s="124">
        <f>[13]Fevereiro!$K$5</f>
        <v>7.8</v>
      </c>
      <c r="C17" s="124">
        <f>[13]Fevereiro!$K$6</f>
        <v>0</v>
      </c>
      <c r="D17" s="124">
        <f>[13]Fevereiro!$K$7</f>
        <v>26.000000000000004</v>
      </c>
      <c r="E17" s="124">
        <f>[13]Fevereiro!$K$8</f>
        <v>0</v>
      </c>
      <c r="F17" s="124">
        <f>[13]Fevereiro!$K$9</f>
        <v>0</v>
      </c>
      <c r="G17" s="124">
        <f>[13]Fevereiro!$K$10</f>
        <v>0</v>
      </c>
      <c r="H17" s="124">
        <f>[13]Fevereiro!$K$11</f>
        <v>44</v>
      </c>
      <c r="I17" s="124">
        <f>[13]Fevereiro!$K$12</f>
        <v>7.8</v>
      </c>
      <c r="J17" s="124">
        <f>[13]Fevereiro!$K$13</f>
        <v>0</v>
      </c>
      <c r="K17" s="124">
        <f>[13]Fevereiro!$K$14</f>
        <v>20.599999999999998</v>
      </c>
      <c r="L17" s="124">
        <f>[13]Fevereiro!$K$15</f>
        <v>0.2</v>
      </c>
      <c r="M17" s="124">
        <f>[13]Fevereiro!$K$16</f>
        <v>34.6</v>
      </c>
      <c r="N17" s="124">
        <f>[13]Fevereiro!$K$17</f>
        <v>0.2</v>
      </c>
      <c r="O17" s="124">
        <f>[13]Fevereiro!$K$18</f>
        <v>0</v>
      </c>
      <c r="P17" s="124">
        <f>[13]Fevereiro!$K$19</f>
        <v>0</v>
      </c>
      <c r="Q17" s="124">
        <f>[13]Fevereiro!$K$20</f>
        <v>0</v>
      </c>
      <c r="R17" s="124">
        <f>[13]Fevereiro!$K$21</f>
        <v>9.4000000000000021</v>
      </c>
      <c r="S17" s="124">
        <f>[13]Fevereiro!$K$22</f>
        <v>0</v>
      </c>
      <c r="T17" s="124">
        <f>[13]Fevereiro!$K$23</f>
        <v>13.600000000000001</v>
      </c>
      <c r="U17" s="124">
        <f>[13]Fevereiro!$K$24</f>
        <v>12.4</v>
      </c>
      <c r="V17" s="124">
        <f>[13]Fevereiro!$K$25</f>
        <v>22.000000000000004</v>
      </c>
      <c r="W17" s="124">
        <f>[13]Fevereiro!$K$26</f>
        <v>0</v>
      </c>
      <c r="X17" s="124">
        <f>[13]Fevereiro!$K$27</f>
        <v>0</v>
      </c>
      <c r="Y17" s="124">
        <f>[13]Fevereiro!$K$28</f>
        <v>21.799999999999997</v>
      </c>
      <c r="Z17" s="124">
        <f>[13]Fevereiro!$K$29</f>
        <v>0</v>
      </c>
      <c r="AA17" s="124">
        <f>[13]Fevereiro!$K$30</f>
        <v>0</v>
      </c>
      <c r="AB17" s="124">
        <f>[13]Fevereiro!$K$31</f>
        <v>5.4</v>
      </c>
      <c r="AC17" s="124">
        <f>[13]Fevereiro!$K$32</f>
        <v>0</v>
      </c>
      <c r="AD17" s="122">
        <f t="shared" si="1"/>
        <v>225.79999999999998</v>
      </c>
      <c r="AE17" s="127">
        <f t="shared" si="2"/>
        <v>44</v>
      </c>
      <c r="AF17" s="128">
        <f t="shared" si="3"/>
        <v>14</v>
      </c>
      <c r="AH17" s="12" t="s">
        <v>35</v>
      </c>
    </row>
    <row r="18" spans="1:34" hidden="1" x14ac:dyDescent="0.2">
      <c r="A18" s="108" t="s">
        <v>3</v>
      </c>
      <c r="B18" s="124" t="str">
        <f>[14]Fevereiro!$K$5</f>
        <v>*</v>
      </c>
      <c r="C18" s="124" t="str">
        <f>[14]Fevereiro!$K$6</f>
        <v>*</v>
      </c>
      <c r="D18" s="124" t="str">
        <f>[14]Fevereiro!$K$7</f>
        <v>*</v>
      </c>
      <c r="E18" s="124" t="str">
        <f>[14]Fevereiro!$K$8</f>
        <v>*</v>
      </c>
      <c r="F18" s="124" t="str">
        <f>[14]Fevereiro!$K$9</f>
        <v>*</v>
      </c>
      <c r="G18" s="124" t="str">
        <f>[14]Fevereiro!$K$10</f>
        <v>*</v>
      </c>
      <c r="H18" s="124" t="str">
        <f>[14]Fevereiro!$K$11</f>
        <v>*</v>
      </c>
      <c r="I18" s="124" t="str">
        <f>[14]Fevereiro!$K$12</f>
        <v>*</v>
      </c>
      <c r="J18" s="124" t="str">
        <f>[14]Fevereiro!$K$13</f>
        <v>*</v>
      </c>
      <c r="K18" s="124" t="str">
        <f>[14]Fevereiro!$K$14</f>
        <v>*</v>
      </c>
      <c r="L18" s="124" t="str">
        <f>[14]Fevereiro!$K$15</f>
        <v>*</v>
      </c>
      <c r="M18" s="124" t="str">
        <f>[14]Fevereiro!$K$16</f>
        <v>*</v>
      </c>
      <c r="N18" s="124" t="str">
        <f>[14]Fevereiro!$K$17</f>
        <v>*</v>
      </c>
      <c r="O18" s="124" t="str">
        <f>[14]Fevereiro!$K$18</f>
        <v>*</v>
      </c>
      <c r="P18" s="124" t="str">
        <f>[14]Fevereiro!$K$19</f>
        <v>*</v>
      </c>
      <c r="Q18" s="124" t="str">
        <f>[14]Fevereiro!$K$20</f>
        <v>*</v>
      </c>
      <c r="R18" s="124" t="str">
        <f>[14]Fevereiro!$K$21</f>
        <v>*</v>
      </c>
      <c r="S18" s="124" t="str">
        <f>[14]Fevereiro!$K$22</f>
        <v>*</v>
      </c>
      <c r="T18" s="124" t="str">
        <f>[14]Fevereiro!$K$23</f>
        <v>*</v>
      </c>
      <c r="U18" s="124" t="str">
        <f>[14]Fevereiro!$K$24</f>
        <v>*</v>
      </c>
      <c r="V18" s="124" t="str">
        <f>[14]Fevereiro!$K$25</f>
        <v>*</v>
      </c>
      <c r="W18" s="124" t="str">
        <f>[14]Fevereiro!$K$26</f>
        <v>*</v>
      </c>
      <c r="X18" s="124" t="str">
        <f>[14]Fevereiro!$K$27</f>
        <v>*</v>
      </c>
      <c r="Y18" s="124" t="str">
        <f>[14]Fevereiro!$K$28</f>
        <v>*</v>
      </c>
      <c r="Z18" s="124" t="str">
        <f>[14]Fevereiro!$K$29</f>
        <v>*</v>
      </c>
      <c r="AA18" s="124" t="str">
        <f>[14]Fevereiro!$K$30</f>
        <v>*</v>
      </c>
      <c r="AB18" s="124" t="str">
        <f>[14]Fevereiro!$K$31</f>
        <v>*</v>
      </c>
      <c r="AC18" s="124" t="str">
        <f>[14]Fevereiro!$K$32</f>
        <v>*</v>
      </c>
      <c r="AD18" s="122">
        <f t="shared" si="1"/>
        <v>0</v>
      </c>
      <c r="AE18" s="127">
        <f t="shared" si="2"/>
        <v>0</v>
      </c>
      <c r="AF18" s="128">
        <f t="shared" si="3"/>
        <v>0</v>
      </c>
      <c r="AG18" s="12" t="s">
        <v>35</v>
      </c>
      <c r="AH18" s="12" t="s">
        <v>35</v>
      </c>
    </row>
    <row r="19" spans="1:34" x14ac:dyDescent="0.2">
      <c r="A19" s="54" t="s">
        <v>245</v>
      </c>
      <c r="B19" s="124">
        <f>[15]Fevereiro!$K$5</f>
        <v>2.4</v>
      </c>
      <c r="C19" s="124">
        <f>[15]Fevereiro!$K$6</f>
        <v>33.6</v>
      </c>
      <c r="D19" s="124">
        <f>[15]Fevereiro!$K$7</f>
        <v>6.4000000000000021</v>
      </c>
      <c r="E19" s="124">
        <f>[15]Fevereiro!$K$8</f>
        <v>22.4</v>
      </c>
      <c r="F19" s="124">
        <f>[15]Fevereiro!$K$9</f>
        <v>5.0000000000000018</v>
      </c>
      <c r="G19" s="124">
        <f>[15]Fevereiro!$K$10</f>
        <v>1.5999999999999999</v>
      </c>
      <c r="H19" s="124">
        <f>[15]Fevereiro!$K$11</f>
        <v>16.799999999999997</v>
      </c>
      <c r="I19" s="124">
        <f>[15]Fevereiro!$K$12</f>
        <v>1.5999999999999999</v>
      </c>
      <c r="J19" s="124">
        <f>[15]Fevereiro!$K$13</f>
        <v>4.6000000000000014</v>
      </c>
      <c r="K19" s="124">
        <f>[15]Fevereiro!$K$14</f>
        <v>1.7999999999999998</v>
      </c>
      <c r="L19" s="124">
        <f>[15]Fevereiro!$K$15</f>
        <v>0.8</v>
      </c>
      <c r="M19" s="124">
        <f>[15]Fevereiro!$K$16</f>
        <v>0.60000000000000009</v>
      </c>
      <c r="N19" s="124">
        <f>[15]Fevereiro!$K$17</f>
        <v>0.4</v>
      </c>
      <c r="O19" s="124">
        <f>[15]Fevereiro!$K$18</f>
        <v>0</v>
      </c>
      <c r="P19" s="124">
        <f>[15]Fevereiro!$K$19</f>
        <v>0</v>
      </c>
      <c r="Q19" s="124">
        <f>[15]Fevereiro!$K$20</f>
        <v>0</v>
      </c>
      <c r="R19" s="124">
        <f>[15]Fevereiro!$K$21</f>
        <v>0</v>
      </c>
      <c r="S19" s="124">
        <f>[15]Fevereiro!$K$22</f>
        <v>0</v>
      </c>
      <c r="T19" s="124">
        <f>[15]Fevereiro!$K$23</f>
        <v>0</v>
      </c>
      <c r="U19" s="124">
        <f>[15]Fevereiro!$K$24</f>
        <v>0</v>
      </c>
      <c r="V19" s="124">
        <f>[15]Fevereiro!$K$25</f>
        <v>0</v>
      </c>
      <c r="W19" s="124">
        <f>[15]Fevereiro!$K$26</f>
        <v>0</v>
      </c>
      <c r="X19" s="124">
        <f>[15]Fevereiro!$K$27</f>
        <v>0</v>
      </c>
      <c r="Y19" s="124">
        <f>[15]Fevereiro!$K$28</f>
        <v>0</v>
      </c>
      <c r="Z19" s="124">
        <f>[15]Fevereiro!$K$29</f>
        <v>0</v>
      </c>
      <c r="AA19" s="124">
        <f>[15]Fevereiro!$K$30</f>
        <v>0</v>
      </c>
      <c r="AB19" s="124">
        <f>[15]Fevereiro!$K$31</f>
        <v>0</v>
      </c>
      <c r="AC19" s="124">
        <f>[15]Fevereiro!$K$32</f>
        <v>0</v>
      </c>
      <c r="AD19" s="142">
        <f t="shared" si="1"/>
        <v>98</v>
      </c>
      <c r="AE19" s="142">
        <f t="shared" si="2"/>
        <v>33.6</v>
      </c>
      <c r="AF19" s="128">
        <f t="shared" si="3"/>
        <v>15</v>
      </c>
    </row>
    <row r="20" spans="1:34" x14ac:dyDescent="0.2">
      <c r="A20" s="54" t="s">
        <v>246</v>
      </c>
      <c r="B20" s="124">
        <f>[16]Fevereiro!$K$5</f>
        <v>11.599999999999996</v>
      </c>
      <c r="C20" s="124">
        <f>[16]Fevereiro!$K$6</f>
        <v>5.1999999999999993</v>
      </c>
      <c r="D20" s="124">
        <f>[16]Fevereiro!$K$7</f>
        <v>6.8</v>
      </c>
      <c r="E20" s="124">
        <f>[16]Fevereiro!$K$8</f>
        <v>12.000000000000002</v>
      </c>
      <c r="F20" s="124">
        <f>[16]Fevereiro!$K$9</f>
        <v>2.2000000000000002</v>
      </c>
      <c r="G20" s="124">
        <f>[16]Fevereiro!$K$10</f>
        <v>27.999999999999996</v>
      </c>
      <c r="H20" s="124">
        <f>[16]Fevereiro!$K$11</f>
        <v>0</v>
      </c>
      <c r="I20" s="124">
        <f>[16]Fevereiro!$K$12</f>
        <v>0</v>
      </c>
      <c r="J20" s="124">
        <f>[16]Fevereiro!$K$13</f>
        <v>0</v>
      </c>
      <c r="K20" s="124">
        <f>[16]Fevereiro!$K$14</f>
        <v>0</v>
      </c>
      <c r="L20" s="124">
        <f>[16]Fevereiro!$K$15</f>
        <v>8.7999999999999989</v>
      </c>
      <c r="M20" s="124">
        <f>[16]Fevereiro!$K$16</f>
        <v>5.1999999999999993</v>
      </c>
      <c r="N20" s="124">
        <f>[16]Fevereiro!$K$17</f>
        <v>18.8</v>
      </c>
      <c r="O20" s="124">
        <f>[16]Fevereiro!$K$18</f>
        <v>0</v>
      </c>
      <c r="P20" s="124">
        <f>[16]Fevereiro!$K$19</f>
        <v>5.4</v>
      </c>
      <c r="Q20" s="124">
        <f>[16]Fevereiro!$K$20</f>
        <v>2.8000000000000003</v>
      </c>
      <c r="R20" s="124">
        <f>[16]Fevereiro!$K$21</f>
        <v>32.200000000000003</v>
      </c>
      <c r="S20" s="124">
        <f>[16]Fevereiro!$K$22</f>
        <v>0</v>
      </c>
      <c r="T20" s="124">
        <f>[16]Fevereiro!$K$23</f>
        <v>0</v>
      </c>
      <c r="U20" s="124">
        <f>[16]Fevereiro!$K$24</f>
        <v>0</v>
      </c>
      <c r="V20" s="124">
        <f>[16]Fevereiro!$K$25</f>
        <v>0.2</v>
      </c>
      <c r="W20" s="124">
        <f>[16]Fevereiro!$K$26</f>
        <v>1.8</v>
      </c>
      <c r="X20" s="124">
        <f>[16]Fevereiro!$K$27</f>
        <v>0</v>
      </c>
      <c r="Y20" s="124">
        <f>[16]Fevereiro!$K$28</f>
        <v>18.399999999999999</v>
      </c>
      <c r="Z20" s="124">
        <f>[16]Fevereiro!$K$29</f>
        <v>4.4000000000000004</v>
      </c>
      <c r="AA20" s="124">
        <f>[16]Fevereiro!$K$30</f>
        <v>0</v>
      </c>
      <c r="AB20" s="124">
        <f>[16]Fevereiro!$K$31</f>
        <v>5.2000000000000011</v>
      </c>
      <c r="AC20" s="124">
        <f>[16]Fevereiro!$K$32</f>
        <v>0</v>
      </c>
      <c r="AD20" s="142">
        <f t="shared" si="1"/>
        <v>169</v>
      </c>
      <c r="AE20" s="142">
        <f t="shared" si="2"/>
        <v>32.200000000000003</v>
      </c>
      <c r="AF20" s="128">
        <f t="shared" si="3"/>
        <v>11</v>
      </c>
      <c r="AG20" s="12" t="s">
        <v>35</v>
      </c>
    </row>
    <row r="21" spans="1:34" x14ac:dyDescent="0.2">
      <c r="A21" s="54" t="s">
        <v>33</v>
      </c>
      <c r="B21" s="124">
        <f>[17]Fevereiro!$K$5</f>
        <v>3.6000000000000005</v>
      </c>
      <c r="C21" s="124">
        <f>[17]Fevereiro!$K$6</f>
        <v>19</v>
      </c>
      <c r="D21" s="124">
        <f>[17]Fevereiro!$K$7</f>
        <v>17.000000000000004</v>
      </c>
      <c r="E21" s="124">
        <f>[17]Fevereiro!$K$8</f>
        <v>3.4000000000000004</v>
      </c>
      <c r="F21" s="124">
        <f>[17]Fevereiro!$K$9</f>
        <v>9.7999999999999989</v>
      </c>
      <c r="G21" s="124">
        <f>[17]Fevereiro!$K$10</f>
        <v>0.2</v>
      </c>
      <c r="H21" s="124">
        <f>[17]Fevereiro!$K$11</f>
        <v>70.800000000000026</v>
      </c>
      <c r="I21" s="124">
        <f>[17]Fevereiro!$K$12</f>
        <v>14.6</v>
      </c>
      <c r="J21" s="124">
        <f>[17]Fevereiro!$K$13</f>
        <v>0</v>
      </c>
      <c r="K21" s="124">
        <f>[17]Fevereiro!$K$14</f>
        <v>21.6</v>
      </c>
      <c r="L21" s="124">
        <f>[17]Fevereiro!$K$15</f>
        <v>0</v>
      </c>
      <c r="M21" s="124">
        <f>[17]Fevereiro!$K$16</f>
        <v>8.1999999999999993</v>
      </c>
      <c r="N21" s="124">
        <f>[17]Fevereiro!$K$17</f>
        <v>2.2000000000000002</v>
      </c>
      <c r="O21" s="124">
        <f>[17]Fevereiro!$K$18</f>
        <v>2.2000000000000002</v>
      </c>
      <c r="P21" s="124">
        <f>[17]Fevereiro!$K$19</f>
        <v>0.8</v>
      </c>
      <c r="Q21" s="124">
        <f>[17]Fevereiro!$K$20</f>
        <v>2.6</v>
      </c>
      <c r="R21" s="124">
        <f>[17]Fevereiro!$K$21</f>
        <v>39.800000000000004</v>
      </c>
      <c r="S21" s="124">
        <f>[17]Fevereiro!$K$22</f>
        <v>0</v>
      </c>
      <c r="T21" s="124">
        <f>[17]Fevereiro!$K$23</f>
        <v>4.4000000000000004</v>
      </c>
      <c r="U21" s="124">
        <f>[17]Fevereiro!$K$24</f>
        <v>39.599999999999994</v>
      </c>
      <c r="V21" s="124">
        <f>[17]Fevereiro!$K$25</f>
        <v>3.4000000000000004</v>
      </c>
      <c r="W21" s="124">
        <f>[17]Fevereiro!$K$26</f>
        <v>4.4000000000000004</v>
      </c>
      <c r="X21" s="124">
        <f>[17]Fevereiro!$K$27</f>
        <v>4.4000000000000004</v>
      </c>
      <c r="Y21" s="124">
        <f>[17]Fevereiro!$K$28</f>
        <v>1.2</v>
      </c>
      <c r="Z21" s="124">
        <f>[17]Fevereiro!$K$29</f>
        <v>0</v>
      </c>
      <c r="AA21" s="124">
        <f>[17]Fevereiro!$K$30</f>
        <v>0.60000000000000009</v>
      </c>
      <c r="AB21" s="124">
        <f>[17]Fevereiro!$K$31</f>
        <v>0</v>
      </c>
      <c r="AC21" s="124">
        <f>[17]Fevereiro!$K$32</f>
        <v>0.4</v>
      </c>
      <c r="AD21" s="122">
        <f t="shared" si="1"/>
        <v>274.19999999999993</v>
      </c>
      <c r="AE21" s="127">
        <f t="shared" si="2"/>
        <v>70.800000000000026</v>
      </c>
      <c r="AF21" s="128">
        <f t="shared" si="3"/>
        <v>5</v>
      </c>
    </row>
    <row r="22" spans="1:34" x14ac:dyDescent="0.2">
      <c r="A22" s="54" t="s">
        <v>247</v>
      </c>
      <c r="B22" s="124">
        <f>[18]Fevereiro!$K$5</f>
        <v>0</v>
      </c>
      <c r="C22" s="124">
        <f>[18]Fevereiro!$K$6</f>
        <v>3</v>
      </c>
      <c r="D22" s="124">
        <f>[18]Fevereiro!$K$7</f>
        <v>28.799999999999997</v>
      </c>
      <c r="E22" s="124">
        <f>[18]Fevereiro!$K$8</f>
        <v>1.4</v>
      </c>
      <c r="F22" s="124">
        <f>[18]Fevereiro!$K$9</f>
        <v>0.60000000000000009</v>
      </c>
      <c r="G22" s="124">
        <f>[18]Fevereiro!$K$10</f>
        <v>1.8</v>
      </c>
      <c r="H22" s="124">
        <f>[18]Fevereiro!$K$11</f>
        <v>4.8000000000000007</v>
      </c>
      <c r="I22" s="124">
        <f>[18]Fevereiro!$K$12</f>
        <v>0</v>
      </c>
      <c r="J22" s="124">
        <f>[18]Fevereiro!$K$13</f>
        <v>0.2</v>
      </c>
      <c r="K22" s="124">
        <f>[18]Fevereiro!$K$14</f>
        <v>13.200000000000001</v>
      </c>
      <c r="L22" s="124">
        <f>[18]Fevereiro!$K$15</f>
        <v>0.2</v>
      </c>
      <c r="M22" s="124">
        <f>[18]Fevereiro!$K$16</f>
        <v>0.2</v>
      </c>
      <c r="N22" s="124">
        <f>[18]Fevereiro!$K$17</f>
        <v>0</v>
      </c>
      <c r="O22" s="124">
        <f>[18]Fevereiro!$K$18</f>
        <v>0</v>
      </c>
      <c r="P22" s="124">
        <f>[18]Fevereiro!$K$19</f>
        <v>15.4</v>
      </c>
      <c r="Q22" s="124">
        <f>[18]Fevereiro!$K$20</f>
        <v>23.8</v>
      </c>
      <c r="R22" s="124">
        <f>[18]Fevereiro!$K$21</f>
        <v>5.9999999999999991</v>
      </c>
      <c r="S22" s="124">
        <f>[18]Fevereiro!$K$22</f>
        <v>0</v>
      </c>
      <c r="T22" s="124">
        <f>[18]Fevereiro!$K$23</f>
        <v>0</v>
      </c>
      <c r="U22" s="124">
        <f>[18]Fevereiro!$K$24</f>
        <v>11.8</v>
      </c>
      <c r="V22" s="124">
        <f>[18]Fevereiro!$K$25</f>
        <v>97</v>
      </c>
      <c r="W22" s="124">
        <f>[18]Fevereiro!$K$26</f>
        <v>3</v>
      </c>
      <c r="X22" s="124">
        <f>[18]Fevereiro!$K$27</f>
        <v>0.2</v>
      </c>
      <c r="Y22" s="124">
        <f>[18]Fevereiro!$K$28</f>
        <v>8.8000000000000007</v>
      </c>
      <c r="Z22" s="124">
        <f>[18]Fevereiro!$K$29</f>
        <v>0.4</v>
      </c>
      <c r="AA22" s="124">
        <f>[18]Fevereiro!$K$30</f>
        <v>0</v>
      </c>
      <c r="AB22" s="124">
        <f>[18]Fevereiro!$K$31</f>
        <v>0</v>
      </c>
      <c r="AC22" s="124">
        <f>[18]Fevereiro!$K$32</f>
        <v>44.400000000000006</v>
      </c>
      <c r="AD22" s="142">
        <f t="shared" si="1"/>
        <v>265</v>
      </c>
      <c r="AE22" s="142">
        <f t="shared" si="2"/>
        <v>97</v>
      </c>
      <c r="AF22" s="128">
        <f t="shared" si="3"/>
        <v>8</v>
      </c>
    </row>
    <row r="23" spans="1:34" x14ac:dyDescent="0.2">
      <c r="A23" s="54" t="s">
        <v>7</v>
      </c>
      <c r="B23" s="124">
        <f>[19]Fevereiro!$K$5</f>
        <v>1</v>
      </c>
      <c r="C23" s="124">
        <f>[19]Fevereiro!$K$6</f>
        <v>21.8</v>
      </c>
      <c r="D23" s="124">
        <f>[19]Fevereiro!$K$7</f>
        <v>23.4</v>
      </c>
      <c r="E23" s="124">
        <f>[19]Fevereiro!$K$8</f>
        <v>0</v>
      </c>
      <c r="F23" s="124">
        <f>[19]Fevereiro!$K$9</f>
        <v>0</v>
      </c>
      <c r="G23" s="124">
        <f>[19]Fevereiro!$K$10</f>
        <v>0</v>
      </c>
      <c r="H23" s="124">
        <f>[19]Fevereiro!$K$11</f>
        <v>0</v>
      </c>
      <c r="I23" s="124">
        <f>[19]Fevereiro!$K$12</f>
        <v>0</v>
      </c>
      <c r="J23" s="124">
        <f>[19]Fevereiro!$K$13</f>
        <v>0</v>
      </c>
      <c r="K23" s="124">
        <f>[19]Fevereiro!$K$14</f>
        <v>0</v>
      </c>
      <c r="L23" s="124">
        <f>[19]Fevereiro!$K$15</f>
        <v>0.2</v>
      </c>
      <c r="M23" s="124">
        <f>[19]Fevereiro!$K$16</f>
        <v>1</v>
      </c>
      <c r="N23" s="124">
        <f>[19]Fevereiro!$K$17</f>
        <v>13.799999999999999</v>
      </c>
      <c r="O23" s="124">
        <f>[19]Fevereiro!$K$18</f>
        <v>3.4</v>
      </c>
      <c r="P23" s="124">
        <f>[19]Fevereiro!$K$19</f>
        <v>7.6</v>
      </c>
      <c r="Q23" s="124">
        <f>[19]Fevereiro!$K$20</f>
        <v>4.4000000000000004</v>
      </c>
      <c r="R23" s="124">
        <f>[19]Fevereiro!$K$21</f>
        <v>59.2</v>
      </c>
      <c r="S23" s="124">
        <f>[19]Fevereiro!$K$22</f>
        <v>0</v>
      </c>
      <c r="T23" s="124">
        <f>[19]Fevereiro!$K$23</f>
        <v>0</v>
      </c>
      <c r="U23" s="124">
        <f>[19]Fevereiro!$K$24</f>
        <v>28.799999999999997</v>
      </c>
      <c r="V23" s="124">
        <f>[19]Fevereiro!$K$25</f>
        <v>2.6</v>
      </c>
      <c r="W23" s="124">
        <f>[19]Fevereiro!$K$26</f>
        <v>4.8</v>
      </c>
      <c r="X23" s="124">
        <f>[19]Fevereiro!$K$27</f>
        <v>11.600000000000001</v>
      </c>
      <c r="Y23" s="124">
        <f>[19]Fevereiro!$K$28</f>
        <v>60.999999999999986</v>
      </c>
      <c r="Z23" s="124">
        <f>[19]Fevereiro!$K$29</f>
        <v>0.2</v>
      </c>
      <c r="AA23" s="124">
        <f>[19]Fevereiro!$K$30</f>
        <v>15.399999999999997</v>
      </c>
      <c r="AB23" s="124">
        <f>[19]Fevereiro!$K$31</f>
        <v>16.600000000000001</v>
      </c>
      <c r="AC23" s="124">
        <f>[19]Fevereiro!$K$32</f>
        <v>3.6</v>
      </c>
      <c r="AD23" s="122">
        <f t="shared" si="1"/>
        <v>280.40000000000003</v>
      </c>
      <c r="AE23" s="127">
        <f t="shared" si="2"/>
        <v>60.999999999999986</v>
      </c>
      <c r="AF23" s="128">
        <f t="shared" si="3"/>
        <v>9</v>
      </c>
    </row>
    <row r="24" spans="1:34" hidden="1" x14ac:dyDescent="0.2">
      <c r="A24" s="108" t="s">
        <v>154</v>
      </c>
      <c r="B24" s="124" t="str">
        <f>[20]Fevereiro!$K$5</f>
        <v>*</v>
      </c>
      <c r="C24" s="124" t="str">
        <f>[20]Fevereiro!$K$6</f>
        <v>*</v>
      </c>
      <c r="D24" s="124" t="str">
        <f>[20]Fevereiro!$K$7</f>
        <v>*</v>
      </c>
      <c r="E24" s="124" t="str">
        <f>[20]Fevereiro!$K$8</f>
        <v>*</v>
      </c>
      <c r="F24" s="124" t="str">
        <f>[20]Fevereiro!$K$9</f>
        <v>*</v>
      </c>
      <c r="G24" s="124" t="str">
        <f>[20]Fevereiro!$K$10</f>
        <v>*</v>
      </c>
      <c r="H24" s="124" t="str">
        <f>[20]Fevereiro!$K$11</f>
        <v>*</v>
      </c>
      <c r="I24" s="124" t="str">
        <f>[20]Fevereiro!$K$12</f>
        <v>*</v>
      </c>
      <c r="J24" s="124" t="str">
        <f>[20]Fevereiro!$K$13</f>
        <v>*</v>
      </c>
      <c r="K24" s="124" t="str">
        <f>[20]Fevereiro!$K$14</f>
        <v>*</v>
      </c>
      <c r="L24" s="124" t="str">
        <f>[20]Fevereiro!$K$15</f>
        <v>*</v>
      </c>
      <c r="M24" s="124" t="str">
        <f>[20]Fevereiro!$K$16</f>
        <v>*</v>
      </c>
      <c r="N24" s="124" t="str">
        <f>[20]Fevereiro!$K$17</f>
        <v>*</v>
      </c>
      <c r="O24" s="124" t="str">
        <f>[20]Fevereiro!$K$18</f>
        <v>*</v>
      </c>
      <c r="P24" s="124" t="str">
        <f>[20]Fevereiro!$K$19</f>
        <v>*</v>
      </c>
      <c r="Q24" s="124" t="str">
        <f>[20]Fevereiro!$K$20</f>
        <v>*</v>
      </c>
      <c r="R24" s="124" t="str">
        <f>[20]Fevereiro!$K$21</f>
        <v>*</v>
      </c>
      <c r="S24" s="124" t="str">
        <f>[20]Fevereiro!$K$22</f>
        <v>*</v>
      </c>
      <c r="T24" s="124" t="str">
        <f>[20]Fevereiro!$K$23</f>
        <v>*</v>
      </c>
      <c r="U24" s="124" t="str">
        <f>[20]Fevereiro!$K$24</f>
        <v>*</v>
      </c>
      <c r="V24" s="124" t="str">
        <f>[20]Fevereiro!$K$25</f>
        <v>*</v>
      </c>
      <c r="W24" s="124" t="str">
        <f>[20]Fevereiro!$K$26</f>
        <v>*</v>
      </c>
      <c r="X24" s="124" t="str">
        <f>[20]Fevereiro!$K$27</f>
        <v>*</v>
      </c>
      <c r="Y24" s="124" t="str">
        <f>[20]Fevereiro!$K$28</f>
        <v>*</v>
      </c>
      <c r="Z24" s="124" t="str">
        <f>[20]Fevereiro!$K$29</f>
        <v>*</v>
      </c>
      <c r="AA24" s="124" t="str">
        <f>[20]Fevereiro!$K$30</f>
        <v>*</v>
      </c>
      <c r="AB24" s="124" t="str">
        <f>[20]Fevereiro!$K$31</f>
        <v>*</v>
      </c>
      <c r="AC24" s="124" t="str">
        <f>[20]Fevereiro!$K$32</f>
        <v>*</v>
      </c>
      <c r="AD24" s="122">
        <f t="shared" si="1"/>
        <v>0</v>
      </c>
      <c r="AE24" s="127">
        <f t="shared" si="2"/>
        <v>0</v>
      </c>
      <c r="AF24" s="128">
        <f t="shared" si="3"/>
        <v>0</v>
      </c>
    </row>
    <row r="25" spans="1:34" hidden="1" x14ac:dyDescent="0.2">
      <c r="A25" s="108" t="s">
        <v>155</v>
      </c>
      <c r="B25" s="124" t="str">
        <f>[21]Fevereiro!$K$5</f>
        <v>*</v>
      </c>
      <c r="C25" s="124" t="str">
        <f>[21]Fevereiro!$K$6</f>
        <v>*</v>
      </c>
      <c r="D25" s="124" t="str">
        <f>[21]Fevereiro!$K$7</f>
        <v>*</v>
      </c>
      <c r="E25" s="124" t="str">
        <f>[21]Fevereiro!$K$8</f>
        <v>*</v>
      </c>
      <c r="F25" s="124" t="str">
        <f>[21]Fevereiro!$K$9</f>
        <v>*</v>
      </c>
      <c r="G25" s="124" t="str">
        <f>[21]Fevereiro!$K$10</f>
        <v>*</v>
      </c>
      <c r="H25" s="124" t="str">
        <f>[21]Fevereiro!$K$11</f>
        <v>*</v>
      </c>
      <c r="I25" s="124" t="str">
        <f>[21]Fevereiro!$K$12</f>
        <v>*</v>
      </c>
      <c r="J25" s="124" t="str">
        <f>[21]Fevereiro!$K$13</f>
        <v>*</v>
      </c>
      <c r="K25" s="124" t="str">
        <f>[21]Fevereiro!$K$14</f>
        <v>*</v>
      </c>
      <c r="L25" s="124" t="str">
        <f>[21]Fevereiro!$K$15</f>
        <v>*</v>
      </c>
      <c r="M25" s="124" t="str">
        <f>[21]Fevereiro!$K$16</f>
        <v>*</v>
      </c>
      <c r="N25" s="124" t="str">
        <f>[21]Fevereiro!$K$17</f>
        <v>*</v>
      </c>
      <c r="O25" s="124" t="str">
        <f>[21]Fevereiro!$K$18</f>
        <v>*</v>
      </c>
      <c r="P25" s="124" t="str">
        <f>[21]Fevereiro!$K$19</f>
        <v>*</v>
      </c>
      <c r="Q25" s="124" t="str">
        <f>[21]Fevereiro!$K$20</f>
        <v>*</v>
      </c>
      <c r="R25" s="124" t="str">
        <f>[21]Fevereiro!$K$21</f>
        <v>*</v>
      </c>
      <c r="S25" s="124" t="str">
        <f>[21]Fevereiro!$K$22</f>
        <v>*</v>
      </c>
      <c r="T25" s="124" t="str">
        <f>[21]Fevereiro!$K$23</f>
        <v>*</v>
      </c>
      <c r="U25" s="124" t="str">
        <f>[21]Fevereiro!$K$24</f>
        <v>*</v>
      </c>
      <c r="V25" s="124" t="str">
        <f>[21]Fevereiro!$K$25</f>
        <v>*</v>
      </c>
      <c r="W25" s="124" t="str">
        <f>[21]Fevereiro!$K$26</f>
        <v>*</v>
      </c>
      <c r="X25" s="124" t="str">
        <f>[21]Fevereiro!$K$27</f>
        <v>*</v>
      </c>
      <c r="Y25" s="124" t="str">
        <f>[21]Fevereiro!$K$28</f>
        <v>*</v>
      </c>
      <c r="Z25" s="124" t="str">
        <f>[21]Fevereiro!$K$29</f>
        <v>*</v>
      </c>
      <c r="AA25" s="124" t="str">
        <f>[21]Fevereiro!$K$30</f>
        <v>*</v>
      </c>
      <c r="AB25" s="124" t="str">
        <f>[21]Fevereiro!$K$31</f>
        <v>*</v>
      </c>
      <c r="AC25" s="124" t="str">
        <f>[21]Fevereiro!$K$32</f>
        <v>*</v>
      </c>
      <c r="AD25" s="122">
        <f t="shared" si="1"/>
        <v>0</v>
      </c>
      <c r="AE25" s="127">
        <f t="shared" si="2"/>
        <v>0</v>
      </c>
      <c r="AF25" s="128">
        <f t="shared" si="3"/>
        <v>0</v>
      </c>
      <c r="AG25" s="12" t="s">
        <v>35</v>
      </c>
      <c r="AH25" s="12" t="s">
        <v>35</v>
      </c>
    </row>
    <row r="26" spans="1:34" x14ac:dyDescent="0.2">
      <c r="A26" s="54" t="s">
        <v>156</v>
      </c>
      <c r="B26" s="124">
        <f>[22]Fevereiro!$K$5</f>
        <v>3.6000000000000005</v>
      </c>
      <c r="C26" s="124">
        <f>[22]Fevereiro!$K$6</f>
        <v>30.2</v>
      </c>
      <c r="D26" s="124">
        <f>[22]Fevereiro!$K$7</f>
        <v>28.799999999999997</v>
      </c>
      <c r="E26" s="124">
        <f>[22]Fevereiro!$K$8</f>
        <v>0</v>
      </c>
      <c r="F26" s="124">
        <f>[22]Fevereiro!$K$9</f>
        <v>0</v>
      </c>
      <c r="G26" s="124">
        <f>[22]Fevereiro!$K$10</f>
        <v>0.60000000000000009</v>
      </c>
      <c r="H26" s="124">
        <f>[22]Fevereiro!$K$11</f>
        <v>0</v>
      </c>
      <c r="I26" s="124">
        <f>[22]Fevereiro!$K$12</f>
        <v>0</v>
      </c>
      <c r="J26" s="124">
        <f>[22]Fevereiro!$K$13</f>
        <v>0</v>
      </c>
      <c r="K26" s="124">
        <f>[22]Fevereiro!$K$14</f>
        <v>9.8000000000000007</v>
      </c>
      <c r="L26" s="124">
        <f>[22]Fevereiro!$K$15</f>
        <v>5.2</v>
      </c>
      <c r="M26" s="124">
        <f>[22]Fevereiro!$K$16</f>
        <v>2</v>
      </c>
      <c r="N26" s="124">
        <f>[22]Fevereiro!$K$17</f>
        <v>1.4</v>
      </c>
      <c r="O26" s="124">
        <f>[22]Fevereiro!$K$18</f>
        <v>0.2</v>
      </c>
      <c r="P26" s="124">
        <f>[22]Fevereiro!$K$19</f>
        <v>0.8</v>
      </c>
      <c r="Q26" s="124">
        <f>[22]Fevereiro!$K$20</f>
        <v>0.6</v>
      </c>
      <c r="R26" s="124">
        <f>[22]Fevereiro!$K$21</f>
        <v>47.800000000000004</v>
      </c>
      <c r="S26" s="124">
        <f>[22]Fevereiro!$K$22</f>
        <v>0</v>
      </c>
      <c r="T26" s="124">
        <f>[22]Fevereiro!$K$23</f>
        <v>0</v>
      </c>
      <c r="U26" s="124">
        <f>[22]Fevereiro!$K$24</f>
        <v>54.4</v>
      </c>
      <c r="V26" s="124">
        <f>[22]Fevereiro!$K$25</f>
        <v>2.4000000000000004</v>
      </c>
      <c r="W26" s="124">
        <f>[22]Fevereiro!$K$26</f>
        <v>4.2</v>
      </c>
      <c r="X26" s="124">
        <f>[22]Fevereiro!$K$27</f>
        <v>6.2</v>
      </c>
      <c r="Y26" s="124">
        <f>[22]Fevereiro!$K$28</f>
        <v>69.600000000000009</v>
      </c>
      <c r="Z26" s="124">
        <f>[22]Fevereiro!$K$29</f>
        <v>0.2</v>
      </c>
      <c r="AA26" s="124">
        <f>[22]Fevereiro!$K$30</f>
        <v>23.199999999999996</v>
      </c>
      <c r="AB26" s="124">
        <f>[22]Fevereiro!$K$31</f>
        <v>63</v>
      </c>
      <c r="AC26" s="124">
        <f>[22]Fevereiro!$K$32</f>
        <v>1.2</v>
      </c>
      <c r="AD26" s="122">
        <f t="shared" si="1"/>
        <v>355.4</v>
      </c>
      <c r="AE26" s="127">
        <f t="shared" si="2"/>
        <v>69.600000000000009</v>
      </c>
      <c r="AF26" s="128">
        <f t="shared" si="3"/>
        <v>7</v>
      </c>
    </row>
    <row r="27" spans="1:34" hidden="1" x14ac:dyDescent="0.2">
      <c r="A27" s="54" t="s">
        <v>8</v>
      </c>
      <c r="B27" s="124" t="str">
        <f>[23]Fevereiro!$K$5</f>
        <v>*</v>
      </c>
      <c r="C27" s="124" t="str">
        <f>[23]Fevereiro!$K$6</f>
        <v>*</v>
      </c>
      <c r="D27" s="124" t="str">
        <f>[23]Fevereiro!$K$7</f>
        <v>*</v>
      </c>
      <c r="E27" s="124" t="str">
        <f>[23]Fevereiro!$K$8</f>
        <v>*</v>
      </c>
      <c r="F27" s="124" t="str">
        <f>[23]Fevereiro!$K$9</f>
        <v>*</v>
      </c>
      <c r="G27" s="124" t="str">
        <f>[23]Fevereiro!$K$10</f>
        <v>*</v>
      </c>
      <c r="H27" s="124" t="str">
        <f>[23]Fevereiro!$K$11</f>
        <v>*</v>
      </c>
      <c r="I27" s="124" t="str">
        <f>[23]Fevereiro!$K$12</f>
        <v>*</v>
      </c>
      <c r="J27" s="124" t="str">
        <f>[23]Fevereiro!$K$13</f>
        <v>*</v>
      </c>
      <c r="K27" s="124" t="str">
        <f>[23]Fevereiro!$K$14</f>
        <v>*</v>
      </c>
      <c r="L27" s="124" t="str">
        <f>[23]Fevereiro!$K$15</f>
        <v>*</v>
      </c>
      <c r="M27" s="124" t="str">
        <f>[23]Fevereiro!$K$16</f>
        <v>*</v>
      </c>
      <c r="N27" s="124" t="str">
        <f>[23]Fevereiro!$K$17</f>
        <v>*</v>
      </c>
      <c r="O27" s="124" t="str">
        <f>[23]Fevereiro!$K$18</f>
        <v>*</v>
      </c>
      <c r="P27" s="124" t="str">
        <f>[23]Fevereiro!$K$19</f>
        <v>*</v>
      </c>
      <c r="Q27" s="124" t="str">
        <f>[23]Fevereiro!$K$20</f>
        <v>*</v>
      </c>
      <c r="R27" s="124" t="str">
        <f>[23]Fevereiro!$K$21</f>
        <v>*</v>
      </c>
      <c r="S27" s="124" t="str">
        <f>[23]Fevereiro!$K$22</f>
        <v>*</v>
      </c>
      <c r="T27" s="124" t="str">
        <f>[23]Fevereiro!$K$23</f>
        <v>*</v>
      </c>
      <c r="U27" s="124" t="str">
        <f>[23]Fevereiro!$K$24</f>
        <v>*</v>
      </c>
      <c r="V27" s="124" t="str">
        <f>[23]Fevereiro!$K$25</f>
        <v>*</v>
      </c>
      <c r="W27" s="124" t="str">
        <f>[23]Fevereiro!$K$26</f>
        <v>*</v>
      </c>
      <c r="X27" s="124" t="str">
        <f>[23]Fevereiro!$K$27</f>
        <v>*</v>
      </c>
      <c r="Y27" s="124" t="str">
        <f>[23]Fevereiro!$K$28</f>
        <v>*</v>
      </c>
      <c r="Z27" s="124" t="str">
        <f>[23]Fevereiro!$K$29</f>
        <v>*</v>
      </c>
      <c r="AA27" s="124" t="str">
        <f>[23]Fevereiro!$K$30</f>
        <v>*</v>
      </c>
      <c r="AB27" s="124" t="str">
        <f>[23]Fevereiro!$K$31</f>
        <v>*</v>
      </c>
      <c r="AC27" s="124" t="str">
        <f>[23]Fevereiro!$K$32</f>
        <v>*</v>
      </c>
      <c r="AD27" s="122" t="s">
        <v>211</v>
      </c>
      <c r="AE27" s="127" t="s">
        <v>211</v>
      </c>
      <c r="AF27" s="128">
        <f t="shared" si="3"/>
        <v>0</v>
      </c>
    </row>
    <row r="28" spans="1:34" hidden="1" x14ac:dyDescent="0.2">
      <c r="A28" s="54" t="s">
        <v>9</v>
      </c>
      <c r="B28" s="124" t="str">
        <f>[24]Fevereiro!$K$5</f>
        <v>*</v>
      </c>
      <c r="C28" s="124" t="str">
        <f>[24]Fevereiro!$K$6</f>
        <v>*</v>
      </c>
      <c r="D28" s="124" t="str">
        <f>[24]Fevereiro!$K$7</f>
        <v>*</v>
      </c>
      <c r="E28" s="124" t="str">
        <f>[24]Fevereiro!$K$8</f>
        <v>*</v>
      </c>
      <c r="F28" s="124" t="str">
        <f>[24]Fevereiro!$K$9</f>
        <v>*</v>
      </c>
      <c r="G28" s="124" t="str">
        <f>[24]Fevereiro!$K$10</f>
        <v>*</v>
      </c>
      <c r="H28" s="124" t="str">
        <f>[24]Fevereiro!$K$11</f>
        <v>*</v>
      </c>
      <c r="I28" s="124" t="str">
        <f>[24]Fevereiro!$K$12</f>
        <v>*</v>
      </c>
      <c r="J28" s="124" t="str">
        <f>[24]Fevereiro!$K$13</f>
        <v>*</v>
      </c>
      <c r="K28" s="124" t="str">
        <f>[24]Fevereiro!$K$14</f>
        <v>*</v>
      </c>
      <c r="L28" s="124" t="str">
        <f>[24]Fevereiro!$K$15</f>
        <v>*</v>
      </c>
      <c r="M28" s="124" t="str">
        <f>[24]Fevereiro!$K$16</f>
        <v>*</v>
      </c>
      <c r="N28" s="124" t="str">
        <f>[24]Fevereiro!$K$17</f>
        <v>*</v>
      </c>
      <c r="O28" s="124" t="str">
        <f>[24]Fevereiro!$K$18</f>
        <v>*</v>
      </c>
      <c r="P28" s="124" t="str">
        <f>[24]Fevereiro!$K$19</f>
        <v>*</v>
      </c>
      <c r="Q28" s="124" t="str">
        <f>[24]Fevereiro!$K$20</f>
        <v>*</v>
      </c>
      <c r="R28" s="124" t="str">
        <f>[24]Fevereiro!$K$21</f>
        <v>*</v>
      </c>
      <c r="S28" s="124" t="str">
        <f>[24]Fevereiro!$K$22</f>
        <v>*</v>
      </c>
      <c r="T28" s="124" t="str">
        <f>[24]Fevereiro!$K$23</f>
        <v>*</v>
      </c>
      <c r="U28" s="124" t="str">
        <f>[24]Fevereiro!$K$24</f>
        <v>*</v>
      </c>
      <c r="V28" s="124" t="str">
        <f>[24]Fevereiro!$K$25</f>
        <v>*</v>
      </c>
      <c r="W28" s="124" t="str">
        <f>[24]Fevereiro!$K$26</f>
        <v>*</v>
      </c>
      <c r="X28" s="124" t="str">
        <f>[24]Fevereiro!$K$27</f>
        <v>*</v>
      </c>
      <c r="Y28" s="124" t="str">
        <f>[24]Fevereiro!$K$28</f>
        <v>*</v>
      </c>
      <c r="Z28" s="124" t="str">
        <f>[24]Fevereiro!$K$29</f>
        <v>*</v>
      </c>
      <c r="AA28" s="124" t="str">
        <f>[24]Fevereiro!$K$30</f>
        <v>*</v>
      </c>
      <c r="AB28" s="124" t="str">
        <f>[24]Fevereiro!$K$31</f>
        <v>*</v>
      </c>
      <c r="AC28" s="124" t="str">
        <f>[24]Fevereiro!$K$32</f>
        <v>*</v>
      </c>
      <c r="AD28" s="122">
        <f t="shared" si="1"/>
        <v>0</v>
      </c>
      <c r="AE28" s="127">
        <f t="shared" si="2"/>
        <v>0</v>
      </c>
      <c r="AF28" s="128">
        <f t="shared" si="3"/>
        <v>0</v>
      </c>
    </row>
    <row r="29" spans="1:34" x14ac:dyDescent="0.2">
      <c r="A29" s="54" t="s">
        <v>32</v>
      </c>
      <c r="B29" s="124">
        <f>[25]Fevereiro!$K$5</f>
        <v>0.2</v>
      </c>
      <c r="C29" s="124">
        <f>[25]Fevereiro!$K$6</f>
        <v>1</v>
      </c>
      <c r="D29" s="124">
        <f>[25]Fevereiro!$K$7</f>
        <v>43.6</v>
      </c>
      <c r="E29" s="124">
        <f>[25]Fevereiro!$K$8</f>
        <v>0</v>
      </c>
      <c r="F29" s="124">
        <f>[25]Fevereiro!$K$9</f>
        <v>0</v>
      </c>
      <c r="G29" s="124">
        <f>[25]Fevereiro!$K$10</f>
        <v>6.4</v>
      </c>
      <c r="H29" s="124">
        <f>[25]Fevereiro!$K$11</f>
        <v>2.6</v>
      </c>
      <c r="I29" s="124">
        <f>[25]Fevereiro!$K$12</f>
        <v>0.2</v>
      </c>
      <c r="J29" s="124">
        <f>[25]Fevereiro!$K$13</f>
        <v>5.4</v>
      </c>
      <c r="K29" s="124">
        <f>[25]Fevereiro!$K$14</f>
        <v>48.600000000000009</v>
      </c>
      <c r="L29" s="124">
        <f>[25]Fevereiro!$K$15</f>
        <v>0.2</v>
      </c>
      <c r="M29" s="124">
        <f>[25]Fevereiro!$K$16</f>
        <v>17.8</v>
      </c>
      <c r="N29" s="124">
        <f>[25]Fevereiro!$K$17</f>
        <v>1.8</v>
      </c>
      <c r="O29" s="124">
        <f>[25]Fevereiro!$K$18</f>
        <v>0</v>
      </c>
      <c r="P29" s="124">
        <f>[25]Fevereiro!$K$19</f>
        <v>15.799999999999999</v>
      </c>
      <c r="Q29" s="124">
        <f>[25]Fevereiro!$K$20</f>
        <v>0.4</v>
      </c>
      <c r="R29" s="124">
        <f>[25]Fevereiro!$K$21</f>
        <v>47.600000000000009</v>
      </c>
      <c r="S29" s="124">
        <f>[25]Fevereiro!$K$22</f>
        <v>0</v>
      </c>
      <c r="T29" s="124">
        <f>[25]Fevereiro!$K$23</f>
        <v>0.2</v>
      </c>
      <c r="U29" s="124">
        <f>[25]Fevereiro!$K$24</f>
        <v>3.2</v>
      </c>
      <c r="V29" s="124">
        <f>[25]Fevereiro!$K$25</f>
        <v>0.8</v>
      </c>
      <c r="W29" s="124">
        <f>[25]Fevereiro!$K$26</f>
        <v>0</v>
      </c>
      <c r="X29" s="124">
        <f>[25]Fevereiro!$K$27</f>
        <v>0</v>
      </c>
      <c r="Y29" s="124">
        <f>[25]Fevereiro!$K$28</f>
        <v>53.199999999999996</v>
      </c>
      <c r="Z29" s="124">
        <f>[25]Fevereiro!$K$29</f>
        <v>0</v>
      </c>
      <c r="AA29" s="124">
        <f>[25]Fevereiro!$K$30</f>
        <v>0.8</v>
      </c>
      <c r="AB29" s="124" t="str">
        <f>[25]Fevereiro!$K$31</f>
        <v>*</v>
      </c>
      <c r="AC29" s="124" t="str">
        <f>[25]Fevereiro!$K$32</f>
        <v>*</v>
      </c>
      <c r="AD29" s="122">
        <f t="shared" si="1"/>
        <v>249.8</v>
      </c>
      <c r="AE29" s="127">
        <f t="shared" si="2"/>
        <v>53.199999999999996</v>
      </c>
      <c r="AF29" s="128">
        <f t="shared" si="3"/>
        <v>7</v>
      </c>
    </row>
    <row r="30" spans="1:34" hidden="1" x14ac:dyDescent="0.2">
      <c r="A30" s="108" t="s">
        <v>10</v>
      </c>
      <c r="B30" s="124" t="str">
        <f>[26]Fevereiro!$K$5</f>
        <v>*</v>
      </c>
      <c r="C30" s="124" t="str">
        <f>[26]Fevereiro!$K$6</f>
        <v>*</v>
      </c>
      <c r="D30" s="124" t="str">
        <f>[26]Fevereiro!$K$7</f>
        <v>*</v>
      </c>
      <c r="E30" s="124" t="str">
        <f>[26]Fevereiro!$K$8</f>
        <v>*</v>
      </c>
      <c r="F30" s="124" t="str">
        <f>[26]Fevereiro!$K$9</f>
        <v>*</v>
      </c>
      <c r="G30" s="124" t="str">
        <f>[26]Fevereiro!$K$10</f>
        <v>*</v>
      </c>
      <c r="H30" s="124" t="str">
        <f>[26]Fevereiro!$K$11</f>
        <v>*</v>
      </c>
      <c r="I30" s="124" t="str">
        <f>[26]Fevereiro!$K$12</f>
        <v>*</v>
      </c>
      <c r="J30" s="124" t="str">
        <f>[26]Fevereiro!$K$13</f>
        <v>*</v>
      </c>
      <c r="K30" s="124" t="str">
        <f>[26]Fevereiro!$K$14</f>
        <v>*</v>
      </c>
      <c r="L30" s="124" t="str">
        <f>[26]Fevereiro!$K$15</f>
        <v>*</v>
      </c>
      <c r="M30" s="124" t="str">
        <f>[26]Fevereiro!$K$16</f>
        <v>*</v>
      </c>
      <c r="N30" s="124" t="str">
        <f>[26]Fevereiro!$K$17</f>
        <v>*</v>
      </c>
      <c r="O30" s="124" t="str">
        <f>[26]Fevereiro!$K$18</f>
        <v>*</v>
      </c>
      <c r="P30" s="124" t="str">
        <f>[26]Fevereiro!$K$19</f>
        <v>*</v>
      </c>
      <c r="Q30" s="124" t="str">
        <f>[26]Fevereiro!$K$20</f>
        <v>*</v>
      </c>
      <c r="R30" s="124" t="str">
        <f>[26]Fevereiro!$K$21</f>
        <v>*</v>
      </c>
      <c r="S30" s="124" t="str">
        <f>[26]Fevereiro!$K$22</f>
        <v>*</v>
      </c>
      <c r="T30" s="124" t="str">
        <f>[26]Fevereiro!$K$23</f>
        <v>*</v>
      </c>
      <c r="U30" s="124" t="str">
        <f>[26]Fevereiro!$K$24</f>
        <v>*</v>
      </c>
      <c r="V30" s="124" t="str">
        <f>[26]Fevereiro!$K$25</f>
        <v>*</v>
      </c>
      <c r="W30" s="124" t="str">
        <f>[26]Fevereiro!$K$26</f>
        <v>*</v>
      </c>
      <c r="X30" s="124" t="str">
        <f>[26]Fevereiro!$K$27</f>
        <v>*</v>
      </c>
      <c r="Y30" s="124" t="str">
        <f>[26]Fevereiro!$K$28</f>
        <v>*</v>
      </c>
      <c r="Z30" s="124" t="str">
        <f>[26]Fevereiro!$K$29</f>
        <v>*</v>
      </c>
      <c r="AA30" s="124" t="str">
        <f>[26]Fevereiro!$K$30</f>
        <v>*</v>
      </c>
      <c r="AB30" s="124" t="str">
        <f>[26]Fevereiro!$K$31</f>
        <v>*</v>
      </c>
      <c r="AC30" s="124" t="str">
        <f>[26]Fevereiro!$K$32</f>
        <v>*</v>
      </c>
      <c r="AD30" s="122">
        <f t="shared" si="1"/>
        <v>0</v>
      </c>
      <c r="AE30" s="127">
        <f t="shared" si="2"/>
        <v>0</v>
      </c>
      <c r="AF30" s="128">
        <f t="shared" si="3"/>
        <v>0</v>
      </c>
    </row>
    <row r="31" spans="1:34" hidden="1" x14ac:dyDescent="0.2">
      <c r="A31" s="108" t="s">
        <v>157</v>
      </c>
      <c r="B31" s="124" t="str">
        <f>[27]Fevereiro!$K$5</f>
        <v>*</v>
      </c>
      <c r="C31" s="124" t="str">
        <f>[27]Fevereiro!$K$6</f>
        <v>*</v>
      </c>
      <c r="D31" s="124" t="str">
        <f>[27]Fevereiro!$K$7</f>
        <v>*</v>
      </c>
      <c r="E31" s="124" t="str">
        <f>[27]Fevereiro!$K$8</f>
        <v>*</v>
      </c>
      <c r="F31" s="124" t="str">
        <f>[27]Fevereiro!$K$9</f>
        <v>*</v>
      </c>
      <c r="G31" s="124" t="str">
        <f>[27]Fevereiro!$K$10</f>
        <v>*</v>
      </c>
      <c r="H31" s="124" t="str">
        <f>[27]Fevereiro!$K$11</f>
        <v>*</v>
      </c>
      <c r="I31" s="124" t="str">
        <f>[27]Fevereiro!$K$12</f>
        <v>*</v>
      </c>
      <c r="J31" s="124" t="str">
        <f>[27]Fevereiro!$K$13</f>
        <v>*</v>
      </c>
      <c r="K31" s="124" t="str">
        <f>[27]Fevereiro!$K$14</f>
        <v>*</v>
      </c>
      <c r="L31" s="124" t="str">
        <f>[27]Fevereiro!$K$15</f>
        <v>*</v>
      </c>
      <c r="M31" s="124" t="str">
        <f>[27]Fevereiro!$K$16</f>
        <v>*</v>
      </c>
      <c r="N31" s="124" t="str">
        <f>[27]Fevereiro!$K$17</f>
        <v>*</v>
      </c>
      <c r="O31" s="124" t="str">
        <f>[27]Fevereiro!$K$18</f>
        <v>*</v>
      </c>
      <c r="P31" s="124" t="str">
        <f>[27]Fevereiro!$K$19</f>
        <v>*</v>
      </c>
      <c r="Q31" s="124" t="str">
        <f>[27]Fevereiro!$K$20</f>
        <v>*</v>
      </c>
      <c r="R31" s="124" t="str">
        <f>[27]Fevereiro!$K$21</f>
        <v>*</v>
      </c>
      <c r="S31" s="124" t="str">
        <f>[27]Fevereiro!$K$22</f>
        <v>*</v>
      </c>
      <c r="T31" s="124" t="str">
        <f>[27]Fevereiro!$K$23</f>
        <v>*</v>
      </c>
      <c r="U31" s="124" t="str">
        <f>[27]Fevereiro!$K$24</f>
        <v>*</v>
      </c>
      <c r="V31" s="124" t="str">
        <f>[27]Fevereiro!$K$25</f>
        <v>*</v>
      </c>
      <c r="W31" s="124" t="str">
        <f>[27]Fevereiro!$K$26</f>
        <v>*</v>
      </c>
      <c r="X31" s="124" t="str">
        <f>[27]Fevereiro!$K$27</f>
        <v>*</v>
      </c>
      <c r="Y31" s="124" t="str">
        <f>[27]Fevereiro!$K$28</f>
        <v>*</v>
      </c>
      <c r="Z31" s="124" t="str">
        <f>[27]Fevereiro!$K$29</f>
        <v>*</v>
      </c>
      <c r="AA31" s="124" t="str">
        <f>[27]Fevereiro!$K$30</f>
        <v>*</v>
      </c>
      <c r="AB31" s="124" t="str">
        <f>[27]Fevereiro!$K$31</f>
        <v>*</v>
      </c>
      <c r="AC31" s="124" t="str">
        <f>[27]Fevereiro!$K$32</f>
        <v>*</v>
      </c>
      <c r="AD31" s="122">
        <f t="shared" si="1"/>
        <v>0</v>
      </c>
      <c r="AE31" s="127">
        <f t="shared" si="2"/>
        <v>0</v>
      </c>
      <c r="AF31" s="128">
        <f t="shared" si="3"/>
        <v>0</v>
      </c>
      <c r="AG31" s="12" t="s">
        <v>35</v>
      </c>
    </row>
    <row r="32" spans="1:34" hidden="1" x14ac:dyDescent="0.2">
      <c r="A32" s="108" t="s">
        <v>11</v>
      </c>
      <c r="B32" s="124" t="str">
        <f>[28]Fevereiro!$K$5</f>
        <v>*</v>
      </c>
      <c r="C32" s="124" t="str">
        <f>[28]Fevereiro!$K$6</f>
        <v>*</v>
      </c>
      <c r="D32" s="124" t="str">
        <f>[28]Fevereiro!$K$7</f>
        <v>*</v>
      </c>
      <c r="E32" s="124" t="str">
        <f>[28]Fevereiro!$K$8</f>
        <v>*</v>
      </c>
      <c r="F32" s="124" t="str">
        <f>[28]Fevereiro!$K$9</f>
        <v>*</v>
      </c>
      <c r="G32" s="124" t="str">
        <f>[28]Fevereiro!$K$10</f>
        <v>*</v>
      </c>
      <c r="H32" s="124" t="str">
        <f>[28]Fevereiro!$K$11</f>
        <v>*</v>
      </c>
      <c r="I32" s="124" t="str">
        <f>[28]Fevereiro!$K$12</f>
        <v>*</v>
      </c>
      <c r="J32" s="124" t="str">
        <f>[28]Fevereiro!$K$13</f>
        <v>*</v>
      </c>
      <c r="K32" s="124" t="str">
        <f>[28]Fevereiro!$K$14</f>
        <v>*</v>
      </c>
      <c r="L32" s="124" t="str">
        <f>[28]Fevereiro!$K$15</f>
        <v>*</v>
      </c>
      <c r="M32" s="124" t="str">
        <f>[28]Fevereiro!$K$16</f>
        <v>*</v>
      </c>
      <c r="N32" s="124" t="str">
        <f>[28]Fevereiro!$K$17</f>
        <v>*</v>
      </c>
      <c r="O32" s="124" t="str">
        <f>[28]Fevereiro!$K$18</f>
        <v>*</v>
      </c>
      <c r="P32" s="124" t="str">
        <f>[28]Fevereiro!$K$19</f>
        <v>*</v>
      </c>
      <c r="Q32" s="124" t="str">
        <f>[28]Fevereiro!$K$20</f>
        <v>*</v>
      </c>
      <c r="R32" s="124" t="str">
        <f>[28]Fevereiro!$K$21</f>
        <v>*</v>
      </c>
      <c r="S32" s="124" t="str">
        <f>[28]Fevereiro!$K$22</f>
        <v>*</v>
      </c>
      <c r="T32" s="124" t="str">
        <f>[28]Fevereiro!$K$23</f>
        <v>*</v>
      </c>
      <c r="U32" s="124" t="str">
        <f>[28]Fevereiro!$K$24</f>
        <v>*</v>
      </c>
      <c r="V32" s="124" t="str">
        <f>[28]Fevereiro!$K$25</f>
        <v>*</v>
      </c>
      <c r="W32" s="124" t="str">
        <f>[28]Fevereiro!$K$26</f>
        <v>*</v>
      </c>
      <c r="X32" s="124" t="str">
        <f>[28]Fevereiro!$K$27</f>
        <v>*</v>
      </c>
      <c r="Y32" s="124" t="str">
        <f>[28]Fevereiro!$K$28</f>
        <v>*</v>
      </c>
      <c r="Z32" s="124" t="str">
        <f>[28]Fevereiro!$K$29</f>
        <v>*</v>
      </c>
      <c r="AA32" s="124" t="str">
        <f>[28]Fevereiro!$K$30</f>
        <v>*</v>
      </c>
      <c r="AB32" s="124" t="str">
        <f>[28]Fevereiro!$K$31</f>
        <v>*</v>
      </c>
      <c r="AC32" s="124" t="str">
        <f>[28]Fevereiro!$K$32</f>
        <v>*</v>
      </c>
      <c r="AD32" s="122">
        <f t="shared" si="1"/>
        <v>0</v>
      </c>
      <c r="AE32" s="127">
        <f t="shared" si="2"/>
        <v>0</v>
      </c>
      <c r="AF32" s="128">
        <f t="shared" si="3"/>
        <v>0</v>
      </c>
    </row>
    <row r="33" spans="1:34" s="5" customFormat="1" x14ac:dyDescent="0.2">
      <c r="A33" s="54" t="s">
        <v>248</v>
      </c>
      <c r="B33" s="124">
        <f>[29]Fevereiro!$K$5</f>
        <v>23</v>
      </c>
      <c r="C33" s="124">
        <f>[29]Fevereiro!$K$6</f>
        <v>10.600000000000001</v>
      </c>
      <c r="D33" s="124">
        <f>[29]Fevereiro!$K$7</f>
        <v>33</v>
      </c>
      <c r="E33" s="124">
        <f>[29]Fevereiro!$K$8</f>
        <v>0</v>
      </c>
      <c r="F33" s="124">
        <f>[29]Fevereiro!$K$9</f>
        <v>0</v>
      </c>
      <c r="G33" s="124">
        <f>[29]Fevereiro!$K$10</f>
        <v>0.2</v>
      </c>
      <c r="H33" s="124">
        <f>[29]Fevereiro!$K$11</f>
        <v>0</v>
      </c>
      <c r="I33" s="124">
        <f>[29]Fevereiro!$K$12</f>
        <v>0</v>
      </c>
      <c r="J33" s="124">
        <f>[29]Fevereiro!$K$13</f>
        <v>0</v>
      </c>
      <c r="K33" s="124">
        <f>[29]Fevereiro!$K$14</f>
        <v>54.400000000000006</v>
      </c>
      <c r="L33" s="124">
        <f>[29]Fevereiro!$K$15</f>
        <v>0.2</v>
      </c>
      <c r="M33" s="124">
        <f>[29]Fevereiro!$K$16</f>
        <v>3.8</v>
      </c>
      <c r="N33" s="124">
        <f>[29]Fevereiro!$K$17</f>
        <v>2</v>
      </c>
      <c r="O33" s="124">
        <f>[29]Fevereiro!$K$18</f>
        <v>0</v>
      </c>
      <c r="P33" s="124">
        <f>[29]Fevereiro!$K$19</f>
        <v>3.4000000000000004</v>
      </c>
      <c r="Q33" s="124">
        <f>[29]Fevereiro!$K$20</f>
        <v>0</v>
      </c>
      <c r="R33" s="124">
        <f>[29]Fevereiro!$K$21</f>
        <v>28.2</v>
      </c>
      <c r="S33" s="124">
        <f>[29]Fevereiro!$K$22</f>
        <v>0</v>
      </c>
      <c r="T33" s="124">
        <f>[29]Fevereiro!$K$23</f>
        <v>0</v>
      </c>
      <c r="U33" s="124">
        <f>[29]Fevereiro!$K$24</f>
        <v>0</v>
      </c>
      <c r="V33" s="124">
        <f>[29]Fevereiro!$K$25</f>
        <v>1.2</v>
      </c>
      <c r="W33" s="124">
        <f>[29]Fevereiro!$K$26</f>
        <v>0.2</v>
      </c>
      <c r="X33" s="124">
        <f>[29]Fevereiro!$K$27</f>
        <v>0</v>
      </c>
      <c r="Y33" s="124">
        <f>[29]Fevereiro!$K$28</f>
        <v>40.6</v>
      </c>
      <c r="Z33" s="124">
        <f>[29]Fevereiro!$K$29</f>
        <v>0.2</v>
      </c>
      <c r="AA33" s="124">
        <f>[29]Fevereiro!$K$30</f>
        <v>0</v>
      </c>
      <c r="AB33" s="124">
        <f>[29]Fevereiro!$K$31</f>
        <v>26.6</v>
      </c>
      <c r="AC33" s="124">
        <f>[29]Fevereiro!$K$32</f>
        <v>0</v>
      </c>
      <c r="AD33" s="142">
        <f>SUM(B33:AC33)</f>
        <v>227.59999999999994</v>
      </c>
      <c r="AE33" s="142">
        <f t="shared" si="2"/>
        <v>54.400000000000006</v>
      </c>
      <c r="AF33" s="128">
        <f t="shared" si="3"/>
        <v>13</v>
      </c>
    </row>
    <row r="34" spans="1:34" x14ac:dyDescent="0.2">
      <c r="A34" s="54" t="s">
        <v>13</v>
      </c>
      <c r="B34" s="124">
        <f>[30]Fevereiro!$K$5</f>
        <v>4.8000000000000007</v>
      </c>
      <c r="C34" s="124">
        <f>[30]Fevereiro!$K$6</f>
        <v>0</v>
      </c>
      <c r="D34" s="124">
        <f>[30]Fevereiro!$K$7</f>
        <v>5.2</v>
      </c>
      <c r="E34" s="124">
        <f>[30]Fevereiro!$K$8</f>
        <v>1.2000000000000002</v>
      </c>
      <c r="F34" s="124">
        <f>[30]Fevereiro!$K$9</f>
        <v>0.2</v>
      </c>
      <c r="G34" s="124">
        <f>[30]Fevereiro!$K$10</f>
        <v>4.4000000000000004</v>
      </c>
      <c r="H34" s="124">
        <f>[30]Fevereiro!$K$11</f>
        <v>3.2</v>
      </c>
      <c r="I34" s="124">
        <f>[30]Fevereiro!$K$12</f>
        <v>1.2</v>
      </c>
      <c r="J34" s="124">
        <f>[30]Fevereiro!$K$13</f>
        <v>1.4</v>
      </c>
      <c r="K34" s="124">
        <f>[30]Fevereiro!$K$14</f>
        <v>89.799999999999983</v>
      </c>
      <c r="L34" s="124">
        <f>[30]Fevereiro!$K$15</f>
        <v>0.2</v>
      </c>
      <c r="M34" s="124">
        <f>[30]Fevereiro!$K$16</f>
        <v>0.60000000000000009</v>
      </c>
      <c r="N34" s="124">
        <f>[30]Fevereiro!$K$17</f>
        <v>51.8</v>
      </c>
      <c r="O34" s="124">
        <f>[30]Fevereiro!$K$18</f>
        <v>0</v>
      </c>
      <c r="P34" s="124">
        <f>[30]Fevereiro!$K$19</f>
        <v>7</v>
      </c>
      <c r="Q34" s="124">
        <f>[30]Fevereiro!$K$20</f>
        <v>1.9999999999999998</v>
      </c>
      <c r="R34" s="124">
        <f>[30]Fevereiro!$K$21</f>
        <v>82.40000000000002</v>
      </c>
      <c r="S34" s="124">
        <f>[30]Fevereiro!$K$22</f>
        <v>0</v>
      </c>
      <c r="T34" s="124">
        <f>[30]Fevereiro!$K$23</f>
        <v>0</v>
      </c>
      <c r="U34" s="124">
        <f>[30]Fevereiro!$K$24</f>
        <v>5.4</v>
      </c>
      <c r="V34" s="124">
        <f>[30]Fevereiro!$K$25</f>
        <v>3.2000000000000006</v>
      </c>
      <c r="W34" s="124">
        <f>[30]Fevereiro!$K$26</f>
        <v>0.2</v>
      </c>
      <c r="X34" s="124">
        <f>[30]Fevereiro!$K$27</f>
        <v>0</v>
      </c>
      <c r="Y34" s="124">
        <f>[30]Fevereiro!$K$28</f>
        <v>2.2000000000000002</v>
      </c>
      <c r="Z34" s="124">
        <f>[30]Fevereiro!$K$29</f>
        <v>0.8</v>
      </c>
      <c r="AA34" s="124">
        <f>[30]Fevereiro!$K$30</f>
        <v>0</v>
      </c>
      <c r="AB34" s="124">
        <f>[30]Fevereiro!$K$31</f>
        <v>29.4</v>
      </c>
      <c r="AC34" s="124">
        <f>[30]Fevereiro!$K$32</f>
        <v>0</v>
      </c>
      <c r="AD34" s="122">
        <f t="shared" si="1"/>
        <v>296.59999999999991</v>
      </c>
      <c r="AE34" s="127">
        <f t="shared" si="2"/>
        <v>89.799999999999983</v>
      </c>
      <c r="AF34" s="128">
        <f t="shared" si="3"/>
        <v>7</v>
      </c>
    </row>
    <row r="35" spans="1:34" x14ac:dyDescent="0.2">
      <c r="A35" s="54" t="s">
        <v>158</v>
      </c>
      <c r="B35" s="124">
        <f>[31]Fevereiro!$K$5</f>
        <v>1</v>
      </c>
      <c r="C35" s="124">
        <f>[31]Fevereiro!$K$6</f>
        <v>0</v>
      </c>
      <c r="D35" s="124">
        <f>[31]Fevereiro!$K$7</f>
        <v>39</v>
      </c>
      <c r="E35" s="124">
        <f>[31]Fevereiro!$K$8</f>
        <v>5.4</v>
      </c>
      <c r="F35" s="124">
        <f>[31]Fevereiro!$K$9</f>
        <v>0</v>
      </c>
      <c r="G35" s="124">
        <f>[31]Fevereiro!$K$10</f>
        <v>0</v>
      </c>
      <c r="H35" s="124">
        <f>[31]Fevereiro!$K$11</f>
        <v>0</v>
      </c>
      <c r="I35" s="124">
        <f>[31]Fevereiro!$K$12</f>
        <v>0.4</v>
      </c>
      <c r="J35" s="124">
        <f>[31]Fevereiro!$K$13</f>
        <v>0.2</v>
      </c>
      <c r="K35" s="124">
        <f>[31]Fevereiro!$K$14</f>
        <v>7.4</v>
      </c>
      <c r="L35" s="124">
        <f>[31]Fevereiro!$K$15</f>
        <v>16.2</v>
      </c>
      <c r="M35" s="124">
        <f>[31]Fevereiro!$K$16</f>
        <v>1</v>
      </c>
      <c r="N35" s="124">
        <f>[31]Fevereiro!$K$17</f>
        <v>31.4</v>
      </c>
      <c r="O35" s="124">
        <f>[31]Fevereiro!$K$18</f>
        <v>0</v>
      </c>
      <c r="P35" s="124">
        <f>[31]Fevereiro!$K$19</f>
        <v>0</v>
      </c>
      <c r="Q35" s="124">
        <f>[31]Fevereiro!$K$20</f>
        <v>0</v>
      </c>
      <c r="R35" s="124">
        <f>[31]Fevereiro!$K$21</f>
        <v>27</v>
      </c>
      <c r="S35" s="124">
        <f>[31]Fevereiro!$K$22</f>
        <v>0</v>
      </c>
      <c r="T35" s="124">
        <f>[31]Fevereiro!$K$23</f>
        <v>0</v>
      </c>
      <c r="U35" s="124">
        <f>[31]Fevereiro!$K$24</f>
        <v>1.2</v>
      </c>
      <c r="V35" s="124">
        <f>[31]Fevereiro!$K$25</f>
        <v>3.6</v>
      </c>
      <c r="W35" s="124">
        <f>[31]Fevereiro!$K$26</f>
        <v>5</v>
      </c>
      <c r="X35" s="124">
        <f>[31]Fevereiro!$K$27</f>
        <v>0</v>
      </c>
      <c r="Y35" s="124">
        <f>[31]Fevereiro!$K$28</f>
        <v>64</v>
      </c>
      <c r="Z35" s="124">
        <f>[31]Fevereiro!$K$29</f>
        <v>0</v>
      </c>
      <c r="AA35" s="124" t="str">
        <f>[31]Fevereiro!$K$30</f>
        <v>*</v>
      </c>
      <c r="AB35" s="124" t="str">
        <f>[31]Fevereiro!$K$31</f>
        <v>*</v>
      </c>
      <c r="AC35" s="124" t="str">
        <f>[31]Fevereiro!$K$32</f>
        <v>*</v>
      </c>
      <c r="AD35" s="122">
        <f t="shared" si="1"/>
        <v>202.79999999999998</v>
      </c>
      <c r="AE35" s="127">
        <f t="shared" si="2"/>
        <v>64</v>
      </c>
      <c r="AF35" s="128">
        <f t="shared" si="3"/>
        <v>11</v>
      </c>
    </row>
    <row r="36" spans="1:34" hidden="1" x14ac:dyDescent="0.2">
      <c r="A36" s="108" t="s">
        <v>129</v>
      </c>
      <c r="B36" s="124" t="str">
        <f>[32]Fevereiro!$K$5</f>
        <v>*</v>
      </c>
      <c r="C36" s="124" t="str">
        <f>[32]Fevereiro!$K$6</f>
        <v>*</v>
      </c>
      <c r="D36" s="124" t="str">
        <f>[32]Fevereiro!$K$7</f>
        <v>*</v>
      </c>
      <c r="E36" s="124" t="str">
        <f>[32]Fevereiro!$K$8</f>
        <v>*</v>
      </c>
      <c r="F36" s="124" t="str">
        <f>[32]Fevereiro!$K$9</f>
        <v>*</v>
      </c>
      <c r="G36" s="124" t="str">
        <f>[32]Fevereiro!$K$10</f>
        <v>*</v>
      </c>
      <c r="H36" s="124" t="str">
        <f>[32]Fevereiro!$K$11</f>
        <v>*</v>
      </c>
      <c r="I36" s="124" t="str">
        <f>[32]Fevereiro!$K$12</f>
        <v>*</v>
      </c>
      <c r="J36" s="124" t="str">
        <f>[32]Fevereiro!$K$13</f>
        <v>*</v>
      </c>
      <c r="K36" s="124" t="str">
        <f>[32]Fevereiro!$K$14</f>
        <v>*</v>
      </c>
      <c r="L36" s="124" t="str">
        <f>[32]Fevereiro!$K$15</f>
        <v>*</v>
      </c>
      <c r="M36" s="124" t="str">
        <f>[32]Fevereiro!$K$16</f>
        <v>*</v>
      </c>
      <c r="N36" s="124" t="str">
        <f>[32]Fevereiro!$K$17</f>
        <v>*</v>
      </c>
      <c r="O36" s="124" t="str">
        <f>[32]Fevereiro!$K$18</f>
        <v>*</v>
      </c>
      <c r="P36" s="124" t="str">
        <f>[32]Fevereiro!$K$19</f>
        <v>*</v>
      </c>
      <c r="Q36" s="124" t="str">
        <f>[32]Fevereiro!$K$20</f>
        <v>*</v>
      </c>
      <c r="R36" s="124" t="str">
        <f>[32]Fevereiro!$K$21</f>
        <v>*</v>
      </c>
      <c r="S36" s="124" t="str">
        <f>[32]Fevereiro!$K$22</f>
        <v>*</v>
      </c>
      <c r="T36" s="124" t="str">
        <f>[32]Fevereiro!$K$23</f>
        <v>*</v>
      </c>
      <c r="U36" s="124" t="str">
        <f>[32]Fevereiro!$K$24</f>
        <v>*</v>
      </c>
      <c r="V36" s="124" t="str">
        <f>[32]Fevereiro!$K$25</f>
        <v>*</v>
      </c>
      <c r="W36" s="124" t="str">
        <f>[32]Fevereiro!$K$26</f>
        <v>*</v>
      </c>
      <c r="X36" s="124" t="str">
        <f>[32]Fevereiro!$K$27</f>
        <v>*</v>
      </c>
      <c r="Y36" s="124" t="str">
        <f>[32]Fevereiro!$K$28</f>
        <v>*</v>
      </c>
      <c r="Z36" s="124" t="str">
        <f>[32]Fevereiro!$K$29</f>
        <v>*</v>
      </c>
      <c r="AA36" s="124" t="str">
        <f>[32]Fevereiro!$K$30</f>
        <v>*</v>
      </c>
      <c r="AB36" s="124" t="str">
        <f>[32]Fevereiro!$K$31</f>
        <v>*</v>
      </c>
      <c r="AC36" s="124" t="str">
        <f>[32]Fevereiro!$K$32</f>
        <v>*</v>
      </c>
      <c r="AD36" s="122">
        <f t="shared" si="1"/>
        <v>0</v>
      </c>
      <c r="AE36" s="127">
        <f t="shared" si="2"/>
        <v>0</v>
      </c>
      <c r="AF36" s="128">
        <f t="shared" si="3"/>
        <v>0</v>
      </c>
    </row>
    <row r="37" spans="1:34" x14ac:dyDescent="0.2">
      <c r="A37" s="54" t="s">
        <v>14</v>
      </c>
      <c r="B37" s="124">
        <f>[33]Fevereiro!$K$5</f>
        <v>14.8</v>
      </c>
      <c r="C37" s="124">
        <f>[33]Fevereiro!$K$6</f>
        <v>0</v>
      </c>
      <c r="D37" s="124">
        <f>[33]Fevereiro!$K$7</f>
        <v>10.4</v>
      </c>
      <c r="E37" s="124">
        <f>[33]Fevereiro!$K$8</f>
        <v>8.4</v>
      </c>
      <c r="F37" s="124">
        <f>[33]Fevereiro!$K$9</f>
        <v>19</v>
      </c>
      <c r="G37" s="124">
        <f>[33]Fevereiro!$K$10</f>
        <v>5.8</v>
      </c>
      <c r="H37" s="124">
        <f>[33]Fevereiro!$K$11</f>
        <v>0</v>
      </c>
      <c r="I37" s="124">
        <f>[33]Fevereiro!$K$12</f>
        <v>0</v>
      </c>
      <c r="J37" s="124">
        <f>[33]Fevereiro!$K$13</f>
        <v>0</v>
      </c>
      <c r="K37" s="124">
        <f>[33]Fevereiro!$K$14</f>
        <v>14.4</v>
      </c>
      <c r="L37" s="124">
        <f>[33]Fevereiro!$K$15</f>
        <v>0</v>
      </c>
      <c r="M37" s="124">
        <f>[33]Fevereiro!$K$16</f>
        <v>24.200000000000003</v>
      </c>
      <c r="N37" s="124">
        <f>[33]Fevereiro!$K$17</f>
        <v>19.400000000000002</v>
      </c>
      <c r="O37" s="124">
        <f>[33]Fevereiro!$K$18</f>
        <v>1.2</v>
      </c>
      <c r="P37" s="124">
        <f>[33]Fevereiro!$K$19</f>
        <v>11.6</v>
      </c>
      <c r="Q37" s="124">
        <f>[33]Fevereiro!$K$20</f>
        <v>0</v>
      </c>
      <c r="R37" s="124">
        <f>[33]Fevereiro!$K$21</f>
        <v>10</v>
      </c>
      <c r="S37" s="124">
        <f>[33]Fevereiro!$K$22</f>
        <v>4.4000000000000004</v>
      </c>
      <c r="T37" s="124">
        <f>[33]Fevereiro!$K$23</f>
        <v>0</v>
      </c>
      <c r="U37" s="124">
        <f>[33]Fevereiro!$K$24</f>
        <v>59.999999999999993</v>
      </c>
      <c r="V37" s="124">
        <f>[33]Fevereiro!$K$25</f>
        <v>5.6</v>
      </c>
      <c r="W37" s="124">
        <f>[33]Fevereiro!$K$26</f>
        <v>0</v>
      </c>
      <c r="X37" s="124">
        <f>[33]Fevereiro!$K$27</f>
        <v>0</v>
      </c>
      <c r="Y37" s="124">
        <f>[33]Fevereiro!$K$28</f>
        <v>14.200000000000001</v>
      </c>
      <c r="Z37" s="124">
        <f>[33]Fevereiro!$K$29</f>
        <v>0.2</v>
      </c>
      <c r="AA37" s="124">
        <f>[33]Fevereiro!$K$30</f>
        <v>0</v>
      </c>
      <c r="AB37" s="124">
        <f>[33]Fevereiro!$K$31</f>
        <v>0.2</v>
      </c>
      <c r="AC37" s="124">
        <f>[33]Fevereiro!$K$32</f>
        <v>0.2</v>
      </c>
      <c r="AD37" s="122">
        <f t="shared" si="1"/>
        <v>223.99999999999997</v>
      </c>
      <c r="AE37" s="127">
        <f t="shared" si="2"/>
        <v>59.999999999999993</v>
      </c>
      <c r="AF37" s="128">
        <f t="shared" si="3"/>
        <v>10</v>
      </c>
    </row>
    <row r="38" spans="1:34" hidden="1" x14ac:dyDescent="0.2">
      <c r="A38" s="108" t="s">
        <v>159</v>
      </c>
      <c r="B38" s="124" t="str">
        <f>[34]Fevereiro!$K$5</f>
        <v>*</v>
      </c>
      <c r="C38" s="124" t="str">
        <f>[34]Fevereiro!$K$6</f>
        <v>*</v>
      </c>
      <c r="D38" s="124" t="str">
        <f>[34]Fevereiro!$K$7</f>
        <v>*</v>
      </c>
      <c r="E38" s="124" t="str">
        <f>[34]Fevereiro!$K$8</f>
        <v>*</v>
      </c>
      <c r="F38" s="124" t="str">
        <f>[34]Fevereiro!$K$9</f>
        <v>*</v>
      </c>
      <c r="G38" s="124" t="str">
        <f>[34]Fevereiro!$K$10</f>
        <v>*</v>
      </c>
      <c r="H38" s="124" t="str">
        <f>[34]Fevereiro!$K$11</f>
        <v>*</v>
      </c>
      <c r="I38" s="124" t="str">
        <f>[34]Fevereiro!$K$12</f>
        <v>*</v>
      </c>
      <c r="J38" s="124" t="str">
        <f>[34]Fevereiro!$K$13</f>
        <v>*</v>
      </c>
      <c r="K38" s="124" t="str">
        <f>[34]Fevereiro!$K$14</f>
        <v>*</v>
      </c>
      <c r="L38" s="124" t="str">
        <f>[34]Fevereiro!$K$15</f>
        <v>*</v>
      </c>
      <c r="M38" s="124" t="str">
        <f>[34]Fevereiro!$K$16</f>
        <v>*</v>
      </c>
      <c r="N38" s="124" t="str">
        <f>[34]Fevereiro!$K$17</f>
        <v>*</v>
      </c>
      <c r="O38" s="124" t="str">
        <f>[34]Fevereiro!$K$18</f>
        <v>*</v>
      </c>
      <c r="P38" s="124" t="str">
        <f>[34]Fevereiro!$K$19</f>
        <v>*</v>
      </c>
      <c r="Q38" s="124" t="str">
        <f>[34]Fevereiro!$K$20</f>
        <v>*</v>
      </c>
      <c r="R38" s="124" t="str">
        <f>[34]Fevereiro!$K$21</f>
        <v>*</v>
      </c>
      <c r="S38" s="124" t="str">
        <f>[34]Fevereiro!$K$22</f>
        <v>*</v>
      </c>
      <c r="T38" s="124" t="str">
        <f>[34]Fevereiro!$K$23</f>
        <v>*</v>
      </c>
      <c r="U38" s="124" t="str">
        <f>[34]Fevereiro!$K$24</f>
        <v>*</v>
      </c>
      <c r="V38" s="124" t="str">
        <f>[34]Fevereiro!$K$25</f>
        <v>*</v>
      </c>
      <c r="W38" s="124" t="str">
        <f>[34]Fevereiro!$K$26</f>
        <v>*</v>
      </c>
      <c r="X38" s="124" t="str">
        <f>[34]Fevereiro!$K$27</f>
        <v>*</v>
      </c>
      <c r="Y38" s="124" t="str">
        <f>[34]Fevereiro!$K$28</f>
        <v>*</v>
      </c>
      <c r="Z38" s="124" t="str">
        <f>[34]Fevereiro!$K$29</f>
        <v>*</v>
      </c>
      <c r="AA38" s="124" t="str">
        <f>[34]Fevereiro!$K$30</f>
        <v>*</v>
      </c>
      <c r="AB38" s="124" t="str">
        <f>[34]Fevereiro!$K$31</f>
        <v>*</v>
      </c>
      <c r="AC38" s="124" t="str">
        <f>[34]Fevereiro!$K$32</f>
        <v>*</v>
      </c>
      <c r="AD38" s="122">
        <f t="shared" si="1"/>
        <v>0</v>
      </c>
      <c r="AE38" s="127">
        <f t="shared" si="2"/>
        <v>0</v>
      </c>
      <c r="AF38" s="128">
        <f t="shared" si="3"/>
        <v>0</v>
      </c>
    </row>
    <row r="39" spans="1:34" x14ac:dyDescent="0.2">
      <c r="A39" s="54" t="s">
        <v>15</v>
      </c>
      <c r="B39" s="124">
        <f>[35]Fevereiro!$K$5</f>
        <v>2.4</v>
      </c>
      <c r="C39" s="124">
        <f>[35]Fevereiro!$K$6</f>
        <v>5.4</v>
      </c>
      <c r="D39" s="124">
        <f>[35]Fevereiro!$K$7</f>
        <v>25.8</v>
      </c>
      <c r="E39" s="124">
        <f>[35]Fevereiro!$K$8</f>
        <v>0</v>
      </c>
      <c r="F39" s="124">
        <f>[35]Fevereiro!$K$9</f>
        <v>0</v>
      </c>
      <c r="G39" s="124">
        <f>[35]Fevereiro!$K$10</f>
        <v>0</v>
      </c>
      <c r="H39" s="124">
        <f>[35]Fevereiro!$K$11</f>
        <v>18</v>
      </c>
      <c r="I39" s="124">
        <f>[35]Fevereiro!$K$12</f>
        <v>0</v>
      </c>
      <c r="J39" s="124">
        <f>[35]Fevereiro!$K$13</f>
        <v>11.6</v>
      </c>
      <c r="K39" s="124">
        <f>[35]Fevereiro!$K$14</f>
        <v>44.4</v>
      </c>
      <c r="L39" s="124">
        <f>[35]Fevereiro!$K$15</f>
        <v>4.8</v>
      </c>
      <c r="M39" s="124">
        <f>[35]Fevereiro!$K$16</f>
        <v>10.199999999999999</v>
      </c>
      <c r="N39" s="124">
        <f>[35]Fevereiro!$K$17</f>
        <v>0.2</v>
      </c>
      <c r="O39" s="124">
        <f>[35]Fevereiro!$K$18</f>
        <v>1.4000000000000001</v>
      </c>
      <c r="P39" s="124">
        <f>[35]Fevereiro!$K$19</f>
        <v>39.800000000000004</v>
      </c>
      <c r="Q39" s="124">
        <f>[35]Fevereiro!$K$20</f>
        <v>146.19999999999999</v>
      </c>
      <c r="R39" s="124">
        <f>[35]Fevereiro!$K$21</f>
        <v>123</v>
      </c>
      <c r="S39" s="124">
        <f>[35]Fevereiro!$K$22</f>
        <v>0</v>
      </c>
      <c r="T39" s="124">
        <f>[35]Fevereiro!$K$23</f>
        <v>0</v>
      </c>
      <c r="U39" s="124">
        <f>[35]Fevereiro!$K$24</f>
        <v>4.8000000000000007</v>
      </c>
      <c r="V39" s="124">
        <f>[35]Fevereiro!$K$25</f>
        <v>9.6</v>
      </c>
      <c r="W39" s="124">
        <f>[35]Fevereiro!$K$26</f>
        <v>0</v>
      </c>
      <c r="X39" s="124">
        <f>[35]Fevereiro!$K$27</f>
        <v>5.0000000000000009</v>
      </c>
      <c r="Y39" s="124">
        <f>[35]Fevereiro!$K$28</f>
        <v>10.399999999999999</v>
      </c>
      <c r="Z39" s="124">
        <f>[35]Fevereiro!$K$29</f>
        <v>0.2</v>
      </c>
      <c r="AA39" s="124">
        <f>[35]Fevereiro!$K$30</f>
        <v>26.400000000000002</v>
      </c>
      <c r="AB39" s="124">
        <f>[35]Fevereiro!$K$31</f>
        <v>1.5999999999999999</v>
      </c>
      <c r="AC39" s="124">
        <f>[35]Fevereiro!$K$32</f>
        <v>1.2</v>
      </c>
      <c r="AD39" s="122">
        <f t="shared" si="1"/>
        <v>492.4</v>
      </c>
      <c r="AE39" s="127">
        <f t="shared" si="2"/>
        <v>146.19999999999999</v>
      </c>
      <c r="AF39" s="128">
        <f t="shared" si="3"/>
        <v>7</v>
      </c>
      <c r="AG39" s="12" t="s">
        <v>35</v>
      </c>
    </row>
    <row r="40" spans="1:34" x14ac:dyDescent="0.2">
      <c r="A40" s="54" t="s">
        <v>16</v>
      </c>
      <c r="B40" s="124" t="str">
        <f>[36]Fevereiro!$K$5</f>
        <v>*</v>
      </c>
      <c r="C40" s="124" t="str">
        <f>[36]Fevereiro!$K$6</f>
        <v>*</v>
      </c>
      <c r="D40" s="124" t="str">
        <f>[36]Fevereiro!$K$7</f>
        <v>*</v>
      </c>
      <c r="E40" s="124" t="str">
        <f>[36]Fevereiro!$K$8</f>
        <v>*</v>
      </c>
      <c r="F40" s="124" t="str">
        <f>[36]Fevereiro!$K$9</f>
        <v>*</v>
      </c>
      <c r="G40" s="124" t="str">
        <f>[36]Fevereiro!$K$10</f>
        <v>*</v>
      </c>
      <c r="H40" s="124" t="str">
        <f>[36]Fevereiro!$K$11</f>
        <v>*</v>
      </c>
      <c r="I40" s="124" t="str">
        <f>[36]Fevereiro!$K$12</f>
        <v>*</v>
      </c>
      <c r="J40" s="124">
        <f>[36]Fevereiro!$K$13</f>
        <v>0</v>
      </c>
      <c r="K40" s="124">
        <f>[36]Fevereiro!$K$14</f>
        <v>39.6</v>
      </c>
      <c r="L40" s="124">
        <f>[36]Fevereiro!$K$15</f>
        <v>0</v>
      </c>
      <c r="M40" s="124">
        <f>[36]Fevereiro!$K$16</f>
        <v>1.4</v>
      </c>
      <c r="N40" s="124">
        <f>[36]Fevereiro!$K$17</f>
        <v>17</v>
      </c>
      <c r="O40" s="124">
        <f>[36]Fevereiro!$K$18</f>
        <v>0</v>
      </c>
      <c r="P40" s="124">
        <f>[36]Fevereiro!$K$19</f>
        <v>33.199999999999996</v>
      </c>
      <c r="Q40" s="124">
        <f>[36]Fevereiro!$K$20</f>
        <v>5.6</v>
      </c>
      <c r="R40" s="124">
        <f>[36]Fevereiro!$K$21</f>
        <v>53.20000000000001</v>
      </c>
      <c r="S40" s="124">
        <f>[36]Fevereiro!$K$22</f>
        <v>0</v>
      </c>
      <c r="T40" s="124">
        <f>[36]Fevereiro!$K$23</f>
        <v>0</v>
      </c>
      <c r="U40" s="124">
        <f>[36]Fevereiro!$K$24</f>
        <v>0</v>
      </c>
      <c r="V40" s="124">
        <f>[36]Fevereiro!$K$25</f>
        <v>0</v>
      </c>
      <c r="W40" s="124">
        <f>[36]Fevereiro!$K$26</f>
        <v>0</v>
      </c>
      <c r="X40" s="124">
        <f>[36]Fevereiro!$K$27</f>
        <v>0.2</v>
      </c>
      <c r="Y40" s="124">
        <f>[36]Fevereiro!$K$28</f>
        <v>17.399999999999999</v>
      </c>
      <c r="Z40" s="124">
        <f>[36]Fevereiro!$K$29</f>
        <v>0</v>
      </c>
      <c r="AA40" s="124">
        <f>[36]Fevereiro!$K$30</f>
        <v>12.999999999999998</v>
      </c>
      <c r="AB40" s="124">
        <f>[36]Fevereiro!$K$31</f>
        <v>0.2</v>
      </c>
      <c r="AC40" s="124">
        <f>[36]Fevereiro!$K$32</f>
        <v>0</v>
      </c>
      <c r="AD40" s="122">
        <f t="shared" si="1"/>
        <v>180.79999999999998</v>
      </c>
      <c r="AE40" s="127">
        <f t="shared" si="2"/>
        <v>53.20000000000001</v>
      </c>
      <c r="AF40" s="128">
        <f t="shared" si="3"/>
        <v>10</v>
      </c>
    </row>
    <row r="41" spans="1:34" x14ac:dyDescent="0.2">
      <c r="A41" s="54" t="s">
        <v>160</v>
      </c>
      <c r="B41" s="124">
        <f>[37]Fevereiro!$K$5</f>
        <v>0.4</v>
      </c>
      <c r="C41" s="124">
        <f>[37]Fevereiro!$K$6</f>
        <v>0.8</v>
      </c>
      <c r="D41" s="124">
        <f>[37]Fevereiro!$K$7</f>
        <v>34.599999999999994</v>
      </c>
      <c r="E41" s="124">
        <f>[37]Fevereiro!$K$8</f>
        <v>15.8</v>
      </c>
      <c r="F41" s="124">
        <f>[37]Fevereiro!$K$9</f>
        <v>4.8000000000000007</v>
      </c>
      <c r="G41" s="124">
        <f>[37]Fevereiro!$K$10</f>
        <v>0</v>
      </c>
      <c r="H41" s="124">
        <f>[37]Fevereiro!$K$11</f>
        <v>0.6</v>
      </c>
      <c r="I41" s="124">
        <f>[37]Fevereiro!$K$12</f>
        <v>0</v>
      </c>
      <c r="J41" s="124">
        <f>[37]Fevereiro!$K$13</f>
        <v>5</v>
      </c>
      <c r="K41" s="124">
        <f>[37]Fevereiro!$K$14</f>
        <v>13.2</v>
      </c>
      <c r="L41" s="124">
        <f>[37]Fevereiro!$K$15</f>
        <v>0</v>
      </c>
      <c r="M41" s="124">
        <f>[37]Fevereiro!$K$16</f>
        <v>39.4</v>
      </c>
      <c r="N41" s="124">
        <f>[37]Fevereiro!$K$17</f>
        <v>1.5999999999999999</v>
      </c>
      <c r="O41" s="124">
        <f>[37]Fevereiro!$K$18</f>
        <v>0</v>
      </c>
      <c r="P41" s="124">
        <f>[37]Fevereiro!$K$19</f>
        <v>0.4</v>
      </c>
      <c r="Q41" s="124">
        <f>[37]Fevereiro!$K$20</f>
        <v>0</v>
      </c>
      <c r="R41" s="124">
        <f>[37]Fevereiro!$K$21</f>
        <v>8.7999999999999989</v>
      </c>
      <c r="S41" s="124">
        <f>[37]Fevereiro!$K$22</f>
        <v>0</v>
      </c>
      <c r="T41" s="124">
        <f>[37]Fevereiro!$K$23</f>
        <v>10.6</v>
      </c>
      <c r="U41" s="124">
        <f>[37]Fevereiro!$K$24</f>
        <v>17.599999999999994</v>
      </c>
      <c r="V41" s="124">
        <f>[37]Fevereiro!$K$25</f>
        <v>0.60000000000000009</v>
      </c>
      <c r="W41" s="124">
        <f>[37]Fevereiro!$K$26</f>
        <v>0</v>
      </c>
      <c r="X41" s="124">
        <f>[37]Fevereiro!$K$27</f>
        <v>8.4</v>
      </c>
      <c r="Y41" s="124">
        <f>[37]Fevereiro!$K$28</f>
        <v>17</v>
      </c>
      <c r="Z41" s="124">
        <f>[37]Fevereiro!$K$29</f>
        <v>0.2</v>
      </c>
      <c r="AA41" s="124">
        <f>[37]Fevereiro!$K$30</f>
        <v>4</v>
      </c>
      <c r="AB41" s="124">
        <f>[37]Fevereiro!$K$31</f>
        <v>0</v>
      </c>
      <c r="AC41" s="124">
        <f>[37]Fevereiro!$K$32</f>
        <v>0</v>
      </c>
      <c r="AD41" s="122">
        <f t="shared" si="1"/>
        <v>183.79999999999998</v>
      </c>
      <c r="AE41" s="127">
        <f t="shared" si="2"/>
        <v>39.4</v>
      </c>
      <c r="AF41" s="128">
        <f t="shared" si="3"/>
        <v>9</v>
      </c>
    </row>
    <row r="42" spans="1:34" hidden="1" x14ac:dyDescent="0.2">
      <c r="A42" s="54" t="s">
        <v>17</v>
      </c>
      <c r="B42" s="124" t="str">
        <f>[38]Fevereiro!$K$5</f>
        <v>*</v>
      </c>
      <c r="C42" s="124" t="str">
        <f>[38]Fevereiro!$K$6</f>
        <v>*</v>
      </c>
      <c r="D42" s="124" t="str">
        <f>[38]Fevereiro!$K$7</f>
        <v>*</v>
      </c>
      <c r="E42" s="124" t="str">
        <f>[38]Fevereiro!$K$8</f>
        <v>*</v>
      </c>
      <c r="F42" s="124" t="str">
        <f>[38]Fevereiro!$K$9</f>
        <v>*</v>
      </c>
      <c r="G42" s="124" t="str">
        <f>[38]Fevereiro!$K$10</f>
        <v>*</v>
      </c>
      <c r="H42" s="124" t="str">
        <f>[38]Fevereiro!$K$11</f>
        <v>*</v>
      </c>
      <c r="I42" s="124" t="str">
        <f>[38]Fevereiro!$K$12</f>
        <v>*</v>
      </c>
      <c r="J42" s="124" t="str">
        <f>[38]Fevereiro!$K$13</f>
        <v>*</v>
      </c>
      <c r="K42" s="124" t="str">
        <f>[38]Fevereiro!$K$14</f>
        <v>*</v>
      </c>
      <c r="L42" s="124" t="str">
        <f>[38]Fevereiro!$K$15</f>
        <v>*</v>
      </c>
      <c r="M42" s="124" t="str">
        <f>[38]Fevereiro!$K$16</f>
        <v>*</v>
      </c>
      <c r="N42" s="124" t="str">
        <f>[38]Fevereiro!$K$17</f>
        <v>*</v>
      </c>
      <c r="O42" s="124" t="str">
        <f>[38]Fevereiro!$K$18</f>
        <v>*</v>
      </c>
      <c r="P42" s="124" t="str">
        <f>[38]Fevereiro!$K$19</f>
        <v>*</v>
      </c>
      <c r="Q42" s="124" t="str">
        <f>[38]Fevereiro!$K$20</f>
        <v>*</v>
      </c>
      <c r="R42" s="124" t="str">
        <f>[38]Fevereiro!$K$21</f>
        <v>*</v>
      </c>
      <c r="S42" s="124" t="str">
        <f>[38]Fevereiro!$K$22</f>
        <v>*</v>
      </c>
      <c r="T42" s="124" t="str">
        <f>[38]Fevereiro!$K$23</f>
        <v>*</v>
      </c>
      <c r="U42" s="124" t="str">
        <f>[38]Fevereiro!$K$24</f>
        <v>*</v>
      </c>
      <c r="V42" s="124" t="str">
        <f>[38]Fevereiro!$K$25</f>
        <v>*</v>
      </c>
      <c r="W42" s="124" t="str">
        <f>[38]Fevereiro!$K$26</f>
        <v>*</v>
      </c>
      <c r="X42" s="124" t="str">
        <f>[38]Fevereiro!$K$27</f>
        <v>*</v>
      </c>
      <c r="Y42" s="124" t="str">
        <f>[38]Fevereiro!$K$28</f>
        <v>*</v>
      </c>
      <c r="Z42" s="124" t="str">
        <f>[38]Fevereiro!$K$29</f>
        <v>*</v>
      </c>
      <c r="AA42" s="124" t="str">
        <f>[38]Fevereiro!$K$30</f>
        <v>*</v>
      </c>
      <c r="AB42" s="124" t="str">
        <f>[38]Fevereiro!$K$31</f>
        <v>*</v>
      </c>
      <c r="AC42" s="124" t="str">
        <f>[38]Fevereiro!$K$32</f>
        <v>*</v>
      </c>
      <c r="AD42" s="122" t="s">
        <v>211</v>
      </c>
      <c r="AE42" s="127" t="s">
        <v>211</v>
      </c>
      <c r="AF42" s="128">
        <f t="shared" si="3"/>
        <v>0</v>
      </c>
    </row>
    <row r="43" spans="1:34" x14ac:dyDescent="0.2">
      <c r="A43" s="54" t="s">
        <v>142</v>
      </c>
      <c r="B43" s="124">
        <f>[39]Fevereiro!$K$5</f>
        <v>13.999999999999998</v>
      </c>
      <c r="C43" s="124">
        <f>[39]Fevereiro!$K$6</f>
        <v>6.8</v>
      </c>
      <c r="D43" s="124">
        <f>[39]Fevereiro!$K$7</f>
        <v>23.8</v>
      </c>
      <c r="E43" s="124">
        <f>[39]Fevereiro!$K$8</f>
        <v>0.2</v>
      </c>
      <c r="F43" s="124">
        <f>[39]Fevereiro!$K$9</f>
        <v>0</v>
      </c>
      <c r="G43" s="124">
        <f>[39]Fevereiro!$K$10</f>
        <v>0</v>
      </c>
      <c r="H43" s="124">
        <f>[39]Fevereiro!$K$11</f>
        <v>0</v>
      </c>
      <c r="I43" s="124">
        <f>[39]Fevereiro!$K$12</f>
        <v>0</v>
      </c>
      <c r="J43" s="124">
        <f>[39]Fevereiro!$K$13</f>
        <v>0.8</v>
      </c>
      <c r="K43" s="124">
        <f>[39]Fevereiro!$K$14</f>
        <v>8.4</v>
      </c>
      <c r="L43" s="124">
        <f>[39]Fevereiro!$K$15</f>
        <v>3.1999999999999997</v>
      </c>
      <c r="M43" s="124">
        <f>[39]Fevereiro!$K$16</f>
        <v>7.8</v>
      </c>
      <c r="N43" s="124">
        <f>[39]Fevereiro!$K$17</f>
        <v>0</v>
      </c>
      <c r="O43" s="124">
        <f>[39]Fevereiro!$K$18</f>
        <v>10</v>
      </c>
      <c r="P43" s="124">
        <f>[39]Fevereiro!$K$19</f>
        <v>3</v>
      </c>
      <c r="Q43" s="124">
        <f>[39]Fevereiro!$K$20</f>
        <v>0</v>
      </c>
      <c r="R43" s="124">
        <f>[39]Fevereiro!$K$21</f>
        <v>1.8</v>
      </c>
      <c r="S43" s="124">
        <f>[39]Fevereiro!$K$22</f>
        <v>0</v>
      </c>
      <c r="T43" s="124">
        <f>[39]Fevereiro!$K$23</f>
        <v>0</v>
      </c>
      <c r="U43" s="124">
        <f>[39]Fevereiro!$K$24</f>
        <v>10.8</v>
      </c>
      <c r="V43" s="124">
        <f>[39]Fevereiro!$K$25</f>
        <v>0.60000000000000009</v>
      </c>
      <c r="W43" s="124">
        <f>[39]Fevereiro!$K$26</f>
        <v>6.2000000000000011</v>
      </c>
      <c r="X43" s="124">
        <f>[39]Fevereiro!$K$27</f>
        <v>0</v>
      </c>
      <c r="Y43" s="124">
        <f>[39]Fevereiro!$K$28</f>
        <v>33.799999999999997</v>
      </c>
      <c r="Z43" s="124">
        <f>[39]Fevereiro!$K$29</f>
        <v>0.2</v>
      </c>
      <c r="AA43" s="124">
        <f>[39]Fevereiro!$K$30</f>
        <v>1.4</v>
      </c>
      <c r="AB43" s="124">
        <f>[39]Fevereiro!$K$31</f>
        <v>0</v>
      </c>
      <c r="AC43" s="124">
        <f>[39]Fevereiro!$K$32</f>
        <v>0</v>
      </c>
      <c r="AD43" s="122">
        <f t="shared" si="1"/>
        <v>132.79999999999998</v>
      </c>
      <c r="AE43" s="127">
        <f t="shared" si="2"/>
        <v>33.799999999999997</v>
      </c>
      <c r="AF43" s="128">
        <f t="shared" si="3"/>
        <v>11</v>
      </c>
      <c r="AH43" s="12" t="s">
        <v>35</v>
      </c>
    </row>
    <row r="44" spans="1:34" x14ac:dyDescent="0.2">
      <c r="A44" s="54" t="s">
        <v>18</v>
      </c>
      <c r="B44" s="124">
        <f>[40]Fevereiro!$K$5</f>
        <v>8</v>
      </c>
      <c r="C44" s="124">
        <f>[40]Fevereiro!$K$6</f>
        <v>0.2</v>
      </c>
      <c r="D44" s="124">
        <f>[40]Fevereiro!$K$7</f>
        <v>11.599999999999998</v>
      </c>
      <c r="E44" s="124">
        <f>[40]Fevereiro!$K$8</f>
        <v>0.4</v>
      </c>
      <c r="F44" s="124">
        <f>[40]Fevereiro!$K$9</f>
        <v>0.8</v>
      </c>
      <c r="G44" s="124">
        <f>[40]Fevereiro!$K$10</f>
        <v>4.2</v>
      </c>
      <c r="H44" s="124">
        <f>[40]Fevereiro!$K$11</f>
        <v>0.8</v>
      </c>
      <c r="I44" s="124">
        <f>[40]Fevereiro!$K$12</f>
        <v>0.4</v>
      </c>
      <c r="J44" s="124">
        <f>[40]Fevereiro!$K$13</f>
        <v>0.2</v>
      </c>
      <c r="K44" s="124">
        <f>[40]Fevereiro!$K$14</f>
        <v>53</v>
      </c>
      <c r="L44" s="124">
        <f>[40]Fevereiro!$K$15</f>
        <v>0</v>
      </c>
      <c r="M44" s="124">
        <f>[40]Fevereiro!$K$16</f>
        <v>4.4000000000000004</v>
      </c>
      <c r="N44" s="124">
        <f>[40]Fevereiro!$K$17</f>
        <v>8.4</v>
      </c>
      <c r="O44" s="124">
        <f>[40]Fevereiro!$K$18</f>
        <v>79.8</v>
      </c>
      <c r="P44" s="124">
        <f>[40]Fevereiro!$K$19</f>
        <v>15.4</v>
      </c>
      <c r="Q44" s="124">
        <f>[40]Fevereiro!$K$20</f>
        <v>0.60000000000000009</v>
      </c>
      <c r="R44" s="124">
        <f>[40]Fevereiro!$K$21</f>
        <v>16.600000000000001</v>
      </c>
      <c r="S44" s="124">
        <f>[40]Fevereiro!$K$22</f>
        <v>0</v>
      </c>
      <c r="T44" s="124">
        <f>[40]Fevereiro!$K$23</f>
        <v>14.8</v>
      </c>
      <c r="U44" s="124">
        <f>[40]Fevereiro!$K$24</f>
        <v>32.800000000000004</v>
      </c>
      <c r="V44" s="124">
        <f>[40]Fevereiro!$K$25</f>
        <v>14</v>
      </c>
      <c r="W44" s="124">
        <f>[40]Fevereiro!$K$26</f>
        <v>0</v>
      </c>
      <c r="X44" s="124">
        <f>[40]Fevereiro!$K$27</f>
        <v>0</v>
      </c>
      <c r="Y44" s="124">
        <f>[40]Fevereiro!$K$28</f>
        <v>13.4</v>
      </c>
      <c r="Z44" s="124">
        <f>[40]Fevereiro!$K$29</f>
        <v>0.2</v>
      </c>
      <c r="AA44" s="124">
        <f>[40]Fevereiro!$K$30</f>
        <v>0</v>
      </c>
      <c r="AB44" s="124">
        <f>[40]Fevereiro!$K$31</f>
        <v>0</v>
      </c>
      <c r="AC44" s="124">
        <f>[40]Fevereiro!$K$32</f>
        <v>0</v>
      </c>
      <c r="AD44" s="122">
        <f t="shared" si="1"/>
        <v>279.99999999999994</v>
      </c>
      <c r="AE44" s="127">
        <f t="shared" si="2"/>
        <v>79.8</v>
      </c>
      <c r="AF44" s="128">
        <f t="shared" si="3"/>
        <v>7</v>
      </c>
    </row>
    <row r="45" spans="1:34" hidden="1" x14ac:dyDescent="0.2">
      <c r="A45" s="109" t="s">
        <v>147</v>
      </c>
      <c r="B45" s="124" t="str">
        <f>[41]Fevereiro!$K$5</f>
        <v>*</v>
      </c>
      <c r="C45" s="124" t="str">
        <f>[41]Fevereiro!$K$6</f>
        <v>*</v>
      </c>
      <c r="D45" s="124" t="str">
        <f>[41]Fevereiro!$K$7</f>
        <v>*</v>
      </c>
      <c r="E45" s="124" t="str">
        <f>[41]Fevereiro!$K$8</f>
        <v>*</v>
      </c>
      <c r="F45" s="124" t="str">
        <f>[41]Fevereiro!$K$9</f>
        <v>*</v>
      </c>
      <c r="G45" s="124" t="str">
        <f>[41]Fevereiro!$K$10</f>
        <v>*</v>
      </c>
      <c r="H45" s="124" t="str">
        <f>[41]Fevereiro!$K$11</f>
        <v>*</v>
      </c>
      <c r="I45" s="124" t="str">
        <f>[41]Fevereiro!$K$12</f>
        <v>*</v>
      </c>
      <c r="J45" s="124" t="str">
        <f>[41]Fevereiro!$K$13</f>
        <v>*</v>
      </c>
      <c r="K45" s="124" t="str">
        <f>[41]Fevereiro!$K$14</f>
        <v>*</v>
      </c>
      <c r="L45" s="124" t="str">
        <f>[41]Fevereiro!$K$15</f>
        <v>*</v>
      </c>
      <c r="M45" s="124" t="str">
        <f>[41]Fevereiro!$K$16</f>
        <v>*</v>
      </c>
      <c r="N45" s="124" t="str">
        <f>[41]Fevereiro!$K$17</f>
        <v>*</v>
      </c>
      <c r="O45" s="124" t="str">
        <f>[41]Fevereiro!$K$18</f>
        <v>*</v>
      </c>
      <c r="P45" s="124" t="str">
        <f>[41]Fevereiro!$K$19</f>
        <v>*</v>
      </c>
      <c r="Q45" s="124" t="str">
        <f>[41]Fevereiro!$K$20</f>
        <v>*</v>
      </c>
      <c r="R45" s="124" t="str">
        <f>[41]Fevereiro!$K$21</f>
        <v>*</v>
      </c>
      <c r="S45" s="124" t="str">
        <f>[41]Fevereiro!$K$22</f>
        <v>*</v>
      </c>
      <c r="T45" s="124" t="str">
        <f>[41]Fevereiro!$K$23</f>
        <v>*</v>
      </c>
      <c r="U45" s="124" t="str">
        <f>[41]Fevereiro!$K$24</f>
        <v>*</v>
      </c>
      <c r="V45" s="124" t="str">
        <f>[41]Fevereiro!$K$25</f>
        <v>*</v>
      </c>
      <c r="W45" s="124" t="str">
        <f>[41]Fevereiro!$K$26</f>
        <v>*</v>
      </c>
      <c r="X45" s="124" t="str">
        <f>[41]Fevereiro!$K$27</f>
        <v>*</v>
      </c>
      <c r="Y45" s="124" t="str">
        <f>[41]Fevereiro!$K$28</f>
        <v>*</v>
      </c>
      <c r="Z45" s="124" t="str">
        <f>[41]Fevereiro!$K$29</f>
        <v>*</v>
      </c>
      <c r="AA45" s="124" t="str">
        <f>[41]Fevereiro!$K$30</f>
        <v>*</v>
      </c>
      <c r="AB45" s="124" t="str">
        <f>[41]Fevereiro!$K$31</f>
        <v>*</v>
      </c>
      <c r="AC45" s="124" t="str">
        <f>[41]Fevereiro!$K$32</f>
        <v>*</v>
      </c>
      <c r="AD45" s="122">
        <f t="shared" si="1"/>
        <v>0</v>
      </c>
      <c r="AE45" s="127">
        <f t="shared" si="2"/>
        <v>0</v>
      </c>
      <c r="AF45" s="128">
        <f t="shared" si="3"/>
        <v>0</v>
      </c>
    </row>
    <row r="46" spans="1:34" x14ac:dyDescent="0.2">
      <c r="A46" s="54" t="s">
        <v>19</v>
      </c>
      <c r="B46" s="124">
        <f>[42]Fevereiro!$K$5</f>
        <v>7.4</v>
      </c>
      <c r="C46" s="124">
        <f>[42]Fevereiro!$K$6</f>
        <v>23.199999999999996</v>
      </c>
      <c r="D46" s="124">
        <f>[42]Fevereiro!$K$7</f>
        <v>1.2000000000000002</v>
      </c>
      <c r="E46" s="124">
        <f>[42]Fevereiro!$K$8</f>
        <v>0</v>
      </c>
      <c r="F46" s="124">
        <f>[42]Fevereiro!$K$9</f>
        <v>0</v>
      </c>
      <c r="G46" s="124">
        <f>[42]Fevereiro!$K$10</f>
        <v>0</v>
      </c>
      <c r="H46" s="124">
        <f>[42]Fevereiro!$K$11</f>
        <v>0</v>
      </c>
      <c r="I46" s="124">
        <f>[42]Fevereiro!$K$12</f>
        <v>0</v>
      </c>
      <c r="J46" s="124">
        <f>[42]Fevereiro!$K$13</f>
        <v>0</v>
      </c>
      <c r="K46" s="124">
        <f>[42]Fevereiro!$K$14</f>
        <v>6.0000000000000009</v>
      </c>
      <c r="L46" s="124">
        <f>[42]Fevereiro!$K$15</f>
        <v>0.2</v>
      </c>
      <c r="M46" s="124">
        <f>[42]Fevereiro!$K$16</f>
        <v>12.8</v>
      </c>
      <c r="N46" s="124">
        <f>[42]Fevereiro!$K$17</f>
        <v>54.20000000000001</v>
      </c>
      <c r="O46" s="124">
        <f>[42]Fevereiro!$K$18</f>
        <v>0.60000000000000009</v>
      </c>
      <c r="P46" s="124">
        <f>[42]Fevereiro!$K$19</f>
        <v>60.599999999999994</v>
      </c>
      <c r="Q46" s="124">
        <f>[42]Fevereiro!$K$20</f>
        <v>9</v>
      </c>
      <c r="R46" s="124">
        <f>[42]Fevereiro!$K$21</f>
        <v>23.599999999999994</v>
      </c>
      <c r="S46" s="124">
        <f>[42]Fevereiro!$K$22</f>
        <v>0</v>
      </c>
      <c r="T46" s="124">
        <f>[42]Fevereiro!$K$23</f>
        <v>0</v>
      </c>
      <c r="U46" s="124">
        <f>[42]Fevereiro!$K$24</f>
        <v>41.999999999999993</v>
      </c>
      <c r="V46" s="124">
        <f>[42]Fevereiro!$K$25</f>
        <v>0</v>
      </c>
      <c r="W46" s="124">
        <f>[42]Fevereiro!$K$26</f>
        <v>0.2</v>
      </c>
      <c r="X46" s="124">
        <f>[42]Fevereiro!$K$27</f>
        <v>16</v>
      </c>
      <c r="Y46" s="124">
        <f>[42]Fevereiro!$K$28</f>
        <v>5.6000000000000005</v>
      </c>
      <c r="Z46" s="124">
        <f>[42]Fevereiro!$K$29</f>
        <v>34.400000000000006</v>
      </c>
      <c r="AA46" s="124">
        <f>[42]Fevereiro!$K$30</f>
        <v>35.199999999999996</v>
      </c>
      <c r="AB46" s="124">
        <f>[42]Fevereiro!$K$31</f>
        <v>0</v>
      </c>
      <c r="AC46" s="124">
        <f>[42]Fevereiro!$K$32</f>
        <v>3.6</v>
      </c>
      <c r="AD46" s="122">
        <f t="shared" si="1"/>
        <v>335.8</v>
      </c>
      <c r="AE46" s="127">
        <f t="shared" si="2"/>
        <v>60.599999999999994</v>
      </c>
      <c r="AF46" s="128">
        <f t="shared" si="3"/>
        <v>10</v>
      </c>
      <c r="AG46" s="12" t="s">
        <v>35</v>
      </c>
    </row>
    <row r="47" spans="1:34" x14ac:dyDescent="0.2">
      <c r="A47" s="54" t="s">
        <v>23</v>
      </c>
      <c r="B47" s="124">
        <f>[43]Fevereiro!$K$5</f>
        <v>10.199999999999999</v>
      </c>
      <c r="C47" s="124">
        <f>[43]Fevereiro!$K$6</f>
        <v>8.6</v>
      </c>
      <c r="D47" s="124">
        <f>[43]Fevereiro!$K$7</f>
        <v>29.200000000000003</v>
      </c>
      <c r="E47" s="124">
        <f>[43]Fevereiro!$K$8</f>
        <v>6.2</v>
      </c>
      <c r="F47" s="124">
        <f>[43]Fevereiro!$K$9</f>
        <v>0.2</v>
      </c>
      <c r="G47" s="124">
        <f>[43]Fevereiro!$K$10</f>
        <v>0</v>
      </c>
      <c r="H47" s="124">
        <f>[43]Fevereiro!$K$11</f>
        <v>16</v>
      </c>
      <c r="I47" s="124">
        <f>[43]Fevereiro!$K$12</f>
        <v>0.2</v>
      </c>
      <c r="J47" s="124">
        <f>[43]Fevereiro!$K$13</f>
        <v>0</v>
      </c>
      <c r="K47" s="124">
        <f>[43]Fevereiro!$K$14</f>
        <v>32.599999999999994</v>
      </c>
      <c r="L47" s="124">
        <f>[43]Fevereiro!$K$15</f>
        <v>0.60000000000000009</v>
      </c>
      <c r="M47" s="124">
        <f>[43]Fevereiro!$K$16</f>
        <v>40.400000000000006</v>
      </c>
      <c r="N47" s="124">
        <f>[43]Fevereiro!$K$17</f>
        <v>2.8000000000000003</v>
      </c>
      <c r="O47" s="124">
        <f>[43]Fevereiro!$K$18</f>
        <v>0</v>
      </c>
      <c r="P47" s="124">
        <f>[43]Fevereiro!$K$19</f>
        <v>0.2</v>
      </c>
      <c r="Q47" s="124">
        <f>[43]Fevereiro!$K$20</f>
        <v>0</v>
      </c>
      <c r="R47" s="124">
        <f>[43]Fevereiro!$K$21</f>
        <v>34.4</v>
      </c>
      <c r="S47" s="124">
        <f>[43]Fevereiro!$K$22</f>
        <v>0</v>
      </c>
      <c r="T47" s="124">
        <f>[43]Fevereiro!$K$23</f>
        <v>0</v>
      </c>
      <c r="U47" s="124">
        <f>[43]Fevereiro!$K$24</f>
        <v>3</v>
      </c>
      <c r="V47" s="124">
        <f>[43]Fevereiro!$K$25</f>
        <v>2</v>
      </c>
      <c r="W47" s="124">
        <f>[43]Fevereiro!$K$26</f>
        <v>0</v>
      </c>
      <c r="X47" s="124">
        <f>[43]Fevereiro!$K$27</f>
        <v>1.8000000000000003</v>
      </c>
      <c r="Y47" s="124">
        <f>[43]Fevereiro!$K$28</f>
        <v>16.599999999999998</v>
      </c>
      <c r="Z47" s="124">
        <f>[43]Fevereiro!$K$29</f>
        <v>0</v>
      </c>
      <c r="AA47" s="124">
        <f>[43]Fevereiro!$K$30</f>
        <v>0</v>
      </c>
      <c r="AB47" s="124">
        <f>[43]Fevereiro!$K$31</f>
        <v>11.599999999999998</v>
      </c>
      <c r="AC47" s="124">
        <f>[43]Fevereiro!$K$32</f>
        <v>0</v>
      </c>
      <c r="AD47" s="122">
        <f t="shared" si="1"/>
        <v>216.6</v>
      </c>
      <c r="AE47" s="127">
        <f t="shared" si="2"/>
        <v>40.400000000000006</v>
      </c>
      <c r="AF47" s="128">
        <f t="shared" si="3"/>
        <v>10</v>
      </c>
    </row>
    <row r="48" spans="1:34" hidden="1" x14ac:dyDescent="0.2">
      <c r="A48" s="54" t="s">
        <v>34</v>
      </c>
      <c r="B48" s="124">
        <f>[44]Fevereiro!$K$5</f>
        <v>0</v>
      </c>
      <c r="C48" s="124">
        <f>[44]Fevereiro!$K$6</f>
        <v>0</v>
      </c>
      <c r="D48" s="124">
        <f>[44]Fevereiro!$K$7</f>
        <v>0</v>
      </c>
      <c r="E48" s="124">
        <f>[44]Fevereiro!$K$8</f>
        <v>0</v>
      </c>
      <c r="F48" s="124">
        <f>[44]Fevereiro!$K$9</f>
        <v>0</v>
      </c>
      <c r="G48" s="124">
        <f>[44]Fevereiro!$K$10</f>
        <v>0</v>
      </c>
      <c r="H48" s="124">
        <f>[44]Fevereiro!$K$11</f>
        <v>0</v>
      </c>
      <c r="I48" s="124">
        <f>[44]Fevereiro!$K$12</f>
        <v>0</v>
      </c>
      <c r="J48" s="124">
        <f>[44]Fevereiro!$K$13</f>
        <v>0</v>
      </c>
      <c r="K48" s="124">
        <f>[44]Fevereiro!$K$14</f>
        <v>0</v>
      </c>
      <c r="L48" s="124">
        <f>[44]Fevereiro!$K$15</f>
        <v>0</v>
      </c>
      <c r="M48" s="124">
        <f>[44]Fevereiro!$K$16</f>
        <v>0</v>
      </c>
      <c r="N48" s="124">
        <f>[44]Fevereiro!$K$17</f>
        <v>0</v>
      </c>
      <c r="O48" s="124">
        <f>[44]Fevereiro!$K$18</f>
        <v>0</v>
      </c>
      <c r="P48" s="124">
        <f>[44]Fevereiro!$K$19</f>
        <v>0</v>
      </c>
      <c r="Q48" s="124">
        <f>[44]Fevereiro!$K$20</f>
        <v>0</v>
      </c>
      <c r="R48" s="124">
        <f>[44]Fevereiro!$K$21</f>
        <v>0</v>
      </c>
      <c r="S48" s="124">
        <f>[44]Fevereiro!$K$22</f>
        <v>0</v>
      </c>
      <c r="T48" s="124">
        <f>[44]Fevereiro!$K$23</f>
        <v>0</v>
      </c>
      <c r="U48" s="124">
        <f>[44]Fevereiro!$K$24</f>
        <v>0</v>
      </c>
      <c r="V48" s="124">
        <f>[44]Fevereiro!$K$25</f>
        <v>0</v>
      </c>
      <c r="W48" s="124">
        <f>[44]Fevereiro!$K$26</f>
        <v>0</v>
      </c>
      <c r="X48" s="124">
        <f>[44]Fevereiro!$K$27</f>
        <v>0</v>
      </c>
      <c r="Y48" s="124">
        <f>[44]Fevereiro!$K$28</f>
        <v>0</v>
      </c>
      <c r="Z48" s="124">
        <f>[44]Fevereiro!$K$29</f>
        <v>0</v>
      </c>
      <c r="AA48" s="124">
        <f>[44]Fevereiro!$K$30</f>
        <v>0</v>
      </c>
      <c r="AB48" s="124">
        <f>[44]Fevereiro!$K$31</f>
        <v>0</v>
      </c>
      <c r="AC48" s="124">
        <f>[44]Fevereiro!$K$32</f>
        <v>0</v>
      </c>
      <c r="AD48" s="122" t="s">
        <v>211</v>
      </c>
      <c r="AE48" s="127" t="s">
        <v>211</v>
      </c>
      <c r="AF48" s="128">
        <f t="shared" si="3"/>
        <v>28</v>
      </c>
      <c r="AG48" s="12" t="s">
        <v>35</v>
      </c>
    </row>
    <row r="49" spans="1:33" x14ac:dyDescent="0.2">
      <c r="A49" s="54" t="s">
        <v>20</v>
      </c>
      <c r="B49" s="124">
        <f>[45]Fevereiro!$K$5</f>
        <v>1.2000000000000002</v>
      </c>
      <c r="C49" s="124">
        <f>[45]Fevereiro!$K$6</f>
        <v>1.2</v>
      </c>
      <c r="D49" s="124">
        <f>[45]Fevereiro!$K$7</f>
        <v>48.6</v>
      </c>
      <c r="E49" s="124">
        <f>[45]Fevereiro!$K$8</f>
        <v>0.2</v>
      </c>
      <c r="F49" s="124">
        <f>[45]Fevereiro!$K$9</f>
        <v>48.2</v>
      </c>
      <c r="G49" s="124">
        <f>[45]Fevereiro!$K$10</f>
        <v>47.6</v>
      </c>
      <c r="H49" s="124">
        <f>[45]Fevereiro!$K$11</f>
        <v>1.4</v>
      </c>
      <c r="I49" s="124">
        <f>[45]Fevereiro!$K$12</f>
        <v>13.8</v>
      </c>
      <c r="J49" s="124">
        <f>[45]Fevereiro!$K$13</f>
        <v>10.8</v>
      </c>
      <c r="K49" s="124">
        <f>[45]Fevereiro!$K$14</f>
        <v>7.1999999999999993</v>
      </c>
      <c r="L49" s="124">
        <f>[45]Fevereiro!$K$15</f>
        <v>19.600000000000001</v>
      </c>
      <c r="M49" s="124">
        <f>[45]Fevereiro!$K$16</f>
        <v>7.8000000000000007</v>
      </c>
      <c r="N49" s="124">
        <f>[45]Fevereiro!$K$17</f>
        <v>0.60000000000000009</v>
      </c>
      <c r="O49" s="124">
        <f>[45]Fevereiro!$K$18</f>
        <v>0</v>
      </c>
      <c r="P49" s="124">
        <f>[45]Fevereiro!$K$19</f>
        <v>0.4</v>
      </c>
      <c r="Q49" s="124">
        <f>[45]Fevereiro!$K$20</f>
        <v>2.4</v>
      </c>
      <c r="R49" s="124">
        <f>[45]Fevereiro!$K$21</f>
        <v>6.2000000000000011</v>
      </c>
      <c r="S49" s="124">
        <f>[45]Fevereiro!$K$22</f>
        <v>0</v>
      </c>
      <c r="T49" s="124">
        <f>[45]Fevereiro!$K$23</f>
        <v>0</v>
      </c>
      <c r="U49" s="124">
        <f>[45]Fevereiro!$K$24</f>
        <v>18.599999999999998</v>
      </c>
      <c r="V49" s="124">
        <f>[45]Fevereiro!$K$25</f>
        <v>39.000000000000007</v>
      </c>
      <c r="W49" s="124">
        <f>[45]Fevereiro!$K$26</f>
        <v>0.4</v>
      </c>
      <c r="X49" s="124">
        <f>[45]Fevereiro!$K$27</f>
        <v>8.6</v>
      </c>
      <c r="Y49" s="124">
        <f>[45]Fevereiro!$K$28</f>
        <v>100.60000000000002</v>
      </c>
      <c r="Z49" s="124">
        <f>[45]Fevereiro!$K$29</f>
        <v>0.2</v>
      </c>
      <c r="AA49" s="124">
        <f>[45]Fevereiro!$K$30</f>
        <v>35.6</v>
      </c>
      <c r="AB49" s="124">
        <f>[45]Fevereiro!$K$31</f>
        <v>0.2</v>
      </c>
      <c r="AC49" s="124">
        <f>[45]Fevereiro!$K$32</f>
        <v>0</v>
      </c>
      <c r="AD49" s="122">
        <f t="shared" si="1"/>
        <v>420.40000000000003</v>
      </c>
      <c r="AE49" s="127">
        <f t="shared" si="2"/>
        <v>100.60000000000002</v>
      </c>
      <c r="AF49" s="128">
        <f t="shared" si="3"/>
        <v>4</v>
      </c>
    </row>
    <row r="50" spans="1:33" x14ac:dyDescent="0.2">
      <c r="A50" s="140" t="s">
        <v>1</v>
      </c>
      <c r="B50" s="134">
        <v>4.4000000000000004</v>
      </c>
      <c r="C50" s="134">
        <v>0.6</v>
      </c>
      <c r="D50" s="134">
        <v>30.2</v>
      </c>
      <c r="E50" s="134">
        <v>4.8</v>
      </c>
      <c r="F50" s="134">
        <v>0.2</v>
      </c>
      <c r="G50" s="134">
        <v>0</v>
      </c>
      <c r="H50" s="134">
        <v>0</v>
      </c>
      <c r="I50" s="134">
        <v>0</v>
      </c>
      <c r="J50" s="134">
        <v>3.2</v>
      </c>
      <c r="K50" s="134">
        <v>52.4</v>
      </c>
      <c r="L50" s="134">
        <v>0</v>
      </c>
      <c r="M50" s="134">
        <v>19.2</v>
      </c>
      <c r="N50" s="134">
        <v>1.4</v>
      </c>
      <c r="O50" s="134">
        <v>0</v>
      </c>
      <c r="P50" s="134">
        <v>0.6</v>
      </c>
      <c r="Q50" s="134">
        <v>0.8</v>
      </c>
      <c r="R50" s="134">
        <v>32.799999999999997</v>
      </c>
      <c r="S50" s="134">
        <v>0.2</v>
      </c>
      <c r="T50" s="134">
        <v>0</v>
      </c>
      <c r="U50" s="134">
        <v>7.4</v>
      </c>
      <c r="V50" s="134">
        <v>0.2</v>
      </c>
      <c r="W50" s="134">
        <v>0</v>
      </c>
      <c r="X50" s="134">
        <v>0.4</v>
      </c>
      <c r="Y50" s="134">
        <v>56.2</v>
      </c>
      <c r="Z50" s="134">
        <v>0</v>
      </c>
      <c r="AA50" s="134">
        <v>0</v>
      </c>
      <c r="AB50" s="134">
        <v>5</v>
      </c>
      <c r="AC50" s="134">
        <v>0</v>
      </c>
      <c r="AD50" s="122">
        <f t="shared" ref="AD50" si="4">SUM(B50:AC50)</f>
        <v>220</v>
      </c>
      <c r="AE50" s="127">
        <f t="shared" si="2"/>
        <v>56.2</v>
      </c>
      <c r="AF50" s="128">
        <f>COUNTIF(B50:AC50,"=0,0")</f>
        <v>10</v>
      </c>
    </row>
    <row r="51" spans="1:33" s="5" customFormat="1" x14ac:dyDescent="0.2">
      <c r="A51" s="140" t="s">
        <v>52</v>
      </c>
      <c r="B51" s="134">
        <v>20.6</v>
      </c>
      <c r="C51" s="134">
        <v>14.8</v>
      </c>
      <c r="D51" s="134">
        <v>49.4</v>
      </c>
      <c r="E51" s="134">
        <v>0</v>
      </c>
      <c r="F51" s="134">
        <v>0</v>
      </c>
      <c r="G51" s="134">
        <v>0</v>
      </c>
      <c r="H51" s="134">
        <v>0.6</v>
      </c>
      <c r="I51" s="134">
        <v>0</v>
      </c>
      <c r="J51" s="134">
        <v>0.6</v>
      </c>
      <c r="K51" s="134">
        <v>8.8000000000000007</v>
      </c>
      <c r="L51" s="134">
        <v>9</v>
      </c>
      <c r="M51" s="134">
        <v>20.8</v>
      </c>
      <c r="N51" s="134">
        <v>0</v>
      </c>
      <c r="O51" s="134">
        <v>0.2</v>
      </c>
      <c r="P51" s="134">
        <v>11.4</v>
      </c>
      <c r="Q51" s="134">
        <v>0</v>
      </c>
      <c r="R51" s="134">
        <v>9.4</v>
      </c>
      <c r="S51" s="134">
        <v>0</v>
      </c>
      <c r="T51" s="134">
        <v>0</v>
      </c>
      <c r="U51" s="134">
        <v>46.4</v>
      </c>
      <c r="V51" s="134">
        <v>8</v>
      </c>
      <c r="W51" s="134">
        <v>8.8000000000000007</v>
      </c>
      <c r="X51" s="134">
        <v>1.4</v>
      </c>
      <c r="Y51" s="134">
        <v>135.6</v>
      </c>
      <c r="Z51" s="134">
        <v>0.2</v>
      </c>
      <c r="AA51" s="134">
        <v>0.4</v>
      </c>
      <c r="AB51" s="134">
        <v>0</v>
      </c>
      <c r="AC51" s="134">
        <v>0</v>
      </c>
      <c r="AD51" s="122">
        <f t="shared" ref="AD51:AD73" si="5">SUM(B51:AC51)</f>
        <v>346.4</v>
      </c>
      <c r="AE51" s="127">
        <f t="shared" ref="AE51:AE74" si="6">MAX(B51:AC51)</f>
        <v>135.6</v>
      </c>
      <c r="AF51" s="128">
        <f t="shared" ref="AF51:AF73" si="7">COUNTIF(B51:AC51,"=0,0")</f>
        <v>10</v>
      </c>
    </row>
    <row r="52" spans="1:33" x14ac:dyDescent="0.2">
      <c r="A52" s="140" t="s">
        <v>31</v>
      </c>
      <c r="B52" s="134">
        <v>19</v>
      </c>
      <c r="C52" s="134">
        <v>32.799999999999997</v>
      </c>
      <c r="D52" s="134">
        <v>72.2</v>
      </c>
      <c r="E52" s="134">
        <v>0.2</v>
      </c>
      <c r="F52" s="134">
        <v>0</v>
      </c>
      <c r="G52" s="134">
        <v>0</v>
      </c>
      <c r="H52" s="134">
        <v>2.2000000000000002</v>
      </c>
      <c r="I52" s="134">
        <v>0</v>
      </c>
      <c r="J52" s="134">
        <v>4</v>
      </c>
      <c r="K52" s="134">
        <v>13.2</v>
      </c>
      <c r="L52" s="134">
        <v>0.2</v>
      </c>
      <c r="M52" s="134">
        <v>15</v>
      </c>
      <c r="N52" s="134">
        <v>0.6</v>
      </c>
      <c r="O52" s="134">
        <v>0.2</v>
      </c>
      <c r="P52" s="134">
        <v>43.2</v>
      </c>
      <c r="Q52" s="134">
        <v>11</v>
      </c>
      <c r="R52" s="134">
        <v>53.2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1.8</v>
      </c>
      <c r="Y52" s="134">
        <v>54.8</v>
      </c>
      <c r="Z52" s="134">
        <v>1.6</v>
      </c>
      <c r="AA52" s="134">
        <v>34.4</v>
      </c>
      <c r="AB52" s="134">
        <v>3.4</v>
      </c>
      <c r="AC52" s="134">
        <v>1.8</v>
      </c>
      <c r="AD52" s="122">
        <f t="shared" si="5"/>
        <v>364.79999999999995</v>
      </c>
      <c r="AE52" s="127">
        <f t="shared" si="6"/>
        <v>72.2</v>
      </c>
      <c r="AF52" s="128">
        <f t="shared" si="7"/>
        <v>8</v>
      </c>
    </row>
    <row r="53" spans="1:33" x14ac:dyDescent="0.2">
      <c r="A53" s="140" t="s">
        <v>227</v>
      </c>
      <c r="B53" s="134">
        <v>1</v>
      </c>
      <c r="C53" s="134">
        <v>0.4</v>
      </c>
      <c r="D53" s="134">
        <v>10.199999999999999</v>
      </c>
      <c r="E53" s="134">
        <v>0.2</v>
      </c>
      <c r="F53" s="134">
        <v>0</v>
      </c>
      <c r="G53" s="134">
        <v>0</v>
      </c>
      <c r="H53" s="134">
        <v>35.6</v>
      </c>
      <c r="I53" s="134">
        <v>0</v>
      </c>
      <c r="J53" s="134">
        <v>1.2</v>
      </c>
      <c r="K53" s="134">
        <v>24.4</v>
      </c>
      <c r="L53" s="134">
        <v>0</v>
      </c>
      <c r="M53" s="134">
        <v>20</v>
      </c>
      <c r="N53" s="134">
        <v>0</v>
      </c>
      <c r="O53" s="134">
        <v>0</v>
      </c>
      <c r="P53" s="134">
        <v>0</v>
      </c>
      <c r="Q53" s="134">
        <v>0.6</v>
      </c>
      <c r="R53" s="134">
        <v>8</v>
      </c>
      <c r="S53" s="134">
        <v>0</v>
      </c>
      <c r="T53" s="134">
        <v>56.4</v>
      </c>
      <c r="U53" s="134">
        <v>19.600000000000001</v>
      </c>
      <c r="V53" s="134">
        <v>1</v>
      </c>
      <c r="W53" s="134">
        <v>0</v>
      </c>
      <c r="X53" s="134">
        <v>0</v>
      </c>
      <c r="Y53" s="134">
        <v>18.600000000000001</v>
      </c>
      <c r="Z53" s="134">
        <v>0</v>
      </c>
      <c r="AA53" s="134">
        <v>0</v>
      </c>
      <c r="AB53" s="134">
        <v>24.2</v>
      </c>
      <c r="AC53" s="134">
        <v>0</v>
      </c>
      <c r="AD53" s="122">
        <f t="shared" si="5"/>
        <v>221.39999999999998</v>
      </c>
      <c r="AE53" s="127">
        <f t="shared" si="6"/>
        <v>56.4</v>
      </c>
      <c r="AF53" s="128">
        <f t="shared" si="7"/>
        <v>13</v>
      </c>
    </row>
    <row r="54" spans="1:33" x14ac:dyDescent="0.2">
      <c r="A54" s="140" t="s">
        <v>228</v>
      </c>
      <c r="B54" s="134">
        <v>4.4000000000000004</v>
      </c>
      <c r="C54" s="134">
        <v>0</v>
      </c>
      <c r="D54" s="134">
        <v>14.6</v>
      </c>
      <c r="E54" s="134">
        <v>0.2</v>
      </c>
      <c r="F54" s="134">
        <v>0</v>
      </c>
      <c r="G54" s="134">
        <v>0</v>
      </c>
      <c r="H54" s="134">
        <v>7.8</v>
      </c>
      <c r="I54" s="134">
        <v>5.4</v>
      </c>
      <c r="J54" s="134">
        <v>0</v>
      </c>
      <c r="K54" s="134">
        <v>12.2</v>
      </c>
      <c r="L54" s="134">
        <v>0.4</v>
      </c>
      <c r="M54" s="134">
        <v>13.2</v>
      </c>
      <c r="N54" s="134">
        <v>0</v>
      </c>
      <c r="O54" s="134">
        <v>0</v>
      </c>
      <c r="P54" s="134">
        <v>0</v>
      </c>
      <c r="Q54" s="134">
        <v>0.2</v>
      </c>
      <c r="R54" s="134">
        <v>7.6</v>
      </c>
      <c r="S54" s="134">
        <v>0</v>
      </c>
      <c r="T54" s="134">
        <v>4.5999999999999996</v>
      </c>
      <c r="U54" s="134">
        <v>23.6</v>
      </c>
      <c r="V54" s="134">
        <v>4.5999999999999996</v>
      </c>
      <c r="W54" s="134">
        <v>0</v>
      </c>
      <c r="X54" s="134">
        <v>0</v>
      </c>
      <c r="Y54" s="134">
        <v>16.8</v>
      </c>
      <c r="Z54" s="134">
        <v>0</v>
      </c>
      <c r="AA54" s="134">
        <v>76.400000000000006</v>
      </c>
      <c r="AB54" s="134">
        <v>26.2</v>
      </c>
      <c r="AC54" s="134">
        <v>0</v>
      </c>
      <c r="AD54" s="122">
        <f t="shared" si="5"/>
        <v>218.2</v>
      </c>
      <c r="AE54" s="127">
        <f t="shared" si="6"/>
        <v>76.400000000000006</v>
      </c>
      <c r="AF54" s="128">
        <f t="shared" si="7"/>
        <v>12</v>
      </c>
    </row>
    <row r="55" spans="1:33" x14ac:dyDescent="0.2">
      <c r="A55" s="140" t="s">
        <v>229</v>
      </c>
      <c r="B55" s="134">
        <v>1.2</v>
      </c>
      <c r="C55" s="134">
        <v>0</v>
      </c>
      <c r="D55" s="134">
        <v>10.199999999999999</v>
      </c>
      <c r="E55" s="134">
        <v>0</v>
      </c>
      <c r="F55" s="134">
        <v>0</v>
      </c>
      <c r="G55" s="134">
        <v>0</v>
      </c>
      <c r="H55" s="134">
        <v>67.599999999999994</v>
      </c>
      <c r="I55" s="134">
        <v>0</v>
      </c>
      <c r="J55" s="134">
        <v>0</v>
      </c>
      <c r="K55" s="134">
        <v>16.399999999999999</v>
      </c>
      <c r="L55" s="134">
        <v>0.2</v>
      </c>
      <c r="M55" s="134">
        <v>7.6</v>
      </c>
      <c r="N55" s="134">
        <v>0</v>
      </c>
      <c r="O55" s="134">
        <v>0.2</v>
      </c>
      <c r="P55" s="134">
        <v>0</v>
      </c>
      <c r="Q55" s="134">
        <v>0</v>
      </c>
      <c r="R55" s="134">
        <v>8.4</v>
      </c>
      <c r="S55" s="134">
        <v>0.2</v>
      </c>
      <c r="T55" s="134">
        <v>10.199999999999999</v>
      </c>
      <c r="U55" s="134">
        <v>32.799999999999997</v>
      </c>
      <c r="V55" s="134">
        <v>3.4</v>
      </c>
      <c r="W55" s="134">
        <v>0</v>
      </c>
      <c r="X55" s="134">
        <v>0</v>
      </c>
      <c r="Y55" s="134">
        <v>16</v>
      </c>
      <c r="Z55" s="134">
        <v>0</v>
      </c>
      <c r="AA55" s="134">
        <v>0</v>
      </c>
      <c r="AB55" s="134">
        <v>45.4</v>
      </c>
      <c r="AC55" s="134">
        <v>0</v>
      </c>
      <c r="AD55" s="122">
        <f t="shared" si="5"/>
        <v>219.8</v>
      </c>
      <c r="AE55" s="127">
        <f t="shared" si="6"/>
        <v>67.599999999999994</v>
      </c>
      <c r="AF55" s="128">
        <f t="shared" si="7"/>
        <v>14</v>
      </c>
    </row>
    <row r="56" spans="1:33" x14ac:dyDescent="0.2">
      <c r="A56" s="140" t="s">
        <v>230</v>
      </c>
      <c r="B56" s="134">
        <v>0.4</v>
      </c>
      <c r="C56" s="134">
        <v>0.8</v>
      </c>
      <c r="D56" s="134">
        <v>23.6</v>
      </c>
      <c r="E56" s="134">
        <v>4.2</v>
      </c>
      <c r="F56" s="134">
        <v>27.2</v>
      </c>
      <c r="G56" s="134">
        <v>11.2</v>
      </c>
      <c r="H56" s="134">
        <v>49.8</v>
      </c>
      <c r="I56" s="134">
        <v>1.2</v>
      </c>
      <c r="J56" s="134">
        <v>38.799999999999997</v>
      </c>
      <c r="K56" s="134">
        <v>44.6</v>
      </c>
      <c r="L56" s="134">
        <v>2.6</v>
      </c>
      <c r="M56" s="134">
        <v>0</v>
      </c>
      <c r="N56" s="134">
        <v>0.2</v>
      </c>
      <c r="O56" s="134">
        <v>0</v>
      </c>
      <c r="P56" s="134">
        <v>9</v>
      </c>
      <c r="Q56" s="134">
        <v>10.4</v>
      </c>
      <c r="R56" s="134">
        <v>30</v>
      </c>
      <c r="S56" s="134">
        <v>0</v>
      </c>
      <c r="T56" s="134">
        <v>0.2</v>
      </c>
      <c r="U56" s="134">
        <v>20.399999999999999</v>
      </c>
      <c r="V56" s="134">
        <v>22</v>
      </c>
      <c r="W56" s="134">
        <v>0</v>
      </c>
      <c r="X56" s="134">
        <v>0.4</v>
      </c>
      <c r="Y56" s="134">
        <v>15.8</v>
      </c>
      <c r="Z56" s="134">
        <v>0</v>
      </c>
      <c r="AA56" s="134">
        <v>0</v>
      </c>
      <c r="AB56" s="134">
        <v>0</v>
      </c>
      <c r="AC56" s="134">
        <v>0</v>
      </c>
      <c r="AD56" s="122">
        <f t="shared" si="5"/>
        <v>312.79999999999995</v>
      </c>
      <c r="AE56" s="127">
        <f t="shared" si="6"/>
        <v>49.8</v>
      </c>
      <c r="AF56" s="128">
        <f t="shared" si="7"/>
        <v>8</v>
      </c>
    </row>
    <row r="57" spans="1:33" x14ac:dyDescent="0.2">
      <c r="A57" s="140" t="s">
        <v>231</v>
      </c>
      <c r="B57" s="134">
        <v>10.199999999999999</v>
      </c>
      <c r="C57" s="134">
        <v>5.6</v>
      </c>
      <c r="D57" s="134">
        <v>5.4</v>
      </c>
      <c r="E57" s="134">
        <v>9.4</v>
      </c>
      <c r="F57" s="134">
        <v>6.4</v>
      </c>
      <c r="G57" s="134">
        <v>16.8</v>
      </c>
      <c r="H57" s="134">
        <v>0.2</v>
      </c>
      <c r="I57" s="134">
        <v>0</v>
      </c>
      <c r="J57" s="134">
        <v>0</v>
      </c>
      <c r="K57" s="134">
        <v>0</v>
      </c>
      <c r="L57" s="134">
        <v>0.8</v>
      </c>
      <c r="M57" s="134">
        <v>3.4</v>
      </c>
      <c r="N57" s="134">
        <v>9.6</v>
      </c>
      <c r="O57" s="134">
        <v>1</v>
      </c>
      <c r="P57" s="134">
        <v>3.6</v>
      </c>
      <c r="Q57" s="134">
        <v>2.6</v>
      </c>
      <c r="R57" s="134">
        <v>32.6</v>
      </c>
      <c r="S57" s="134">
        <v>0.2</v>
      </c>
      <c r="T57" s="134">
        <v>0</v>
      </c>
      <c r="U57" s="134">
        <v>0</v>
      </c>
      <c r="V57" s="134">
        <v>11.6</v>
      </c>
      <c r="W57" s="134">
        <v>0.8</v>
      </c>
      <c r="X57" s="134">
        <v>0</v>
      </c>
      <c r="Y57" s="134">
        <v>82.2</v>
      </c>
      <c r="Z57" s="134">
        <v>0</v>
      </c>
      <c r="AA57" s="134">
        <v>0</v>
      </c>
      <c r="AB57" s="134">
        <v>18.8</v>
      </c>
      <c r="AC57" s="134">
        <v>0</v>
      </c>
      <c r="AD57" s="122">
        <f t="shared" si="5"/>
        <v>221.2</v>
      </c>
      <c r="AE57" s="127">
        <f t="shared" si="6"/>
        <v>82.2</v>
      </c>
      <c r="AF57" s="128">
        <f t="shared" si="7"/>
        <v>9</v>
      </c>
    </row>
    <row r="58" spans="1:33" hidden="1" x14ac:dyDescent="0.2">
      <c r="A58" s="140" t="s">
        <v>232</v>
      </c>
      <c r="B58" s="136" t="s">
        <v>211</v>
      </c>
      <c r="C58" s="136" t="s">
        <v>211</v>
      </c>
      <c r="D58" s="136" t="s">
        <v>211</v>
      </c>
      <c r="E58" s="136" t="s">
        <v>211</v>
      </c>
      <c r="F58" s="136" t="s">
        <v>211</v>
      </c>
      <c r="G58" s="136" t="s">
        <v>211</v>
      </c>
      <c r="H58" s="136" t="s">
        <v>211</v>
      </c>
      <c r="I58" s="136" t="s">
        <v>211</v>
      </c>
      <c r="J58" s="136" t="s">
        <v>211</v>
      </c>
      <c r="K58" s="136" t="s">
        <v>211</v>
      </c>
      <c r="L58" s="136" t="s">
        <v>211</v>
      </c>
      <c r="M58" s="136" t="s">
        <v>211</v>
      </c>
      <c r="N58" s="136" t="s">
        <v>211</v>
      </c>
      <c r="O58" s="136" t="s">
        <v>211</v>
      </c>
      <c r="P58" s="136" t="s">
        <v>211</v>
      </c>
      <c r="Q58" s="136" t="s">
        <v>211</v>
      </c>
      <c r="R58" s="136" t="s">
        <v>211</v>
      </c>
      <c r="S58" s="136" t="s">
        <v>211</v>
      </c>
      <c r="T58" s="136" t="s">
        <v>211</v>
      </c>
      <c r="U58" s="136" t="s">
        <v>211</v>
      </c>
      <c r="V58" s="136" t="s">
        <v>211</v>
      </c>
      <c r="W58" s="136" t="s">
        <v>211</v>
      </c>
      <c r="X58" s="134">
        <v>0</v>
      </c>
      <c r="Y58" s="134">
        <v>0</v>
      </c>
      <c r="Z58" s="134">
        <v>0</v>
      </c>
      <c r="AA58" s="134">
        <v>0</v>
      </c>
      <c r="AB58" s="134" t="s">
        <v>211</v>
      </c>
      <c r="AC58" s="134" t="s">
        <v>211</v>
      </c>
      <c r="AD58" s="122">
        <f t="shared" si="5"/>
        <v>0</v>
      </c>
      <c r="AE58" s="127">
        <f t="shared" si="6"/>
        <v>0</v>
      </c>
      <c r="AF58" s="128">
        <f t="shared" si="7"/>
        <v>4</v>
      </c>
    </row>
    <row r="59" spans="1:33" x14ac:dyDescent="0.2">
      <c r="A59" s="140" t="s">
        <v>6</v>
      </c>
      <c r="B59" s="134">
        <v>0</v>
      </c>
      <c r="C59" s="134">
        <v>0</v>
      </c>
      <c r="D59" s="134">
        <v>27.8</v>
      </c>
      <c r="E59" s="134">
        <v>5.4</v>
      </c>
      <c r="F59" s="134">
        <v>2</v>
      </c>
      <c r="G59" s="134">
        <v>0</v>
      </c>
      <c r="H59" s="134">
        <v>6.4</v>
      </c>
      <c r="I59" s="134">
        <v>0</v>
      </c>
      <c r="J59" s="134">
        <v>0</v>
      </c>
      <c r="K59" s="134">
        <v>13.8</v>
      </c>
      <c r="L59" s="134">
        <v>0.2</v>
      </c>
      <c r="M59" s="134">
        <v>0.8</v>
      </c>
      <c r="N59" s="134">
        <v>0</v>
      </c>
      <c r="O59" s="134">
        <v>0</v>
      </c>
      <c r="P59" s="134">
        <v>17.399999999999999</v>
      </c>
      <c r="Q59" s="134">
        <v>20.2</v>
      </c>
      <c r="R59" s="134">
        <v>7.4</v>
      </c>
      <c r="S59" s="134">
        <v>0</v>
      </c>
      <c r="T59" s="134">
        <v>0</v>
      </c>
      <c r="U59" s="134">
        <v>4.8</v>
      </c>
      <c r="V59" s="134">
        <v>55.2</v>
      </c>
      <c r="W59" s="134">
        <v>8</v>
      </c>
      <c r="X59" s="134">
        <v>0.2</v>
      </c>
      <c r="Y59" s="134">
        <v>8.8000000000000007</v>
      </c>
      <c r="Z59" s="134">
        <v>0</v>
      </c>
      <c r="AA59" s="134">
        <v>0</v>
      </c>
      <c r="AB59" s="134">
        <v>0</v>
      </c>
      <c r="AC59" s="134">
        <v>49.6</v>
      </c>
      <c r="AD59" s="122">
        <f t="shared" si="5"/>
        <v>228.00000000000003</v>
      </c>
      <c r="AE59" s="127">
        <f t="shared" si="6"/>
        <v>55.2</v>
      </c>
      <c r="AF59" s="128">
        <f t="shared" si="7"/>
        <v>12</v>
      </c>
    </row>
    <row r="60" spans="1:33" x14ac:dyDescent="0.2">
      <c r="A60" s="140" t="s">
        <v>233</v>
      </c>
      <c r="B60" s="134">
        <v>1</v>
      </c>
      <c r="C60" s="134">
        <v>42.4</v>
      </c>
      <c r="D60" s="134">
        <v>33.4</v>
      </c>
      <c r="E60" s="134">
        <v>3.8</v>
      </c>
      <c r="F60" s="134">
        <v>0</v>
      </c>
      <c r="G60" s="134">
        <v>0</v>
      </c>
      <c r="H60" s="134">
        <v>9.4</v>
      </c>
      <c r="I60" s="134">
        <v>8.8000000000000007</v>
      </c>
      <c r="J60" s="134">
        <v>0.2</v>
      </c>
      <c r="K60" s="134">
        <v>81.8</v>
      </c>
      <c r="L60" s="134">
        <v>0.2</v>
      </c>
      <c r="M60" s="134">
        <v>8.1999999999999993</v>
      </c>
      <c r="N60" s="134">
        <v>0.2</v>
      </c>
      <c r="O60" s="134">
        <v>0</v>
      </c>
      <c r="P60" s="134">
        <v>0</v>
      </c>
      <c r="Q60" s="134">
        <v>0</v>
      </c>
      <c r="R60" s="134">
        <v>32.200000000000003</v>
      </c>
      <c r="S60" s="134">
        <v>0</v>
      </c>
      <c r="T60" s="134">
        <v>0</v>
      </c>
      <c r="U60" s="134">
        <v>6.6</v>
      </c>
      <c r="V60" s="134">
        <v>9.6</v>
      </c>
      <c r="W60" s="134">
        <v>0</v>
      </c>
      <c r="X60" s="134">
        <v>3</v>
      </c>
      <c r="Y60" s="134">
        <v>21.4</v>
      </c>
      <c r="Z60" s="134">
        <v>0.2</v>
      </c>
      <c r="AA60" s="134">
        <v>0</v>
      </c>
      <c r="AB60" s="134">
        <v>18.399999999999999</v>
      </c>
      <c r="AC60" s="134">
        <v>0</v>
      </c>
      <c r="AD60" s="122">
        <f t="shared" si="5"/>
        <v>280.7999999999999</v>
      </c>
      <c r="AE60" s="127">
        <f t="shared" si="6"/>
        <v>81.8</v>
      </c>
      <c r="AF60" s="128">
        <f t="shared" si="7"/>
        <v>10</v>
      </c>
    </row>
    <row r="61" spans="1:33" x14ac:dyDescent="0.2">
      <c r="A61" s="140" t="s">
        <v>7</v>
      </c>
      <c r="B61" s="134">
        <v>0</v>
      </c>
      <c r="C61" s="134">
        <v>52</v>
      </c>
      <c r="D61" s="134">
        <v>25.4</v>
      </c>
      <c r="E61" s="134">
        <v>0</v>
      </c>
      <c r="F61" s="134">
        <v>0</v>
      </c>
      <c r="G61" s="134">
        <v>0.2</v>
      </c>
      <c r="H61" s="134">
        <v>0</v>
      </c>
      <c r="I61" s="134">
        <v>0</v>
      </c>
      <c r="J61" s="134">
        <v>0</v>
      </c>
      <c r="K61" s="134">
        <v>11.6</v>
      </c>
      <c r="L61" s="134">
        <v>0</v>
      </c>
      <c r="M61" s="134">
        <v>4.2</v>
      </c>
      <c r="N61" s="134">
        <v>11</v>
      </c>
      <c r="O61" s="134">
        <v>0.8</v>
      </c>
      <c r="P61" s="134">
        <v>2.8</v>
      </c>
      <c r="Q61" s="134">
        <v>2.2000000000000002</v>
      </c>
      <c r="R61" s="134">
        <v>71.8</v>
      </c>
      <c r="S61" s="134">
        <v>0</v>
      </c>
      <c r="T61" s="134">
        <v>0</v>
      </c>
      <c r="U61" s="134">
        <v>32.6</v>
      </c>
      <c r="V61" s="134">
        <v>3</v>
      </c>
      <c r="W61" s="134">
        <v>6.6</v>
      </c>
      <c r="X61" s="134">
        <v>16.8</v>
      </c>
      <c r="Y61" s="134">
        <v>56.6</v>
      </c>
      <c r="Z61" s="134">
        <v>0</v>
      </c>
      <c r="AA61" s="134">
        <v>14.4</v>
      </c>
      <c r="AB61" s="134">
        <v>18</v>
      </c>
      <c r="AC61" s="134">
        <v>12.4</v>
      </c>
      <c r="AD61" s="122">
        <f t="shared" si="5"/>
        <v>342.4</v>
      </c>
      <c r="AE61" s="127">
        <f t="shared" si="6"/>
        <v>71.8</v>
      </c>
      <c r="AF61" s="128">
        <f t="shared" si="7"/>
        <v>10</v>
      </c>
    </row>
    <row r="62" spans="1:33" hidden="1" x14ac:dyDescent="0.2">
      <c r="A62" s="140" t="s">
        <v>234</v>
      </c>
      <c r="B62" s="137">
        <v>5</v>
      </c>
      <c r="C62" s="137">
        <v>0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v>0</v>
      </c>
      <c r="L62" s="137">
        <v>0.4</v>
      </c>
      <c r="M62" s="137">
        <v>4.8</v>
      </c>
      <c r="N62" s="137">
        <v>0</v>
      </c>
      <c r="O62" s="137">
        <v>2.2000000000000002</v>
      </c>
      <c r="P62" s="137">
        <v>2</v>
      </c>
      <c r="Q62" s="137" t="s">
        <v>211</v>
      </c>
      <c r="R62" s="137" t="s">
        <v>211</v>
      </c>
      <c r="S62" s="137" t="s">
        <v>211</v>
      </c>
      <c r="T62" s="137" t="s">
        <v>211</v>
      </c>
      <c r="U62" s="137">
        <v>0.6</v>
      </c>
      <c r="V62" s="137">
        <v>2.4</v>
      </c>
      <c r="W62" s="137">
        <v>9</v>
      </c>
      <c r="X62" s="137">
        <v>1.8</v>
      </c>
      <c r="Y62" s="137">
        <v>0</v>
      </c>
      <c r="Z62" s="137">
        <v>0</v>
      </c>
      <c r="AA62" s="137">
        <v>18</v>
      </c>
      <c r="AB62" s="137">
        <v>0</v>
      </c>
      <c r="AC62" s="137">
        <v>2.2000000000000002</v>
      </c>
      <c r="AD62" s="122">
        <f t="shared" si="5"/>
        <v>48.400000000000006</v>
      </c>
      <c r="AE62" s="127">
        <f t="shared" si="6"/>
        <v>18</v>
      </c>
      <c r="AF62" s="128">
        <f t="shared" si="7"/>
        <v>13</v>
      </c>
      <c r="AG62" t="s">
        <v>35</v>
      </c>
    </row>
    <row r="63" spans="1:33" x14ac:dyDescent="0.2">
      <c r="A63" s="140" t="s">
        <v>9</v>
      </c>
      <c r="B63" s="135">
        <v>4.8</v>
      </c>
      <c r="C63" s="135">
        <v>26.2</v>
      </c>
      <c r="D63" s="135">
        <v>15.8</v>
      </c>
      <c r="E63" s="135">
        <v>0.6</v>
      </c>
      <c r="F63" s="134">
        <v>0</v>
      </c>
      <c r="G63" s="134">
        <v>0</v>
      </c>
      <c r="H63" s="135">
        <v>9.4</v>
      </c>
      <c r="I63" s="135">
        <v>0.2</v>
      </c>
      <c r="J63" s="135">
        <v>18.2</v>
      </c>
      <c r="K63" s="135">
        <v>58</v>
      </c>
      <c r="L63" s="134">
        <v>0</v>
      </c>
      <c r="M63" s="135">
        <v>11.4</v>
      </c>
      <c r="N63" s="135">
        <v>2.2000000000000002</v>
      </c>
      <c r="O63" s="135">
        <v>10</v>
      </c>
      <c r="P63" s="135">
        <v>1</v>
      </c>
      <c r="Q63" s="135">
        <v>8.1999999999999993</v>
      </c>
      <c r="R63" s="135">
        <v>17.600000000000001</v>
      </c>
      <c r="S63" s="134">
        <v>0</v>
      </c>
      <c r="T63" s="134">
        <v>0</v>
      </c>
      <c r="U63" s="135">
        <v>3.2</v>
      </c>
      <c r="V63" s="135">
        <v>5.2</v>
      </c>
      <c r="W63" s="134">
        <v>0</v>
      </c>
      <c r="X63" s="134">
        <v>27.4</v>
      </c>
      <c r="Y63" s="134">
        <v>38.4</v>
      </c>
      <c r="Z63" s="134">
        <v>0.2</v>
      </c>
      <c r="AA63" s="134">
        <v>20</v>
      </c>
      <c r="AB63" s="134">
        <v>0</v>
      </c>
      <c r="AC63" s="134">
        <v>0</v>
      </c>
      <c r="AD63" s="122">
        <f t="shared" si="5"/>
        <v>277.99999999999994</v>
      </c>
      <c r="AE63" s="127">
        <f t="shared" si="6"/>
        <v>58</v>
      </c>
      <c r="AF63" s="128">
        <f t="shared" si="7"/>
        <v>8</v>
      </c>
    </row>
    <row r="64" spans="1:33" x14ac:dyDescent="0.2">
      <c r="A64" s="140" t="s">
        <v>11</v>
      </c>
      <c r="B64" s="134">
        <v>0</v>
      </c>
      <c r="C64" s="134">
        <v>13.2</v>
      </c>
      <c r="D64" s="134">
        <v>35.6</v>
      </c>
      <c r="E64" s="134">
        <v>0.2</v>
      </c>
      <c r="F64" s="134">
        <v>0</v>
      </c>
      <c r="G64" s="134">
        <v>0</v>
      </c>
      <c r="H64" s="134">
        <v>0</v>
      </c>
      <c r="I64" s="134">
        <v>0.2</v>
      </c>
      <c r="J64" s="134">
        <v>87.4</v>
      </c>
      <c r="K64" s="134">
        <v>33.4</v>
      </c>
      <c r="L64" s="134">
        <v>55.6</v>
      </c>
      <c r="M64" s="134">
        <v>2</v>
      </c>
      <c r="N64" s="134">
        <v>2</v>
      </c>
      <c r="O64" s="134">
        <v>0</v>
      </c>
      <c r="P64" s="134">
        <v>1.6</v>
      </c>
      <c r="Q64" s="134">
        <v>1.8</v>
      </c>
      <c r="R64" s="134">
        <v>42.6</v>
      </c>
      <c r="S64" s="134">
        <v>0</v>
      </c>
      <c r="T64" s="134">
        <v>0</v>
      </c>
      <c r="U64" s="134">
        <v>3.4</v>
      </c>
      <c r="V64" s="134">
        <v>1.8</v>
      </c>
      <c r="W64" s="134">
        <v>0.2</v>
      </c>
      <c r="X64" s="134">
        <v>0</v>
      </c>
      <c r="Y64" s="134">
        <v>38.4</v>
      </c>
      <c r="Z64" s="134">
        <v>0.2</v>
      </c>
      <c r="AA64" s="134">
        <v>8.8000000000000007</v>
      </c>
      <c r="AB64" s="134">
        <v>4.2</v>
      </c>
      <c r="AC64" s="134">
        <v>26.8</v>
      </c>
      <c r="AD64" s="122">
        <f t="shared" si="5"/>
        <v>359.4</v>
      </c>
      <c r="AE64" s="127">
        <f t="shared" si="6"/>
        <v>87.4</v>
      </c>
      <c r="AF64" s="128">
        <f t="shared" si="7"/>
        <v>8</v>
      </c>
    </row>
    <row r="65" spans="1:33" x14ac:dyDescent="0.2">
      <c r="A65" s="140" t="s">
        <v>235</v>
      </c>
      <c r="B65" s="134">
        <v>62.4</v>
      </c>
      <c r="C65" s="134">
        <v>4.2</v>
      </c>
      <c r="D65" s="134">
        <v>8.1999999999999993</v>
      </c>
      <c r="E65" s="134">
        <v>0.2</v>
      </c>
      <c r="F65" s="134">
        <v>0</v>
      </c>
      <c r="G65" s="134">
        <v>0</v>
      </c>
      <c r="H65" s="134">
        <v>0</v>
      </c>
      <c r="I65" s="134">
        <v>0</v>
      </c>
      <c r="J65" s="134">
        <v>7</v>
      </c>
      <c r="K65" s="134">
        <v>8</v>
      </c>
      <c r="L65" s="134">
        <v>0.2</v>
      </c>
      <c r="M65" s="134">
        <v>0</v>
      </c>
      <c r="N65" s="134">
        <v>40.799999999999997</v>
      </c>
      <c r="O65" s="134">
        <v>3.2</v>
      </c>
      <c r="P65" s="134">
        <v>59.8</v>
      </c>
      <c r="Q65" s="134">
        <v>23.6</v>
      </c>
      <c r="R65" s="134">
        <v>23.2</v>
      </c>
      <c r="S65" s="134">
        <v>0</v>
      </c>
      <c r="T65" s="134">
        <v>0</v>
      </c>
      <c r="U65" s="134">
        <v>70.8</v>
      </c>
      <c r="V65" s="134">
        <v>0.2</v>
      </c>
      <c r="W65" s="134">
        <v>29.2</v>
      </c>
      <c r="X65" s="134">
        <v>36.200000000000003</v>
      </c>
      <c r="Y65" s="134">
        <v>44.2</v>
      </c>
      <c r="Z65" s="134">
        <v>0</v>
      </c>
      <c r="AA65" s="134">
        <v>31</v>
      </c>
      <c r="AB65" s="134">
        <v>0.6</v>
      </c>
      <c r="AC65" s="134">
        <v>0</v>
      </c>
      <c r="AD65" s="122">
        <f t="shared" si="5"/>
        <v>452.99999999999994</v>
      </c>
      <c r="AE65" s="127">
        <f t="shared" si="6"/>
        <v>70.8</v>
      </c>
      <c r="AF65" s="128">
        <f t="shared" si="7"/>
        <v>9</v>
      </c>
    </row>
    <row r="66" spans="1:33" x14ac:dyDescent="0.2">
      <c r="A66" s="140" t="s">
        <v>15</v>
      </c>
      <c r="B66" s="134">
        <v>0.4</v>
      </c>
      <c r="C66" s="134">
        <v>14.6</v>
      </c>
      <c r="D66" s="134">
        <v>32.200000000000003</v>
      </c>
      <c r="E66" s="134">
        <v>0.2</v>
      </c>
      <c r="F66" s="134">
        <v>0</v>
      </c>
      <c r="G66" s="134">
        <v>0</v>
      </c>
      <c r="H66" s="134">
        <v>20.2</v>
      </c>
      <c r="I66" s="134">
        <v>0</v>
      </c>
      <c r="J66" s="134">
        <v>4.5999999999999996</v>
      </c>
      <c r="K66" s="134">
        <v>34.200000000000003</v>
      </c>
      <c r="L66" s="134">
        <v>15.4</v>
      </c>
      <c r="M66" s="134">
        <v>18</v>
      </c>
      <c r="N66" s="134">
        <v>0</v>
      </c>
      <c r="O66" s="134">
        <v>4.5999999999999996</v>
      </c>
      <c r="P66" s="134">
        <v>37.200000000000003</v>
      </c>
      <c r="Q66" s="134">
        <v>124.4</v>
      </c>
      <c r="R66" s="134">
        <v>167.8</v>
      </c>
      <c r="S66" s="134">
        <v>0.2</v>
      </c>
      <c r="T66" s="134">
        <v>0</v>
      </c>
      <c r="U66" s="134">
        <v>3.4</v>
      </c>
      <c r="V66" s="134">
        <v>11.2</v>
      </c>
      <c r="W66" s="134">
        <v>1.4</v>
      </c>
      <c r="X66" s="134">
        <v>7.4</v>
      </c>
      <c r="Y66" s="134">
        <v>17.399999999999999</v>
      </c>
      <c r="Z66" s="134">
        <v>0</v>
      </c>
      <c r="AA66" s="134">
        <v>23.2</v>
      </c>
      <c r="AB66" s="134">
        <v>0.2</v>
      </c>
      <c r="AC66" s="134">
        <v>1.2</v>
      </c>
      <c r="AD66" s="122">
        <f t="shared" si="5"/>
        <v>539.40000000000009</v>
      </c>
      <c r="AE66" s="127">
        <f t="shared" si="6"/>
        <v>167.8</v>
      </c>
      <c r="AF66" s="128">
        <f t="shared" si="7"/>
        <v>6</v>
      </c>
    </row>
    <row r="67" spans="1:33" x14ac:dyDescent="0.2">
      <c r="A67" s="140" t="s">
        <v>236</v>
      </c>
      <c r="B67" s="134">
        <v>0</v>
      </c>
      <c r="C67" s="134">
        <v>0</v>
      </c>
      <c r="D67" s="134">
        <v>30.8</v>
      </c>
      <c r="E67" s="134">
        <v>1.4</v>
      </c>
      <c r="F67" s="134">
        <v>0.2</v>
      </c>
      <c r="G67" s="134">
        <v>0</v>
      </c>
      <c r="H67" s="134">
        <v>0</v>
      </c>
      <c r="I67" s="134">
        <v>0</v>
      </c>
      <c r="J67" s="134">
        <v>6.8</v>
      </c>
      <c r="K67" s="134">
        <v>46.6</v>
      </c>
      <c r="L67" s="134">
        <v>0.2</v>
      </c>
      <c r="M67" s="134">
        <v>0</v>
      </c>
      <c r="N67" s="134">
        <v>0</v>
      </c>
      <c r="O67" s="134">
        <v>1.4</v>
      </c>
      <c r="P67" s="134">
        <v>55.4</v>
      </c>
      <c r="Q67" s="134">
        <v>14.2</v>
      </c>
      <c r="R67" s="134">
        <v>14.6</v>
      </c>
      <c r="S67" s="134">
        <v>5.4</v>
      </c>
      <c r="T67" s="134">
        <v>0</v>
      </c>
      <c r="U67" s="134">
        <v>37.200000000000003</v>
      </c>
      <c r="V67" s="134">
        <v>56.6</v>
      </c>
      <c r="W67" s="134">
        <v>18.2</v>
      </c>
      <c r="X67" s="134">
        <v>2.4</v>
      </c>
      <c r="Y67" s="134">
        <v>30.2</v>
      </c>
      <c r="Z67" s="134">
        <v>0</v>
      </c>
      <c r="AA67" s="134">
        <v>0</v>
      </c>
      <c r="AB67" s="134">
        <v>0</v>
      </c>
      <c r="AC67" s="134">
        <v>69.2</v>
      </c>
      <c r="AD67" s="122">
        <f t="shared" si="5"/>
        <v>390.79999999999995</v>
      </c>
      <c r="AE67" s="127">
        <f t="shared" si="6"/>
        <v>69.2</v>
      </c>
      <c r="AF67" s="128">
        <f t="shared" si="7"/>
        <v>11</v>
      </c>
    </row>
    <row r="68" spans="1:33" x14ac:dyDescent="0.2">
      <c r="A68" s="140" t="s">
        <v>237</v>
      </c>
      <c r="B68" s="134">
        <v>2.8</v>
      </c>
      <c r="C68" s="134">
        <v>0.2</v>
      </c>
      <c r="D68" s="134">
        <v>16.600000000000001</v>
      </c>
      <c r="E68" s="134">
        <v>3.6</v>
      </c>
      <c r="F68" s="134">
        <v>0.2</v>
      </c>
      <c r="G68" s="134">
        <v>48.2</v>
      </c>
      <c r="H68" s="134">
        <v>3.8</v>
      </c>
      <c r="I68" s="134">
        <v>0</v>
      </c>
      <c r="J68" s="134">
        <v>6.6</v>
      </c>
      <c r="K68" s="134">
        <v>24.8</v>
      </c>
      <c r="L68" s="134">
        <v>1.2</v>
      </c>
      <c r="M68" s="134">
        <v>1.6</v>
      </c>
      <c r="N68" s="134">
        <v>0</v>
      </c>
      <c r="O68" s="134">
        <v>0</v>
      </c>
      <c r="P68" s="134">
        <v>19.600000000000001</v>
      </c>
      <c r="Q68" s="134">
        <v>1.4</v>
      </c>
      <c r="R68" s="134">
        <v>13.2</v>
      </c>
      <c r="S68" s="134">
        <v>0</v>
      </c>
      <c r="T68" s="134">
        <v>2.2000000000000002</v>
      </c>
      <c r="U68" s="134">
        <v>39.6</v>
      </c>
      <c r="V68" s="134">
        <v>5.2</v>
      </c>
      <c r="W68" s="134">
        <v>0</v>
      </c>
      <c r="X68" s="134">
        <v>0.8</v>
      </c>
      <c r="Y68" s="134">
        <v>18.399999999999999</v>
      </c>
      <c r="Z68" s="134">
        <v>0.2</v>
      </c>
      <c r="AA68" s="134">
        <v>1.6</v>
      </c>
      <c r="AB68" s="134">
        <v>4</v>
      </c>
      <c r="AC68" s="134">
        <v>0.2</v>
      </c>
      <c r="AD68" s="122">
        <f t="shared" si="5"/>
        <v>215.99999999999994</v>
      </c>
      <c r="AE68" s="127">
        <f t="shared" si="6"/>
        <v>48.2</v>
      </c>
      <c r="AF68" s="128">
        <f t="shared" si="7"/>
        <v>5</v>
      </c>
    </row>
    <row r="69" spans="1:33" x14ac:dyDescent="0.2">
      <c r="A69" s="140" t="s">
        <v>18</v>
      </c>
      <c r="B69" s="134">
        <v>6.8</v>
      </c>
      <c r="C69" s="134">
        <v>0</v>
      </c>
      <c r="D69" s="134">
        <v>16.2</v>
      </c>
      <c r="E69" s="134">
        <v>0.6</v>
      </c>
      <c r="F69" s="134">
        <v>0</v>
      </c>
      <c r="G69" s="134">
        <v>12.4</v>
      </c>
      <c r="H69" s="134">
        <v>0.4</v>
      </c>
      <c r="I69" s="134">
        <v>1.4</v>
      </c>
      <c r="J69" s="134">
        <v>2.4</v>
      </c>
      <c r="K69" s="134">
        <v>81.8</v>
      </c>
      <c r="L69" s="134">
        <v>0</v>
      </c>
      <c r="M69" s="134">
        <v>0.8</v>
      </c>
      <c r="N69" s="134">
        <v>7.8</v>
      </c>
      <c r="O69" s="134">
        <v>69.599999999999994</v>
      </c>
      <c r="P69" s="134">
        <v>26.4</v>
      </c>
      <c r="Q69" s="134">
        <v>0.4</v>
      </c>
      <c r="R69" s="134">
        <v>19.399999999999999</v>
      </c>
      <c r="S69" s="134">
        <v>0</v>
      </c>
      <c r="T69" s="134">
        <v>8</v>
      </c>
      <c r="U69" s="134">
        <v>56.2</v>
      </c>
      <c r="V69" s="134">
        <v>21.2</v>
      </c>
      <c r="W69" s="134">
        <v>0</v>
      </c>
      <c r="X69" s="134">
        <v>0</v>
      </c>
      <c r="Y69" s="134">
        <v>17.8</v>
      </c>
      <c r="Z69" s="134">
        <v>0</v>
      </c>
      <c r="AA69" s="134">
        <v>0</v>
      </c>
      <c r="AB69" s="134">
        <v>0</v>
      </c>
      <c r="AC69" s="134">
        <v>0</v>
      </c>
      <c r="AD69" s="122">
        <f t="shared" si="5"/>
        <v>349.6</v>
      </c>
      <c r="AE69" s="127">
        <f t="shared" si="6"/>
        <v>81.8</v>
      </c>
      <c r="AF69" s="128">
        <f t="shared" si="7"/>
        <v>10</v>
      </c>
      <c r="AG69" s="12" t="s">
        <v>35</v>
      </c>
    </row>
    <row r="70" spans="1:33" x14ac:dyDescent="0.2">
      <c r="A70" s="140" t="s">
        <v>238</v>
      </c>
      <c r="B70" s="134">
        <v>1.6</v>
      </c>
      <c r="C70" s="134">
        <v>4.5999999999999996</v>
      </c>
      <c r="D70" s="134">
        <v>52</v>
      </c>
      <c r="E70" s="134">
        <v>0.6</v>
      </c>
      <c r="F70" s="134">
        <v>62.2</v>
      </c>
      <c r="G70" s="134">
        <v>19.2</v>
      </c>
      <c r="H70" s="134">
        <v>0.4</v>
      </c>
      <c r="I70" s="134">
        <v>7</v>
      </c>
      <c r="J70" s="134">
        <v>3.8</v>
      </c>
      <c r="K70" s="134">
        <v>2.4</v>
      </c>
      <c r="L70" s="134">
        <v>30.6</v>
      </c>
      <c r="M70" s="134">
        <v>5</v>
      </c>
      <c r="N70" s="134">
        <v>0.2</v>
      </c>
      <c r="O70" s="134">
        <v>1</v>
      </c>
      <c r="P70" s="134">
        <v>5.8</v>
      </c>
      <c r="Q70" s="134">
        <v>1.6</v>
      </c>
      <c r="R70" s="134">
        <v>9.8000000000000007</v>
      </c>
      <c r="S70" s="134">
        <v>0</v>
      </c>
      <c r="T70" s="134">
        <v>0</v>
      </c>
      <c r="U70" s="134">
        <v>17.2</v>
      </c>
      <c r="V70" s="134">
        <v>21</v>
      </c>
      <c r="W70" s="134">
        <v>0.8</v>
      </c>
      <c r="X70" s="134">
        <v>16.2</v>
      </c>
      <c r="Y70" s="134">
        <v>40.799999999999997</v>
      </c>
      <c r="Z70" s="134">
        <v>0</v>
      </c>
      <c r="AA70" s="134">
        <v>10.199999999999999</v>
      </c>
      <c r="AB70" s="134">
        <v>0</v>
      </c>
      <c r="AC70" s="134">
        <v>0</v>
      </c>
      <c r="AD70" s="122">
        <f t="shared" si="5"/>
        <v>314</v>
      </c>
      <c r="AE70" s="127">
        <f t="shared" si="6"/>
        <v>62.2</v>
      </c>
      <c r="AF70" s="128">
        <f t="shared" si="7"/>
        <v>5</v>
      </c>
    </row>
    <row r="71" spans="1:33" x14ac:dyDescent="0.2">
      <c r="A71" s="140" t="s">
        <v>239</v>
      </c>
      <c r="B71" s="134">
        <v>5.6</v>
      </c>
      <c r="C71" s="134">
        <v>0.6</v>
      </c>
      <c r="D71" s="134">
        <v>41.6</v>
      </c>
      <c r="E71" s="134">
        <v>0.2</v>
      </c>
      <c r="F71" s="134">
        <v>70.400000000000006</v>
      </c>
      <c r="G71" s="134">
        <v>35.200000000000003</v>
      </c>
      <c r="H71" s="134">
        <v>1.8</v>
      </c>
      <c r="I71" s="134">
        <v>0</v>
      </c>
      <c r="J71" s="134">
        <v>4.4000000000000004</v>
      </c>
      <c r="K71" s="134">
        <v>3.2</v>
      </c>
      <c r="L71" s="134">
        <v>18.600000000000001</v>
      </c>
      <c r="M71" s="134">
        <v>5.6</v>
      </c>
      <c r="N71" s="134">
        <v>0</v>
      </c>
      <c r="O71" s="134">
        <v>1.6</v>
      </c>
      <c r="P71" s="134">
        <v>1.8</v>
      </c>
      <c r="Q71" s="134">
        <v>4</v>
      </c>
      <c r="R71" s="134">
        <v>3.8</v>
      </c>
      <c r="S71" s="134">
        <v>0</v>
      </c>
      <c r="T71" s="134">
        <v>0</v>
      </c>
      <c r="U71" s="134">
        <v>18.600000000000001</v>
      </c>
      <c r="V71" s="134">
        <v>32.200000000000003</v>
      </c>
      <c r="W71" s="134">
        <v>0.6</v>
      </c>
      <c r="X71" s="134">
        <v>6.6</v>
      </c>
      <c r="Y71" s="134">
        <v>98.6</v>
      </c>
      <c r="Z71" s="134">
        <v>0</v>
      </c>
      <c r="AA71" s="134">
        <v>29</v>
      </c>
      <c r="AB71" s="134">
        <v>0</v>
      </c>
      <c r="AC71" s="134">
        <v>0</v>
      </c>
      <c r="AD71" s="122">
        <f t="shared" si="5"/>
        <v>384</v>
      </c>
      <c r="AE71" s="127">
        <f t="shared" si="6"/>
        <v>98.6</v>
      </c>
      <c r="AF71" s="128">
        <f t="shared" si="7"/>
        <v>7</v>
      </c>
      <c r="AG71" s="12" t="s">
        <v>35</v>
      </c>
    </row>
    <row r="72" spans="1:33" x14ac:dyDescent="0.2">
      <c r="A72" s="131" t="s">
        <v>249</v>
      </c>
      <c r="B72" s="134">
        <v>0</v>
      </c>
      <c r="C72" s="134">
        <v>38</v>
      </c>
      <c r="D72" s="134">
        <v>18.399999999999999</v>
      </c>
      <c r="E72" s="134">
        <v>0</v>
      </c>
      <c r="F72" s="134">
        <v>0</v>
      </c>
      <c r="G72" s="134">
        <v>0.2</v>
      </c>
      <c r="H72" s="134">
        <v>0</v>
      </c>
      <c r="I72" s="134">
        <v>0</v>
      </c>
      <c r="J72" s="134">
        <v>0.2</v>
      </c>
      <c r="K72" s="134">
        <v>0</v>
      </c>
      <c r="L72" s="134">
        <v>0</v>
      </c>
      <c r="M72" s="134">
        <v>0</v>
      </c>
      <c r="N72" s="134">
        <v>13.3</v>
      </c>
      <c r="O72" s="134">
        <v>3.1</v>
      </c>
      <c r="P72" s="134">
        <v>12</v>
      </c>
      <c r="Q72" s="134">
        <v>43.8</v>
      </c>
      <c r="R72" s="134">
        <v>41.4</v>
      </c>
      <c r="S72" s="134">
        <v>0</v>
      </c>
      <c r="T72" s="134">
        <v>0</v>
      </c>
      <c r="U72" s="134">
        <v>14.6</v>
      </c>
      <c r="V72" s="134">
        <v>4.0999999999999996</v>
      </c>
      <c r="W72" s="134">
        <v>9.8000000000000007</v>
      </c>
      <c r="X72" s="134">
        <v>21.5</v>
      </c>
      <c r="Y72" s="134">
        <v>70.8</v>
      </c>
      <c r="Z72" s="134">
        <v>0</v>
      </c>
      <c r="AA72" s="134">
        <v>14.5</v>
      </c>
      <c r="AB72" s="134">
        <v>31.3</v>
      </c>
      <c r="AC72" s="134">
        <v>14.8</v>
      </c>
      <c r="AD72" s="122">
        <f t="shared" ref="AD72" si="8">SUM(B72:AC72)</f>
        <v>351.8</v>
      </c>
      <c r="AE72" s="127">
        <f t="shared" ref="AE72" si="9">MAX(B72:AC72)</f>
        <v>70.8</v>
      </c>
      <c r="AF72" s="128">
        <f t="shared" ref="AF72" si="10">COUNTIF(B72:AC72,"=0,0")</f>
        <v>11</v>
      </c>
      <c r="AG72" s="12"/>
    </row>
    <row r="73" spans="1:33" x14ac:dyDescent="0.2">
      <c r="A73" s="131" t="s">
        <v>226</v>
      </c>
      <c r="B73" s="124">
        <v>8.1</v>
      </c>
      <c r="C73" s="124">
        <v>12.1</v>
      </c>
      <c r="D73" s="124">
        <v>18.399999999999999</v>
      </c>
      <c r="E73" s="124">
        <v>0.1</v>
      </c>
      <c r="F73" s="124">
        <v>0</v>
      </c>
      <c r="G73" s="124">
        <v>0</v>
      </c>
      <c r="H73" s="124">
        <v>0</v>
      </c>
      <c r="I73" s="124">
        <v>0</v>
      </c>
      <c r="J73" s="124">
        <v>0.6</v>
      </c>
      <c r="K73" s="124">
        <v>7.7</v>
      </c>
      <c r="L73" s="124">
        <v>0.4</v>
      </c>
      <c r="M73" s="124">
        <v>16.100000000000001</v>
      </c>
      <c r="N73" s="124">
        <v>1.1000000000000001</v>
      </c>
      <c r="O73" s="124">
        <v>0</v>
      </c>
      <c r="P73" s="124">
        <v>1.1000000000000001</v>
      </c>
      <c r="Q73" s="124">
        <v>0.2</v>
      </c>
      <c r="R73" s="124">
        <v>28.6</v>
      </c>
      <c r="S73" s="124">
        <v>0</v>
      </c>
      <c r="T73" s="124">
        <v>0</v>
      </c>
      <c r="U73" s="124">
        <v>13.1</v>
      </c>
      <c r="V73" s="124">
        <v>4</v>
      </c>
      <c r="W73" s="124">
        <v>3.4</v>
      </c>
      <c r="X73" s="124">
        <v>13</v>
      </c>
      <c r="Y73" s="124">
        <v>56.2</v>
      </c>
      <c r="Z73" s="124">
        <v>0.1</v>
      </c>
      <c r="AA73" s="124">
        <v>5</v>
      </c>
      <c r="AB73" s="124">
        <v>2.2000000000000002</v>
      </c>
      <c r="AC73" s="124">
        <v>40</v>
      </c>
      <c r="AD73" s="122">
        <f t="shared" si="5"/>
        <v>231.49999999999997</v>
      </c>
      <c r="AE73" s="127">
        <f t="shared" si="6"/>
        <v>56.2</v>
      </c>
      <c r="AF73" s="128">
        <f t="shared" si="7"/>
        <v>7</v>
      </c>
    </row>
    <row r="74" spans="1:33" ht="13.5" thickBot="1" x14ac:dyDescent="0.25">
      <c r="A74" s="55" t="s">
        <v>24</v>
      </c>
      <c r="B74" s="125">
        <f t="shared" ref="B74:AC74" si="11">MAX(B5:B49)</f>
        <v>32.799999999999997</v>
      </c>
      <c r="C74" s="125">
        <f t="shared" si="11"/>
        <v>34.599999999999994</v>
      </c>
      <c r="D74" s="125">
        <f t="shared" si="11"/>
        <v>62</v>
      </c>
      <c r="E74" s="125">
        <f t="shared" si="11"/>
        <v>22.4</v>
      </c>
      <c r="F74" s="125">
        <f t="shared" si="11"/>
        <v>48.2</v>
      </c>
      <c r="G74" s="125">
        <f t="shared" si="11"/>
        <v>47.6</v>
      </c>
      <c r="H74" s="125">
        <f t="shared" si="11"/>
        <v>70.800000000000026</v>
      </c>
      <c r="I74" s="125">
        <f t="shared" si="11"/>
        <v>14.6</v>
      </c>
      <c r="J74" s="125">
        <f t="shared" si="11"/>
        <v>21.200000000000003</v>
      </c>
      <c r="K74" s="125">
        <f t="shared" si="11"/>
        <v>89.799999999999983</v>
      </c>
      <c r="L74" s="125">
        <f t="shared" si="11"/>
        <v>19.600000000000001</v>
      </c>
      <c r="M74" s="125">
        <f t="shared" si="11"/>
        <v>60.400000000000006</v>
      </c>
      <c r="N74" s="125">
        <f t="shared" si="11"/>
        <v>54.20000000000001</v>
      </c>
      <c r="O74" s="125">
        <f t="shared" si="11"/>
        <v>79.8</v>
      </c>
      <c r="P74" s="125">
        <f t="shared" si="11"/>
        <v>60.599999999999994</v>
      </c>
      <c r="Q74" s="125">
        <f t="shared" si="11"/>
        <v>146.19999999999999</v>
      </c>
      <c r="R74" s="125">
        <f t="shared" si="11"/>
        <v>123</v>
      </c>
      <c r="S74" s="125">
        <f t="shared" si="11"/>
        <v>4.4000000000000004</v>
      </c>
      <c r="T74" s="125">
        <f t="shared" si="11"/>
        <v>14.8</v>
      </c>
      <c r="U74" s="125">
        <f t="shared" si="11"/>
        <v>59.999999999999993</v>
      </c>
      <c r="V74" s="125">
        <f t="shared" si="11"/>
        <v>97</v>
      </c>
      <c r="W74" s="125">
        <f t="shared" si="11"/>
        <v>21.799999999999997</v>
      </c>
      <c r="X74" s="125">
        <f t="shared" si="11"/>
        <v>33.199999999999996</v>
      </c>
      <c r="Y74" s="125">
        <f t="shared" si="11"/>
        <v>100.60000000000002</v>
      </c>
      <c r="Z74" s="125">
        <f t="shared" si="11"/>
        <v>34.400000000000006</v>
      </c>
      <c r="AA74" s="125">
        <f t="shared" si="11"/>
        <v>35.6</v>
      </c>
      <c r="AB74" s="125">
        <f t="shared" si="11"/>
        <v>63</v>
      </c>
      <c r="AC74" s="125">
        <f t="shared" si="11"/>
        <v>44.400000000000006</v>
      </c>
      <c r="AD74" s="122">
        <f>MAX(AD5:AD73)</f>
        <v>539.40000000000009</v>
      </c>
      <c r="AE74" s="127">
        <f t="shared" si="6"/>
        <v>146.19999999999999</v>
      </c>
      <c r="AF74" s="129"/>
    </row>
    <row r="75" spans="1:33" ht="13.5" thickBot="1" x14ac:dyDescent="0.25">
      <c r="A75" s="178" t="s">
        <v>243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80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50"/>
      <c r="AE75" s="53"/>
      <c r="AF75" s="138"/>
    </row>
    <row r="76" spans="1:33" x14ac:dyDescent="0.2">
      <c r="A76" s="174" t="s">
        <v>240</v>
      </c>
      <c r="B76" s="175"/>
      <c r="C76" s="47"/>
      <c r="D76" s="47"/>
      <c r="E76" s="47"/>
      <c r="F76" s="47"/>
      <c r="G76" s="47"/>
      <c r="H76" s="47"/>
      <c r="I76" s="47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53"/>
      <c r="U76" s="153"/>
      <c r="V76" s="153"/>
      <c r="W76" s="153"/>
      <c r="X76" s="153"/>
      <c r="Y76" s="132"/>
      <c r="Z76" s="132"/>
      <c r="AA76" s="132"/>
      <c r="AB76" s="132"/>
      <c r="AC76" s="132"/>
      <c r="AD76" s="50"/>
      <c r="AE76" s="132"/>
      <c r="AF76" s="138"/>
    </row>
    <row r="77" spans="1:33" x14ac:dyDescent="0.2">
      <c r="A77" s="176" t="s">
        <v>241</v>
      </c>
      <c r="B77" s="177"/>
      <c r="C77" s="132"/>
      <c r="D77" s="132"/>
      <c r="E77" s="132"/>
      <c r="F77" s="132"/>
      <c r="G77" s="132"/>
      <c r="H77" s="132"/>
      <c r="I77" s="132"/>
      <c r="J77" s="133"/>
      <c r="K77" s="133"/>
      <c r="L77" s="133"/>
      <c r="M77" s="133"/>
      <c r="N77" s="133"/>
      <c r="O77" s="133"/>
      <c r="P77" s="133"/>
      <c r="Q77" s="132"/>
      <c r="R77" s="132"/>
      <c r="S77" s="132"/>
      <c r="T77" s="154"/>
      <c r="U77" s="154"/>
      <c r="V77" s="154"/>
      <c r="W77" s="154"/>
      <c r="X77" s="154"/>
      <c r="Y77" s="132"/>
      <c r="Z77" s="132"/>
      <c r="AA77" s="132"/>
      <c r="AB77" s="132"/>
      <c r="AC77" s="132"/>
      <c r="AD77" s="50"/>
      <c r="AE77" s="132"/>
      <c r="AF77" s="138"/>
    </row>
    <row r="78" spans="1:33" x14ac:dyDescent="0.2">
      <c r="A78" s="141" t="s">
        <v>242</v>
      </c>
      <c r="B78" s="46"/>
      <c r="C78" s="46"/>
      <c r="D78" s="46"/>
      <c r="E78" s="46"/>
      <c r="F78" s="46"/>
      <c r="G78" s="46"/>
      <c r="H78" s="46"/>
      <c r="I78" s="46"/>
      <c r="J78" s="46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50"/>
      <c r="AE78" s="133"/>
      <c r="AF78" s="138"/>
    </row>
    <row r="79" spans="1:33" x14ac:dyDescent="0.2">
      <c r="A79" s="141" t="s">
        <v>250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50"/>
      <c r="AE79" s="53"/>
      <c r="AF79" s="138"/>
    </row>
    <row r="80" spans="1:33" x14ac:dyDescent="0.2">
      <c r="A80" s="48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50"/>
      <c r="AE80" s="53"/>
      <c r="AF80" s="138"/>
    </row>
    <row r="81" spans="1:32" ht="13.5" thickBot="1" x14ac:dyDescent="0.25">
      <c r="A81" s="57"/>
      <c r="B81" s="58"/>
      <c r="C81" s="58"/>
      <c r="D81" s="58"/>
      <c r="E81" s="58"/>
      <c r="F81" s="58"/>
      <c r="G81" s="58" t="s">
        <v>35</v>
      </c>
      <c r="H81" s="58"/>
      <c r="I81" s="58"/>
      <c r="J81" s="58"/>
      <c r="K81" s="58"/>
      <c r="L81" s="58" t="s">
        <v>35</v>
      </c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9"/>
      <c r="AE81" s="60"/>
      <c r="AF81" s="139"/>
    </row>
    <row r="84" spans="1:32" x14ac:dyDescent="0.2">
      <c r="G84" s="2" t="s">
        <v>35</v>
      </c>
    </row>
    <row r="85" spans="1:32" x14ac:dyDescent="0.2">
      <c r="Q85" s="2" t="s">
        <v>35</v>
      </c>
      <c r="T85" s="2" t="s">
        <v>35</v>
      </c>
      <c r="V85" s="2" t="s">
        <v>35</v>
      </c>
      <c r="X85" s="2" t="s">
        <v>35</v>
      </c>
      <c r="Y85" s="2" t="s">
        <v>35</v>
      </c>
      <c r="Z85" s="2" t="s">
        <v>35</v>
      </c>
    </row>
    <row r="86" spans="1:32" x14ac:dyDescent="0.2">
      <c r="J86" s="2" t="s">
        <v>35</v>
      </c>
      <c r="M86" s="2" t="s">
        <v>35</v>
      </c>
      <c r="P86" s="2" t="s">
        <v>35</v>
      </c>
      <c r="Q86" s="2" t="s">
        <v>35</v>
      </c>
      <c r="R86" s="2" t="s">
        <v>35</v>
      </c>
      <c r="S86" s="2" t="s">
        <v>35</v>
      </c>
      <c r="T86" s="2" t="s">
        <v>35</v>
      </c>
      <c r="W86" s="2" t="s">
        <v>35</v>
      </c>
      <c r="X86" s="2" t="s">
        <v>35</v>
      </c>
      <c r="Z86" s="2" t="s">
        <v>35</v>
      </c>
      <c r="AB86" s="2" t="s">
        <v>35</v>
      </c>
    </row>
    <row r="87" spans="1:32" x14ac:dyDescent="0.2">
      <c r="Q87" s="2" t="s">
        <v>35</v>
      </c>
      <c r="S87" s="2" t="s">
        <v>35</v>
      </c>
      <c r="V87" s="2" t="s">
        <v>35</v>
      </c>
      <c r="W87" s="2" t="s">
        <v>35</v>
      </c>
      <c r="AB87" s="2" t="s">
        <v>35</v>
      </c>
      <c r="AC87" s="2" t="s">
        <v>35</v>
      </c>
      <c r="AD87" s="7" t="s">
        <v>35</v>
      </c>
      <c r="AE87" s="1" t="s">
        <v>35</v>
      </c>
    </row>
    <row r="88" spans="1:32" x14ac:dyDescent="0.2">
      <c r="J88" s="2" t="s">
        <v>35</v>
      </c>
      <c r="O88" s="2" t="s">
        <v>214</v>
      </c>
      <c r="P88" s="2" t="s">
        <v>35</v>
      </c>
      <c r="S88" s="2" t="s">
        <v>35</v>
      </c>
      <c r="T88" s="2" t="s">
        <v>35</v>
      </c>
      <c r="U88" s="2" t="s">
        <v>35</v>
      </c>
      <c r="V88" s="2" t="s">
        <v>35</v>
      </c>
      <c r="Z88" s="2" t="s">
        <v>35</v>
      </c>
    </row>
    <row r="89" spans="1:32" x14ac:dyDescent="0.2">
      <c r="K89" s="2" t="s">
        <v>35</v>
      </c>
      <c r="L89" s="2" t="s">
        <v>35</v>
      </c>
      <c r="M89" s="2" t="s">
        <v>35</v>
      </c>
      <c r="P89" s="2" t="s">
        <v>35</v>
      </c>
      <c r="Q89" s="2" t="s">
        <v>35</v>
      </c>
      <c r="S89" s="2" t="s">
        <v>35</v>
      </c>
      <c r="W89" s="2" t="s">
        <v>35</v>
      </c>
      <c r="Z89" s="2" t="s">
        <v>35</v>
      </c>
      <c r="AB89" s="2" t="s">
        <v>35</v>
      </c>
    </row>
    <row r="90" spans="1:32" x14ac:dyDescent="0.2">
      <c r="H90" s="2" t="s">
        <v>35</v>
      </c>
      <c r="S90" s="2" t="s">
        <v>35</v>
      </c>
      <c r="W90" s="2" t="s">
        <v>35</v>
      </c>
    </row>
    <row r="91" spans="1:32" x14ac:dyDescent="0.2">
      <c r="Q91" s="2" t="s">
        <v>35</v>
      </c>
      <c r="R91" s="2" t="s">
        <v>35</v>
      </c>
    </row>
    <row r="92" spans="1:32" x14ac:dyDescent="0.2">
      <c r="S92" s="2" t="s">
        <v>35</v>
      </c>
      <c r="X92" s="2" t="s">
        <v>35</v>
      </c>
      <c r="AC92" s="2" t="s">
        <v>35</v>
      </c>
    </row>
    <row r="93" spans="1:32" x14ac:dyDescent="0.2">
      <c r="Y93" s="2" t="s">
        <v>35</v>
      </c>
    </row>
    <row r="97" spans="19:19" x14ac:dyDescent="0.2">
      <c r="S97" s="2" t="s">
        <v>35</v>
      </c>
    </row>
  </sheetData>
  <sortState ref="A5:AI49">
    <sortCondition ref="A5:A49"/>
  </sortState>
  <mergeCells count="36">
    <mergeCell ref="A2:A4"/>
    <mergeCell ref="T76:X76"/>
    <mergeCell ref="R3:R4"/>
    <mergeCell ref="T77:X77"/>
    <mergeCell ref="V3:V4"/>
    <mergeCell ref="W3:W4"/>
    <mergeCell ref="E3:E4"/>
    <mergeCell ref="F3:F4"/>
    <mergeCell ref="G3:G4"/>
    <mergeCell ref="J3:J4"/>
    <mergeCell ref="M3:M4"/>
    <mergeCell ref="N3:N4"/>
    <mergeCell ref="A76:B76"/>
    <mergeCell ref="A77:B77"/>
    <mergeCell ref="A75:K75"/>
    <mergeCell ref="A1:AE1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B3:B4"/>
    <mergeCell ref="C3:C4"/>
    <mergeCell ref="D3:D4"/>
    <mergeCell ref="B2:AE2"/>
    <mergeCell ref="AA3:AA4"/>
    <mergeCell ref="S3:S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2" customWidth="1"/>
    <col min="3" max="3" width="9.5703125" style="43" customWidth="1"/>
    <col min="4" max="4" width="18.140625" style="42" customWidth="1"/>
    <col min="5" max="5" width="14" style="42" customWidth="1"/>
    <col min="6" max="6" width="10.140625" style="42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206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88</v>
      </c>
      <c r="I1" s="15" t="s">
        <v>42</v>
      </c>
      <c r="J1" s="16"/>
      <c r="K1" s="16"/>
      <c r="L1" s="16"/>
      <c r="M1" s="16"/>
    </row>
    <row r="2" spans="1:13" s="22" customFormat="1" x14ac:dyDescent="0.2">
      <c r="A2" s="18" t="s">
        <v>161</v>
      </c>
      <c r="B2" s="18" t="s">
        <v>43</v>
      </c>
      <c r="C2" s="19" t="s">
        <v>44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45</v>
      </c>
      <c r="J2" s="16"/>
      <c r="K2" s="16"/>
      <c r="L2" s="16"/>
      <c r="M2" s="16"/>
    </row>
    <row r="3" spans="1:13" ht="12.75" customHeight="1" x14ac:dyDescent="0.2">
      <c r="A3" s="18" t="s">
        <v>162</v>
      </c>
      <c r="B3" s="18" t="s">
        <v>43</v>
      </c>
      <c r="C3" s="19" t="s">
        <v>46</v>
      </c>
      <c r="D3" s="21">
        <v>-23.002500000000001</v>
      </c>
      <c r="E3" s="21">
        <v>-55.3294</v>
      </c>
      <c r="F3" s="21">
        <v>431</v>
      </c>
      <c r="G3" s="23">
        <v>39611</v>
      </c>
      <c r="H3" s="21">
        <v>1</v>
      </c>
      <c r="I3" s="19" t="s">
        <v>47</v>
      </c>
      <c r="J3" s="24"/>
      <c r="K3" s="24"/>
      <c r="L3" s="24"/>
      <c r="M3" s="24"/>
    </row>
    <row r="4" spans="1:13" x14ac:dyDescent="0.2">
      <c r="A4" s="18" t="s">
        <v>163</v>
      </c>
      <c r="B4" s="18" t="s">
        <v>43</v>
      </c>
      <c r="C4" s="19" t="s">
        <v>48</v>
      </c>
      <c r="D4" s="25">
        <v>-20.4756</v>
      </c>
      <c r="E4" s="25">
        <v>-55.783900000000003</v>
      </c>
      <c r="F4" s="25">
        <v>155</v>
      </c>
      <c r="G4" s="23">
        <v>39022</v>
      </c>
      <c r="H4" s="21">
        <v>1</v>
      </c>
      <c r="I4" s="19" t="s">
        <v>49</v>
      </c>
      <c r="J4" s="24"/>
      <c r="K4" s="24"/>
      <c r="L4" s="24"/>
      <c r="M4" s="24"/>
    </row>
    <row r="5" spans="1:13" ht="14.25" customHeight="1" x14ac:dyDescent="0.2">
      <c r="A5" s="18" t="s">
        <v>164</v>
      </c>
      <c r="B5" s="18" t="s">
        <v>90</v>
      </c>
      <c r="C5" s="19" t="s">
        <v>91</v>
      </c>
      <c r="D5" s="63">
        <v>-11148083</v>
      </c>
      <c r="E5" s="64">
        <v>-53763736</v>
      </c>
      <c r="F5" s="25">
        <v>347</v>
      </c>
      <c r="G5" s="23">
        <v>43199</v>
      </c>
      <c r="H5" s="21">
        <v>1</v>
      </c>
      <c r="I5" s="19" t="s">
        <v>92</v>
      </c>
      <c r="J5" s="24"/>
      <c r="K5" s="24"/>
      <c r="L5" s="24"/>
      <c r="M5" s="24"/>
    </row>
    <row r="6" spans="1:13" ht="14.25" customHeight="1" x14ac:dyDescent="0.2">
      <c r="A6" s="18" t="s">
        <v>165</v>
      </c>
      <c r="B6" s="18" t="s">
        <v>90</v>
      </c>
      <c r="C6" s="19" t="s">
        <v>93</v>
      </c>
      <c r="D6" s="64">
        <v>-22955028</v>
      </c>
      <c r="E6" s="64">
        <v>-55626001</v>
      </c>
      <c r="F6" s="25">
        <v>605</v>
      </c>
      <c r="G6" s="23">
        <v>43203</v>
      </c>
      <c r="H6" s="21">
        <v>1</v>
      </c>
      <c r="I6" s="19" t="s">
        <v>94</v>
      </c>
      <c r="J6" s="24"/>
      <c r="K6" s="24"/>
      <c r="L6" s="24"/>
      <c r="M6" s="24"/>
    </row>
    <row r="7" spans="1:13" s="27" customFormat="1" x14ac:dyDescent="0.2">
      <c r="A7" s="18" t="s">
        <v>166</v>
      </c>
      <c r="B7" s="18" t="s">
        <v>43</v>
      </c>
      <c r="C7" s="19" t="s">
        <v>50</v>
      </c>
      <c r="D7" s="25">
        <v>-22.1008</v>
      </c>
      <c r="E7" s="25">
        <v>-56.54</v>
      </c>
      <c r="F7" s="25">
        <v>208</v>
      </c>
      <c r="G7" s="23">
        <v>40764</v>
      </c>
      <c r="H7" s="21">
        <v>1</v>
      </c>
      <c r="I7" s="26" t="s">
        <v>51</v>
      </c>
      <c r="J7" s="24"/>
      <c r="K7" s="24"/>
      <c r="L7" s="24"/>
      <c r="M7" s="24"/>
    </row>
    <row r="8" spans="1:13" s="27" customFormat="1" x14ac:dyDescent="0.2">
      <c r="A8" s="18" t="s">
        <v>167</v>
      </c>
      <c r="B8" s="18" t="s">
        <v>43</v>
      </c>
      <c r="C8" s="19" t="s">
        <v>53</v>
      </c>
      <c r="D8" s="25">
        <v>-21.7514</v>
      </c>
      <c r="E8" s="25">
        <v>-52.470599999999997</v>
      </c>
      <c r="F8" s="25">
        <v>387</v>
      </c>
      <c r="G8" s="23">
        <v>41354</v>
      </c>
      <c r="H8" s="21">
        <v>1</v>
      </c>
      <c r="I8" s="26" t="s">
        <v>95</v>
      </c>
      <c r="J8" s="24"/>
      <c r="K8" s="24"/>
      <c r="L8" s="24"/>
      <c r="M8" s="24"/>
    </row>
    <row r="9" spans="1:13" s="27" customFormat="1" x14ac:dyDescent="0.2">
      <c r="A9" s="18" t="s">
        <v>168</v>
      </c>
      <c r="B9" s="18" t="s">
        <v>90</v>
      </c>
      <c r="C9" s="19" t="s">
        <v>97</v>
      </c>
      <c r="D9" s="64">
        <v>-19945539</v>
      </c>
      <c r="E9" s="64">
        <v>-54368533</v>
      </c>
      <c r="F9" s="25">
        <v>624</v>
      </c>
      <c r="G9" s="23">
        <v>43129</v>
      </c>
      <c r="H9" s="21">
        <v>1</v>
      </c>
      <c r="I9" s="26" t="s">
        <v>98</v>
      </c>
      <c r="J9" s="24"/>
      <c r="K9" s="24"/>
      <c r="L9" s="24"/>
      <c r="M9" s="24"/>
    </row>
    <row r="10" spans="1:13" s="27" customFormat="1" x14ac:dyDescent="0.2">
      <c r="A10" s="18" t="s">
        <v>169</v>
      </c>
      <c r="B10" s="18" t="s">
        <v>90</v>
      </c>
      <c r="C10" s="19" t="s">
        <v>100</v>
      </c>
      <c r="D10" s="64">
        <v>-21246756</v>
      </c>
      <c r="E10" s="64">
        <v>-564560442</v>
      </c>
      <c r="F10" s="25">
        <v>329</v>
      </c>
      <c r="G10" s="23" t="s">
        <v>101</v>
      </c>
      <c r="H10" s="21">
        <v>1</v>
      </c>
      <c r="I10" s="26" t="s">
        <v>102</v>
      </c>
      <c r="J10" s="24"/>
      <c r="K10" s="24"/>
      <c r="L10" s="24"/>
      <c r="M10" s="24"/>
    </row>
    <row r="11" spans="1:13" s="27" customFormat="1" x14ac:dyDescent="0.2">
      <c r="A11" s="18" t="s">
        <v>170</v>
      </c>
      <c r="B11" s="18" t="s">
        <v>90</v>
      </c>
      <c r="C11" s="19" t="s">
        <v>104</v>
      </c>
      <c r="D11" s="64">
        <v>-21298278</v>
      </c>
      <c r="E11" s="64">
        <v>-52068917</v>
      </c>
      <c r="F11" s="25">
        <v>345</v>
      </c>
      <c r="G11" s="23">
        <v>43196</v>
      </c>
      <c r="H11" s="21">
        <v>1</v>
      </c>
      <c r="I11" s="26" t="s">
        <v>105</v>
      </c>
      <c r="J11" s="24"/>
      <c r="K11" s="24"/>
      <c r="L11" s="24"/>
      <c r="M11" s="24"/>
    </row>
    <row r="12" spans="1:13" s="27" customFormat="1" x14ac:dyDescent="0.2">
      <c r="A12" s="18" t="s">
        <v>171</v>
      </c>
      <c r="B12" s="18" t="s">
        <v>90</v>
      </c>
      <c r="C12" s="19" t="s">
        <v>107</v>
      </c>
      <c r="D12" s="64">
        <v>-22657056</v>
      </c>
      <c r="E12" s="64">
        <v>-54819306</v>
      </c>
      <c r="F12" s="25">
        <v>456</v>
      </c>
      <c r="G12" s="23">
        <v>43165</v>
      </c>
      <c r="H12" s="21">
        <v>1</v>
      </c>
      <c r="I12" s="26" t="s">
        <v>108</v>
      </c>
      <c r="J12" s="24"/>
      <c r="K12" s="24"/>
      <c r="L12" s="24"/>
      <c r="M12" s="24"/>
    </row>
    <row r="13" spans="1:13" s="73" customFormat="1" ht="15" x14ac:dyDescent="0.25">
      <c r="A13" s="65" t="s">
        <v>172</v>
      </c>
      <c r="B13" s="65" t="s">
        <v>90</v>
      </c>
      <c r="C13" s="66" t="s">
        <v>109</v>
      </c>
      <c r="D13" s="67">
        <v>-19587528</v>
      </c>
      <c r="E13" s="67">
        <v>-54030083</v>
      </c>
      <c r="F13" s="68">
        <v>540</v>
      </c>
      <c r="G13" s="69">
        <v>43206</v>
      </c>
      <c r="H13" s="70">
        <v>1</v>
      </c>
      <c r="I13" s="71" t="s">
        <v>110</v>
      </c>
      <c r="J13" s="72"/>
      <c r="K13" s="72"/>
      <c r="L13" s="72"/>
      <c r="M13" s="72"/>
    </row>
    <row r="14" spans="1:13" x14ac:dyDescent="0.2">
      <c r="A14" s="18" t="s">
        <v>173</v>
      </c>
      <c r="B14" s="18" t="s">
        <v>43</v>
      </c>
      <c r="C14" s="19" t="s">
        <v>111</v>
      </c>
      <c r="D14" s="25">
        <v>-20.45</v>
      </c>
      <c r="E14" s="25">
        <v>-54.616599999999998</v>
      </c>
      <c r="F14" s="25">
        <v>530</v>
      </c>
      <c r="G14" s="23">
        <v>37145</v>
      </c>
      <c r="H14" s="21">
        <v>1</v>
      </c>
      <c r="I14" s="19" t="s">
        <v>54</v>
      </c>
      <c r="J14" s="24"/>
      <c r="K14" s="24"/>
      <c r="L14" s="24"/>
      <c r="M14" s="24"/>
    </row>
    <row r="15" spans="1:13" x14ac:dyDescent="0.2">
      <c r="A15" s="18" t="s">
        <v>174</v>
      </c>
      <c r="B15" s="18" t="s">
        <v>43</v>
      </c>
      <c r="C15" s="19" t="s">
        <v>112</v>
      </c>
      <c r="D15" s="21">
        <v>-19.122499999999999</v>
      </c>
      <c r="E15" s="21">
        <v>-51.720799999999997</v>
      </c>
      <c r="F15" s="25">
        <v>516</v>
      </c>
      <c r="G15" s="23">
        <v>39515</v>
      </c>
      <c r="H15" s="21">
        <v>1</v>
      </c>
      <c r="I15" s="19" t="s">
        <v>55</v>
      </c>
      <c r="J15" s="24"/>
      <c r="K15" s="24"/>
      <c r="L15" s="24" t="s">
        <v>35</v>
      </c>
      <c r="M15" s="24"/>
    </row>
    <row r="16" spans="1:13" x14ac:dyDescent="0.2">
      <c r="A16" s="18" t="s">
        <v>175</v>
      </c>
      <c r="B16" s="18" t="s">
        <v>43</v>
      </c>
      <c r="C16" s="19" t="s">
        <v>113</v>
      </c>
      <c r="D16" s="25">
        <v>-18.802199999999999</v>
      </c>
      <c r="E16" s="25">
        <v>-52.602800000000002</v>
      </c>
      <c r="F16" s="25">
        <v>818</v>
      </c>
      <c r="G16" s="23">
        <v>39070</v>
      </c>
      <c r="H16" s="21">
        <v>1</v>
      </c>
      <c r="I16" s="19" t="s">
        <v>85</v>
      </c>
      <c r="J16" s="24"/>
      <c r="K16" s="24"/>
      <c r="L16" s="24"/>
      <c r="M16" s="24"/>
    </row>
    <row r="17" spans="1:13" ht="13.5" customHeight="1" x14ac:dyDescent="0.2">
      <c r="A17" s="18" t="s">
        <v>176</v>
      </c>
      <c r="B17" s="18" t="s">
        <v>43</v>
      </c>
      <c r="C17" s="19" t="s">
        <v>114</v>
      </c>
      <c r="D17" s="25">
        <v>-18.996700000000001</v>
      </c>
      <c r="E17" s="25">
        <v>-57.637500000000003</v>
      </c>
      <c r="F17" s="25">
        <v>126</v>
      </c>
      <c r="G17" s="23">
        <v>39017</v>
      </c>
      <c r="H17" s="21">
        <v>1</v>
      </c>
      <c r="I17" s="19" t="s">
        <v>56</v>
      </c>
      <c r="J17" s="24"/>
      <c r="K17" s="24"/>
      <c r="L17" s="24"/>
      <c r="M17" s="24"/>
    </row>
    <row r="18" spans="1:13" ht="13.5" customHeight="1" x14ac:dyDescent="0.2">
      <c r="A18" s="18" t="s">
        <v>177</v>
      </c>
      <c r="B18" s="18" t="s">
        <v>43</v>
      </c>
      <c r="C18" s="19" t="s">
        <v>115</v>
      </c>
      <c r="D18" s="25">
        <v>-18.4922</v>
      </c>
      <c r="E18" s="25">
        <v>-53.167200000000001</v>
      </c>
      <c r="F18" s="25">
        <v>730</v>
      </c>
      <c r="G18" s="23">
        <v>41247</v>
      </c>
      <c r="H18" s="21">
        <v>1</v>
      </c>
      <c r="I18" s="26" t="s">
        <v>57</v>
      </c>
      <c r="J18" s="24"/>
      <c r="K18" s="24"/>
      <c r="L18" s="24" t="s">
        <v>35</v>
      </c>
      <c r="M18" s="24"/>
    </row>
    <row r="19" spans="1:13" x14ac:dyDescent="0.2">
      <c r="A19" s="18" t="s">
        <v>178</v>
      </c>
      <c r="B19" s="18" t="s">
        <v>43</v>
      </c>
      <c r="C19" s="19" t="s">
        <v>116</v>
      </c>
      <c r="D19" s="25">
        <v>-18.304400000000001</v>
      </c>
      <c r="E19" s="25">
        <v>-54.440899999999999</v>
      </c>
      <c r="F19" s="25">
        <v>252</v>
      </c>
      <c r="G19" s="23">
        <v>39028</v>
      </c>
      <c r="H19" s="21">
        <v>1</v>
      </c>
      <c r="I19" s="19" t="s">
        <v>58</v>
      </c>
      <c r="J19" s="24"/>
      <c r="K19" s="24"/>
      <c r="L19" s="24" t="s">
        <v>35</v>
      </c>
      <c r="M19" s="24"/>
    </row>
    <row r="20" spans="1:13" x14ac:dyDescent="0.2">
      <c r="A20" s="18" t="s">
        <v>179</v>
      </c>
      <c r="B20" s="18" t="s">
        <v>43</v>
      </c>
      <c r="C20" s="19" t="s">
        <v>117</v>
      </c>
      <c r="D20" s="25">
        <v>-22.193899999999999</v>
      </c>
      <c r="E20" s="28">
        <v>-54.9114</v>
      </c>
      <c r="F20" s="25">
        <v>469</v>
      </c>
      <c r="G20" s="23">
        <v>39011</v>
      </c>
      <c r="H20" s="21">
        <v>1</v>
      </c>
      <c r="I20" s="19" t="s">
        <v>59</v>
      </c>
      <c r="J20" s="24"/>
      <c r="K20" s="24"/>
      <c r="L20" s="24"/>
      <c r="M20" s="24"/>
    </row>
    <row r="21" spans="1:13" x14ac:dyDescent="0.2">
      <c r="A21" s="18" t="s">
        <v>180</v>
      </c>
      <c r="B21" s="18" t="s">
        <v>90</v>
      </c>
      <c r="C21" s="19" t="s">
        <v>118</v>
      </c>
      <c r="D21" s="64">
        <v>-22308694</v>
      </c>
      <c r="E21" s="74">
        <v>-54325833</v>
      </c>
      <c r="F21" s="25">
        <v>340</v>
      </c>
      <c r="G21" s="23">
        <v>43159</v>
      </c>
      <c r="H21" s="21">
        <v>1</v>
      </c>
      <c r="I21" s="19" t="s">
        <v>119</v>
      </c>
      <c r="J21" s="24"/>
      <c r="K21" s="24"/>
      <c r="L21" s="24"/>
      <c r="M21" s="24" t="s">
        <v>35</v>
      </c>
    </row>
    <row r="22" spans="1:13" ht="25.5" x14ac:dyDescent="0.2">
      <c r="A22" s="18" t="s">
        <v>181</v>
      </c>
      <c r="B22" s="18" t="s">
        <v>90</v>
      </c>
      <c r="C22" s="19" t="s">
        <v>120</v>
      </c>
      <c r="D22" s="64">
        <v>-23644881</v>
      </c>
      <c r="E22" s="74">
        <v>-54570289</v>
      </c>
      <c r="F22" s="25">
        <v>319</v>
      </c>
      <c r="G22" s="23">
        <v>43204</v>
      </c>
      <c r="H22" s="21">
        <v>1</v>
      </c>
      <c r="I22" s="19" t="s">
        <v>121</v>
      </c>
      <c r="J22" s="24"/>
      <c r="K22" s="24"/>
      <c r="L22" s="24"/>
      <c r="M22" s="24"/>
    </row>
    <row r="23" spans="1:13" x14ac:dyDescent="0.2">
      <c r="A23" s="18" t="s">
        <v>182</v>
      </c>
      <c r="B23" s="18" t="s">
        <v>90</v>
      </c>
      <c r="C23" s="19" t="s">
        <v>122</v>
      </c>
      <c r="D23" s="64">
        <v>-22092833</v>
      </c>
      <c r="E23" s="74">
        <v>-54798833</v>
      </c>
      <c r="F23" s="25">
        <v>360</v>
      </c>
      <c r="G23" s="23">
        <v>43157</v>
      </c>
      <c r="H23" s="21">
        <v>1</v>
      </c>
      <c r="I23" s="19" t="s">
        <v>123</v>
      </c>
      <c r="J23" s="24"/>
      <c r="K23" s="24"/>
      <c r="L23" s="24"/>
      <c r="M23" s="24"/>
    </row>
    <row r="24" spans="1:13" x14ac:dyDescent="0.2">
      <c r="A24" s="18" t="s">
        <v>183</v>
      </c>
      <c r="B24" s="18" t="s">
        <v>43</v>
      </c>
      <c r="C24" s="19" t="s">
        <v>60</v>
      </c>
      <c r="D24" s="21">
        <v>-23.449400000000001</v>
      </c>
      <c r="E24" s="21">
        <v>-54.181699999999999</v>
      </c>
      <c r="F24" s="21">
        <v>336</v>
      </c>
      <c r="G24" s="23">
        <v>39598</v>
      </c>
      <c r="H24" s="21">
        <v>1</v>
      </c>
      <c r="I24" s="19" t="s">
        <v>61</v>
      </c>
      <c r="J24" s="24"/>
      <c r="K24" s="24"/>
      <c r="L24" s="24" t="s">
        <v>35</v>
      </c>
      <c r="M24" s="24" t="s">
        <v>35</v>
      </c>
    </row>
    <row r="25" spans="1:13" x14ac:dyDescent="0.2">
      <c r="A25" s="18" t="s">
        <v>184</v>
      </c>
      <c r="B25" s="18" t="s">
        <v>43</v>
      </c>
      <c r="C25" s="19" t="s">
        <v>62</v>
      </c>
      <c r="D25" s="25">
        <v>-22.3</v>
      </c>
      <c r="E25" s="25">
        <v>-53.816600000000001</v>
      </c>
      <c r="F25" s="25">
        <v>373.29</v>
      </c>
      <c r="G25" s="23">
        <v>37662</v>
      </c>
      <c r="H25" s="21">
        <v>1</v>
      </c>
      <c r="I25" s="19" t="s">
        <v>63</v>
      </c>
      <c r="J25" s="24"/>
      <c r="K25" s="24"/>
      <c r="L25" s="24" t="s">
        <v>35</v>
      </c>
      <c r="M25" s="24"/>
    </row>
    <row r="26" spans="1:13" s="27" customFormat="1" x14ac:dyDescent="0.2">
      <c r="A26" s="18" t="s">
        <v>185</v>
      </c>
      <c r="B26" s="18" t="s">
        <v>43</v>
      </c>
      <c r="C26" s="19" t="s">
        <v>64</v>
      </c>
      <c r="D26" s="25">
        <v>-21.478200000000001</v>
      </c>
      <c r="E26" s="25">
        <v>-56.136899999999997</v>
      </c>
      <c r="F26" s="25">
        <v>249</v>
      </c>
      <c r="G26" s="23">
        <v>40759</v>
      </c>
      <c r="H26" s="21">
        <v>1</v>
      </c>
      <c r="I26" s="26" t="s">
        <v>65</v>
      </c>
      <c r="J26" s="24"/>
      <c r="K26" s="24"/>
      <c r="L26" s="24"/>
      <c r="M26" s="24"/>
    </row>
    <row r="27" spans="1:13" x14ac:dyDescent="0.2">
      <c r="A27" s="18" t="s">
        <v>186</v>
      </c>
      <c r="B27" s="18" t="s">
        <v>43</v>
      </c>
      <c r="C27" s="19" t="s">
        <v>66</v>
      </c>
      <c r="D27" s="21">
        <v>-22.857199999999999</v>
      </c>
      <c r="E27" s="21">
        <v>-54.605600000000003</v>
      </c>
      <c r="F27" s="21">
        <v>379</v>
      </c>
      <c r="G27" s="23">
        <v>39617</v>
      </c>
      <c r="H27" s="21">
        <v>1</v>
      </c>
      <c r="I27" s="19" t="s">
        <v>67</v>
      </c>
      <c r="J27" s="24"/>
      <c r="K27" s="24"/>
      <c r="L27" s="24"/>
      <c r="M27" s="24"/>
    </row>
    <row r="28" spans="1:13" x14ac:dyDescent="0.2">
      <c r="A28" s="18" t="s">
        <v>187</v>
      </c>
      <c r="B28" s="18" t="s">
        <v>90</v>
      </c>
      <c r="C28" s="19" t="s">
        <v>124</v>
      </c>
      <c r="D28" s="64">
        <v>-22575389</v>
      </c>
      <c r="E28" s="64">
        <v>-55160833</v>
      </c>
      <c r="F28" s="21">
        <v>499</v>
      </c>
      <c r="G28" s="23">
        <v>43166</v>
      </c>
      <c r="H28" s="21">
        <v>1</v>
      </c>
      <c r="I28" s="19" t="s">
        <v>125</v>
      </c>
      <c r="J28" s="24"/>
      <c r="K28" s="24"/>
      <c r="L28" s="24"/>
      <c r="M28" s="24"/>
    </row>
    <row r="29" spans="1:13" ht="12.75" customHeight="1" x14ac:dyDescent="0.2">
      <c r="A29" s="18" t="s">
        <v>188</v>
      </c>
      <c r="B29" s="18" t="s">
        <v>43</v>
      </c>
      <c r="C29" s="19" t="s">
        <v>126</v>
      </c>
      <c r="D29" s="25">
        <v>-21.609200000000001</v>
      </c>
      <c r="E29" s="25">
        <v>-55.177799999999998</v>
      </c>
      <c r="F29" s="25">
        <v>401</v>
      </c>
      <c r="G29" s="23">
        <v>39065</v>
      </c>
      <c r="H29" s="21">
        <v>1</v>
      </c>
      <c r="I29" s="19" t="s">
        <v>68</v>
      </c>
      <c r="J29" s="24"/>
      <c r="K29" s="24"/>
      <c r="L29" s="24"/>
      <c r="M29" s="24"/>
    </row>
    <row r="30" spans="1:13" ht="12.75" customHeight="1" x14ac:dyDescent="0.2">
      <c r="A30" s="18" t="s">
        <v>189</v>
      </c>
      <c r="B30" s="18" t="s">
        <v>90</v>
      </c>
      <c r="C30" s="19" t="s">
        <v>127</v>
      </c>
      <c r="D30" s="64">
        <v>-21450972</v>
      </c>
      <c r="E30" s="64">
        <v>-54341972</v>
      </c>
      <c r="F30" s="25">
        <v>500</v>
      </c>
      <c r="G30" s="23">
        <v>43153</v>
      </c>
      <c r="H30" s="21">
        <v>1</v>
      </c>
      <c r="I30" s="19" t="s">
        <v>128</v>
      </c>
      <c r="J30" s="24"/>
      <c r="K30" s="24"/>
      <c r="L30" s="24"/>
      <c r="M30" s="24"/>
    </row>
    <row r="31" spans="1:13" ht="12.75" customHeight="1" x14ac:dyDescent="0.2">
      <c r="A31" s="18" t="s">
        <v>190</v>
      </c>
      <c r="B31" s="18" t="s">
        <v>90</v>
      </c>
      <c r="C31" s="19" t="s">
        <v>130</v>
      </c>
      <c r="D31" s="64">
        <v>-22078528</v>
      </c>
      <c r="E31" s="64">
        <v>-53465889</v>
      </c>
      <c r="F31" s="25">
        <v>372</v>
      </c>
      <c r="G31" s="23">
        <v>43199</v>
      </c>
      <c r="H31" s="21">
        <v>1</v>
      </c>
      <c r="I31" s="19" t="s">
        <v>131</v>
      </c>
      <c r="J31" s="24"/>
      <c r="K31" s="24"/>
      <c r="L31" s="24"/>
      <c r="M31" s="24"/>
    </row>
    <row r="32" spans="1:13" s="27" customFormat="1" x14ac:dyDescent="0.2">
      <c r="A32" s="18" t="s">
        <v>191</v>
      </c>
      <c r="B32" s="18" t="s">
        <v>43</v>
      </c>
      <c r="C32" s="19" t="s">
        <v>132</v>
      </c>
      <c r="D32" s="25">
        <v>-20.395600000000002</v>
      </c>
      <c r="E32" s="25">
        <v>-56.431699999999999</v>
      </c>
      <c r="F32" s="25">
        <v>140</v>
      </c>
      <c r="G32" s="23">
        <v>39023</v>
      </c>
      <c r="H32" s="21">
        <v>1</v>
      </c>
      <c r="I32" s="19" t="s">
        <v>69</v>
      </c>
      <c r="J32" s="24"/>
      <c r="K32" s="24"/>
      <c r="L32" s="24"/>
      <c r="M32" s="24" t="s">
        <v>35</v>
      </c>
    </row>
    <row r="33" spans="1:13" x14ac:dyDescent="0.2">
      <c r="A33" s="18" t="s">
        <v>192</v>
      </c>
      <c r="B33" s="18" t="s">
        <v>43</v>
      </c>
      <c r="C33" s="19" t="s">
        <v>133</v>
      </c>
      <c r="D33" s="25">
        <v>-18.988900000000001</v>
      </c>
      <c r="E33" s="25">
        <v>-56.623100000000001</v>
      </c>
      <c r="F33" s="25">
        <v>104</v>
      </c>
      <c r="G33" s="23">
        <v>38932</v>
      </c>
      <c r="H33" s="21">
        <v>1</v>
      </c>
      <c r="I33" s="19" t="s">
        <v>70</v>
      </c>
      <c r="J33" s="24"/>
      <c r="K33" s="24"/>
      <c r="L33" s="24"/>
      <c r="M33" s="24"/>
    </row>
    <row r="34" spans="1:13" s="27" customFormat="1" x14ac:dyDescent="0.2">
      <c r="A34" s="18" t="s">
        <v>193</v>
      </c>
      <c r="B34" s="18" t="s">
        <v>43</v>
      </c>
      <c r="C34" s="19" t="s">
        <v>134</v>
      </c>
      <c r="D34" s="25">
        <v>-19.414300000000001</v>
      </c>
      <c r="E34" s="25">
        <v>-51.1053</v>
      </c>
      <c r="F34" s="25">
        <v>424</v>
      </c>
      <c r="G34" s="23" t="s">
        <v>71</v>
      </c>
      <c r="H34" s="21">
        <v>1</v>
      </c>
      <c r="I34" s="19" t="s">
        <v>72</v>
      </c>
      <c r="J34" s="24"/>
      <c r="K34" s="24"/>
      <c r="L34" s="24"/>
      <c r="M34" s="24"/>
    </row>
    <row r="35" spans="1:13" s="27" customFormat="1" x14ac:dyDescent="0.2">
      <c r="A35" s="18" t="s">
        <v>194</v>
      </c>
      <c r="B35" s="18" t="s">
        <v>90</v>
      </c>
      <c r="C35" s="19" t="s">
        <v>135</v>
      </c>
      <c r="D35" s="64">
        <v>-18072711</v>
      </c>
      <c r="E35" s="64">
        <v>-54548811</v>
      </c>
      <c r="F35" s="25">
        <v>251</v>
      </c>
      <c r="G35" s="23">
        <v>43133</v>
      </c>
      <c r="H35" s="21">
        <v>1</v>
      </c>
      <c r="I35" s="19" t="s">
        <v>136</v>
      </c>
      <c r="J35" s="24"/>
      <c r="K35" s="24"/>
      <c r="L35" s="24"/>
      <c r="M35" s="24" t="s">
        <v>35</v>
      </c>
    </row>
    <row r="36" spans="1:13" x14ac:dyDescent="0.2">
      <c r="A36" s="18" t="s">
        <v>195</v>
      </c>
      <c r="B36" s="18" t="s">
        <v>43</v>
      </c>
      <c r="C36" s="19" t="s">
        <v>137</v>
      </c>
      <c r="D36" s="25">
        <v>-22.533300000000001</v>
      </c>
      <c r="E36" s="25">
        <v>-55.533299999999997</v>
      </c>
      <c r="F36" s="25">
        <v>650</v>
      </c>
      <c r="G36" s="23">
        <v>37140</v>
      </c>
      <c r="H36" s="21">
        <v>1</v>
      </c>
      <c r="I36" s="19" t="s">
        <v>73</v>
      </c>
      <c r="J36" s="24"/>
      <c r="K36" s="24"/>
      <c r="L36" s="24"/>
      <c r="M36" s="24"/>
    </row>
    <row r="37" spans="1:13" x14ac:dyDescent="0.2">
      <c r="A37" s="18" t="s">
        <v>196</v>
      </c>
      <c r="B37" s="18" t="s">
        <v>43</v>
      </c>
      <c r="C37" s="19" t="s">
        <v>138</v>
      </c>
      <c r="D37" s="25">
        <v>-21.7058</v>
      </c>
      <c r="E37" s="25">
        <v>-57.5533</v>
      </c>
      <c r="F37" s="25">
        <v>85</v>
      </c>
      <c r="G37" s="23">
        <v>39014</v>
      </c>
      <c r="H37" s="21">
        <v>1</v>
      </c>
      <c r="I37" s="19" t="s">
        <v>74</v>
      </c>
      <c r="J37" s="24"/>
      <c r="K37" s="24"/>
      <c r="L37" s="24"/>
      <c r="M37" s="24"/>
    </row>
    <row r="38" spans="1:13" s="27" customFormat="1" x14ac:dyDescent="0.2">
      <c r="A38" s="18" t="s">
        <v>197</v>
      </c>
      <c r="B38" s="18" t="s">
        <v>43</v>
      </c>
      <c r="C38" s="19" t="s">
        <v>139</v>
      </c>
      <c r="D38" s="25">
        <v>-19.420100000000001</v>
      </c>
      <c r="E38" s="25">
        <v>-54.553100000000001</v>
      </c>
      <c r="F38" s="25">
        <v>647</v>
      </c>
      <c r="G38" s="23">
        <v>39067</v>
      </c>
      <c r="H38" s="21">
        <v>1</v>
      </c>
      <c r="I38" s="19" t="s">
        <v>86</v>
      </c>
      <c r="J38" s="24"/>
      <c r="K38" s="24"/>
      <c r="L38" s="24"/>
      <c r="M38" s="24"/>
    </row>
    <row r="39" spans="1:13" s="27" customFormat="1" x14ac:dyDescent="0.2">
      <c r="A39" s="18" t="s">
        <v>198</v>
      </c>
      <c r="B39" s="18" t="s">
        <v>90</v>
      </c>
      <c r="C39" s="19" t="s">
        <v>140</v>
      </c>
      <c r="D39" s="64">
        <v>-20466094</v>
      </c>
      <c r="E39" s="64">
        <v>-53763028</v>
      </c>
      <c r="F39" s="25">
        <v>442</v>
      </c>
      <c r="G39" s="23">
        <v>43118</v>
      </c>
      <c r="H39" s="21">
        <v>1</v>
      </c>
      <c r="I39" s="19"/>
      <c r="J39" s="24"/>
      <c r="K39" s="24"/>
      <c r="L39" s="24"/>
      <c r="M39" s="24"/>
    </row>
    <row r="40" spans="1:13" x14ac:dyDescent="0.2">
      <c r="A40" s="18" t="s">
        <v>199</v>
      </c>
      <c r="B40" s="18" t="s">
        <v>43</v>
      </c>
      <c r="C40" s="19" t="s">
        <v>141</v>
      </c>
      <c r="D40" s="21">
        <v>-21.774999999999999</v>
      </c>
      <c r="E40" s="21">
        <v>-54.528100000000002</v>
      </c>
      <c r="F40" s="21">
        <v>329</v>
      </c>
      <c r="G40" s="23">
        <v>39625</v>
      </c>
      <c r="H40" s="21">
        <v>1</v>
      </c>
      <c r="I40" s="19" t="s">
        <v>75</v>
      </c>
      <c r="J40" s="24"/>
      <c r="K40" s="24"/>
      <c r="L40" s="24"/>
      <c r="M40" s="24" t="s">
        <v>35</v>
      </c>
    </row>
    <row r="41" spans="1:13" s="32" customFormat="1" ht="15" customHeight="1" x14ac:dyDescent="0.2">
      <c r="A41" s="29" t="s">
        <v>200</v>
      </c>
      <c r="B41" s="29" t="s">
        <v>90</v>
      </c>
      <c r="C41" s="19" t="s">
        <v>143</v>
      </c>
      <c r="D41" s="75">
        <v>-21305889</v>
      </c>
      <c r="E41" s="75">
        <v>-52820375</v>
      </c>
      <c r="F41" s="30">
        <v>383</v>
      </c>
      <c r="G41" s="20">
        <v>43209</v>
      </c>
      <c r="H41" s="19">
        <v>1</v>
      </c>
      <c r="I41" s="29" t="s">
        <v>144</v>
      </c>
      <c r="J41" s="31"/>
      <c r="K41" s="31"/>
      <c r="L41" s="31"/>
      <c r="M41" s="31"/>
    </row>
    <row r="42" spans="1:13" s="32" customFormat="1" ht="15" customHeight="1" x14ac:dyDescent="0.2">
      <c r="A42" s="29" t="s">
        <v>201</v>
      </c>
      <c r="B42" s="29" t="s">
        <v>43</v>
      </c>
      <c r="C42" s="19" t="s">
        <v>145</v>
      </c>
      <c r="D42" s="75">
        <v>-20981633</v>
      </c>
      <c r="E42" s="30">
        <v>-54.971899999999998</v>
      </c>
      <c r="F42" s="30">
        <v>464</v>
      </c>
      <c r="G42" s="20" t="s">
        <v>76</v>
      </c>
      <c r="H42" s="19">
        <v>1</v>
      </c>
      <c r="I42" s="29" t="s">
        <v>77</v>
      </c>
      <c r="J42" s="31"/>
      <c r="K42" s="31"/>
      <c r="L42" s="31"/>
      <c r="M42" s="31"/>
    </row>
    <row r="43" spans="1:13" s="27" customFormat="1" x14ac:dyDescent="0.2">
      <c r="A43" s="18" t="s">
        <v>202</v>
      </c>
      <c r="B43" s="18" t="s">
        <v>43</v>
      </c>
      <c r="C43" s="19" t="s">
        <v>146</v>
      </c>
      <c r="D43" s="21">
        <v>-23.966899999999999</v>
      </c>
      <c r="E43" s="21">
        <v>-55.0242</v>
      </c>
      <c r="F43" s="21">
        <v>402</v>
      </c>
      <c r="G43" s="23">
        <v>39605</v>
      </c>
      <c r="H43" s="21">
        <v>1</v>
      </c>
      <c r="I43" s="19" t="s">
        <v>78</v>
      </c>
      <c r="J43" s="24"/>
      <c r="K43" s="24"/>
      <c r="L43" s="24"/>
      <c r="M43" s="24"/>
    </row>
    <row r="44" spans="1:13" s="27" customFormat="1" x14ac:dyDescent="0.2">
      <c r="A44" s="18" t="s">
        <v>203</v>
      </c>
      <c r="B44" s="18" t="s">
        <v>90</v>
      </c>
      <c r="C44" s="19" t="s">
        <v>148</v>
      </c>
      <c r="D44" s="64">
        <v>-20351444</v>
      </c>
      <c r="E44" s="64">
        <v>-51430222</v>
      </c>
      <c r="F44" s="21">
        <v>374</v>
      </c>
      <c r="G44" s="23">
        <v>43196</v>
      </c>
      <c r="H44" s="21">
        <v>1</v>
      </c>
      <c r="I44" s="19" t="s">
        <v>149</v>
      </c>
      <c r="J44" s="24"/>
      <c r="K44" s="24"/>
      <c r="L44" s="24"/>
      <c r="M44" s="24"/>
    </row>
    <row r="45" spans="1:13" s="34" customFormat="1" x14ac:dyDescent="0.2">
      <c r="A45" s="29" t="s">
        <v>204</v>
      </c>
      <c r="B45" s="29" t="s">
        <v>43</v>
      </c>
      <c r="C45" s="19" t="s">
        <v>150</v>
      </c>
      <c r="D45" s="19">
        <v>-17.634699999999999</v>
      </c>
      <c r="E45" s="19">
        <v>-54.760100000000001</v>
      </c>
      <c r="F45" s="19">
        <v>486</v>
      </c>
      <c r="G45" s="20" t="s">
        <v>79</v>
      </c>
      <c r="H45" s="19">
        <v>1</v>
      </c>
      <c r="I45" s="21" t="s">
        <v>80</v>
      </c>
      <c r="J45" s="33"/>
      <c r="K45" s="33"/>
      <c r="L45" s="33"/>
      <c r="M45" s="33"/>
    </row>
    <row r="46" spans="1:13" x14ac:dyDescent="0.2">
      <c r="A46" s="18" t="s">
        <v>205</v>
      </c>
      <c r="B46" s="18" t="s">
        <v>43</v>
      </c>
      <c r="C46" s="19" t="s">
        <v>151</v>
      </c>
      <c r="D46" s="21">
        <v>-20.783300000000001</v>
      </c>
      <c r="E46" s="21">
        <v>-51.7</v>
      </c>
      <c r="F46" s="21">
        <v>313</v>
      </c>
      <c r="G46" s="23">
        <v>37137</v>
      </c>
      <c r="H46" s="21">
        <v>1</v>
      </c>
      <c r="I46" s="19" t="s">
        <v>81</v>
      </c>
      <c r="J46" s="24"/>
      <c r="K46" s="24"/>
      <c r="L46" s="24"/>
      <c r="M46" s="24"/>
    </row>
    <row r="47" spans="1:13" ht="18" customHeight="1" x14ac:dyDescent="0.2">
      <c r="A47" s="35"/>
      <c r="B47" s="36"/>
      <c r="C47" s="37"/>
      <c r="D47" s="37"/>
      <c r="E47" s="37"/>
      <c r="F47" s="37"/>
      <c r="G47" s="15" t="s">
        <v>82</v>
      </c>
      <c r="H47" s="19">
        <f>SUM(H2:H46)</f>
        <v>45</v>
      </c>
      <c r="I47" s="35"/>
      <c r="J47" s="24"/>
      <c r="K47" s="24"/>
      <c r="L47" s="24"/>
      <c r="M47" s="24"/>
    </row>
    <row r="48" spans="1:13" x14ac:dyDescent="0.2">
      <c r="A48" s="24" t="s">
        <v>83</v>
      </c>
      <c r="B48" s="38"/>
      <c r="C48" s="38"/>
      <c r="D48" s="38"/>
      <c r="E48" s="38"/>
      <c r="F48" s="38"/>
      <c r="G48" s="24"/>
      <c r="H48" s="39"/>
      <c r="I48" s="24"/>
      <c r="J48" s="24"/>
      <c r="K48" s="24"/>
      <c r="L48" s="24"/>
      <c r="M48" s="24"/>
    </row>
    <row r="49" spans="1:13" x14ac:dyDescent="0.2">
      <c r="A49" s="40" t="s">
        <v>84</v>
      </c>
      <c r="B49" s="41"/>
      <c r="C49" s="41"/>
      <c r="D49" s="41"/>
      <c r="E49" s="41"/>
      <c r="F49" s="41"/>
      <c r="G49" s="24"/>
      <c r="H49" s="24"/>
      <c r="I49" s="24"/>
      <c r="J49" s="24"/>
      <c r="K49" s="24"/>
      <c r="L49" s="24"/>
      <c r="M49" s="24"/>
    </row>
    <row r="50" spans="1:13" x14ac:dyDescent="0.2">
      <c r="A50" s="24"/>
      <c r="B50" s="41"/>
      <c r="C50" s="41"/>
      <c r="D50" s="41"/>
      <c r="E50" s="41"/>
      <c r="F50" s="41"/>
      <c r="G50" s="24"/>
      <c r="H50" s="24"/>
      <c r="I50" s="24"/>
      <c r="J50" s="24"/>
      <c r="K50" s="24"/>
      <c r="L50" s="24"/>
      <c r="M50" s="24"/>
    </row>
    <row r="51" spans="1:13" x14ac:dyDescent="0.2">
      <c r="A51" s="24"/>
      <c r="B51" s="41"/>
      <c r="C51" s="41"/>
      <c r="D51" s="41"/>
      <c r="E51" s="41"/>
      <c r="F51" s="41"/>
      <c r="G51" s="24"/>
      <c r="H51" s="24"/>
      <c r="I51" s="24"/>
      <c r="J51" s="24"/>
      <c r="K51" s="24"/>
      <c r="L51" s="24"/>
      <c r="M51" s="24"/>
    </row>
    <row r="52" spans="1:13" x14ac:dyDescent="0.2">
      <c r="A52" s="24"/>
      <c r="B52" s="41"/>
      <c r="C52" s="41"/>
      <c r="D52" s="41"/>
      <c r="E52" s="41"/>
      <c r="F52" s="41"/>
      <c r="G52" s="24"/>
      <c r="H52" s="24"/>
      <c r="I52" s="24"/>
      <c r="J52" s="24"/>
      <c r="K52" s="24"/>
      <c r="L52" s="24"/>
      <c r="M52" s="24"/>
    </row>
    <row r="53" spans="1:13" x14ac:dyDescent="0.2">
      <c r="A53" s="24"/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  <c r="M53" s="24"/>
    </row>
    <row r="54" spans="1:13" x14ac:dyDescent="0.2">
      <c r="A54" s="24"/>
      <c r="B54" s="41"/>
      <c r="C54" s="41"/>
      <c r="D54" s="41"/>
      <c r="E54" s="41"/>
      <c r="F54" s="41"/>
      <c r="G54" s="24"/>
      <c r="H54" s="24"/>
      <c r="I54" s="24"/>
      <c r="J54" s="24"/>
      <c r="K54" s="24"/>
      <c r="L54" s="24"/>
      <c r="M54" s="24"/>
    </row>
    <row r="55" spans="1:13" x14ac:dyDescent="0.2">
      <c r="A55" s="24"/>
      <c r="B55" s="41"/>
      <c r="C55" s="41"/>
      <c r="D55" s="41"/>
      <c r="E55" s="41"/>
      <c r="F55" s="41"/>
      <c r="G55" s="24"/>
      <c r="H55" s="24"/>
      <c r="I55" s="24"/>
      <c r="J55" s="24"/>
      <c r="K55" s="24"/>
      <c r="L55" s="24"/>
      <c r="M55" s="24"/>
    </row>
    <row r="56" spans="1:13" x14ac:dyDescent="0.2">
      <c r="A56" s="24"/>
      <c r="B56" s="41"/>
      <c r="C56" s="41"/>
      <c r="D56" s="41"/>
      <c r="E56" s="41"/>
      <c r="F56" s="41"/>
      <c r="G56" s="24"/>
      <c r="H56" s="24"/>
      <c r="I56" s="24"/>
      <c r="J56" s="24"/>
      <c r="K56" s="24"/>
      <c r="L56" s="24"/>
      <c r="M56" s="24"/>
    </row>
    <row r="57" spans="1:13" x14ac:dyDescent="0.2">
      <c r="A57" s="24"/>
      <c r="B57" s="41"/>
      <c r="C57" s="41"/>
      <c r="D57" s="41"/>
      <c r="E57" s="41"/>
      <c r="F57" s="41"/>
      <c r="G57" s="24"/>
      <c r="H57" s="24"/>
      <c r="I57" s="24"/>
      <c r="J57" s="24"/>
      <c r="K57" s="24"/>
      <c r="L57" s="24"/>
      <c r="M57" s="24"/>
    </row>
    <row r="58" spans="1:13" x14ac:dyDescent="0.2">
      <c r="A58" s="24"/>
      <c r="B58" s="41"/>
      <c r="C58" s="41"/>
      <c r="D58" s="41"/>
      <c r="E58" s="41"/>
      <c r="F58" s="41"/>
      <c r="G58" s="24"/>
      <c r="H58" s="24"/>
      <c r="I58" s="24"/>
      <c r="J58" s="24"/>
      <c r="K58" s="24"/>
      <c r="L58" s="24"/>
      <c r="M58" s="24"/>
    </row>
    <row r="59" spans="1:13" x14ac:dyDescent="0.2">
      <c r="A59" s="24"/>
      <c r="B59" s="41"/>
      <c r="C59" s="41"/>
      <c r="D59" s="41"/>
      <c r="E59" s="41"/>
      <c r="F59" s="41" t="s">
        <v>35</v>
      </c>
      <c r="G59" s="24"/>
      <c r="H59" s="24"/>
      <c r="I59" s="24"/>
      <c r="J59" s="24"/>
      <c r="K59" s="24"/>
      <c r="L59" s="24"/>
      <c r="M59" s="24"/>
    </row>
    <row r="60" spans="1:13" x14ac:dyDescent="0.2">
      <c r="A60" s="24"/>
      <c r="B60" s="41"/>
      <c r="C60" s="41"/>
      <c r="D60" s="41"/>
      <c r="E60" s="41"/>
      <c r="F60" s="41"/>
      <c r="G60" s="24"/>
      <c r="H60" s="24"/>
      <c r="I60" s="24"/>
      <c r="J60" s="24"/>
      <c r="K60" s="24"/>
      <c r="L60" s="24"/>
      <c r="M60" s="24"/>
    </row>
    <row r="61" spans="1:13" x14ac:dyDescent="0.2">
      <c r="A61" s="24"/>
      <c r="B61" s="41"/>
      <c r="C61" s="41"/>
      <c r="D61" s="41"/>
      <c r="E61" s="41"/>
      <c r="F61" s="41"/>
      <c r="G61" s="24"/>
      <c r="H61" s="24"/>
      <c r="I61" s="24"/>
      <c r="J61" s="24"/>
      <c r="K61" s="24"/>
      <c r="L61" s="24"/>
      <c r="M61" s="24"/>
    </row>
    <row r="62" spans="1:13" x14ac:dyDescent="0.2">
      <c r="A62" s="24"/>
      <c r="B62" s="41"/>
      <c r="C62" s="41"/>
      <c r="D62" s="41"/>
      <c r="E62" s="41"/>
      <c r="F62" s="41"/>
      <c r="G62" s="24"/>
      <c r="H62" s="24"/>
      <c r="I62" s="24"/>
      <c r="J62" s="24"/>
      <c r="K62" s="24"/>
      <c r="L62" s="24"/>
      <c r="M62" s="24"/>
    </row>
    <row r="63" spans="1:13" x14ac:dyDescent="0.2">
      <c r="A63" s="24"/>
      <c r="B63" s="41"/>
      <c r="C63" s="41"/>
      <c r="D63" s="41"/>
      <c r="E63" s="41"/>
      <c r="F63" s="41"/>
      <c r="G63" s="24"/>
      <c r="H63" s="24"/>
      <c r="I63" s="24"/>
      <c r="J63" s="24"/>
      <c r="K63" s="24"/>
      <c r="L63" s="24"/>
      <c r="M63" s="24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29" width="5" style="2" customWidth="1"/>
    <col min="30" max="30" width="7.42578125" style="7" customWidth="1"/>
    <col min="31" max="31" width="7.28515625" style="9" bestFit="1" customWidth="1"/>
  </cols>
  <sheetData>
    <row r="1" spans="1:33" ht="20.100000000000001" customHeight="1" x14ac:dyDescent="0.2">
      <c r="A1" s="157" t="s">
        <v>223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9"/>
    </row>
    <row r="2" spans="1:33" ht="20.100000000000001" customHeight="1" x14ac:dyDescent="0.2">
      <c r="A2" s="160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3" s="4" customFormat="1" ht="20.100000000000001" customHeight="1" x14ac:dyDescent="0.2">
      <c r="A3" s="161"/>
      <c r="B3" s="155">
        <v>1</v>
      </c>
      <c r="C3" s="155">
        <f>SUM(B3+1)</f>
        <v>2</v>
      </c>
      <c r="D3" s="155">
        <f t="shared" ref="D3:AC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89" t="s">
        <v>27</v>
      </c>
      <c r="AE3" s="56" t="s">
        <v>26</v>
      </c>
    </row>
    <row r="4" spans="1:33" s="5" customFormat="1" ht="20.100000000000001" customHeight="1" x14ac:dyDescent="0.2">
      <c r="A4" s="162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89" t="s">
        <v>25</v>
      </c>
      <c r="AE4" s="56" t="s">
        <v>25</v>
      </c>
    </row>
    <row r="5" spans="1:33" s="5" customFormat="1" x14ac:dyDescent="0.2">
      <c r="A5" s="54" t="s">
        <v>30</v>
      </c>
      <c r="B5" s="97">
        <f>[1]Fevereiro!$C$5</f>
        <v>32.4</v>
      </c>
      <c r="C5" s="97">
        <f>[1]Fevereiro!$C$6</f>
        <v>35.299999999999997</v>
      </c>
      <c r="D5" s="97">
        <f>[1]Fevereiro!$C$7</f>
        <v>30.7</v>
      </c>
      <c r="E5" s="97">
        <f>[1]Fevereiro!$C$8</f>
        <v>33.4</v>
      </c>
      <c r="F5" s="97">
        <f>[1]Fevereiro!$C$9</f>
        <v>32.799999999999997</v>
      </c>
      <c r="G5" s="97">
        <f>[1]Fevereiro!$C$10</f>
        <v>33.5</v>
      </c>
      <c r="H5" s="97">
        <f>[1]Fevereiro!$C$11</f>
        <v>31.5</v>
      </c>
      <c r="I5" s="97">
        <f>[1]Fevereiro!$C$12</f>
        <v>35.200000000000003</v>
      </c>
      <c r="J5" s="97">
        <f>[1]Fevereiro!$C$13</f>
        <v>34.799999999999997</v>
      </c>
      <c r="K5" s="97">
        <f>[1]Fevereiro!$C$14</f>
        <v>29.7</v>
      </c>
      <c r="L5" s="97">
        <f>[1]Fevereiro!$C$15</f>
        <v>31.9</v>
      </c>
      <c r="M5" s="97">
        <f>[1]Fevereiro!$C$16</f>
        <v>33.9</v>
      </c>
      <c r="N5" s="97">
        <f>[1]Fevereiro!$C$17</f>
        <v>33</v>
      </c>
      <c r="O5" s="97">
        <f>[1]Fevereiro!$C$18</f>
        <v>34.9</v>
      </c>
      <c r="P5" s="97">
        <f>[1]Fevereiro!$C$19</f>
        <v>33.9</v>
      </c>
      <c r="Q5" s="97">
        <f>[1]Fevereiro!$C$20</f>
        <v>32.6</v>
      </c>
      <c r="R5" s="97">
        <f>[1]Fevereiro!$C$21</f>
        <v>28</v>
      </c>
      <c r="S5" s="97">
        <f>[1]Fevereiro!$C$22</f>
        <v>30.3</v>
      </c>
      <c r="T5" s="97">
        <f>[1]Fevereiro!$C$23</f>
        <v>30</v>
      </c>
      <c r="U5" s="97">
        <f>[1]Fevereiro!$C$24</f>
        <v>26.3</v>
      </c>
      <c r="V5" s="97">
        <f>[1]Fevereiro!$C$25</f>
        <v>30.7</v>
      </c>
      <c r="W5" s="97">
        <f>[1]Fevereiro!$C$26</f>
        <v>34.700000000000003</v>
      </c>
      <c r="X5" s="97">
        <f>[1]Fevereiro!$C$27</f>
        <v>33.799999999999997</v>
      </c>
      <c r="Y5" s="97">
        <f>[1]Fevereiro!$C$28</f>
        <v>27.3</v>
      </c>
      <c r="Z5" s="97">
        <f>[1]Fevereiro!$C$29</f>
        <v>33.6</v>
      </c>
      <c r="AA5" s="97">
        <f>[1]Fevereiro!$C$30</f>
        <v>31.8</v>
      </c>
      <c r="AB5" s="97">
        <f>[1]Fevereiro!$C$31</f>
        <v>35.200000000000003</v>
      </c>
      <c r="AC5" s="97">
        <f>[1]Fevereiro!$C$32</f>
        <v>35.799999999999997</v>
      </c>
      <c r="AD5" s="98">
        <f>MAX(B5:AC5)</f>
        <v>35.799999999999997</v>
      </c>
      <c r="AE5" s="79">
        <f>AVERAGE(B5:AC5)</f>
        <v>32.392857142857132</v>
      </c>
    </row>
    <row r="6" spans="1:33" x14ac:dyDescent="0.2">
      <c r="A6" s="54" t="s">
        <v>0</v>
      </c>
      <c r="B6" s="11">
        <f>[2]Fevereiro!$C$5</f>
        <v>30.7</v>
      </c>
      <c r="C6" s="11">
        <f>[2]Fevereiro!$C$6</f>
        <v>31.8</v>
      </c>
      <c r="D6" s="11">
        <f>[2]Fevereiro!$C$7</f>
        <v>25.8</v>
      </c>
      <c r="E6" s="11">
        <f>[2]Fevereiro!$C$8</f>
        <v>31.4</v>
      </c>
      <c r="F6" s="11">
        <f>[2]Fevereiro!$C$9</f>
        <v>32.9</v>
      </c>
      <c r="G6" s="11">
        <f>[2]Fevereiro!$C$10</f>
        <v>33.4</v>
      </c>
      <c r="H6" s="11">
        <f>[2]Fevereiro!$C$11</f>
        <v>32.6</v>
      </c>
      <c r="I6" s="11">
        <f>[2]Fevereiro!$C$12</f>
        <v>35</v>
      </c>
      <c r="J6" s="11">
        <f>[2]Fevereiro!$C$13</f>
        <v>32.799999999999997</v>
      </c>
      <c r="K6" s="11">
        <f>[2]Fevereiro!$C$14</f>
        <v>30.9</v>
      </c>
      <c r="L6" s="11">
        <f>[2]Fevereiro!$C$15</f>
        <v>32.799999999999997</v>
      </c>
      <c r="M6" s="11">
        <f>[2]Fevereiro!$C$16</f>
        <v>32.700000000000003</v>
      </c>
      <c r="N6" s="11">
        <f>[2]Fevereiro!$C$17</f>
        <v>29.8</v>
      </c>
      <c r="O6" s="11">
        <f>[2]Fevereiro!$C$18</f>
        <v>34.799999999999997</v>
      </c>
      <c r="P6" s="11">
        <f>[2]Fevereiro!$C$19</f>
        <v>30</v>
      </c>
      <c r="Q6" s="11">
        <f>[2]Fevereiro!$C$20</f>
        <v>30.9</v>
      </c>
      <c r="R6" s="11">
        <f>[2]Fevereiro!$C$21</f>
        <v>27.8</v>
      </c>
      <c r="S6" s="11">
        <f>[2]Fevereiro!$C$22</f>
        <v>26.2</v>
      </c>
      <c r="T6" s="11">
        <f>[2]Fevereiro!$C$23</f>
        <v>28.6</v>
      </c>
      <c r="U6" s="11">
        <f>[2]Fevereiro!$C$24</f>
        <v>22.8</v>
      </c>
      <c r="V6" s="11">
        <f>[2]Fevereiro!$C$25</f>
        <v>30.6</v>
      </c>
      <c r="W6" s="11">
        <f>[2]Fevereiro!$C$26</f>
        <v>32.6</v>
      </c>
      <c r="X6" s="11">
        <f>[2]Fevereiro!$C$27</f>
        <v>30.7</v>
      </c>
      <c r="Y6" s="11">
        <f>[2]Fevereiro!$C$28</f>
        <v>27.6</v>
      </c>
      <c r="Z6" s="11">
        <f>[2]Fevereiro!$C$29</f>
        <v>32.799999999999997</v>
      </c>
      <c r="AA6" s="11">
        <f>[2]Fevereiro!$C$30</f>
        <v>26.6</v>
      </c>
      <c r="AB6" s="11">
        <f>[2]Fevereiro!$C$31</f>
        <v>29.2</v>
      </c>
      <c r="AC6" s="11">
        <f>[2]Fevereiro!$C$32</f>
        <v>32</v>
      </c>
      <c r="AD6" s="98">
        <f t="shared" ref="AD6:AD49" si="1">MAX(B6:AC6)</f>
        <v>35</v>
      </c>
      <c r="AE6" s="79">
        <f t="shared" ref="AE6:AE49" si="2">AVERAGE(B6:AC6)</f>
        <v>30.564285714285717</v>
      </c>
    </row>
    <row r="7" spans="1:33" x14ac:dyDescent="0.2">
      <c r="A7" s="54" t="s">
        <v>89</v>
      </c>
      <c r="B7" s="11">
        <f>[3]Fevereiro!$C$5</f>
        <v>30.2</v>
      </c>
      <c r="C7" s="11">
        <f>[3]Fevereiro!$C$6</f>
        <v>33.299999999999997</v>
      </c>
      <c r="D7" s="11">
        <f>[3]Fevereiro!$C$7</f>
        <v>27.1</v>
      </c>
      <c r="E7" s="11">
        <f>[3]Fevereiro!$C$8</f>
        <v>28.3</v>
      </c>
      <c r="F7" s="11">
        <f>[3]Fevereiro!$C$9</f>
        <v>33.1</v>
      </c>
      <c r="G7" s="11">
        <f>[3]Fevereiro!$C$10</f>
        <v>33.799999999999997</v>
      </c>
      <c r="H7" s="11">
        <f>[3]Fevereiro!$C$11</f>
        <v>31.4</v>
      </c>
      <c r="I7" s="11">
        <f>[3]Fevereiro!$C$12</f>
        <v>34</v>
      </c>
      <c r="J7" s="11">
        <f>[3]Fevereiro!$C$13</f>
        <v>34.799999999999997</v>
      </c>
      <c r="K7" s="11">
        <f>[3]Fevereiro!$C$14</f>
        <v>30.5</v>
      </c>
      <c r="L7" s="11">
        <f>[3]Fevereiro!$C$15</f>
        <v>29.9</v>
      </c>
      <c r="M7" s="11">
        <f>[3]Fevereiro!$C$16</f>
        <v>31.8</v>
      </c>
      <c r="N7" s="11">
        <f>[3]Fevereiro!$C$17</f>
        <v>30.5</v>
      </c>
      <c r="O7" s="11">
        <f>[3]Fevereiro!$C$18</f>
        <v>33.299999999999997</v>
      </c>
      <c r="P7" s="11">
        <f>[3]Fevereiro!$C$19</f>
        <v>28.4</v>
      </c>
      <c r="Q7" s="11">
        <f>[3]Fevereiro!$C$20</f>
        <v>29.7</v>
      </c>
      <c r="R7" s="11">
        <f>[3]Fevereiro!$C$21</f>
        <v>28.5</v>
      </c>
      <c r="S7" s="11">
        <f>[3]Fevereiro!$C$22</f>
        <v>28.6</v>
      </c>
      <c r="T7" s="11">
        <f>[3]Fevereiro!$C$23</f>
        <v>26</v>
      </c>
      <c r="U7" s="11">
        <f>[3]Fevereiro!$C$24</f>
        <v>25.8</v>
      </c>
      <c r="V7" s="11">
        <f>[3]Fevereiro!$C$25</f>
        <v>28.2</v>
      </c>
      <c r="W7" s="11">
        <f>[3]Fevereiro!$C$26</f>
        <v>32.299999999999997</v>
      </c>
      <c r="X7" s="11">
        <f>[3]Fevereiro!$C$27</f>
        <v>31.7</v>
      </c>
      <c r="Y7" s="11">
        <f>[3]Fevereiro!$C$28</f>
        <v>23.6</v>
      </c>
      <c r="Z7" s="11">
        <f>[3]Fevereiro!$C$29</f>
        <v>31.6</v>
      </c>
      <c r="AA7" s="11">
        <f>[3]Fevereiro!$C$30</f>
        <v>28.6</v>
      </c>
      <c r="AB7" s="11">
        <f>[3]Fevereiro!$C$31</f>
        <v>32.799999999999997</v>
      </c>
      <c r="AC7" s="11">
        <f>[3]Fevereiro!$C$32</f>
        <v>32.9</v>
      </c>
      <c r="AD7" s="98">
        <f t="shared" si="1"/>
        <v>34.799999999999997</v>
      </c>
      <c r="AE7" s="79">
        <f t="shared" si="2"/>
        <v>30.382142857142856</v>
      </c>
    </row>
    <row r="8" spans="1:33" x14ac:dyDescent="0.2">
      <c r="A8" s="54" t="s">
        <v>1</v>
      </c>
      <c r="B8" s="11">
        <f>[4]Fevereiro!$C$5</f>
        <v>31.9</v>
      </c>
      <c r="C8" s="11">
        <f>[4]Fevereiro!$C$6</f>
        <v>34.200000000000003</v>
      </c>
      <c r="D8" s="11">
        <f>[4]Fevereiro!$C$7</f>
        <v>27.4</v>
      </c>
      <c r="E8" s="11">
        <f>[4]Fevereiro!$C$8</f>
        <v>26.5</v>
      </c>
      <c r="F8" s="11">
        <f>[4]Fevereiro!$C$9</f>
        <v>33.799999999999997</v>
      </c>
      <c r="G8" s="11">
        <f>[4]Fevereiro!$C$10</f>
        <v>34.700000000000003</v>
      </c>
      <c r="H8" s="11">
        <f>[4]Fevereiro!$C$11</f>
        <v>33.1</v>
      </c>
      <c r="I8" s="11">
        <f>[4]Fevereiro!$C$12</f>
        <v>34.700000000000003</v>
      </c>
      <c r="J8" s="11">
        <f>[4]Fevereiro!$C$13</f>
        <v>35.200000000000003</v>
      </c>
      <c r="K8" s="11">
        <f>[4]Fevereiro!$C$14</f>
        <v>26.7</v>
      </c>
      <c r="L8" s="11">
        <f>[4]Fevereiro!$C$15</f>
        <v>32.1</v>
      </c>
      <c r="M8" s="11">
        <f>[4]Fevereiro!$C$16</f>
        <v>32.5</v>
      </c>
      <c r="N8" s="11">
        <f>[4]Fevereiro!$C$17</f>
        <v>30.6</v>
      </c>
      <c r="O8" s="11">
        <f>[4]Fevereiro!$C$18</f>
        <v>33.9</v>
      </c>
      <c r="P8" s="11">
        <f>[4]Fevereiro!$C$19</f>
        <v>30.7</v>
      </c>
      <c r="Q8" s="11">
        <f>[4]Fevereiro!$C$20</f>
        <v>31.2</v>
      </c>
      <c r="R8" s="11">
        <f>[4]Fevereiro!$C$21</f>
        <v>29.1</v>
      </c>
      <c r="S8" s="11">
        <f>[4]Fevereiro!$C$22</f>
        <v>29.8</v>
      </c>
      <c r="T8" s="11">
        <f>[4]Fevereiro!$C$23</f>
        <v>31.9</v>
      </c>
      <c r="U8" s="11">
        <f>[4]Fevereiro!$C$24</f>
        <v>28.3</v>
      </c>
      <c r="V8" s="11">
        <f>[4]Fevereiro!$C$25</f>
        <v>31.4</v>
      </c>
      <c r="W8" s="11">
        <f>[4]Fevereiro!$C$26</f>
        <v>33.6</v>
      </c>
      <c r="X8" s="11">
        <f>[4]Fevereiro!$C$27</f>
        <v>32.200000000000003</v>
      </c>
      <c r="Y8" s="11">
        <f>[4]Fevereiro!$C$28</f>
        <v>27.3</v>
      </c>
      <c r="Z8" s="11">
        <f>[4]Fevereiro!$C$29</f>
        <v>32.5</v>
      </c>
      <c r="AA8" s="11">
        <f>[4]Fevereiro!$C$30</f>
        <v>32.9</v>
      </c>
      <c r="AB8" s="11">
        <f>[4]Fevereiro!$C$31</f>
        <v>35</v>
      </c>
      <c r="AC8" s="11">
        <f>[4]Fevereiro!$C$32</f>
        <v>35.200000000000003</v>
      </c>
      <c r="AD8" s="98">
        <f t="shared" si="1"/>
        <v>35.200000000000003</v>
      </c>
      <c r="AE8" s="79">
        <f t="shared" si="2"/>
        <v>31.728571428571424</v>
      </c>
    </row>
    <row r="9" spans="1:33" hidden="1" x14ac:dyDescent="0.2">
      <c r="A9" s="108" t="s">
        <v>152</v>
      </c>
      <c r="B9" s="11" t="str">
        <f>[5]Fevereiro!$C$5</f>
        <v>*</v>
      </c>
      <c r="C9" s="11" t="str">
        <f>[5]Fevereiro!$C$6</f>
        <v>*</v>
      </c>
      <c r="D9" s="11" t="str">
        <f>[5]Fevereiro!$C$7</f>
        <v>*</v>
      </c>
      <c r="E9" s="11" t="str">
        <f>[5]Fevereiro!$C$8</f>
        <v>*</v>
      </c>
      <c r="F9" s="11" t="str">
        <f>[5]Fevereiro!$C$9</f>
        <v>*</v>
      </c>
      <c r="G9" s="11" t="str">
        <f>[5]Fevereiro!$C$10</f>
        <v>*</v>
      </c>
      <c r="H9" s="11" t="str">
        <f>[5]Fevereiro!$C$11</f>
        <v>*</v>
      </c>
      <c r="I9" s="11" t="str">
        <f>[5]Fevereiro!$C$12</f>
        <v>*</v>
      </c>
      <c r="J9" s="11" t="str">
        <f>[5]Fevereiro!$C$13</f>
        <v>*</v>
      </c>
      <c r="K9" s="11" t="str">
        <f>[5]Fevereiro!$C$14</f>
        <v>*</v>
      </c>
      <c r="L9" s="11" t="str">
        <f>[5]Fevereiro!$C$15</f>
        <v>*</v>
      </c>
      <c r="M9" s="11" t="str">
        <f>[5]Fevereiro!$C$16</f>
        <v>*</v>
      </c>
      <c r="N9" s="11" t="str">
        <f>[5]Fevereiro!$C$17</f>
        <v>*</v>
      </c>
      <c r="O9" s="11" t="str">
        <f>[5]Fevereiro!$C$18</f>
        <v>*</v>
      </c>
      <c r="P9" s="11" t="str">
        <f>[5]Fevereiro!$C$19</f>
        <v>*</v>
      </c>
      <c r="Q9" s="11" t="str">
        <f>[5]Fevereiro!$C$20</f>
        <v>*</v>
      </c>
      <c r="R9" s="11" t="str">
        <f>[5]Fevereiro!$C$21</f>
        <v>*</v>
      </c>
      <c r="S9" s="11" t="str">
        <f>[5]Fevereiro!$C$22</f>
        <v>*</v>
      </c>
      <c r="T9" s="11" t="str">
        <f>[5]Fevereiro!$C$23</f>
        <v>*</v>
      </c>
      <c r="U9" s="11" t="str">
        <f>[5]Fevereiro!$C$24</f>
        <v>*</v>
      </c>
      <c r="V9" s="11" t="str">
        <f>[5]Fevereiro!$C$25</f>
        <v>*</v>
      </c>
      <c r="W9" s="11" t="str">
        <f>[5]Fevereiro!$C$26</f>
        <v>*</v>
      </c>
      <c r="X9" s="11" t="str">
        <f>[5]Fevereiro!$C$27</f>
        <v>*</v>
      </c>
      <c r="Y9" s="11" t="str">
        <f>[5]Fevereiro!$C$28</f>
        <v>*</v>
      </c>
      <c r="Z9" s="11" t="str">
        <f>[5]Fevereiro!$C$29</f>
        <v>*</v>
      </c>
      <c r="AA9" s="11" t="str">
        <f>[5]Fevereiro!$C$30</f>
        <v>*</v>
      </c>
      <c r="AB9" s="11" t="str">
        <f>[5]Fevereiro!$C$31</f>
        <v>*</v>
      </c>
      <c r="AC9" s="11" t="str">
        <f>[5]Fevereiro!$C$32</f>
        <v>*</v>
      </c>
      <c r="AD9" s="98">
        <f t="shared" si="1"/>
        <v>0</v>
      </c>
      <c r="AE9" s="79" t="e">
        <f t="shared" si="2"/>
        <v>#DIV/0!</v>
      </c>
    </row>
    <row r="10" spans="1:33" x14ac:dyDescent="0.2">
      <c r="A10" s="54" t="s">
        <v>96</v>
      </c>
      <c r="B10" s="11">
        <f>[6]Fevereiro!$C$5</f>
        <v>29.2</v>
      </c>
      <c r="C10" s="11">
        <f>[6]Fevereiro!$C$6</f>
        <v>31</v>
      </c>
      <c r="D10" s="11">
        <f>[6]Fevereiro!$C$7</f>
        <v>28.8</v>
      </c>
      <c r="E10" s="11">
        <f>[6]Fevereiro!$C$8</f>
        <v>28.8</v>
      </c>
      <c r="F10" s="11">
        <f>[6]Fevereiro!$C$9</f>
        <v>29.3</v>
      </c>
      <c r="G10" s="11">
        <f>[6]Fevereiro!$C$10</f>
        <v>30.7</v>
      </c>
      <c r="H10" s="11">
        <f>[6]Fevereiro!$C$11</f>
        <v>28.7</v>
      </c>
      <c r="I10" s="11">
        <f>[6]Fevereiro!$C$12</f>
        <v>31.3</v>
      </c>
      <c r="J10" s="11">
        <f>[6]Fevereiro!$C$13</f>
        <v>31.2</v>
      </c>
      <c r="K10" s="11">
        <f>[6]Fevereiro!$C$14</f>
        <v>26.9</v>
      </c>
      <c r="L10" s="11">
        <f>[6]Fevereiro!$C$15</f>
        <v>29</v>
      </c>
      <c r="M10" s="11">
        <f>[6]Fevereiro!$C$16</f>
        <v>30.2</v>
      </c>
      <c r="N10" s="11">
        <f>[6]Fevereiro!$C$17</f>
        <v>29.1</v>
      </c>
      <c r="O10" s="11">
        <f>[6]Fevereiro!$C$18</f>
        <v>31.6</v>
      </c>
      <c r="P10" s="11">
        <f>[6]Fevereiro!$C$19</f>
        <v>29.7</v>
      </c>
      <c r="Q10" s="11">
        <f>[6]Fevereiro!$C$20</f>
        <v>29.2</v>
      </c>
      <c r="R10" s="11">
        <f>[6]Fevereiro!$C$21</f>
        <v>25.2</v>
      </c>
      <c r="S10" s="11">
        <f>[6]Fevereiro!$C$22</f>
        <v>27.8</v>
      </c>
      <c r="T10" s="11">
        <f>[6]Fevereiro!$C$23</f>
        <v>28.4</v>
      </c>
      <c r="U10" s="11">
        <f>[6]Fevereiro!$C$24</f>
        <v>27.5</v>
      </c>
      <c r="V10" s="11">
        <f>[6]Fevereiro!$C$25</f>
        <v>28.6</v>
      </c>
      <c r="W10" s="11">
        <f>[6]Fevereiro!$C$26</f>
        <v>30.6</v>
      </c>
      <c r="X10" s="11">
        <f>[6]Fevereiro!$C$27</f>
        <v>30.1</v>
      </c>
      <c r="Y10" s="11">
        <f>[6]Fevereiro!$C$28</f>
        <v>27.9</v>
      </c>
      <c r="Z10" s="11">
        <f>[6]Fevereiro!$C$29</f>
        <v>31</v>
      </c>
      <c r="AA10" s="11">
        <f>[6]Fevereiro!$C$30</f>
        <v>29.6</v>
      </c>
      <c r="AB10" s="11">
        <f>[6]Fevereiro!$C$31</f>
        <v>33.1</v>
      </c>
      <c r="AC10" s="11">
        <f>[6]Fevereiro!$C$32</f>
        <v>33.299999999999997</v>
      </c>
      <c r="AD10" s="98">
        <f t="shared" si="1"/>
        <v>33.299999999999997</v>
      </c>
      <c r="AE10" s="79">
        <f t="shared" si="2"/>
        <v>29.564285714285713</v>
      </c>
    </row>
    <row r="11" spans="1:33" x14ac:dyDescent="0.2">
      <c r="A11" s="54" t="s">
        <v>52</v>
      </c>
      <c r="B11" s="11">
        <f>[7]Fevereiro!$C$5</f>
        <v>31.4</v>
      </c>
      <c r="C11" s="11">
        <f>[7]Fevereiro!$C$6</f>
        <v>31.5</v>
      </c>
      <c r="D11" s="11">
        <f>[7]Fevereiro!$C$7</f>
        <v>28.4</v>
      </c>
      <c r="E11" s="11">
        <f>[7]Fevereiro!$C$8</f>
        <v>29.4</v>
      </c>
      <c r="F11" s="11">
        <f>[7]Fevereiro!$C$9</f>
        <v>31.7</v>
      </c>
      <c r="G11" s="11">
        <f>[7]Fevereiro!$C$10</f>
        <v>33.200000000000003</v>
      </c>
      <c r="H11" s="11">
        <f>[7]Fevereiro!$C$11</f>
        <v>31.3</v>
      </c>
      <c r="I11" s="11">
        <f>[7]Fevereiro!$C$12</f>
        <v>31.3</v>
      </c>
      <c r="J11" s="11">
        <f>[7]Fevereiro!$C$13</f>
        <v>34</v>
      </c>
      <c r="K11" s="11">
        <f>[7]Fevereiro!$C$14</f>
        <v>28.4</v>
      </c>
      <c r="L11" s="11">
        <f>[7]Fevereiro!$C$15</f>
        <v>29.8</v>
      </c>
      <c r="M11" s="11">
        <f>[7]Fevereiro!$C$16</f>
        <v>30.8</v>
      </c>
      <c r="N11" s="11">
        <f>[7]Fevereiro!$C$17</f>
        <v>31.7</v>
      </c>
      <c r="O11" s="11">
        <f>[7]Fevereiro!$C$18</f>
        <v>34.5</v>
      </c>
      <c r="P11" s="11">
        <f>[7]Fevereiro!$C$19</f>
        <v>33.6</v>
      </c>
      <c r="Q11" s="11">
        <f>[7]Fevereiro!$C$20</f>
        <v>31.5</v>
      </c>
      <c r="R11" s="11">
        <f>[7]Fevereiro!$C$21</f>
        <v>27</v>
      </c>
      <c r="S11" s="11">
        <f>[7]Fevereiro!$C$22</f>
        <v>29.4</v>
      </c>
      <c r="T11" s="11">
        <f>[7]Fevereiro!$C$23</f>
        <v>27.7</v>
      </c>
      <c r="U11" s="11">
        <f>[7]Fevereiro!$C$24</f>
        <v>23.7</v>
      </c>
      <c r="V11" s="11">
        <f>[7]Fevereiro!$C$25</f>
        <v>28.1</v>
      </c>
      <c r="W11" s="11">
        <f>[7]Fevereiro!$C$26</f>
        <v>31.4</v>
      </c>
      <c r="X11" s="11">
        <f>[7]Fevereiro!$C$27</f>
        <v>31.2</v>
      </c>
      <c r="Y11" s="11">
        <f>[7]Fevereiro!$C$28</f>
        <v>26.4</v>
      </c>
      <c r="Z11" s="11">
        <f>[7]Fevereiro!$C$29</f>
        <v>31.5</v>
      </c>
      <c r="AA11" s="11">
        <f>[7]Fevereiro!$C$30</f>
        <v>30.4</v>
      </c>
      <c r="AB11" s="11">
        <f>[7]Fevereiro!$C$31</f>
        <v>32.299999999999997</v>
      </c>
      <c r="AC11" s="11">
        <f>[7]Fevereiro!$C$32</f>
        <v>31</v>
      </c>
      <c r="AD11" s="98">
        <f t="shared" si="1"/>
        <v>34.5</v>
      </c>
      <c r="AE11" s="79">
        <f t="shared" si="2"/>
        <v>30.45</v>
      </c>
    </row>
    <row r="12" spans="1:33" hidden="1" x14ac:dyDescent="0.2">
      <c r="A12" s="109" t="s">
        <v>31</v>
      </c>
      <c r="B12" s="11" t="str">
        <f>[8]Fevereiro!$C$5</f>
        <v>*</v>
      </c>
      <c r="C12" s="11" t="str">
        <f>[8]Fevereiro!$C$6</f>
        <v>*</v>
      </c>
      <c r="D12" s="11" t="str">
        <f>[8]Fevereiro!$C$7</f>
        <v>*</v>
      </c>
      <c r="E12" s="11" t="str">
        <f>[8]Fevereiro!$C$8</f>
        <v>*</v>
      </c>
      <c r="F12" s="11" t="str">
        <f>[8]Fevereiro!$C$9</f>
        <v>*</v>
      </c>
      <c r="G12" s="11" t="str">
        <f>[8]Fevereiro!$C$10</f>
        <v>*</v>
      </c>
      <c r="H12" s="11" t="str">
        <f>[8]Fevereiro!$C$11</f>
        <v>*</v>
      </c>
      <c r="I12" s="11" t="str">
        <f>[8]Fevereiro!$C$12</f>
        <v>*</v>
      </c>
      <c r="J12" s="11" t="str">
        <f>[8]Fevereiro!$C$13</f>
        <v>*</v>
      </c>
      <c r="K12" s="11" t="str">
        <f>[8]Fevereiro!$C$14</f>
        <v>*</v>
      </c>
      <c r="L12" s="11" t="str">
        <f>[8]Fevereiro!$C$15</f>
        <v>*</v>
      </c>
      <c r="M12" s="11" t="str">
        <f>[8]Fevereiro!$C$16</f>
        <v>*</v>
      </c>
      <c r="N12" s="11" t="str">
        <f>[8]Fevereiro!$C$17</f>
        <v>*</v>
      </c>
      <c r="O12" s="11" t="str">
        <f>[8]Fevereiro!$C$18</f>
        <v>*</v>
      </c>
      <c r="P12" s="11" t="str">
        <f>[8]Fevereiro!$C$19</f>
        <v>*</v>
      </c>
      <c r="Q12" s="11" t="str">
        <f>[8]Fevereiro!$C$20</f>
        <v>*</v>
      </c>
      <c r="R12" s="11" t="str">
        <f>[8]Fevereiro!$C$21</f>
        <v>*</v>
      </c>
      <c r="S12" s="11" t="str">
        <f>[8]Fevereiro!$C$22</f>
        <v>*</v>
      </c>
      <c r="T12" s="11" t="str">
        <f>[8]Fevereiro!$C$23</f>
        <v>*</v>
      </c>
      <c r="U12" s="11" t="str">
        <f>[8]Fevereiro!$C$24</f>
        <v>*</v>
      </c>
      <c r="V12" s="11" t="str">
        <f>[8]Fevereiro!$C$25</f>
        <v>*</v>
      </c>
      <c r="W12" s="11" t="str">
        <f>[8]Fevereiro!$C$26</f>
        <v>*</v>
      </c>
      <c r="X12" s="11" t="str">
        <f>[8]Fevereiro!$C$27</f>
        <v>*</v>
      </c>
      <c r="Y12" s="11" t="str">
        <f>[8]Fevereiro!$C$28</f>
        <v>*</v>
      </c>
      <c r="Z12" s="11" t="str">
        <f>[8]Fevereiro!$C$29</f>
        <v>*</v>
      </c>
      <c r="AA12" s="11" t="str">
        <f>[8]Fevereiro!$C$30</f>
        <v>*</v>
      </c>
      <c r="AB12" s="11" t="str">
        <f>[8]Fevereiro!$C$31</f>
        <v>*</v>
      </c>
      <c r="AC12" s="11" t="str">
        <f>[8]Fevereiro!$C$32</f>
        <v>*</v>
      </c>
      <c r="AD12" s="98">
        <f t="shared" si="1"/>
        <v>0</v>
      </c>
      <c r="AE12" s="79" t="e">
        <f t="shared" si="2"/>
        <v>#DIV/0!</v>
      </c>
    </row>
    <row r="13" spans="1:33" x14ac:dyDescent="0.2">
      <c r="A13" s="54" t="s">
        <v>99</v>
      </c>
      <c r="B13" s="11" t="str">
        <f>[9]Fevereiro!$C$5</f>
        <v>*</v>
      </c>
      <c r="C13" s="11" t="str">
        <f>[9]Fevereiro!$C$6</f>
        <v>*</v>
      </c>
      <c r="D13" s="11" t="str">
        <f>[9]Fevereiro!$C$7</f>
        <v>*</v>
      </c>
      <c r="E13" s="11" t="str">
        <f>[9]Fevereiro!$C$8</f>
        <v>*</v>
      </c>
      <c r="F13" s="11" t="str">
        <f>[9]Fevereiro!$C$9</f>
        <v>*</v>
      </c>
      <c r="G13" s="11" t="str">
        <f>[9]Fevereiro!$C$10</f>
        <v>*</v>
      </c>
      <c r="H13" s="11" t="str">
        <f>[9]Fevereiro!$C$11</f>
        <v>*</v>
      </c>
      <c r="I13" s="11" t="str">
        <f>[9]Fevereiro!$C$12</f>
        <v>*</v>
      </c>
      <c r="J13" s="11">
        <f>[9]Fevereiro!$C$13</f>
        <v>35.200000000000003</v>
      </c>
      <c r="K13" s="11">
        <f>[9]Fevereiro!$C$14</f>
        <v>26.6</v>
      </c>
      <c r="L13" s="11">
        <f>[9]Fevereiro!$C$15</f>
        <v>31.2</v>
      </c>
      <c r="M13" s="11">
        <f>[9]Fevereiro!$C$16</f>
        <v>30.5</v>
      </c>
      <c r="N13" s="11">
        <f>[9]Fevereiro!$C$17</f>
        <v>27.8</v>
      </c>
      <c r="O13" s="11">
        <f>[9]Fevereiro!$C$18</f>
        <v>34.6</v>
      </c>
      <c r="P13" s="11">
        <f>[9]Fevereiro!$C$19</f>
        <v>28.3</v>
      </c>
      <c r="Q13" s="11">
        <f>[9]Fevereiro!$C$20</f>
        <v>31.7</v>
      </c>
      <c r="R13" s="11">
        <f>[9]Fevereiro!$C$21</f>
        <v>28.8</v>
      </c>
      <c r="S13" s="11">
        <f>[9]Fevereiro!$C$22</f>
        <v>27.4</v>
      </c>
      <c r="T13" s="11">
        <f>[9]Fevereiro!$C$23</f>
        <v>29.1</v>
      </c>
      <c r="U13" s="11">
        <f>[9]Fevereiro!$C$24</f>
        <v>30.5</v>
      </c>
      <c r="V13" s="11">
        <f>[9]Fevereiro!$C$25</f>
        <v>29</v>
      </c>
      <c r="W13" s="11">
        <f>[9]Fevereiro!$C$26</f>
        <v>33</v>
      </c>
      <c r="X13" s="11">
        <f>[9]Fevereiro!$C$27</f>
        <v>30.9</v>
      </c>
      <c r="Y13" s="11">
        <f>[9]Fevereiro!$C$28</f>
        <v>25.1</v>
      </c>
      <c r="Z13" s="11">
        <f>[9]Fevereiro!$C$29</f>
        <v>32.1</v>
      </c>
      <c r="AA13" s="11">
        <f>[9]Fevereiro!$C$30</f>
        <v>29.7</v>
      </c>
      <c r="AB13" s="11">
        <f>[9]Fevereiro!$C$31</f>
        <v>32.9</v>
      </c>
      <c r="AC13" s="11">
        <f>[9]Fevereiro!$C$32</f>
        <v>34.9</v>
      </c>
      <c r="AD13" s="98">
        <f t="shared" si="1"/>
        <v>35.200000000000003</v>
      </c>
      <c r="AE13" s="79">
        <f t="shared" si="2"/>
        <v>30.464999999999996</v>
      </c>
    </row>
    <row r="14" spans="1:33" hidden="1" x14ac:dyDescent="0.2">
      <c r="A14" s="109" t="s">
        <v>103</v>
      </c>
      <c r="B14" s="11" t="str">
        <f>[10]Fevereiro!$C$5</f>
        <v>*</v>
      </c>
      <c r="C14" s="11" t="str">
        <f>[10]Fevereiro!$C$6</f>
        <v>*</v>
      </c>
      <c r="D14" s="11" t="str">
        <f>[10]Fevereiro!$C$7</f>
        <v>*</v>
      </c>
      <c r="E14" s="11" t="str">
        <f>[10]Fevereiro!$C$8</f>
        <v>*</v>
      </c>
      <c r="F14" s="11" t="str">
        <f>[10]Fevereiro!$C$9</f>
        <v>*</v>
      </c>
      <c r="G14" s="11" t="str">
        <f>[10]Fevereiro!$C$10</f>
        <v>*</v>
      </c>
      <c r="H14" s="11" t="str">
        <f>[10]Fevereiro!$C$11</f>
        <v>*</v>
      </c>
      <c r="I14" s="11" t="str">
        <f>[10]Fevereiro!$C$12</f>
        <v>*</v>
      </c>
      <c r="J14" s="11" t="str">
        <f>[10]Fevereiro!$C$13</f>
        <v>*</v>
      </c>
      <c r="K14" s="11" t="str">
        <f>[10]Fevereiro!$C$14</f>
        <v>*</v>
      </c>
      <c r="L14" s="11" t="str">
        <f>[10]Fevereiro!$C$15</f>
        <v>*</v>
      </c>
      <c r="M14" s="11" t="str">
        <f>[10]Fevereiro!$C$16</f>
        <v>*</v>
      </c>
      <c r="N14" s="11" t="str">
        <f>[10]Fevereiro!$C$17</f>
        <v>*</v>
      </c>
      <c r="O14" s="11" t="str">
        <f>[10]Fevereiro!$C$18</f>
        <v>*</v>
      </c>
      <c r="P14" s="11" t="str">
        <f>[10]Fevereiro!$C$19</f>
        <v>*</v>
      </c>
      <c r="Q14" s="11" t="str">
        <f>[10]Fevereiro!$C$20</f>
        <v>*</v>
      </c>
      <c r="R14" s="11" t="str">
        <f>[10]Fevereiro!$C$21</f>
        <v>*</v>
      </c>
      <c r="S14" s="11" t="str">
        <f>[10]Fevereiro!$C$22</f>
        <v>*</v>
      </c>
      <c r="T14" s="11" t="str">
        <f>[10]Fevereiro!$C$23</f>
        <v>*</v>
      </c>
      <c r="U14" s="11" t="str">
        <f>[10]Fevereiro!$C$24</f>
        <v>*</v>
      </c>
      <c r="V14" s="11" t="str">
        <f>[10]Fevereiro!$C$25</f>
        <v>*</v>
      </c>
      <c r="W14" s="11" t="str">
        <f>[10]Fevereiro!$C$26</f>
        <v>*</v>
      </c>
      <c r="X14" s="11" t="str">
        <f>[10]Fevereiro!$C$27</f>
        <v>*</v>
      </c>
      <c r="Y14" s="11" t="str">
        <f>[10]Fevereiro!$C$28</f>
        <v>*</v>
      </c>
      <c r="Z14" s="11" t="str">
        <f>[10]Fevereiro!$C$29</f>
        <v>*</v>
      </c>
      <c r="AA14" s="11" t="str">
        <f>[10]Fevereiro!$C$30</f>
        <v>*</v>
      </c>
      <c r="AB14" s="11" t="str">
        <f>[10]Fevereiro!$C$31</f>
        <v>*</v>
      </c>
      <c r="AC14" s="11" t="str">
        <f>[10]Fevereiro!$C$32</f>
        <v>*</v>
      </c>
      <c r="AD14" s="98">
        <f t="shared" si="1"/>
        <v>0</v>
      </c>
      <c r="AE14" s="79" t="e">
        <f t="shared" si="2"/>
        <v>#DIV/0!</v>
      </c>
    </row>
    <row r="15" spans="1:33" x14ac:dyDescent="0.2">
      <c r="A15" s="54" t="s">
        <v>106</v>
      </c>
      <c r="B15" s="11">
        <f>[11]Fevereiro!$C$5</f>
        <v>31.2</v>
      </c>
      <c r="C15" s="11">
        <f>[11]Fevereiro!$C$6</f>
        <v>32.1</v>
      </c>
      <c r="D15" s="11">
        <f>[11]Fevereiro!$C$7</f>
        <v>26.2</v>
      </c>
      <c r="E15" s="11">
        <f>[11]Fevereiro!$C$8</f>
        <v>31.8</v>
      </c>
      <c r="F15" s="11">
        <f>[11]Fevereiro!$C$9</f>
        <v>33</v>
      </c>
      <c r="G15" s="11">
        <f>[11]Fevereiro!$C$10</f>
        <v>33.6</v>
      </c>
      <c r="H15" s="11">
        <f>[11]Fevereiro!$C$11</f>
        <v>32.200000000000003</v>
      </c>
      <c r="I15" s="11">
        <f>[11]Fevereiro!$C$12</f>
        <v>33.700000000000003</v>
      </c>
      <c r="J15" s="11">
        <f>[11]Fevereiro!$C$13</f>
        <v>33.4</v>
      </c>
      <c r="K15" s="11">
        <f>[11]Fevereiro!$C$14</f>
        <v>31.3</v>
      </c>
      <c r="L15" s="11">
        <f>[11]Fevereiro!$C$15</f>
        <v>31</v>
      </c>
      <c r="M15" s="11">
        <f>[11]Fevereiro!$C$16</f>
        <v>33.200000000000003</v>
      </c>
      <c r="N15" s="11">
        <f>[11]Fevereiro!$C$17</f>
        <v>29</v>
      </c>
      <c r="O15" s="11">
        <f>[11]Fevereiro!$C$18</f>
        <v>32.799999999999997</v>
      </c>
      <c r="P15" s="11">
        <f>[11]Fevereiro!$C$19</f>
        <v>30.6</v>
      </c>
      <c r="Q15" s="11">
        <f>[11]Fevereiro!$C$20</f>
        <v>30.2</v>
      </c>
      <c r="R15" s="11">
        <f>[11]Fevereiro!$C$21</f>
        <v>27.4</v>
      </c>
      <c r="S15" s="11">
        <f>[11]Fevereiro!$C$22</f>
        <v>28.1</v>
      </c>
      <c r="T15" s="11">
        <f>[11]Fevereiro!$C$23</f>
        <v>27.7</v>
      </c>
      <c r="U15" s="11">
        <f>[11]Fevereiro!$C$24</f>
        <v>23.5</v>
      </c>
      <c r="V15" s="11">
        <f>[11]Fevereiro!$C$25</f>
        <v>28.4</v>
      </c>
      <c r="W15" s="11">
        <f>[11]Fevereiro!$C$26</f>
        <v>30.2</v>
      </c>
      <c r="X15" s="11">
        <f>[11]Fevereiro!$C$27</f>
        <v>31.2</v>
      </c>
      <c r="Y15" s="11">
        <f>[11]Fevereiro!$C$28</f>
        <v>24.4</v>
      </c>
      <c r="Z15" s="11">
        <f>[11]Fevereiro!$C$29</f>
        <v>30.7</v>
      </c>
      <c r="AA15" s="11">
        <f>[11]Fevereiro!$C$30</f>
        <v>28</v>
      </c>
      <c r="AB15" s="11">
        <f>[11]Fevereiro!$C$31</f>
        <v>29.1</v>
      </c>
      <c r="AC15" s="11">
        <f>[11]Fevereiro!$C$32</f>
        <v>32.700000000000003</v>
      </c>
      <c r="AD15" s="98">
        <f t="shared" si="1"/>
        <v>33.700000000000003</v>
      </c>
      <c r="AE15" s="79">
        <f t="shared" si="2"/>
        <v>30.239285714285725</v>
      </c>
    </row>
    <row r="16" spans="1:33" x14ac:dyDescent="0.2">
      <c r="A16" s="54" t="s">
        <v>153</v>
      </c>
      <c r="B16" s="11">
        <f>[12]Fevereiro!$C$5</f>
        <v>30.5</v>
      </c>
      <c r="C16" s="11">
        <f>[12]Fevereiro!$C$6</f>
        <v>32.200000000000003</v>
      </c>
      <c r="D16" s="11">
        <f>[12]Fevereiro!$C$7</f>
        <v>29</v>
      </c>
      <c r="E16" s="11">
        <f>[12]Fevereiro!$C$8</f>
        <v>30.2</v>
      </c>
      <c r="F16" s="11">
        <f>[12]Fevereiro!$C$9</f>
        <v>29.1</v>
      </c>
      <c r="G16" s="11">
        <f>[12]Fevereiro!$C$10</f>
        <v>30.4</v>
      </c>
      <c r="H16" s="11">
        <f>[12]Fevereiro!$C$11</f>
        <v>30.6</v>
      </c>
      <c r="I16" s="11">
        <f>[12]Fevereiro!$C$12</f>
        <v>31.8</v>
      </c>
      <c r="J16" s="11">
        <f>[12]Fevereiro!$C$13</f>
        <v>31.6</v>
      </c>
      <c r="K16" s="11">
        <f>[12]Fevereiro!$C$14</f>
        <v>26.6</v>
      </c>
      <c r="L16" s="11">
        <f>[12]Fevereiro!$C$15</f>
        <v>30.2</v>
      </c>
      <c r="M16" s="11">
        <f>[12]Fevereiro!$C$16</f>
        <v>30.1</v>
      </c>
      <c r="N16" s="11">
        <f>[12]Fevereiro!$C$17</f>
        <v>30</v>
      </c>
      <c r="O16" s="11">
        <f>[12]Fevereiro!$C$18</f>
        <v>32.5</v>
      </c>
      <c r="P16" s="11">
        <f>[12]Fevereiro!$C$19</f>
        <v>31.7</v>
      </c>
      <c r="Q16" s="11">
        <f>[12]Fevereiro!$C$20</f>
        <v>29.8</v>
      </c>
      <c r="R16" s="11">
        <f>[12]Fevereiro!$C$21</f>
        <v>27.4</v>
      </c>
      <c r="S16" s="11">
        <f>[12]Fevereiro!$C$22</f>
        <v>28.5</v>
      </c>
      <c r="T16" s="11">
        <f>[12]Fevereiro!$C$23</f>
        <v>29.6</v>
      </c>
      <c r="U16" s="11">
        <f>[12]Fevereiro!$C$24</f>
        <v>26.4</v>
      </c>
      <c r="V16" s="11">
        <f>[12]Fevereiro!$C$25</f>
        <v>28.6</v>
      </c>
      <c r="W16" s="11">
        <f>[12]Fevereiro!$C$26</f>
        <v>31.8</v>
      </c>
      <c r="X16" s="11">
        <f>[12]Fevereiro!$C$27</f>
        <v>31.2</v>
      </c>
      <c r="Y16" s="11">
        <f>[12]Fevereiro!$C$28</f>
        <v>27.4</v>
      </c>
      <c r="Z16" s="11">
        <f>[12]Fevereiro!$C$29</f>
        <v>32</v>
      </c>
      <c r="AA16" s="11">
        <f>[12]Fevereiro!$C$30</f>
        <v>31</v>
      </c>
      <c r="AB16" s="11">
        <f>[12]Fevereiro!$C$31</f>
        <v>34.1</v>
      </c>
      <c r="AC16" s="11">
        <f>[12]Fevereiro!$C$32</f>
        <v>34.5</v>
      </c>
      <c r="AD16" s="98">
        <f t="shared" si="1"/>
        <v>34.5</v>
      </c>
      <c r="AE16" s="79">
        <f t="shared" si="2"/>
        <v>30.314285714285717</v>
      </c>
      <c r="AG16" s="12" t="s">
        <v>35</v>
      </c>
    </row>
    <row r="17" spans="1:36" x14ac:dyDescent="0.2">
      <c r="A17" s="54" t="s">
        <v>2</v>
      </c>
      <c r="B17" s="11">
        <f>[13]Fevereiro!$C$5</f>
        <v>28.8</v>
      </c>
      <c r="C17" s="11">
        <f>[13]Fevereiro!$C$6</f>
        <v>31</v>
      </c>
      <c r="D17" s="11">
        <f>[13]Fevereiro!$C$7</f>
        <v>27.9</v>
      </c>
      <c r="E17" s="11">
        <f>[13]Fevereiro!$C$8</f>
        <v>27.4</v>
      </c>
      <c r="F17" s="11">
        <f>[13]Fevereiro!$C$9</f>
        <v>30.8</v>
      </c>
      <c r="G17" s="11">
        <f>[13]Fevereiro!$C$10</f>
        <v>31.5</v>
      </c>
      <c r="H17" s="11">
        <f>[13]Fevereiro!$C$11</f>
        <v>28.6</v>
      </c>
      <c r="I17" s="11">
        <f>[13]Fevereiro!$C$12</f>
        <v>31.4</v>
      </c>
      <c r="J17" s="11">
        <f>[13]Fevereiro!$C$13</f>
        <v>31</v>
      </c>
      <c r="K17" s="11">
        <f>[13]Fevereiro!$C$14</f>
        <v>27.4</v>
      </c>
      <c r="L17" s="11">
        <f>[13]Fevereiro!$C$15</f>
        <v>28.8</v>
      </c>
      <c r="M17" s="11">
        <f>[13]Fevereiro!$C$16</f>
        <v>30</v>
      </c>
      <c r="N17" s="11">
        <f>[13]Fevereiro!$C$17</f>
        <v>28.7</v>
      </c>
      <c r="O17" s="11">
        <f>[13]Fevereiro!$C$18</f>
        <v>31.8</v>
      </c>
      <c r="P17" s="11">
        <f>[13]Fevereiro!$C$19</f>
        <v>28.7</v>
      </c>
      <c r="Q17" s="11">
        <f>[13]Fevereiro!$C$20</f>
        <v>29.6</v>
      </c>
      <c r="R17" s="11">
        <f>[13]Fevereiro!$C$21</f>
        <v>26</v>
      </c>
      <c r="S17" s="11">
        <f>[13]Fevereiro!$C$22</f>
        <v>28</v>
      </c>
      <c r="T17" s="11">
        <f>[13]Fevereiro!$C$23</f>
        <v>27.9</v>
      </c>
      <c r="U17" s="11">
        <f>[13]Fevereiro!$C$24</f>
        <v>28.1</v>
      </c>
      <c r="V17" s="11">
        <f>[13]Fevereiro!$C$25</f>
        <v>27.6</v>
      </c>
      <c r="W17" s="11">
        <f>[13]Fevereiro!$C$26</f>
        <v>30.4</v>
      </c>
      <c r="X17" s="11">
        <f>[13]Fevereiro!$C$27</f>
        <v>30</v>
      </c>
      <c r="Y17" s="11">
        <f>[13]Fevereiro!$C$28</f>
        <v>25</v>
      </c>
      <c r="Z17" s="11">
        <f>[13]Fevereiro!$C$29</f>
        <v>29.9</v>
      </c>
      <c r="AA17" s="11">
        <f>[13]Fevereiro!$C$30</f>
        <v>30.4</v>
      </c>
      <c r="AB17" s="11">
        <f>[13]Fevereiro!$C$31</f>
        <v>33.5</v>
      </c>
      <c r="AC17" s="11">
        <f>[13]Fevereiro!$C$32</f>
        <v>33.6</v>
      </c>
      <c r="AD17" s="98">
        <f t="shared" si="1"/>
        <v>33.6</v>
      </c>
      <c r="AE17" s="79">
        <f t="shared" si="2"/>
        <v>29.421428571428571</v>
      </c>
      <c r="AG17" s="12" t="s">
        <v>35</v>
      </c>
    </row>
    <row r="18" spans="1:36" hidden="1" x14ac:dyDescent="0.2">
      <c r="A18" s="108" t="s">
        <v>3</v>
      </c>
      <c r="B18" s="11" t="str">
        <f>[14]Fevereiro!$C$5</f>
        <v>*</v>
      </c>
      <c r="C18" s="11" t="str">
        <f>[14]Fevereiro!$C$6</f>
        <v>*</v>
      </c>
      <c r="D18" s="11" t="str">
        <f>[14]Fevereiro!$C$7</f>
        <v>*</v>
      </c>
      <c r="E18" s="11" t="str">
        <f>[14]Fevereiro!$C$8</f>
        <v>*</v>
      </c>
      <c r="F18" s="11" t="str">
        <f>[14]Fevereiro!$C$9</f>
        <v>*</v>
      </c>
      <c r="G18" s="11" t="str">
        <f>[14]Fevereiro!$C$10</f>
        <v>*</v>
      </c>
      <c r="H18" s="11" t="str">
        <f>[14]Fevereiro!$C$11</f>
        <v>*</v>
      </c>
      <c r="I18" s="11" t="str">
        <f>[14]Fevereiro!$C$12</f>
        <v>*</v>
      </c>
      <c r="J18" s="11" t="str">
        <f>[14]Fevereiro!$C$13</f>
        <v>*</v>
      </c>
      <c r="K18" s="11" t="str">
        <f>[14]Fevereiro!$C$14</f>
        <v>*</v>
      </c>
      <c r="L18" s="11" t="str">
        <f>[14]Fevereiro!$C$15</f>
        <v>*</v>
      </c>
      <c r="M18" s="11" t="str">
        <f>[14]Fevereiro!$C$16</f>
        <v>*</v>
      </c>
      <c r="N18" s="11" t="str">
        <f>[14]Fevereiro!$C$17</f>
        <v>*</v>
      </c>
      <c r="O18" s="11" t="str">
        <f>[14]Fevereiro!$C$18</f>
        <v>*</v>
      </c>
      <c r="P18" s="11" t="str">
        <f>[14]Fevereiro!$C$19</f>
        <v>*</v>
      </c>
      <c r="Q18" s="11" t="str">
        <f>[14]Fevereiro!$C$20</f>
        <v>*</v>
      </c>
      <c r="R18" s="11" t="str">
        <f>[14]Fevereiro!$C$21</f>
        <v>*</v>
      </c>
      <c r="S18" s="11" t="str">
        <f>[14]Fevereiro!$C$22</f>
        <v>*</v>
      </c>
      <c r="T18" s="11" t="str">
        <f>[14]Fevereiro!$C$23</f>
        <v>*</v>
      </c>
      <c r="U18" s="11" t="str">
        <f>[14]Fevereiro!$C$24</f>
        <v>*</v>
      </c>
      <c r="V18" s="11" t="str">
        <f>[14]Fevereiro!$C$25</f>
        <v>*</v>
      </c>
      <c r="W18" s="11" t="str">
        <f>[14]Fevereiro!$C$26</f>
        <v>*</v>
      </c>
      <c r="X18" s="11" t="str">
        <f>[14]Fevereiro!$C$27</f>
        <v>*</v>
      </c>
      <c r="Y18" s="11" t="str">
        <f>[14]Fevereiro!$C$28</f>
        <v>*</v>
      </c>
      <c r="Z18" s="11" t="str">
        <f>[14]Fevereiro!$C$29</f>
        <v>*</v>
      </c>
      <c r="AA18" s="11" t="str">
        <f>[14]Fevereiro!$C$30</f>
        <v>*</v>
      </c>
      <c r="AB18" s="11" t="str">
        <f>[14]Fevereiro!$C$31</f>
        <v>*</v>
      </c>
      <c r="AC18" s="11" t="str">
        <f>[14]Fevereiro!$C$32</f>
        <v>*</v>
      </c>
      <c r="AD18" s="98">
        <f t="shared" si="1"/>
        <v>0</v>
      </c>
      <c r="AE18" s="79" t="e">
        <f t="shared" si="2"/>
        <v>#DIV/0!</v>
      </c>
      <c r="AF18" s="12" t="s">
        <v>35</v>
      </c>
      <c r="AG18" s="12" t="s">
        <v>35</v>
      </c>
    </row>
    <row r="19" spans="1:36" x14ac:dyDescent="0.2">
      <c r="A19" s="54" t="s">
        <v>4</v>
      </c>
      <c r="B19" s="11">
        <f>[15]Fevereiro!$C$5</f>
        <v>29.2</v>
      </c>
      <c r="C19" s="11">
        <f>[15]Fevereiro!$C$6</f>
        <v>30.9</v>
      </c>
      <c r="D19" s="11">
        <f>[15]Fevereiro!$C$7</f>
        <v>29.2</v>
      </c>
      <c r="E19" s="11">
        <f>[15]Fevereiro!$C$8</f>
        <v>29.1</v>
      </c>
      <c r="F19" s="11">
        <f>[15]Fevereiro!$C$9</f>
        <v>29.8</v>
      </c>
      <c r="G19" s="11">
        <f>[15]Fevereiro!$C$10</f>
        <v>29.8</v>
      </c>
      <c r="H19" s="11">
        <f>[15]Fevereiro!$C$11</f>
        <v>28.5</v>
      </c>
      <c r="I19" s="11">
        <f>[15]Fevereiro!$C$12</f>
        <v>29.1</v>
      </c>
      <c r="J19" s="11">
        <f>[15]Fevereiro!$C$13</f>
        <v>30.2</v>
      </c>
      <c r="K19" s="11">
        <f>[15]Fevereiro!$C$14</f>
        <v>28.1</v>
      </c>
      <c r="L19" s="11">
        <f>[15]Fevereiro!$C$15</f>
        <v>28.6</v>
      </c>
      <c r="M19" s="11">
        <f>[15]Fevereiro!$C$16</f>
        <v>29</v>
      </c>
      <c r="N19" s="11">
        <f>[15]Fevereiro!$C$17</f>
        <v>29.8</v>
      </c>
      <c r="O19" s="11">
        <f>[15]Fevereiro!$C$18</f>
        <v>30.4</v>
      </c>
      <c r="P19" s="11">
        <f>[15]Fevereiro!$C$19</f>
        <v>30.7</v>
      </c>
      <c r="Q19" s="11">
        <f>[15]Fevereiro!$C$20</f>
        <v>29.4</v>
      </c>
      <c r="R19" s="11">
        <f>[15]Fevereiro!$C$21</f>
        <v>28.3</v>
      </c>
      <c r="S19" s="11">
        <f>[15]Fevereiro!$C$22</f>
        <v>24.6</v>
      </c>
      <c r="T19" s="11">
        <f>[15]Fevereiro!$C$23</f>
        <v>29.1</v>
      </c>
      <c r="U19" s="11">
        <f>[15]Fevereiro!$C$24</f>
        <v>25.5</v>
      </c>
      <c r="V19" s="11">
        <f>[15]Fevereiro!$C$25</f>
        <v>28.2</v>
      </c>
      <c r="W19" s="11">
        <f>[15]Fevereiro!$C$26</f>
        <v>29.7</v>
      </c>
      <c r="X19" s="11">
        <f>[15]Fevereiro!$C$27</f>
        <v>30.2</v>
      </c>
      <c r="Y19" s="11">
        <f>[15]Fevereiro!$C$28</f>
        <v>29.5</v>
      </c>
      <c r="Z19" s="11">
        <f>[15]Fevereiro!$C$29</f>
        <v>30.6</v>
      </c>
      <c r="AA19" s="11">
        <f>[15]Fevereiro!$C$30</f>
        <v>29.1</v>
      </c>
      <c r="AB19" s="11">
        <f>[15]Fevereiro!$C$31</f>
        <v>31.9</v>
      </c>
      <c r="AC19" s="11">
        <f>[15]Fevereiro!$C$32</f>
        <v>33.5</v>
      </c>
      <c r="AD19" s="98">
        <f t="shared" si="1"/>
        <v>33.5</v>
      </c>
      <c r="AE19" s="79">
        <f t="shared" si="2"/>
        <v>29.357142857142865</v>
      </c>
    </row>
    <row r="20" spans="1:36" x14ac:dyDescent="0.2">
      <c r="A20" s="54" t="s">
        <v>5</v>
      </c>
      <c r="B20" s="11">
        <f>[16]Fevereiro!$C$5</f>
        <v>32.200000000000003</v>
      </c>
      <c r="C20" s="11">
        <f>[16]Fevereiro!$C$6</f>
        <v>33.1</v>
      </c>
      <c r="D20" s="11">
        <f>[16]Fevereiro!$C$7</f>
        <v>28</v>
      </c>
      <c r="E20" s="11">
        <f>[16]Fevereiro!$C$8</f>
        <v>29.6</v>
      </c>
      <c r="F20" s="11">
        <f>[16]Fevereiro!$C$9</f>
        <v>34.1</v>
      </c>
      <c r="G20" s="11">
        <f>[16]Fevereiro!$C$10</f>
        <v>32.700000000000003</v>
      </c>
      <c r="H20" s="11">
        <f>[16]Fevereiro!$C$11</f>
        <v>33.200000000000003</v>
      </c>
      <c r="I20" s="11">
        <f>[16]Fevereiro!$C$12</f>
        <v>32.799999999999997</v>
      </c>
      <c r="J20" s="11">
        <f>[16]Fevereiro!$C$13</f>
        <v>33.700000000000003</v>
      </c>
      <c r="K20" s="11">
        <f>[16]Fevereiro!$C$14</f>
        <v>30.5</v>
      </c>
      <c r="L20" s="11">
        <f>[16]Fevereiro!$C$15</f>
        <v>31.7</v>
      </c>
      <c r="M20" s="11">
        <f>[16]Fevereiro!$C$16</f>
        <v>33.4</v>
      </c>
      <c r="N20" s="11">
        <f>[16]Fevereiro!$C$17</f>
        <v>33.200000000000003</v>
      </c>
      <c r="O20" s="11">
        <f>[16]Fevereiro!$C$18</f>
        <v>34.1</v>
      </c>
      <c r="P20" s="11">
        <f>[16]Fevereiro!$C$19</f>
        <v>33.799999999999997</v>
      </c>
      <c r="Q20" s="11">
        <f>[16]Fevereiro!$C$20</f>
        <v>33.4</v>
      </c>
      <c r="R20" s="11">
        <f>[16]Fevereiro!$C$21</f>
        <v>28.1</v>
      </c>
      <c r="S20" s="11">
        <f>[16]Fevereiro!$C$22</f>
        <v>26.3</v>
      </c>
      <c r="T20" s="11">
        <f>[16]Fevereiro!$C$23</f>
        <v>29.8</v>
      </c>
      <c r="U20" s="11">
        <f>[16]Fevereiro!$C$24</f>
        <v>32.1</v>
      </c>
      <c r="V20" s="11">
        <f>[16]Fevereiro!$C$25</f>
        <v>30.7</v>
      </c>
      <c r="W20" s="11">
        <f>[16]Fevereiro!$C$26</f>
        <v>31.9</v>
      </c>
      <c r="X20" s="11">
        <f>[16]Fevereiro!$C$27</f>
        <v>32.9</v>
      </c>
      <c r="Y20" s="11">
        <f>[16]Fevereiro!$C$28</f>
        <v>33.4</v>
      </c>
      <c r="Z20" s="11">
        <f>[16]Fevereiro!$C$29</f>
        <v>33.5</v>
      </c>
      <c r="AA20" s="11">
        <f>[16]Fevereiro!$C$30</f>
        <v>33.299999999999997</v>
      </c>
      <c r="AB20" s="11">
        <f>[16]Fevereiro!$C$31</f>
        <v>33.4</v>
      </c>
      <c r="AC20" s="11">
        <f>[16]Fevereiro!$C$32</f>
        <v>33.299999999999997</v>
      </c>
      <c r="AD20" s="98">
        <f t="shared" si="1"/>
        <v>34.1</v>
      </c>
      <c r="AE20" s="79">
        <f t="shared" si="2"/>
        <v>32.078571428571422</v>
      </c>
      <c r="AF20" s="12" t="s">
        <v>35</v>
      </c>
      <c r="AG20" t="s">
        <v>35</v>
      </c>
      <c r="AI20" t="s">
        <v>35</v>
      </c>
    </row>
    <row r="21" spans="1:36" x14ac:dyDescent="0.2">
      <c r="A21" s="54" t="s">
        <v>33</v>
      </c>
      <c r="B21" s="11">
        <f>[17]Fevereiro!$C$5</f>
        <v>31</v>
      </c>
      <c r="C21" s="11">
        <f>[17]Fevereiro!$C$6</f>
        <v>32</v>
      </c>
      <c r="D21" s="11">
        <f>[17]Fevereiro!$C$7</f>
        <v>30.1</v>
      </c>
      <c r="E21" s="11">
        <f>[17]Fevereiro!$C$8</f>
        <v>30.3</v>
      </c>
      <c r="F21" s="11">
        <f>[17]Fevereiro!$C$9</f>
        <v>29.9</v>
      </c>
      <c r="G21" s="11">
        <f>[17]Fevereiro!$C$10</f>
        <v>30.6</v>
      </c>
      <c r="H21" s="11">
        <f>[17]Fevereiro!$C$11</f>
        <v>29.8</v>
      </c>
      <c r="I21" s="11">
        <f>[17]Fevereiro!$C$12</f>
        <v>31</v>
      </c>
      <c r="J21" s="11">
        <f>[17]Fevereiro!$C$13</f>
        <v>31.5</v>
      </c>
      <c r="K21" s="11">
        <f>[17]Fevereiro!$C$14</f>
        <v>27.2</v>
      </c>
      <c r="L21" s="11">
        <f>[17]Fevereiro!$C$15</f>
        <v>30.9</v>
      </c>
      <c r="M21" s="11">
        <f>[17]Fevereiro!$C$16</f>
        <v>30.3</v>
      </c>
      <c r="N21" s="11">
        <f>[17]Fevereiro!$C$17</f>
        <v>32</v>
      </c>
      <c r="O21" s="11">
        <f>[17]Fevereiro!$C$18</f>
        <v>32.200000000000003</v>
      </c>
      <c r="P21" s="11">
        <f>[17]Fevereiro!$C$19</f>
        <v>32.299999999999997</v>
      </c>
      <c r="Q21" s="11">
        <f>[17]Fevereiro!$C$20</f>
        <v>30.5</v>
      </c>
      <c r="R21" s="11">
        <f>[17]Fevereiro!$C$21</f>
        <v>28</v>
      </c>
      <c r="S21" s="11">
        <f>[17]Fevereiro!$C$22</f>
        <v>25.8</v>
      </c>
      <c r="T21" s="11">
        <f>[17]Fevereiro!$C$23</f>
        <v>29.2</v>
      </c>
      <c r="U21" s="11">
        <f>[17]Fevereiro!$C$24</f>
        <v>28.7</v>
      </c>
      <c r="V21" s="11">
        <f>[17]Fevereiro!$C$25</f>
        <v>26.5</v>
      </c>
      <c r="W21" s="11">
        <f>[17]Fevereiro!$C$26</f>
        <v>31.1</v>
      </c>
      <c r="X21" s="11">
        <f>[17]Fevereiro!$C$27</f>
        <v>29.4</v>
      </c>
      <c r="Y21" s="11">
        <f>[17]Fevereiro!$C$28</f>
        <v>30.9</v>
      </c>
      <c r="Z21" s="11">
        <f>[17]Fevereiro!$C$29</f>
        <v>31.2</v>
      </c>
      <c r="AA21" s="11">
        <f>[17]Fevereiro!$C$30</f>
        <v>31</v>
      </c>
      <c r="AB21" s="11">
        <f>[17]Fevereiro!$C$31</f>
        <v>33.9</v>
      </c>
      <c r="AC21" s="11">
        <f>[17]Fevereiro!$C$32</f>
        <v>34.700000000000003</v>
      </c>
      <c r="AD21" s="98">
        <f t="shared" si="1"/>
        <v>34.700000000000003</v>
      </c>
      <c r="AE21" s="79">
        <f t="shared" si="2"/>
        <v>30.428571428571427</v>
      </c>
      <c r="AG21" t="s">
        <v>214</v>
      </c>
      <c r="AI21" t="s">
        <v>35</v>
      </c>
    </row>
    <row r="22" spans="1:36" x14ac:dyDescent="0.2">
      <c r="A22" s="54" t="s">
        <v>6</v>
      </c>
      <c r="B22" s="11">
        <f>[18]Fevereiro!$C$5</f>
        <v>33</v>
      </c>
      <c r="C22" s="11">
        <f>[18]Fevereiro!$C$6</f>
        <v>35</v>
      </c>
      <c r="D22" s="11">
        <f>[18]Fevereiro!$C$7</f>
        <v>29.4</v>
      </c>
      <c r="E22" s="11">
        <f>[18]Fevereiro!$C$8</f>
        <v>32.4</v>
      </c>
      <c r="F22" s="11">
        <f>[18]Fevereiro!$C$9</f>
        <v>31.8</v>
      </c>
      <c r="G22" s="11">
        <f>[18]Fevereiro!$C$10</f>
        <v>33.299999999999997</v>
      </c>
      <c r="H22" s="11">
        <f>[18]Fevereiro!$C$11</f>
        <v>31.2</v>
      </c>
      <c r="I22" s="11">
        <f>[18]Fevereiro!$C$12</f>
        <v>33.6</v>
      </c>
      <c r="J22" s="11">
        <f>[18]Fevereiro!$C$13</f>
        <v>32.9</v>
      </c>
      <c r="K22" s="11">
        <f>[18]Fevereiro!$C$14</f>
        <v>25.7</v>
      </c>
      <c r="L22" s="11">
        <f>[18]Fevereiro!$C$15</f>
        <v>33.700000000000003</v>
      </c>
      <c r="M22" s="11">
        <f>[18]Fevereiro!$C$16</f>
        <v>33.299999999999997</v>
      </c>
      <c r="N22" s="11">
        <f>[18]Fevereiro!$C$17</f>
        <v>34.200000000000003</v>
      </c>
      <c r="O22" s="11">
        <f>[18]Fevereiro!$C$18</f>
        <v>35.5</v>
      </c>
      <c r="P22" s="11">
        <f>[18]Fevereiro!$C$19</f>
        <v>32.700000000000003</v>
      </c>
      <c r="Q22" s="11">
        <f>[18]Fevereiro!$C$20</f>
        <v>33</v>
      </c>
      <c r="R22" s="11">
        <f>[18]Fevereiro!$C$21</f>
        <v>26.6</v>
      </c>
      <c r="S22" s="11">
        <f>[18]Fevereiro!$C$22</f>
        <v>31.2</v>
      </c>
      <c r="T22" s="11">
        <f>[18]Fevereiro!$C$23</f>
        <v>31.4</v>
      </c>
      <c r="U22" s="11">
        <f>[18]Fevereiro!$C$24</f>
        <v>31.1</v>
      </c>
      <c r="V22" s="11">
        <f>[18]Fevereiro!$C$25</f>
        <v>31.1</v>
      </c>
      <c r="W22" s="11">
        <f>[18]Fevereiro!$C$26</f>
        <v>33.200000000000003</v>
      </c>
      <c r="X22" s="11">
        <f>[18]Fevereiro!$C$27</f>
        <v>32.9</v>
      </c>
      <c r="Y22" s="11">
        <f>[18]Fevereiro!$C$28</f>
        <v>31.9</v>
      </c>
      <c r="Z22" s="11">
        <f>[18]Fevereiro!$C$29</f>
        <v>33.5</v>
      </c>
      <c r="AA22" s="11">
        <f>[18]Fevereiro!$C$30</f>
        <v>32.6</v>
      </c>
      <c r="AB22" s="11">
        <f>[18]Fevereiro!$C$31</f>
        <v>35.200000000000003</v>
      </c>
      <c r="AC22" s="11">
        <f>[18]Fevereiro!$C$32</f>
        <v>33.299999999999997</v>
      </c>
      <c r="AD22" s="98">
        <f t="shared" si="1"/>
        <v>35.5</v>
      </c>
      <c r="AE22" s="79">
        <f t="shared" si="2"/>
        <v>32.31071428571429</v>
      </c>
      <c r="AG22" t="s">
        <v>35</v>
      </c>
    </row>
    <row r="23" spans="1:36" x14ac:dyDescent="0.2">
      <c r="A23" s="54" t="s">
        <v>7</v>
      </c>
      <c r="B23" s="11">
        <f>[19]Fevereiro!$C$5</f>
        <v>30.8</v>
      </c>
      <c r="C23" s="11">
        <f>[19]Fevereiro!$C$6</f>
        <v>32.6</v>
      </c>
      <c r="D23" s="11">
        <f>[19]Fevereiro!$C$7</f>
        <v>24.9</v>
      </c>
      <c r="E23" s="11">
        <f>[19]Fevereiro!$C$8</f>
        <v>30.6</v>
      </c>
      <c r="F23" s="11">
        <f>[19]Fevereiro!$C$9</f>
        <v>32.299999999999997</v>
      </c>
      <c r="G23" s="11">
        <f>[19]Fevereiro!$C$10</f>
        <v>32.1</v>
      </c>
      <c r="H23" s="11">
        <f>[19]Fevereiro!$C$11</f>
        <v>29.9</v>
      </c>
      <c r="I23" s="11">
        <f>[19]Fevereiro!$C$12</f>
        <v>33</v>
      </c>
      <c r="J23" s="11">
        <f>[19]Fevereiro!$C$13</f>
        <v>33.9</v>
      </c>
      <c r="K23" s="11">
        <f>[19]Fevereiro!$C$14</f>
        <v>30</v>
      </c>
      <c r="L23" s="11">
        <f>[19]Fevereiro!$C$15</f>
        <v>30.5</v>
      </c>
      <c r="M23" s="11">
        <f>[19]Fevereiro!$C$16</f>
        <v>31.5</v>
      </c>
      <c r="N23" s="11">
        <f>[19]Fevereiro!$C$17</f>
        <v>28</v>
      </c>
      <c r="O23" s="11">
        <f>[19]Fevereiro!$C$18</f>
        <v>32.799999999999997</v>
      </c>
      <c r="P23" s="11">
        <f>[19]Fevereiro!$C$19</f>
        <v>28.1</v>
      </c>
      <c r="Q23" s="11">
        <f>[19]Fevereiro!$C$20</f>
        <v>31.6</v>
      </c>
      <c r="R23" s="11">
        <f>[19]Fevereiro!$C$21</f>
        <v>27.5</v>
      </c>
      <c r="S23" s="11">
        <f>[19]Fevereiro!$C$22</f>
        <v>27.3</v>
      </c>
      <c r="T23" s="11">
        <f>[19]Fevereiro!$C$23</f>
        <v>25.3</v>
      </c>
      <c r="U23" s="11">
        <f>[19]Fevereiro!$C$24</f>
        <v>27</v>
      </c>
      <c r="V23" s="11">
        <f>[19]Fevereiro!$C$25</f>
        <v>27.9</v>
      </c>
      <c r="W23" s="11">
        <f>[19]Fevereiro!$C$26</f>
        <v>30.2</v>
      </c>
      <c r="X23" s="11">
        <f>[19]Fevereiro!$C$27</f>
        <v>31.3</v>
      </c>
      <c r="Y23" s="11">
        <f>[19]Fevereiro!$C$28</f>
        <v>24.2</v>
      </c>
      <c r="Z23" s="11">
        <f>[19]Fevereiro!$C$29</f>
        <v>31.3</v>
      </c>
      <c r="AA23" s="11">
        <f>[19]Fevereiro!$C$30</f>
        <v>28.3</v>
      </c>
      <c r="AB23" s="11">
        <f>[19]Fevereiro!$C$31</f>
        <v>30.3</v>
      </c>
      <c r="AC23" s="11">
        <f>[19]Fevereiro!$C$32</f>
        <v>32.200000000000003</v>
      </c>
      <c r="AD23" s="98">
        <f t="shared" si="1"/>
        <v>33.9</v>
      </c>
      <c r="AE23" s="79">
        <f t="shared" si="2"/>
        <v>29.835714285714282</v>
      </c>
      <c r="AG23" t="s">
        <v>35</v>
      </c>
      <c r="AI23" t="s">
        <v>35</v>
      </c>
    </row>
    <row r="24" spans="1:36" hidden="1" x14ac:dyDescent="0.2">
      <c r="A24" s="108" t="s">
        <v>154</v>
      </c>
      <c r="B24" s="11" t="str">
        <f>[20]Fevereiro!$C$5</f>
        <v>*</v>
      </c>
      <c r="C24" s="11" t="str">
        <f>[20]Fevereiro!$C$6</f>
        <v>*</v>
      </c>
      <c r="D24" s="11" t="str">
        <f>[20]Fevereiro!$C$7</f>
        <v>*</v>
      </c>
      <c r="E24" s="11" t="str">
        <f>[20]Fevereiro!$C$8</f>
        <v>*</v>
      </c>
      <c r="F24" s="11" t="str">
        <f>[20]Fevereiro!$C$9</f>
        <v>*</v>
      </c>
      <c r="G24" s="11" t="str">
        <f>[20]Fevereiro!$C$10</f>
        <v>*</v>
      </c>
      <c r="H24" s="11" t="str">
        <f>[20]Fevereiro!$C$11</f>
        <v>*</v>
      </c>
      <c r="I24" s="11" t="str">
        <f>[20]Fevereiro!$C$12</f>
        <v>*</v>
      </c>
      <c r="J24" s="11" t="str">
        <f>[20]Fevereiro!$C$13</f>
        <v>*</v>
      </c>
      <c r="K24" s="11" t="str">
        <f>[20]Fevereiro!$C$14</f>
        <v>*</v>
      </c>
      <c r="L24" s="11" t="str">
        <f>[20]Fevereiro!$C$15</f>
        <v>*</v>
      </c>
      <c r="M24" s="11" t="str">
        <f>[20]Fevereiro!$C$16</f>
        <v>*</v>
      </c>
      <c r="N24" s="11" t="str">
        <f>[20]Fevereiro!$C$17</f>
        <v>*</v>
      </c>
      <c r="O24" s="11" t="str">
        <f>[20]Fevereiro!$C$18</f>
        <v>*</v>
      </c>
      <c r="P24" s="11" t="str">
        <f>[20]Fevereiro!$C$19</f>
        <v>*</v>
      </c>
      <c r="Q24" s="11" t="str">
        <f>[20]Fevereiro!$C$20</f>
        <v>*</v>
      </c>
      <c r="R24" s="11" t="str">
        <f>[20]Fevereiro!$C$21</f>
        <v>*</v>
      </c>
      <c r="S24" s="11" t="str">
        <f>[20]Fevereiro!$C$22</f>
        <v>*</v>
      </c>
      <c r="T24" s="11" t="str">
        <f>[20]Fevereiro!$C$23</f>
        <v>*</v>
      </c>
      <c r="U24" s="11" t="str">
        <f>[20]Fevereiro!$C$24</f>
        <v>*</v>
      </c>
      <c r="V24" s="11" t="str">
        <f>[20]Fevereiro!$C$25</f>
        <v>*</v>
      </c>
      <c r="W24" s="11" t="str">
        <f>[20]Fevereiro!$C$26</f>
        <v>*</v>
      </c>
      <c r="X24" s="11" t="str">
        <f>[20]Fevereiro!$C$27</f>
        <v>*</v>
      </c>
      <c r="Y24" s="11" t="str">
        <f>[20]Fevereiro!$C$28</f>
        <v>*</v>
      </c>
      <c r="Z24" s="11" t="str">
        <f>[20]Fevereiro!$C$29</f>
        <v>*</v>
      </c>
      <c r="AA24" s="11" t="str">
        <f>[20]Fevereiro!$C$30</f>
        <v>*</v>
      </c>
      <c r="AB24" s="11" t="str">
        <f>[20]Fevereiro!$C$31</f>
        <v>*</v>
      </c>
      <c r="AC24" s="11" t="str">
        <f>[20]Fevereiro!$C$32</f>
        <v>*</v>
      </c>
      <c r="AD24" s="98">
        <f t="shared" si="1"/>
        <v>0</v>
      </c>
      <c r="AE24" s="79" t="e">
        <f t="shared" si="2"/>
        <v>#DIV/0!</v>
      </c>
      <c r="AG24" t="s">
        <v>35</v>
      </c>
      <c r="AH24" t="s">
        <v>35</v>
      </c>
      <c r="AI24" t="s">
        <v>35</v>
      </c>
      <c r="AJ24" t="s">
        <v>35</v>
      </c>
    </row>
    <row r="25" spans="1:36" hidden="1" x14ac:dyDescent="0.2">
      <c r="A25" s="108" t="s">
        <v>155</v>
      </c>
      <c r="B25" s="11" t="str">
        <f>[21]Fevereiro!$C$5</f>
        <v>*</v>
      </c>
      <c r="C25" s="11" t="str">
        <f>[21]Fevereiro!$C$6</f>
        <v>*</v>
      </c>
      <c r="D25" s="11" t="str">
        <f>[21]Fevereiro!$C$7</f>
        <v>*</v>
      </c>
      <c r="E25" s="11" t="str">
        <f>[21]Fevereiro!$C$8</f>
        <v>*</v>
      </c>
      <c r="F25" s="11" t="str">
        <f>[21]Fevereiro!$C$9</f>
        <v>*</v>
      </c>
      <c r="G25" s="11" t="str">
        <f>[21]Fevereiro!$C$10</f>
        <v>*</v>
      </c>
      <c r="H25" s="11" t="str">
        <f>[21]Fevereiro!$C$11</f>
        <v>*</v>
      </c>
      <c r="I25" s="11" t="str">
        <f>[21]Fevereiro!$C$12</f>
        <v>*</v>
      </c>
      <c r="J25" s="11" t="str">
        <f>[21]Fevereiro!$C$13</f>
        <v>*</v>
      </c>
      <c r="K25" s="11" t="str">
        <f>[21]Fevereiro!$C$14</f>
        <v>*</v>
      </c>
      <c r="L25" s="11" t="str">
        <f>[21]Fevereiro!$C$15</f>
        <v>*</v>
      </c>
      <c r="M25" s="11" t="str">
        <f>[21]Fevereiro!$C$16</f>
        <v>*</v>
      </c>
      <c r="N25" s="11" t="str">
        <f>[21]Fevereiro!$C$17</f>
        <v>*</v>
      </c>
      <c r="O25" s="11" t="str">
        <f>[21]Fevereiro!$C$18</f>
        <v>*</v>
      </c>
      <c r="P25" s="11" t="str">
        <f>[21]Fevereiro!$C$19</f>
        <v>*</v>
      </c>
      <c r="Q25" s="11" t="str">
        <f>[21]Fevereiro!$C$20</f>
        <v>*</v>
      </c>
      <c r="R25" s="11" t="str">
        <f>[21]Fevereiro!$C$21</f>
        <v>*</v>
      </c>
      <c r="S25" s="11" t="str">
        <f>[21]Fevereiro!$C$22</f>
        <v>*</v>
      </c>
      <c r="T25" s="11" t="str">
        <f>[21]Fevereiro!$C$23</f>
        <v>*</v>
      </c>
      <c r="U25" s="11" t="str">
        <f>[21]Fevereiro!$C$24</f>
        <v>*</v>
      </c>
      <c r="V25" s="11" t="str">
        <f>[21]Fevereiro!$C$25</f>
        <v>*</v>
      </c>
      <c r="W25" s="11" t="str">
        <f>[21]Fevereiro!$C$26</f>
        <v>*</v>
      </c>
      <c r="X25" s="11" t="str">
        <f>[21]Fevereiro!$C$27</f>
        <v>*</v>
      </c>
      <c r="Y25" s="11" t="str">
        <f>[21]Fevereiro!$C$28</f>
        <v>*</v>
      </c>
      <c r="Z25" s="11" t="str">
        <f>[21]Fevereiro!$C$29</f>
        <v>*</v>
      </c>
      <c r="AA25" s="11" t="str">
        <f>[21]Fevereiro!$C$30</f>
        <v>*</v>
      </c>
      <c r="AB25" s="11" t="str">
        <f>[21]Fevereiro!$C$31</f>
        <v>*</v>
      </c>
      <c r="AC25" s="11" t="str">
        <f>[21]Fevereiro!$C$32</f>
        <v>*</v>
      </c>
      <c r="AD25" s="98">
        <f t="shared" si="1"/>
        <v>0</v>
      </c>
      <c r="AE25" s="79" t="e">
        <f t="shared" si="2"/>
        <v>#DIV/0!</v>
      </c>
      <c r="AF25" s="12" t="s">
        <v>35</v>
      </c>
      <c r="AG25" t="s">
        <v>35</v>
      </c>
      <c r="AH25" t="s">
        <v>35</v>
      </c>
      <c r="AJ25" t="s">
        <v>35</v>
      </c>
    </row>
    <row r="26" spans="1:36" x14ac:dyDescent="0.2">
      <c r="A26" s="54" t="s">
        <v>156</v>
      </c>
      <c r="B26" s="11">
        <f>[22]Fevereiro!$C$5</f>
        <v>31.8</v>
      </c>
      <c r="C26" s="11">
        <f>[22]Fevereiro!$C$6</f>
        <v>33.299999999999997</v>
      </c>
      <c r="D26" s="11">
        <f>[22]Fevereiro!$C$7</f>
        <v>26.6</v>
      </c>
      <c r="E26" s="11">
        <f>[22]Fevereiro!$C$8</f>
        <v>30.4</v>
      </c>
      <c r="F26" s="11">
        <f>[22]Fevereiro!$C$9</f>
        <v>33.200000000000003</v>
      </c>
      <c r="G26" s="11">
        <f>[22]Fevereiro!$C$10</f>
        <v>33.5</v>
      </c>
      <c r="H26" s="11">
        <f>[22]Fevereiro!$C$11</f>
        <v>31.1</v>
      </c>
      <c r="I26" s="11">
        <f>[22]Fevereiro!$C$12</f>
        <v>35.299999999999997</v>
      </c>
      <c r="J26" s="11">
        <f>[22]Fevereiro!$C$13</f>
        <v>33.6</v>
      </c>
      <c r="K26" s="11">
        <f>[22]Fevereiro!$C$14</f>
        <v>30.8</v>
      </c>
      <c r="L26" s="11">
        <f>[22]Fevereiro!$C$15</f>
        <v>31.5</v>
      </c>
      <c r="M26" s="11">
        <f>[22]Fevereiro!$C$16</f>
        <v>32.5</v>
      </c>
      <c r="N26" s="11">
        <f>[22]Fevereiro!$C$17</f>
        <v>29.3</v>
      </c>
      <c r="O26" s="11">
        <f>[22]Fevereiro!$C$18</f>
        <v>33.6</v>
      </c>
      <c r="P26" s="11">
        <f>[22]Fevereiro!$C$19</f>
        <v>30.1</v>
      </c>
      <c r="Q26" s="11">
        <f>[22]Fevereiro!$C$20</f>
        <v>32.4</v>
      </c>
      <c r="R26" s="11">
        <f>[22]Fevereiro!$C$21</f>
        <v>28.4</v>
      </c>
      <c r="S26" s="11">
        <f>[22]Fevereiro!$C$22</f>
        <v>28.6</v>
      </c>
      <c r="T26" s="11">
        <f>[22]Fevereiro!$C$23</f>
        <v>26.8</v>
      </c>
      <c r="U26" s="11">
        <f>[22]Fevereiro!$C$24</f>
        <v>28.7</v>
      </c>
      <c r="V26" s="11">
        <f>[22]Fevereiro!$C$25</f>
        <v>30</v>
      </c>
      <c r="W26" s="11">
        <f>[22]Fevereiro!$C$26</f>
        <v>30.8</v>
      </c>
      <c r="X26" s="11">
        <f>[22]Fevereiro!$C$27</f>
        <v>32.1</v>
      </c>
      <c r="Y26" s="11">
        <f>[22]Fevereiro!$C$28</f>
        <v>23.8</v>
      </c>
      <c r="Z26" s="11">
        <f>[22]Fevereiro!$C$29</f>
        <v>32.700000000000003</v>
      </c>
      <c r="AA26" s="11">
        <f>[22]Fevereiro!$C$30</f>
        <v>29.9</v>
      </c>
      <c r="AB26" s="11">
        <f>[22]Fevereiro!$C$31</f>
        <v>32.700000000000003</v>
      </c>
      <c r="AC26" s="11">
        <f>[22]Fevereiro!$C$32</f>
        <v>34.1</v>
      </c>
      <c r="AD26" s="98">
        <f t="shared" si="1"/>
        <v>35.299999999999997</v>
      </c>
      <c r="AE26" s="79">
        <f t="shared" si="2"/>
        <v>30.985714285714291</v>
      </c>
      <c r="AG26" t="s">
        <v>35</v>
      </c>
      <c r="AI26" t="s">
        <v>35</v>
      </c>
    </row>
    <row r="27" spans="1:36" x14ac:dyDescent="0.2">
      <c r="A27" s="54" t="s">
        <v>8</v>
      </c>
      <c r="B27" s="11">
        <f>[23]Fevereiro!$C$5</f>
        <v>31.5</v>
      </c>
      <c r="C27" s="11">
        <f>[23]Fevereiro!$C$6</f>
        <v>32.1</v>
      </c>
      <c r="D27" s="11">
        <f>[23]Fevereiro!$C$7</f>
        <v>26.4</v>
      </c>
      <c r="E27" s="11">
        <f>[23]Fevereiro!$C$8</f>
        <v>31.7</v>
      </c>
      <c r="F27" s="11">
        <f>[23]Fevereiro!$C$9</f>
        <v>32.799999999999997</v>
      </c>
      <c r="G27" s="11">
        <f>[23]Fevereiro!$C$10</f>
        <v>33.9</v>
      </c>
      <c r="H27" s="11">
        <f>[23]Fevereiro!$C$11</f>
        <v>34.4</v>
      </c>
      <c r="I27" s="11">
        <f>[23]Fevereiro!$C$12</f>
        <v>33.799999999999997</v>
      </c>
      <c r="J27" s="11">
        <f>[23]Fevereiro!$C$13</f>
        <v>34.1</v>
      </c>
      <c r="K27" s="11">
        <f>[23]Fevereiro!$C$14</f>
        <v>31.7</v>
      </c>
      <c r="L27" s="11">
        <f>[23]Fevereiro!$C$15</f>
        <v>30</v>
      </c>
      <c r="M27" s="11">
        <f>[23]Fevereiro!$C$16</f>
        <v>33.1</v>
      </c>
      <c r="N27" s="11">
        <f>[23]Fevereiro!$C$17</f>
        <v>29.9</v>
      </c>
      <c r="O27" s="11">
        <f>[23]Fevereiro!$C$18</f>
        <v>32.799999999999997</v>
      </c>
      <c r="P27" s="11">
        <f>[23]Fevereiro!$C$19</f>
        <v>29.5</v>
      </c>
      <c r="Q27" s="11">
        <f>[23]Fevereiro!$C$20</f>
        <v>28.1</v>
      </c>
      <c r="R27" s="11">
        <f>[23]Fevereiro!$C$21</f>
        <v>25.5</v>
      </c>
      <c r="S27" s="11">
        <f>[23]Fevereiro!$C$22</f>
        <v>26.1</v>
      </c>
      <c r="T27" s="11">
        <f>[23]Fevereiro!$C$23</f>
        <v>27</v>
      </c>
      <c r="U27" s="11">
        <f>[23]Fevereiro!$C$24</f>
        <v>23.8</v>
      </c>
      <c r="V27" s="11">
        <f>[23]Fevereiro!$C$25</f>
        <v>27.7</v>
      </c>
      <c r="W27" s="11">
        <f>[23]Fevereiro!$C$26</f>
        <v>30.3</v>
      </c>
      <c r="X27" s="11">
        <f>[23]Fevereiro!$C$27</f>
        <v>27</v>
      </c>
      <c r="Y27" s="11">
        <f>[23]Fevereiro!$C$28</f>
        <v>24.7</v>
      </c>
      <c r="Z27" s="11">
        <f>[23]Fevereiro!$C$29</f>
        <v>29.8</v>
      </c>
      <c r="AA27" s="11">
        <f>[23]Fevereiro!$C$30</f>
        <v>26.8</v>
      </c>
      <c r="AB27" s="11">
        <f>[23]Fevereiro!$C$31</f>
        <v>28.6</v>
      </c>
      <c r="AC27" s="11">
        <f>[23]Fevereiro!$C$32</f>
        <v>31.3</v>
      </c>
      <c r="AD27" s="98">
        <f t="shared" si="1"/>
        <v>34.4</v>
      </c>
      <c r="AE27" s="79">
        <f t="shared" si="2"/>
        <v>29.8</v>
      </c>
      <c r="AG27" t="s">
        <v>35</v>
      </c>
    </row>
    <row r="28" spans="1:36" hidden="1" x14ac:dyDescent="0.2">
      <c r="A28" s="54" t="s">
        <v>9</v>
      </c>
      <c r="B28" s="11" t="str">
        <f>[24]Fevereiro!$C$5</f>
        <v>*</v>
      </c>
      <c r="C28" s="11" t="str">
        <f>[24]Fevereiro!$C$6</f>
        <v>*</v>
      </c>
      <c r="D28" s="11" t="str">
        <f>[24]Fevereiro!$C$7</f>
        <v>*</v>
      </c>
      <c r="E28" s="11" t="str">
        <f>[24]Fevereiro!$C$8</f>
        <v>*</v>
      </c>
      <c r="F28" s="11" t="str">
        <f>[24]Fevereiro!$C$9</f>
        <v>*</v>
      </c>
      <c r="G28" s="11" t="str">
        <f>[24]Fevereiro!$C$10</f>
        <v>*</v>
      </c>
      <c r="H28" s="11" t="str">
        <f>[24]Fevereiro!$C$11</f>
        <v>*</v>
      </c>
      <c r="I28" s="11" t="str">
        <f>[24]Fevereiro!$C$12</f>
        <v>*</v>
      </c>
      <c r="J28" s="11" t="str">
        <f>[24]Fevereiro!$C$13</f>
        <v>*</v>
      </c>
      <c r="K28" s="11" t="str">
        <f>[24]Fevereiro!$C$14</f>
        <v>*</v>
      </c>
      <c r="L28" s="11" t="str">
        <f>[24]Fevereiro!$C$15</f>
        <v>*</v>
      </c>
      <c r="M28" s="11" t="str">
        <f>[24]Fevereiro!$C$16</f>
        <v>*</v>
      </c>
      <c r="N28" s="11" t="str">
        <f>[24]Fevereiro!$C$17</f>
        <v>*</v>
      </c>
      <c r="O28" s="11" t="str">
        <f>[24]Fevereiro!$C$18</f>
        <v>*</v>
      </c>
      <c r="P28" s="11" t="str">
        <f>[24]Fevereiro!$C$19</f>
        <v>*</v>
      </c>
      <c r="Q28" s="11" t="str">
        <f>[24]Fevereiro!$C$20</f>
        <v>*</v>
      </c>
      <c r="R28" s="11" t="str">
        <f>[24]Fevereiro!$C$21</f>
        <v>*</v>
      </c>
      <c r="S28" s="11" t="str">
        <f>[24]Fevereiro!$C$22</f>
        <v>*</v>
      </c>
      <c r="T28" s="11" t="str">
        <f>[24]Fevereiro!$C$23</f>
        <v>*</v>
      </c>
      <c r="U28" s="11" t="str">
        <f>[24]Fevereiro!$C$24</f>
        <v>*</v>
      </c>
      <c r="V28" s="11" t="str">
        <f>[24]Fevereiro!$C$25</f>
        <v>*</v>
      </c>
      <c r="W28" s="11" t="str">
        <f>[24]Fevereiro!$C$26</f>
        <v>*</v>
      </c>
      <c r="X28" s="11" t="str">
        <f>[24]Fevereiro!$C$27</f>
        <v>*</v>
      </c>
      <c r="Y28" s="11" t="str">
        <f>[24]Fevereiro!$C$28</f>
        <v>*</v>
      </c>
      <c r="Z28" s="11" t="str">
        <f>[24]Fevereiro!$C$29</f>
        <v>*</v>
      </c>
      <c r="AA28" s="11" t="str">
        <f>[24]Fevereiro!$C$30</f>
        <v>*</v>
      </c>
      <c r="AB28" s="11" t="str">
        <f>[24]Fevereiro!$C$31</f>
        <v>*</v>
      </c>
      <c r="AC28" s="11" t="str">
        <f>[24]Fevereiro!$C$32</f>
        <v>*</v>
      </c>
      <c r="AD28" s="98" t="s">
        <v>211</v>
      </c>
      <c r="AE28" s="79" t="s">
        <v>211</v>
      </c>
      <c r="AI28" t="s">
        <v>35</v>
      </c>
    </row>
    <row r="29" spans="1:36" x14ac:dyDescent="0.2">
      <c r="A29" s="54" t="s">
        <v>32</v>
      </c>
      <c r="B29" s="11">
        <f>[25]Fevereiro!$C$5</f>
        <v>31.6</v>
      </c>
      <c r="C29" s="11">
        <f>[25]Fevereiro!$C$6</f>
        <v>33.299999999999997</v>
      </c>
      <c r="D29" s="11">
        <f>[25]Fevereiro!$C$7</f>
        <v>26.7</v>
      </c>
      <c r="E29" s="11">
        <f>[25]Fevereiro!$C$8</f>
        <v>32.6</v>
      </c>
      <c r="F29" s="11">
        <f>[25]Fevereiro!$C$9</f>
        <v>33.700000000000003</v>
      </c>
      <c r="G29" s="11">
        <f>[25]Fevereiro!$C$10</f>
        <v>34.1</v>
      </c>
      <c r="H29" s="11">
        <f>[25]Fevereiro!$C$11</f>
        <v>35.4</v>
      </c>
      <c r="I29" s="11">
        <f>[25]Fevereiro!$C$12</f>
        <v>34.299999999999997</v>
      </c>
      <c r="J29" s="11">
        <f>[25]Fevereiro!$C$13</f>
        <v>34.5</v>
      </c>
      <c r="K29" s="11">
        <f>[25]Fevereiro!$C$14</f>
        <v>28</v>
      </c>
      <c r="L29" s="11">
        <f>[25]Fevereiro!$C$15</f>
        <v>31.7</v>
      </c>
      <c r="M29" s="11">
        <f>[25]Fevereiro!$C$16</f>
        <v>31.2</v>
      </c>
      <c r="N29" s="11">
        <f>[25]Fevereiro!$C$17</f>
        <v>28.2</v>
      </c>
      <c r="O29" s="11">
        <f>[25]Fevereiro!$C$18</f>
        <v>33.9</v>
      </c>
      <c r="P29" s="11">
        <f>[25]Fevereiro!$C$19</f>
        <v>29.4</v>
      </c>
      <c r="Q29" s="11">
        <f>[25]Fevereiro!$C$20</f>
        <v>31</v>
      </c>
      <c r="R29" s="11">
        <f>[25]Fevereiro!$C$21</f>
        <v>28.3</v>
      </c>
      <c r="S29" s="11">
        <f>[25]Fevereiro!$C$22</f>
        <v>28.7</v>
      </c>
      <c r="T29" s="11">
        <f>[25]Fevereiro!$C$23</f>
        <v>29.8</v>
      </c>
      <c r="U29" s="11">
        <f>[25]Fevereiro!$C$24</f>
        <v>29.7</v>
      </c>
      <c r="V29" s="11">
        <f>[25]Fevereiro!$C$25</f>
        <v>28.5</v>
      </c>
      <c r="W29" s="11">
        <f>[25]Fevereiro!$C$26</f>
        <v>32.799999999999997</v>
      </c>
      <c r="X29" s="11">
        <f>[25]Fevereiro!$C$27</f>
        <v>30.2</v>
      </c>
      <c r="Y29" s="11">
        <f>[25]Fevereiro!$C$28</f>
        <v>26.2</v>
      </c>
      <c r="Z29" s="11">
        <f>[25]Fevereiro!$C$29</f>
        <v>31.5</v>
      </c>
      <c r="AA29" s="11">
        <f>[25]Fevereiro!$C$30</f>
        <v>30</v>
      </c>
      <c r="AB29" s="11" t="str">
        <f>[25]Fevereiro!$C$31</f>
        <v>*</v>
      </c>
      <c r="AC29" s="11" t="str">
        <f>[25]Fevereiro!$C$32</f>
        <v>*</v>
      </c>
      <c r="AD29" s="98">
        <f t="shared" si="1"/>
        <v>35.4</v>
      </c>
      <c r="AE29" s="79">
        <f t="shared" si="2"/>
        <v>30.973076923076924</v>
      </c>
      <c r="AI29" t="s">
        <v>35</v>
      </c>
      <c r="AJ29" t="s">
        <v>35</v>
      </c>
    </row>
    <row r="30" spans="1:36" hidden="1" x14ac:dyDescent="0.2">
      <c r="A30" s="108" t="s">
        <v>10</v>
      </c>
      <c r="B30" s="11" t="str">
        <f>[26]Fevereiro!$C$5</f>
        <v>*</v>
      </c>
      <c r="C30" s="11" t="str">
        <f>[26]Fevereiro!$C$6</f>
        <v>*</v>
      </c>
      <c r="D30" s="11" t="str">
        <f>[26]Fevereiro!$C$7</f>
        <v>*</v>
      </c>
      <c r="E30" s="11" t="str">
        <f>[26]Fevereiro!$C$8</f>
        <v>*</v>
      </c>
      <c r="F30" s="11" t="str">
        <f>[26]Fevereiro!$C$9</f>
        <v>*</v>
      </c>
      <c r="G30" s="11" t="str">
        <f>[26]Fevereiro!$C$10</f>
        <v>*</v>
      </c>
      <c r="H30" s="11" t="str">
        <f>[26]Fevereiro!$C$11</f>
        <v>*</v>
      </c>
      <c r="I30" s="11" t="str">
        <f>[26]Fevereiro!$C$12</f>
        <v>*</v>
      </c>
      <c r="J30" s="11" t="str">
        <f>[26]Fevereiro!$C$13</f>
        <v>*</v>
      </c>
      <c r="K30" s="11" t="str">
        <f>[26]Fevereiro!$C$14</f>
        <v>*</v>
      </c>
      <c r="L30" s="11" t="str">
        <f>[26]Fevereiro!$C$15</f>
        <v>*</v>
      </c>
      <c r="M30" s="11" t="str">
        <f>[26]Fevereiro!$C$16</f>
        <v>*</v>
      </c>
      <c r="N30" s="11" t="str">
        <f>[26]Fevereiro!$C$17</f>
        <v>*</v>
      </c>
      <c r="O30" s="11" t="str">
        <f>[26]Fevereiro!$C$18</f>
        <v>*</v>
      </c>
      <c r="P30" s="11" t="str">
        <f>[26]Fevereiro!$C$19</f>
        <v>*</v>
      </c>
      <c r="Q30" s="11" t="str">
        <f>[26]Fevereiro!$C$20</f>
        <v>*</v>
      </c>
      <c r="R30" s="11" t="str">
        <f>[26]Fevereiro!$C$21</f>
        <v>*</v>
      </c>
      <c r="S30" s="11" t="str">
        <f>[26]Fevereiro!$C$22</f>
        <v>*</v>
      </c>
      <c r="T30" s="11" t="str">
        <f>[26]Fevereiro!$C$23</f>
        <v>*</v>
      </c>
      <c r="U30" s="11" t="str">
        <f>[26]Fevereiro!$C$24</f>
        <v>*</v>
      </c>
      <c r="V30" s="11" t="str">
        <f>[26]Fevereiro!$C$25</f>
        <v>*</v>
      </c>
      <c r="W30" s="11" t="str">
        <f>[26]Fevereiro!$C$26</f>
        <v>*</v>
      </c>
      <c r="X30" s="11" t="str">
        <f>[26]Fevereiro!$C$27</f>
        <v>*</v>
      </c>
      <c r="Y30" s="11" t="str">
        <f>[26]Fevereiro!$C$28</f>
        <v>*</v>
      </c>
      <c r="Z30" s="11" t="str">
        <f>[26]Fevereiro!$C$29</f>
        <v>*</v>
      </c>
      <c r="AA30" s="11" t="str">
        <f>[26]Fevereiro!$C$30</f>
        <v>*</v>
      </c>
      <c r="AB30" s="11" t="str">
        <f>[26]Fevereiro!$C$31</f>
        <v>*</v>
      </c>
      <c r="AC30" s="11" t="str">
        <f>[26]Fevereiro!$C$32</f>
        <v>*</v>
      </c>
      <c r="AD30" s="98">
        <f t="shared" si="1"/>
        <v>0</v>
      </c>
      <c r="AE30" s="79" t="e">
        <f t="shared" si="2"/>
        <v>#DIV/0!</v>
      </c>
      <c r="AI30" t="s">
        <v>35</v>
      </c>
      <c r="AJ30" t="s">
        <v>35</v>
      </c>
    </row>
    <row r="31" spans="1:36" hidden="1" x14ac:dyDescent="0.2">
      <c r="A31" s="108" t="s">
        <v>157</v>
      </c>
      <c r="B31" s="11" t="str">
        <f>[27]Fevereiro!$C$5</f>
        <v>*</v>
      </c>
      <c r="C31" s="11" t="str">
        <f>[27]Fevereiro!$C$6</f>
        <v>*</v>
      </c>
      <c r="D31" s="11" t="str">
        <f>[27]Fevereiro!$C$7</f>
        <v>*</v>
      </c>
      <c r="E31" s="11" t="str">
        <f>[27]Fevereiro!$C$8</f>
        <v>*</v>
      </c>
      <c r="F31" s="11" t="str">
        <f>[27]Fevereiro!$C$9</f>
        <v>*</v>
      </c>
      <c r="G31" s="11" t="str">
        <f>[27]Fevereiro!$C$10</f>
        <v>*</v>
      </c>
      <c r="H31" s="11" t="str">
        <f>[27]Fevereiro!$C$11</f>
        <v>*</v>
      </c>
      <c r="I31" s="11" t="str">
        <f>[27]Fevereiro!$C$12</f>
        <v>*</v>
      </c>
      <c r="J31" s="11" t="str">
        <f>[27]Fevereiro!$C$13</f>
        <v>*</v>
      </c>
      <c r="K31" s="11" t="str">
        <f>[27]Fevereiro!$C$14</f>
        <v>*</v>
      </c>
      <c r="L31" s="11" t="str">
        <f>[27]Fevereiro!$C$15</f>
        <v>*</v>
      </c>
      <c r="M31" s="11" t="str">
        <f>[27]Fevereiro!$C$16</f>
        <v>*</v>
      </c>
      <c r="N31" s="11" t="str">
        <f>[27]Fevereiro!$C$17</f>
        <v>*</v>
      </c>
      <c r="O31" s="11" t="str">
        <f>[27]Fevereiro!$C$18</f>
        <v>*</v>
      </c>
      <c r="P31" s="11" t="str">
        <f>[27]Fevereiro!$C$19</f>
        <v>*</v>
      </c>
      <c r="Q31" s="11" t="str">
        <f>[27]Fevereiro!$C$20</f>
        <v>*</v>
      </c>
      <c r="R31" s="11" t="str">
        <f>[27]Fevereiro!$C$21</f>
        <v>*</v>
      </c>
      <c r="S31" s="11" t="str">
        <f>[27]Fevereiro!$C$22</f>
        <v>*</v>
      </c>
      <c r="T31" s="11" t="str">
        <f>[27]Fevereiro!$C$23</f>
        <v>*</v>
      </c>
      <c r="U31" s="11" t="str">
        <f>[27]Fevereiro!$C$24</f>
        <v>*</v>
      </c>
      <c r="V31" s="11" t="str">
        <f>[27]Fevereiro!$C$25</f>
        <v>*</v>
      </c>
      <c r="W31" s="11" t="str">
        <f>[27]Fevereiro!$C$26</f>
        <v>*</v>
      </c>
      <c r="X31" s="11" t="str">
        <f>[27]Fevereiro!$C$27</f>
        <v>*</v>
      </c>
      <c r="Y31" s="11" t="str">
        <f>[27]Fevereiro!$C$28</f>
        <v>*</v>
      </c>
      <c r="Z31" s="11" t="str">
        <f>[27]Fevereiro!$C$29</f>
        <v>*</v>
      </c>
      <c r="AA31" s="11" t="str">
        <f>[27]Fevereiro!$C$30</f>
        <v>*</v>
      </c>
      <c r="AB31" s="11" t="str">
        <f>[27]Fevereiro!$C$31</f>
        <v>*</v>
      </c>
      <c r="AC31" s="11" t="str">
        <f>[27]Fevereiro!$C$32</f>
        <v>*</v>
      </c>
      <c r="AD31" s="98">
        <f t="shared" si="1"/>
        <v>0</v>
      </c>
      <c r="AE31" s="79" t="e">
        <f t="shared" si="2"/>
        <v>#DIV/0!</v>
      </c>
      <c r="AF31" s="12" t="s">
        <v>35</v>
      </c>
      <c r="AI31" t="s">
        <v>35</v>
      </c>
    </row>
    <row r="32" spans="1:36" hidden="1" x14ac:dyDescent="0.2">
      <c r="A32" s="108" t="s">
        <v>11</v>
      </c>
      <c r="B32" s="11" t="str">
        <f>[28]Fevereiro!$C$5</f>
        <v>*</v>
      </c>
      <c r="C32" s="11" t="str">
        <f>[28]Fevereiro!$C$6</f>
        <v>*</v>
      </c>
      <c r="D32" s="11" t="str">
        <f>[28]Fevereiro!$C$7</f>
        <v>*</v>
      </c>
      <c r="E32" s="11" t="str">
        <f>[28]Fevereiro!$C$8</f>
        <v>*</v>
      </c>
      <c r="F32" s="11" t="str">
        <f>[28]Fevereiro!$C$9</f>
        <v>*</v>
      </c>
      <c r="G32" s="11" t="str">
        <f>[28]Fevereiro!$C$10</f>
        <v>*</v>
      </c>
      <c r="H32" s="11" t="str">
        <f>[28]Fevereiro!$C$11</f>
        <v>*</v>
      </c>
      <c r="I32" s="11" t="str">
        <f>[28]Fevereiro!$C$12</f>
        <v>*</v>
      </c>
      <c r="J32" s="11" t="str">
        <f>[28]Fevereiro!$C$13</f>
        <v>*</v>
      </c>
      <c r="K32" s="11" t="str">
        <f>[28]Fevereiro!$C$14</f>
        <v>*</v>
      </c>
      <c r="L32" s="11" t="str">
        <f>[28]Fevereiro!$C$15</f>
        <v>*</v>
      </c>
      <c r="M32" s="11" t="str">
        <f>[28]Fevereiro!$C$16</f>
        <v>*</v>
      </c>
      <c r="N32" s="11" t="str">
        <f>[28]Fevereiro!$C$17</f>
        <v>*</v>
      </c>
      <c r="O32" s="11" t="str">
        <f>[28]Fevereiro!$C$18</f>
        <v>*</v>
      </c>
      <c r="P32" s="11" t="str">
        <f>[28]Fevereiro!$C$19</f>
        <v>*</v>
      </c>
      <c r="Q32" s="11" t="str">
        <f>[28]Fevereiro!$C$20</f>
        <v>*</v>
      </c>
      <c r="R32" s="11" t="str">
        <f>[28]Fevereiro!$C$21</f>
        <v>*</v>
      </c>
      <c r="S32" s="11" t="str">
        <f>[28]Fevereiro!$C$22</f>
        <v>*</v>
      </c>
      <c r="T32" s="11" t="str">
        <f>[28]Fevereiro!$C$23</f>
        <v>*</v>
      </c>
      <c r="U32" s="11" t="str">
        <f>[28]Fevereiro!$C$24</f>
        <v>*</v>
      </c>
      <c r="V32" s="11" t="str">
        <f>[28]Fevereiro!$C$25</f>
        <v>*</v>
      </c>
      <c r="W32" s="11" t="str">
        <f>[28]Fevereiro!$C$26</f>
        <v>*</v>
      </c>
      <c r="X32" s="11" t="str">
        <f>[28]Fevereiro!$C$27</f>
        <v>*</v>
      </c>
      <c r="Y32" s="11" t="str">
        <f>[28]Fevereiro!$C$28</f>
        <v>*</v>
      </c>
      <c r="Z32" s="11" t="str">
        <f>[28]Fevereiro!$C$29</f>
        <v>*</v>
      </c>
      <c r="AA32" s="11" t="str">
        <f>[28]Fevereiro!$C$30</f>
        <v>*</v>
      </c>
      <c r="AB32" s="11" t="str">
        <f>[28]Fevereiro!$C$31</f>
        <v>*</v>
      </c>
      <c r="AC32" s="11" t="str">
        <f>[28]Fevereiro!$C$32</f>
        <v>*</v>
      </c>
      <c r="AD32" s="98">
        <f t="shared" si="1"/>
        <v>0</v>
      </c>
      <c r="AE32" s="79" t="e">
        <f t="shared" si="2"/>
        <v>#DIV/0!</v>
      </c>
      <c r="AJ32" t="s">
        <v>35</v>
      </c>
    </row>
    <row r="33" spans="1:36" s="5" customFormat="1" x14ac:dyDescent="0.2">
      <c r="A33" s="54" t="s">
        <v>12</v>
      </c>
      <c r="B33" s="11">
        <f>[29]Fevereiro!$C$5</f>
        <v>32.200000000000003</v>
      </c>
      <c r="C33" s="11">
        <f>[29]Fevereiro!$C$6</f>
        <v>33.5</v>
      </c>
      <c r="D33" s="11">
        <f>[29]Fevereiro!$C$7</f>
        <v>27</v>
      </c>
      <c r="E33" s="11">
        <f>[29]Fevereiro!$C$8</f>
        <v>29.9</v>
      </c>
      <c r="F33" s="11">
        <f>[29]Fevereiro!$C$9</f>
        <v>32.6</v>
      </c>
      <c r="G33" s="11">
        <f>[29]Fevereiro!$C$10</f>
        <v>32.9</v>
      </c>
      <c r="H33" s="11">
        <f>[29]Fevereiro!$C$11</f>
        <v>31.1</v>
      </c>
      <c r="I33" s="11">
        <f>[29]Fevereiro!$C$12</f>
        <v>33.4</v>
      </c>
      <c r="J33" s="11">
        <f>[29]Fevereiro!$C$13</f>
        <v>34.299999999999997</v>
      </c>
      <c r="K33" s="11">
        <f>[29]Fevereiro!$C$14</f>
        <v>27.5</v>
      </c>
      <c r="L33" s="11">
        <f>[29]Fevereiro!$C$15</f>
        <v>30.8</v>
      </c>
      <c r="M33" s="11">
        <f>[29]Fevereiro!$C$16</f>
        <v>32.1</v>
      </c>
      <c r="N33" s="11">
        <f>[29]Fevereiro!$C$17</f>
        <v>30.3</v>
      </c>
      <c r="O33" s="11">
        <f>[29]Fevereiro!$C$18</f>
        <v>33.9</v>
      </c>
      <c r="P33" s="11">
        <f>[29]Fevereiro!$C$19</f>
        <v>30.3</v>
      </c>
      <c r="Q33" s="11">
        <f>[29]Fevereiro!$C$20</f>
        <v>31.9</v>
      </c>
      <c r="R33" s="11">
        <f>[29]Fevereiro!$C$21</f>
        <v>28.7</v>
      </c>
      <c r="S33" s="11">
        <f>[29]Fevereiro!$C$22</f>
        <v>27.7</v>
      </c>
      <c r="T33" s="11">
        <f>[29]Fevereiro!$C$23</f>
        <v>29.9</v>
      </c>
      <c r="U33" s="11">
        <f>[29]Fevereiro!$C$24</f>
        <v>30.7</v>
      </c>
      <c r="V33" s="11">
        <f>[29]Fevereiro!$C$25</f>
        <v>29.3</v>
      </c>
      <c r="W33" s="11">
        <f>[29]Fevereiro!$C$26</f>
        <v>33.1</v>
      </c>
      <c r="X33" s="11">
        <f>[29]Fevereiro!$C$27</f>
        <v>32.6</v>
      </c>
      <c r="Y33" s="11">
        <f>[29]Fevereiro!$C$28</f>
        <v>26.8</v>
      </c>
      <c r="Z33" s="11">
        <f>[29]Fevereiro!$C$29</f>
        <v>32.200000000000003</v>
      </c>
      <c r="AA33" s="11">
        <f>[29]Fevereiro!$C$30</f>
        <v>31.9</v>
      </c>
      <c r="AB33" s="11">
        <f>[29]Fevereiro!$C$31</f>
        <v>34.9</v>
      </c>
      <c r="AC33" s="11">
        <f>[29]Fevereiro!$C$32</f>
        <v>34.200000000000003</v>
      </c>
      <c r="AD33" s="98">
        <f t="shared" si="1"/>
        <v>34.9</v>
      </c>
      <c r="AE33" s="79">
        <f t="shared" si="2"/>
        <v>31.275000000000002</v>
      </c>
      <c r="AI33" s="5" t="s">
        <v>35</v>
      </c>
      <c r="AJ33" s="5" t="s">
        <v>35</v>
      </c>
    </row>
    <row r="34" spans="1:36" x14ac:dyDescent="0.2">
      <c r="A34" s="54" t="s">
        <v>13</v>
      </c>
      <c r="B34" s="11">
        <f>[30]Fevereiro!$C$5</f>
        <v>32.4</v>
      </c>
      <c r="C34" s="11">
        <f>[30]Fevereiro!$C$6</f>
        <v>34.799999999999997</v>
      </c>
      <c r="D34" s="11">
        <f>[30]Fevereiro!$C$7</f>
        <v>30.4</v>
      </c>
      <c r="E34" s="11">
        <f>[30]Fevereiro!$C$8</f>
        <v>28.9</v>
      </c>
      <c r="F34" s="11">
        <f>[30]Fevereiro!$C$9</f>
        <v>34.200000000000003</v>
      </c>
      <c r="G34" s="11">
        <f>[30]Fevereiro!$C$10</f>
        <v>32.6</v>
      </c>
      <c r="H34" s="11">
        <f>[30]Fevereiro!$C$11</f>
        <v>33.299999999999997</v>
      </c>
      <c r="I34" s="11">
        <f>[30]Fevereiro!$C$12</f>
        <v>34.700000000000003</v>
      </c>
      <c r="J34" s="11">
        <f>[30]Fevereiro!$C$13</f>
        <v>33.700000000000003</v>
      </c>
      <c r="K34" s="11">
        <f>[30]Fevereiro!$C$14</f>
        <v>30.4</v>
      </c>
      <c r="L34" s="11">
        <f>[30]Fevereiro!$C$15</f>
        <v>32.9</v>
      </c>
      <c r="M34" s="11">
        <f>[30]Fevereiro!$C$16</f>
        <v>31.1</v>
      </c>
      <c r="N34" s="11">
        <f>[30]Fevereiro!$C$17</f>
        <v>31.6</v>
      </c>
      <c r="O34" s="11">
        <f>[30]Fevereiro!$C$18</f>
        <v>34.6</v>
      </c>
      <c r="P34" s="11">
        <f>[30]Fevereiro!$C$19</f>
        <v>33.6</v>
      </c>
      <c r="Q34" s="11">
        <f>[30]Fevereiro!$C$20</f>
        <v>32.799999999999997</v>
      </c>
      <c r="R34" s="11">
        <f>[30]Fevereiro!$C$21</f>
        <v>27.5</v>
      </c>
      <c r="S34" s="11">
        <f>[30]Fevereiro!$C$22</f>
        <v>27.7</v>
      </c>
      <c r="T34" s="11">
        <f>[30]Fevereiro!$C$23</f>
        <v>30.5</v>
      </c>
      <c r="U34" s="11">
        <f>[30]Fevereiro!$C$24</f>
        <v>29.3</v>
      </c>
      <c r="V34" s="11">
        <f>[30]Fevereiro!$C$25</f>
        <v>30.3</v>
      </c>
      <c r="W34" s="11">
        <f>[30]Fevereiro!$C$26</f>
        <v>33</v>
      </c>
      <c r="X34" s="11">
        <f>[30]Fevereiro!$C$27</f>
        <v>32.9</v>
      </c>
      <c r="Y34" s="11">
        <f>[30]Fevereiro!$C$28</f>
        <v>34.200000000000003</v>
      </c>
      <c r="Z34" s="11">
        <f>[30]Fevereiro!$C$29</f>
        <v>33.4</v>
      </c>
      <c r="AA34" s="11">
        <f>[30]Fevereiro!$C$30</f>
        <v>33.6</v>
      </c>
      <c r="AB34" s="11">
        <f>[30]Fevereiro!$C$31</f>
        <v>35</v>
      </c>
      <c r="AC34" s="11">
        <f>[30]Fevereiro!$C$32</f>
        <v>34.4</v>
      </c>
      <c r="AD34" s="98">
        <f t="shared" si="1"/>
        <v>35</v>
      </c>
      <c r="AE34" s="79">
        <f t="shared" si="2"/>
        <v>32.278571428571425</v>
      </c>
    </row>
    <row r="35" spans="1:36" x14ac:dyDescent="0.2">
      <c r="A35" s="54" t="s">
        <v>158</v>
      </c>
      <c r="B35" s="11">
        <f>[31]Fevereiro!$C$5</f>
        <v>30</v>
      </c>
      <c r="C35" s="11">
        <f>[31]Fevereiro!$C$6</f>
        <v>31.7</v>
      </c>
      <c r="D35" s="11">
        <f>[31]Fevereiro!$C$7</f>
        <v>28.7</v>
      </c>
      <c r="E35" s="11">
        <f>[31]Fevereiro!$C$8</f>
        <v>27.9</v>
      </c>
      <c r="F35" s="11">
        <f>[31]Fevereiro!$C$9</f>
        <v>32.9</v>
      </c>
      <c r="G35" s="11">
        <f>[31]Fevereiro!$C$10</f>
        <v>33.200000000000003</v>
      </c>
      <c r="H35" s="11">
        <f>[31]Fevereiro!$C$11</f>
        <v>33</v>
      </c>
      <c r="I35" s="11">
        <f>[31]Fevereiro!$C$12</f>
        <v>34.9</v>
      </c>
      <c r="J35" s="11">
        <f>[31]Fevereiro!$C$13</f>
        <v>35</v>
      </c>
      <c r="K35" s="11">
        <f>[31]Fevereiro!$C$14</f>
        <v>31.3</v>
      </c>
      <c r="L35" s="11">
        <f>[31]Fevereiro!$C$15</f>
        <v>31.4</v>
      </c>
      <c r="M35" s="11">
        <f>[31]Fevereiro!$C$16</f>
        <v>31.1</v>
      </c>
      <c r="N35" s="11">
        <f>[31]Fevereiro!$C$17</f>
        <v>30.7</v>
      </c>
      <c r="O35" s="11">
        <f>[31]Fevereiro!$C$18</f>
        <v>34.1</v>
      </c>
      <c r="P35" s="11">
        <f>[31]Fevereiro!$C$19</f>
        <v>31</v>
      </c>
      <c r="Q35" s="11">
        <f>[31]Fevereiro!$C$20</f>
        <v>31.4</v>
      </c>
      <c r="R35" s="11">
        <f>[31]Fevereiro!$C$21</f>
        <v>28.9</v>
      </c>
      <c r="S35" s="11">
        <f>[31]Fevereiro!$C$22</f>
        <v>28.9</v>
      </c>
      <c r="T35" s="11">
        <f>[31]Fevereiro!$C$23</f>
        <v>27.7</v>
      </c>
      <c r="U35" s="11">
        <f>[31]Fevereiro!$C$24</f>
        <v>28.4</v>
      </c>
      <c r="V35" s="11">
        <f>[31]Fevereiro!$C$25</f>
        <v>30.1</v>
      </c>
      <c r="W35" s="11">
        <f>[31]Fevereiro!$C$26</f>
        <v>33.700000000000003</v>
      </c>
      <c r="X35" s="11">
        <f>[31]Fevereiro!$C$27</f>
        <v>33.200000000000003</v>
      </c>
      <c r="Y35" s="11">
        <f>[31]Fevereiro!$C$28</f>
        <v>24.5</v>
      </c>
      <c r="Z35" s="11">
        <f>[31]Fevereiro!$C$29</f>
        <v>33.700000000000003</v>
      </c>
      <c r="AA35" s="11" t="str">
        <f>[31]Fevereiro!$C$30</f>
        <v>*</v>
      </c>
      <c r="AB35" s="11" t="str">
        <f>[31]Fevereiro!$C$31</f>
        <v>*</v>
      </c>
      <c r="AC35" s="11" t="str">
        <f>[31]Fevereiro!$C$32</f>
        <v>*</v>
      </c>
      <c r="AD35" s="98">
        <f t="shared" si="1"/>
        <v>35</v>
      </c>
      <c r="AE35" s="79">
        <f t="shared" si="2"/>
        <v>31.096000000000007</v>
      </c>
    </row>
    <row r="36" spans="1:36" hidden="1" x14ac:dyDescent="0.2">
      <c r="A36" s="108" t="s">
        <v>129</v>
      </c>
      <c r="B36" s="11" t="str">
        <f>[32]Fevereiro!$C$5</f>
        <v>*</v>
      </c>
      <c r="C36" s="11" t="str">
        <f>[32]Fevereiro!$C$6</f>
        <v>*</v>
      </c>
      <c r="D36" s="11" t="str">
        <f>[32]Fevereiro!$C$7</f>
        <v>*</v>
      </c>
      <c r="E36" s="11" t="str">
        <f>[32]Fevereiro!$C$8</f>
        <v>*</v>
      </c>
      <c r="F36" s="11" t="str">
        <f>[32]Fevereiro!$C$9</f>
        <v>*</v>
      </c>
      <c r="G36" s="11" t="str">
        <f>[32]Fevereiro!$C$10</f>
        <v>*</v>
      </c>
      <c r="H36" s="11" t="str">
        <f>[32]Fevereiro!$C$11</f>
        <v>*</v>
      </c>
      <c r="I36" s="11" t="str">
        <f>[32]Fevereiro!$C$12</f>
        <v>*</v>
      </c>
      <c r="J36" s="11" t="str">
        <f>[32]Fevereiro!$C$13</f>
        <v>*</v>
      </c>
      <c r="K36" s="11" t="str">
        <f>[32]Fevereiro!$C$14</f>
        <v>*</v>
      </c>
      <c r="L36" s="11" t="str">
        <f>[32]Fevereiro!$C$15</f>
        <v>*</v>
      </c>
      <c r="M36" s="11" t="str">
        <f>[32]Fevereiro!$C$16</f>
        <v>*</v>
      </c>
      <c r="N36" s="11" t="str">
        <f>[32]Fevereiro!$C$17</f>
        <v>*</v>
      </c>
      <c r="O36" s="11" t="str">
        <f>[32]Fevereiro!$C$18</f>
        <v>*</v>
      </c>
      <c r="P36" s="11" t="str">
        <f>[32]Fevereiro!$C$19</f>
        <v>*</v>
      </c>
      <c r="Q36" s="11" t="str">
        <f>[32]Fevereiro!$C$20</f>
        <v>*</v>
      </c>
      <c r="R36" s="11" t="str">
        <f>[32]Fevereiro!$C$21</f>
        <v>*</v>
      </c>
      <c r="S36" s="11" t="str">
        <f>[32]Fevereiro!$C$22</f>
        <v>*</v>
      </c>
      <c r="T36" s="11" t="str">
        <f>[32]Fevereiro!$C$23</f>
        <v>*</v>
      </c>
      <c r="U36" s="11" t="str">
        <f>[32]Fevereiro!$C$24</f>
        <v>*</v>
      </c>
      <c r="V36" s="11" t="str">
        <f>[32]Fevereiro!$C$25</f>
        <v>*</v>
      </c>
      <c r="W36" s="11" t="str">
        <f>[32]Fevereiro!$C$26</f>
        <v>*</v>
      </c>
      <c r="X36" s="11" t="str">
        <f>[32]Fevereiro!$C$27</f>
        <v>*</v>
      </c>
      <c r="Y36" s="11" t="str">
        <f>[32]Fevereiro!$C$28</f>
        <v>*</v>
      </c>
      <c r="Z36" s="11" t="str">
        <f>[32]Fevereiro!$C$29</f>
        <v>*</v>
      </c>
      <c r="AA36" s="11" t="str">
        <f>[32]Fevereiro!$C$30</f>
        <v>*</v>
      </c>
      <c r="AB36" s="11" t="str">
        <f>[32]Fevereiro!$C$31</f>
        <v>*</v>
      </c>
      <c r="AC36" s="11" t="str">
        <f>[32]Fevereiro!$C$32</f>
        <v>*</v>
      </c>
      <c r="AD36" s="98">
        <f t="shared" si="1"/>
        <v>0</v>
      </c>
      <c r="AE36" s="79" t="e">
        <f t="shared" si="2"/>
        <v>#DIV/0!</v>
      </c>
      <c r="AI36" t="s">
        <v>35</v>
      </c>
    </row>
    <row r="37" spans="1:36" x14ac:dyDescent="0.2">
      <c r="A37" s="54" t="s">
        <v>14</v>
      </c>
      <c r="B37" s="11">
        <f>[33]Fevereiro!$C$5</f>
        <v>31.6</v>
      </c>
      <c r="C37" s="11">
        <f>[33]Fevereiro!$C$6</f>
        <v>34.4</v>
      </c>
      <c r="D37" s="11">
        <f>[33]Fevereiro!$C$7</f>
        <v>32.4</v>
      </c>
      <c r="E37" s="11">
        <f>[33]Fevereiro!$C$8</f>
        <v>32.700000000000003</v>
      </c>
      <c r="F37" s="11">
        <f>[33]Fevereiro!$C$9</f>
        <v>32</v>
      </c>
      <c r="G37" s="11">
        <f>[33]Fevereiro!$C$10</f>
        <v>31.5</v>
      </c>
      <c r="H37" s="11">
        <f>[33]Fevereiro!$C$11</f>
        <v>31.1</v>
      </c>
      <c r="I37" s="11">
        <f>[33]Fevereiro!$C$12</f>
        <v>32.700000000000003</v>
      </c>
      <c r="J37" s="11">
        <f>[33]Fevereiro!$C$13</f>
        <v>34.299999999999997</v>
      </c>
      <c r="K37" s="11">
        <f>[33]Fevereiro!$C$14</f>
        <v>31.6</v>
      </c>
      <c r="L37" s="11">
        <f>[33]Fevereiro!$C$15</f>
        <v>30.9</v>
      </c>
      <c r="M37" s="11">
        <f>[33]Fevereiro!$C$16</f>
        <v>30.9</v>
      </c>
      <c r="N37" s="11">
        <f>[33]Fevereiro!$C$17</f>
        <v>33.299999999999997</v>
      </c>
      <c r="O37" s="11">
        <f>[33]Fevereiro!$C$18</f>
        <v>33.1</v>
      </c>
      <c r="P37" s="11">
        <f>[33]Fevereiro!$C$19</f>
        <v>34.5</v>
      </c>
      <c r="Q37" s="11">
        <f>[33]Fevereiro!$C$20</f>
        <v>32.5</v>
      </c>
      <c r="R37" s="11">
        <f>[33]Fevereiro!$C$21</f>
        <v>31.7</v>
      </c>
      <c r="S37" s="11">
        <f>[33]Fevereiro!$C$22</f>
        <v>28.3</v>
      </c>
      <c r="T37" s="11">
        <f>[33]Fevereiro!$C$23</f>
        <v>31.3</v>
      </c>
      <c r="U37" s="11">
        <f>[33]Fevereiro!$C$24</f>
        <v>27.8</v>
      </c>
      <c r="V37" s="11">
        <f>[33]Fevereiro!$C$25</f>
        <v>27.9</v>
      </c>
      <c r="W37" s="11">
        <f>[33]Fevereiro!$C$26</f>
        <v>32.1</v>
      </c>
      <c r="X37" s="11">
        <f>[33]Fevereiro!$C$27</f>
        <v>31.1</v>
      </c>
      <c r="Y37" s="11">
        <f>[33]Fevereiro!$C$28</f>
        <v>29.4</v>
      </c>
      <c r="Z37" s="11">
        <f>[33]Fevereiro!$C$29</f>
        <v>32.9</v>
      </c>
      <c r="AA37" s="11">
        <f>[33]Fevereiro!$C$30</f>
        <v>31.7</v>
      </c>
      <c r="AB37" s="11">
        <f>[33]Fevereiro!$C$31</f>
        <v>34.1</v>
      </c>
      <c r="AC37" s="11">
        <f>[33]Fevereiro!$C$32</f>
        <v>34.5</v>
      </c>
      <c r="AD37" s="98">
        <f t="shared" si="1"/>
        <v>34.5</v>
      </c>
      <c r="AE37" s="79">
        <f t="shared" si="2"/>
        <v>31.86785714285714</v>
      </c>
      <c r="AG37" t="s">
        <v>35</v>
      </c>
      <c r="AI37" t="s">
        <v>35</v>
      </c>
    </row>
    <row r="38" spans="1:36" hidden="1" x14ac:dyDescent="0.2">
      <c r="A38" s="108" t="s">
        <v>159</v>
      </c>
      <c r="B38" s="11" t="str">
        <f>[34]Fevereiro!$C$5</f>
        <v>*</v>
      </c>
      <c r="C38" s="11" t="str">
        <f>[34]Fevereiro!$C$6</f>
        <v>*</v>
      </c>
      <c r="D38" s="11" t="str">
        <f>[34]Fevereiro!$C$7</f>
        <v>*</v>
      </c>
      <c r="E38" s="11" t="str">
        <f>[34]Fevereiro!$C$8</f>
        <v>*</v>
      </c>
      <c r="F38" s="11" t="str">
        <f>[34]Fevereiro!$C$9</f>
        <v>*</v>
      </c>
      <c r="G38" s="11" t="str">
        <f>[34]Fevereiro!$C$10</f>
        <v>*</v>
      </c>
      <c r="H38" s="11" t="str">
        <f>[34]Fevereiro!$C$11</f>
        <v>*</v>
      </c>
      <c r="I38" s="11" t="str">
        <f>[34]Fevereiro!$C$12</f>
        <v>*</v>
      </c>
      <c r="J38" s="11" t="str">
        <f>[34]Fevereiro!$C$13</f>
        <v>*</v>
      </c>
      <c r="K38" s="11" t="str">
        <f>[34]Fevereiro!$C$14</f>
        <v>*</v>
      </c>
      <c r="L38" s="11" t="str">
        <f>[34]Fevereiro!$C$15</f>
        <v>*</v>
      </c>
      <c r="M38" s="11" t="str">
        <f>[34]Fevereiro!$C$16</f>
        <v>*</v>
      </c>
      <c r="N38" s="11" t="str">
        <f>[34]Fevereiro!$C$17</f>
        <v>*</v>
      </c>
      <c r="O38" s="11" t="str">
        <f>[34]Fevereiro!$C$18</f>
        <v>*</v>
      </c>
      <c r="P38" s="11" t="str">
        <f>[34]Fevereiro!$C$19</f>
        <v>*</v>
      </c>
      <c r="Q38" s="11" t="str">
        <f>[34]Fevereiro!$C$20</f>
        <v>*</v>
      </c>
      <c r="R38" s="11" t="str">
        <f>[34]Fevereiro!$C$21</f>
        <v>*</v>
      </c>
      <c r="S38" s="11" t="str">
        <f>[34]Fevereiro!$C$22</f>
        <v>*</v>
      </c>
      <c r="T38" s="11" t="str">
        <f>[34]Fevereiro!$C$23</f>
        <v>*</v>
      </c>
      <c r="U38" s="11" t="str">
        <f>[34]Fevereiro!$C$24</f>
        <v>*</v>
      </c>
      <c r="V38" s="11" t="str">
        <f>[34]Fevereiro!$C$25</f>
        <v>*</v>
      </c>
      <c r="W38" s="11" t="str">
        <f>[34]Fevereiro!$C$26</f>
        <v>*</v>
      </c>
      <c r="X38" s="11" t="str">
        <f>[34]Fevereiro!$C$27</f>
        <v>*</v>
      </c>
      <c r="Y38" s="11" t="str">
        <f>[34]Fevereiro!$C$28</f>
        <v>*</v>
      </c>
      <c r="Z38" s="11" t="str">
        <f>[34]Fevereiro!$C$29</f>
        <v>*</v>
      </c>
      <c r="AA38" s="11" t="str">
        <f>[34]Fevereiro!$C$30</f>
        <v>*</v>
      </c>
      <c r="AB38" s="11" t="str">
        <f>[34]Fevereiro!$C$31</f>
        <v>*</v>
      </c>
      <c r="AC38" s="11" t="str">
        <f>[34]Fevereiro!$C$32</f>
        <v>*</v>
      </c>
      <c r="AD38" s="98">
        <f t="shared" si="1"/>
        <v>0</v>
      </c>
      <c r="AE38" s="79" t="e">
        <f t="shared" si="2"/>
        <v>#DIV/0!</v>
      </c>
    </row>
    <row r="39" spans="1:36" x14ac:dyDescent="0.2">
      <c r="A39" s="54" t="s">
        <v>15</v>
      </c>
      <c r="B39" s="11">
        <f>[35]Fevereiro!$C$5</f>
        <v>28.6</v>
      </c>
      <c r="C39" s="11">
        <f>[35]Fevereiro!$C$6</f>
        <v>29.5</v>
      </c>
      <c r="D39" s="11">
        <f>[35]Fevereiro!$C$7</f>
        <v>24.1</v>
      </c>
      <c r="E39" s="11">
        <f>[35]Fevereiro!$C$8</f>
        <v>28.5</v>
      </c>
      <c r="F39" s="11">
        <f>[35]Fevereiro!$C$9</f>
        <v>30.7</v>
      </c>
      <c r="G39" s="11">
        <f>[35]Fevereiro!$C$10</f>
        <v>31.6</v>
      </c>
      <c r="H39" s="11">
        <f>[35]Fevereiro!$C$11</f>
        <v>28.4</v>
      </c>
      <c r="I39" s="11">
        <f>[35]Fevereiro!$C$12</f>
        <v>32.200000000000003</v>
      </c>
      <c r="J39" s="11">
        <f>[35]Fevereiro!$C$13</f>
        <v>32</v>
      </c>
      <c r="K39" s="11">
        <f>[35]Fevereiro!$C$14</f>
        <v>27.2</v>
      </c>
      <c r="L39" s="11">
        <f>[35]Fevereiro!$C$15</f>
        <v>28.3</v>
      </c>
      <c r="M39" s="11">
        <f>[35]Fevereiro!$C$16</f>
        <v>30.1</v>
      </c>
      <c r="N39" s="11">
        <f>[35]Fevereiro!$C$17</f>
        <v>28.2</v>
      </c>
      <c r="O39" s="11">
        <f>[35]Fevereiro!$C$18</f>
        <v>31.4</v>
      </c>
      <c r="P39" s="11">
        <f>[35]Fevereiro!$C$19</f>
        <v>25.9</v>
      </c>
      <c r="Q39" s="11">
        <f>[35]Fevereiro!$C$20</f>
        <v>27.7</v>
      </c>
      <c r="R39" s="11">
        <f>[35]Fevereiro!$C$21</f>
        <v>24.1</v>
      </c>
      <c r="S39" s="11">
        <f>[35]Fevereiro!$C$22</f>
        <v>22.7</v>
      </c>
      <c r="T39" s="11">
        <f>[35]Fevereiro!$C$23</f>
        <v>26.2</v>
      </c>
      <c r="U39" s="11">
        <f>[35]Fevereiro!$C$24</f>
        <v>22.5</v>
      </c>
      <c r="V39" s="11">
        <f>[35]Fevereiro!$C$25</f>
        <v>27.8</v>
      </c>
      <c r="W39" s="11">
        <f>[35]Fevereiro!$C$26</f>
        <v>30.3</v>
      </c>
      <c r="X39" s="11">
        <f>[35]Fevereiro!$C$27</f>
        <v>29.5</v>
      </c>
      <c r="Y39" s="11">
        <f>[35]Fevereiro!$C$28</f>
        <v>24.2</v>
      </c>
      <c r="Z39" s="11">
        <f>[35]Fevereiro!$C$29</f>
        <v>29.5</v>
      </c>
      <c r="AA39" s="11">
        <f>[35]Fevereiro!$C$30</f>
        <v>25.7</v>
      </c>
      <c r="AB39" s="11">
        <f>[35]Fevereiro!$C$31</f>
        <v>28.2</v>
      </c>
      <c r="AC39" s="11">
        <f>[35]Fevereiro!$C$32</f>
        <v>31.3</v>
      </c>
      <c r="AD39" s="98">
        <f t="shared" si="1"/>
        <v>32.200000000000003</v>
      </c>
      <c r="AE39" s="79">
        <f t="shared" si="2"/>
        <v>28.085714285714285</v>
      </c>
      <c r="AF39" s="12" t="s">
        <v>35</v>
      </c>
      <c r="AI39" t="s">
        <v>35</v>
      </c>
    </row>
    <row r="40" spans="1:36" x14ac:dyDescent="0.2">
      <c r="A40" s="54" t="s">
        <v>16</v>
      </c>
      <c r="B40" s="11" t="str">
        <f>[36]Fevereiro!$C$5</f>
        <v>*</v>
      </c>
      <c r="C40" s="11" t="str">
        <f>[36]Fevereiro!$C$6</f>
        <v>*</v>
      </c>
      <c r="D40" s="11" t="str">
        <f>[36]Fevereiro!$C$7</f>
        <v>*</v>
      </c>
      <c r="E40" s="11" t="str">
        <f>[36]Fevereiro!$C$8</f>
        <v>*</v>
      </c>
      <c r="F40" s="11" t="str">
        <f>[36]Fevereiro!$C$9</f>
        <v>*</v>
      </c>
      <c r="G40" s="11" t="str">
        <f>[36]Fevereiro!$C$10</f>
        <v>*</v>
      </c>
      <c r="H40" s="11" t="str">
        <f>[36]Fevereiro!$C$11</f>
        <v>*</v>
      </c>
      <c r="I40" s="11" t="str">
        <f>[36]Fevereiro!$C$12</f>
        <v>*</v>
      </c>
      <c r="J40" s="11">
        <f>[36]Fevereiro!$C$13</f>
        <v>35.299999999999997</v>
      </c>
      <c r="K40" s="11">
        <f>[36]Fevereiro!$C$14</f>
        <v>30.8</v>
      </c>
      <c r="L40" s="11">
        <f>[36]Fevereiro!$C$15</f>
        <v>33.799999999999997</v>
      </c>
      <c r="M40" s="11">
        <f>[36]Fevereiro!$C$16</f>
        <v>33.5</v>
      </c>
      <c r="N40" s="11">
        <f>[36]Fevereiro!$C$17</f>
        <v>34</v>
      </c>
      <c r="O40" s="11">
        <f>[36]Fevereiro!$C$18</f>
        <v>35.4</v>
      </c>
      <c r="P40" s="11">
        <f>[36]Fevereiro!$C$19</f>
        <v>31.5</v>
      </c>
      <c r="Q40" s="11">
        <f>[36]Fevereiro!$C$20</f>
        <v>33.4</v>
      </c>
      <c r="R40" s="11">
        <f>[36]Fevereiro!$C$21</f>
        <v>29.8</v>
      </c>
      <c r="S40" s="11">
        <f>[36]Fevereiro!$C$22</f>
        <v>24.7</v>
      </c>
      <c r="T40" s="11">
        <f>[36]Fevereiro!$C$23</f>
        <v>27.8</v>
      </c>
      <c r="U40" s="11">
        <f>[36]Fevereiro!$C$24</f>
        <v>31.2</v>
      </c>
      <c r="V40" s="11">
        <f>[36]Fevereiro!$C$25</f>
        <v>33.5</v>
      </c>
      <c r="W40" s="11">
        <f>[36]Fevereiro!$C$26</f>
        <v>34</v>
      </c>
      <c r="X40" s="11">
        <f>[36]Fevereiro!$C$27</f>
        <v>33</v>
      </c>
      <c r="Y40" s="11">
        <f>[36]Fevereiro!$C$28</f>
        <v>28.8</v>
      </c>
      <c r="Z40" s="11">
        <f>[36]Fevereiro!$C$29</f>
        <v>33</v>
      </c>
      <c r="AA40" s="11">
        <f>[36]Fevereiro!$C$30</f>
        <v>29.9</v>
      </c>
      <c r="AB40" s="11">
        <f>[36]Fevereiro!$C$31</f>
        <v>32.5</v>
      </c>
      <c r="AC40" s="11">
        <f>[36]Fevereiro!$C$32</f>
        <v>34.5</v>
      </c>
      <c r="AD40" s="98">
        <f t="shared" si="1"/>
        <v>35.4</v>
      </c>
      <c r="AE40" s="79">
        <f t="shared" si="2"/>
        <v>32.019999999999996</v>
      </c>
      <c r="AH40" t="s">
        <v>35</v>
      </c>
      <c r="AI40" t="s">
        <v>35</v>
      </c>
      <c r="AJ40" t="s">
        <v>35</v>
      </c>
    </row>
    <row r="41" spans="1:36" x14ac:dyDescent="0.2">
      <c r="A41" s="54" t="s">
        <v>160</v>
      </c>
      <c r="B41" s="11">
        <f>[37]Fevereiro!$C$5</f>
        <v>31.2</v>
      </c>
      <c r="C41" s="11">
        <f>[37]Fevereiro!$C$6</f>
        <v>32.799999999999997</v>
      </c>
      <c r="D41" s="11">
        <f>[37]Fevereiro!$C$7</f>
        <v>30.2</v>
      </c>
      <c r="E41" s="11">
        <f>[37]Fevereiro!$C$8</f>
        <v>31.2</v>
      </c>
      <c r="F41" s="11">
        <f>[37]Fevereiro!$C$9</f>
        <v>30.2</v>
      </c>
      <c r="G41" s="11">
        <f>[37]Fevereiro!$C$10</f>
        <v>32.200000000000003</v>
      </c>
      <c r="H41" s="11">
        <f>[37]Fevereiro!$C$11</f>
        <v>30.4</v>
      </c>
      <c r="I41" s="11">
        <f>[37]Fevereiro!$C$12</f>
        <v>33.1</v>
      </c>
      <c r="J41" s="11">
        <f>[37]Fevereiro!$C$13</f>
        <v>34.799999999999997</v>
      </c>
      <c r="K41" s="11">
        <f>[37]Fevereiro!$C$14</f>
        <v>28.3</v>
      </c>
      <c r="L41" s="11">
        <f>[37]Fevereiro!$C$15</f>
        <v>30.1</v>
      </c>
      <c r="M41" s="11">
        <f>[37]Fevereiro!$C$16</f>
        <v>31.6</v>
      </c>
      <c r="N41" s="11">
        <f>[37]Fevereiro!$C$17</f>
        <v>30.5</v>
      </c>
      <c r="O41" s="11">
        <f>[37]Fevereiro!$C$18</f>
        <v>34.200000000000003</v>
      </c>
      <c r="P41" s="11">
        <f>[37]Fevereiro!$C$19</f>
        <v>32.1</v>
      </c>
      <c r="Q41" s="11">
        <f>[37]Fevereiro!$C$20</f>
        <v>31.4</v>
      </c>
      <c r="R41" s="11">
        <f>[37]Fevereiro!$C$21</f>
        <v>27.3</v>
      </c>
      <c r="S41" s="11">
        <f>[37]Fevereiro!$C$22</f>
        <v>29.5</v>
      </c>
      <c r="T41" s="11">
        <f>[37]Fevereiro!$C$23</f>
        <v>27.9</v>
      </c>
      <c r="U41" s="11">
        <f>[37]Fevereiro!$C$24</f>
        <v>25.9</v>
      </c>
      <c r="V41" s="11">
        <f>[37]Fevereiro!$C$25</f>
        <v>30.2</v>
      </c>
      <c r="W41" s="11">
        <f>[37]Fevereiro!$C$26</f>
        <v>32.799999999999997</v>
      </c>
      <c r="X41" s="11">
        <f>[37]Fevereiro!$C$27</f>
        <v>32.700000000000003</v>
      </c>
      <c r="Y41" s="11">
        <f>[37]Fevereiro!$C$28</f>
        <v>24.3</v>
      </c>
      <c r="Z41" s="11">
        <f>[37]Fevereiro!$C$29</f>
        <v>33</v>
      </c>
      <c r="AA41" s="11">
        <f>[37]Fevereiro!$C$30</f>
        <v>30.3</v>
      </c>
      <c r="AB41" s="11">
        <f>[37]Fevereiro!$C$31</f>
        <v>33.700000000000003</v>
      </c>
      <c r="AC41" s="11">
        <f>[37]Fevereiro!$C$32</f>
        <v>34</v>
      </c>
      <c r="AD41" s="98">
        <f t="shared" si="1"/>
        <v>34.799999999999997</v>
      </c>
      <c r="AE41" s="79">
        <f t="shared" si="2"/>
        <v>30.925000000000001</v>
      </c>
      <c r="AG41" t="s">
        <v>35</v>
      </c>
      <c r="AI41" t="s">
        <v>35</v>
      </c>
    </row>
    <row r="42" spans="1:36" x14ac:dyDescent="0.2">
      <c r="A42" s="54" t="s">
        <v>17</v>
      </c>
      <c r="B42" s="11">
        <f>[38]Fevereiro!$C$5</f>
        <v>31.3</v>
      </c>
      <c r="C42" s="11">
        <f>[38]Fevereiro!$C$6</f>
        <v>32.9</v>
      </c>
      <c r="D42" s="11" t="str">
        <f>[38]Fevereiro!$C$7</f>
        <v>*</v>
      </c>
      <c r="E42" s="11" t="str">
        <f>[38]Fevereiro!$C$8</f>
        <v>*</v>
      </c>
      <c r="F42" s="11" t="str">
        <f>[38]Fevereiro!$C$9</f>
        <v>*</v>
      </c>
      <c r="G42" s="11" t="str">
        <f>[38]Fevereiro!$C$10</f>
        <v>*</v>
      </c>
      <c r="H42" s="11" t="str">
        <f>[38]Fevereiro!$C$11</f>
        <v>*</v>
      </c>
      <c r="I42" s="11">
        <f>[38]Fevereiro!$C$12</f>
        <v>33.799999999999997</v>
      </c>
      <c r="J42" s="11">
        <f>[38]Fevereiro!$C$13</f>
        <v>34.5</v>
      </c>
      <c r="K42" s="11">
        <f>[38]Fevereiro!$C$14</f>
        <v>31.4</v>
      </c>
      <c r="L42" s="11">
        <f>[38]Fevereiro!$C$15</f>
        <v>30.2</v>
      </c>
      <c r="M42" s="11">
        <f>[38]Fevereiro!$C$16</f>
        <v>32.299999999999997</v>
      </c>
      <c r="N42" s="11">
        <f>[38]Fevereiro!$C$17</f>
        <v>29.3</v>
      </c>
      <c r="O42" s="11">
        <f>[38]Fevereiro!$C$18</f>
        <v>33.6</v>
      </c>
      <c r="P42" s="11">
        <f>[38]Fevereiro!$C$19</f>
        <v>30.4</v>
      </c>
      <c r="Q42" s="11">
        <f>[38]Fevereiro!$C$20</f>
        <v>31.3</v>
      </c>
      <c r="R42" s="11">
        <f>[38]Fevereiro!$C$21</f>
        <v>28.4</v>
      </c>
      <c r="S42" s="11">
        <f>[38]Fevereiro!$C$22</f>
        <v>28.3</v>
      </c>
      <c r="T42" s="11">
        <f>[38]Fevereiro!$C$23</f>
        <v>27</v>
      </c>
      <c r="U42" s="11">
        <f>[38]Fevereiro!$C$24</f>
        <v>27.9</v>
      </c>
      <c r="V42" s="11">
        <f>[38]Fevereiro!$C$25</f>
        <v>29.5</v>
      </c>
      <c r="W42" s="11">
        <f>[38]Fevereiro!$C$26</f>
        <v>32</v>
      </c>
      <c r="X42" s="11">
        <f>[38]Fevereiro!$C$27</f>
        <v>32.5</v>
      </c>
      <c r="Y42" s="11">
        <f>[38]Fevereiro!$C$28</f>
        <v>23.3</v>
      </c>
      <c r="Z42" s="11">
        <f>[38]Fevereiro!$C$29</f>
        <v>31.7</v>
      </c>
      <c r="AA42" s="11">
        <f>[38]Fevereiro!$C$30</f>
        <v>28.7</v>
      </c>
      <c r="AB42" s="11">
        <f>[38]Fevereiro!$C$31</f>
        <v>32.700000000000003</v>
      </c>
      <c r="AC42" s="11">
        <f>[38]Fevereiro!$C$32</f>
        <v>33.6</v>
      </c>
      <c r="AD42" s="98">
        <f t="shared" si="1"/>
        <v>34.5</v>
      </c>
      <c r="AE42" s="79">
        <f t="shared" si="2"/>
        <v>30.721739130434784</v>
      </c>
      <c r="AJ42" t="s">
        <v>35</v>
      </c>
    </row>
    <row r="43" spans="1:36" x14ac:dyDescent="0.2">
      <c r="A43" s="54" t="s">
        <v>142</v>
      </c>
      <c r="B43" s="11">
        <f>[39]Fevereiro!$C$5</f>
        <v>31</v>
      </c>
      <c r="C43" s="11">
        <f>[39]Fevereiro!$C$6</f>
        <v>32.200000000000003</v>
      </c>
      <c r="D43" s="11">
        <f>[39]Fevereiro!$C$7</f>
        <v>30</v>
      </c>
      <c r="E43" s="11">
        <f>[39]Fevereiro!$C$8</f>
        <v>29.3</v>
      </c>
      <c r="F43" s="11">
        <f>[39]Fevereiro!$C$9</f>
        <v>31.5</v>
      </c>
      <c r="G43" s="11">
        <f>[39]Fevereiro!$C$10</f>
        <v>33.5</v>
      </c>
      <c r="H43" s="11">
        <f>[39]Fevereiro!$C$11</f>
        <v>31.7</v>
      </c>
      <c r="I43" s="11">
        <f>[39]Fevereiro!$C$12</f>
        <v>32.9</v>
      </c>
      <c r="J43" s="11">
        <f>[39]Fevereiro!$C$13</f>
        <v>34.9</v>
      </c>
      <c r="K43" s="11">
        <f>[39]Fevereiro!$C$14</f>
        <v>28.7</v>
      </c>
      <c r="L43" s="11">
        <f>[39]Fevereiro!$C$15</f>
        <v>30.2</v>
      </c>
      <c r="M43" s="11">
        <f>[39]Fevereiro!$C$16</f>
        <v>31.5</v>
      </c>
      <c r="N43" s="11">
        <f>[39]Fevereiro!$C$17</f>
        <v>32.200000000000003</v>
      </c>
      <c r="O43" s="11">
        <f>[39]Fevereiro!$C$18</f>
        <v>33.799999999999997</v>
      </c>
      <c r="P43" s="11">
        <f>[39]Fevereiro!$C$19</f>
        <v>32.9</v>
      </c>
      <c r="Q43" s="11">
        <f>[39]Fevereiro!$C$20</f>
        <v>30</v>
      </c>
      <c r="R43" s="11">
        <f>[39]Fevereiro!$C$21</f>
        <v>26.9</v>
      </c>
      <c r="S43" s="11">
        <f>[39]Fevereiro!$C$22</f>
        <v>28.8</v>
      </c>
      <c r="T43" s="11">
        <f>[39]Fevereiro!$C$23</f>
        <v>28</v>
      </c>
      <c r="U43" s="11">
        <f>[39]Fevereiro!$C$24</f>
        <v>24.2</v>
      </c>
      <c r="V43" s="11">
        <f>[39]Fevereiro!$C$25</f>
        <v>29.3</v>
      </c>
      <c r="W43" s="11">
        <f>[39]Fevereiro!$C$26</f>
        <v>31.3</v>
      </c>
      <c r="X43" s="11">
        <f>[39]Fevereiro!$C$27</f>
        <v>31.8</v>
      </c>
      <c r="Y43" s="11">
        <f>[39]Fevereiro!$C$28</f>
        <v>26.2</v>
      </c>
      <c r="Z43" s="11">
        <f>[39]Fevereiro!$C$29</f>
        <v>32.6</v>
      </c>
      <c r="AA43" s="11">
        <f>[39]Fevereiro!$C$30</f>
        <v>30.9</v>
      </c>
      <c r="AB43" s="11">
        <f>[39]Fevereiro!$C$31</f>
        <v>33.4</v>
      </c>
      <c r="AC43" s="11">
        <f>[39]Fevereiro!$C$32</f>
        <v>32.700000000000003</v>
      </c>
      <c r="AD43" s="98">
        <f t="shared" si="1"/>
        <v>34.9</v>
      </c>
      <c r="AE43" s="79">
        <f t="shared" si="2"/>
        <v>30.799999999999994</v>
      </c>
      <c r="AG43" s="12" t="s">
        <v>35</v>
      </c>
      <c r="AI43" t="s">
        <v>35</v>
      </c>
    </row>
    <row r="44" spans="1:36" x14ac:dyDescent="0.2">
      <c r="A44" s="54" t="s">
        <v>18</v>
      </c>
      <c r="B44" s="11">
        <f>[40]Fevereiro!$C$5</f>
        <v>29.4</v>
      </c>
      <c r="C44" s="11">
        <f>[40]Fevereiro!$C$6</f>
        <v>30.5</v>
      </c>
      <c r="D44" s="11">
        <f>[40]Fevereiro!$C$7</f>
        <v>26.9</v>
      </c>
      <c r="E44" s="11">
        <f>[40]Fevereiro!$C$8</f>
        <v>29</v>
      </c>
      <c r="F44" s="11">
        <f>[40]Fevereiro!$C$9</f>
        <v>29</v>
      </c>
      <c r="G44" s="11">
        <f>[40]Fevereiro!$C$10</f>
        <v>29.7</v>
      </c>
      <c r="H44" s="11">
        <f>[40]Fevereiro!$C$11</f>
        <v>30.1</v>
      </c>
      <c r="I44" s="11">
        <f>[40]Fevereiro!$C$12</f>
        <v>31.5</v>
      </c>
      <c r="J44" s="11">
        <f>[40]Fevereiro!$C$13</f>
        <v>30.9</v>
      </c>
      <c r="K44" s="11">
        <f>[40]Fevereiro!$C$14</f>
        <v>26.1</v>
      </c>
      <c r="L44" s="11">
        <f>[40]Fevereiro!$C$15</f>
        <v>30</v>
      </c>
      <c r="M44" s="11">
        <f>[40]Fevereiro!$C$16</f>
        <v>29</v>
      </c>
      <c r="N44" s="11">
        <f>[40]Fevereiro!$C$17</f>
        <v>30.2</v>
      </c>
      <c r="O44" s="11">
        <f>[40]Fevereiro!$C$18</f>
        <v>30.4</v>
      </c>
      <c r="P44" s="11">
        <f>[40]Fevereiro!$C$19</f>
        <v>30.9</v>
      </c>
      <c r="Q44" s="11">
        <f>[40]Fevereiro!$C$20</f>
        <v>30.1</v>
      </c>
      <c r="R44" s="11">
        <f>[40]Fevereiro!$C$21</f>
        <v>24.7</v>
      </c>
      <c r="S44" s="11">
        <f>[40]Fevereiro!$C$22</f>
        <v>27.6</v>
      </c>
      <c r="T44" s="11">
        <f>[40]Fevereiro!$C$23</f>
        <v>28.6</v>
      </c>
      <c r="U44" s="11">
        <f>[40]Fevereiro!$C$24</f>
        <v>27.6</v>
      </c>
      <c r="V44" s="11">
        <f>[40]Fevereiro!$C$25</f>
        <v>27.9</v>
      </c>
      <c r="W44" s="11">
        <f>[40]Fevereiro!$C$26</f>
        <v>31.1</v>
      </c>
      <c r="X44" s="11">
        <f>[40]Fevereiro!$C$27</f>
        <v>30.4</v>
      </c>
      <c r="Y44" s="11">
        <f>[40]Fevereiro!$C$28</f>
        <v>30.2</v>
      </c>
      <c r="Z44" s="11">
        <f>[40]Fevereiro!$C$29</f>
        <v>30.9</v>
      </c>
      <c r="AA44" s="11">
        <f>[40]Fevereiro!$C$30</f>
        <v>29.4</v>
      </c>
      <c r="AB44" s="11">
        <f>[40]Fevereiro!$C$31</f>
        <v>32.4</v>
      </c>
      <c r="AC44" s="11">
        <f>[40]Fevereiro!$C$32</f>
        <v>32.5</v>
      </c>
      <c r="AD44" s="98">
        <f t="shared" si="1"/>
        <v>32.5</v>
      </c>
      <c r="AE44" s="79">
        <f t="shared" si="2"/>
        <v>29.535714285714285</v>
      </c>
      <c r="AG44" s="12" t="s">
        <v>35</v>
      </c>
      <c r="AI44" t="s">
        <v>35</v>
      </c>
    </row>
    <row r="45" spans="1:36" hidden="1" x14ac:dyDescent="0.2">
      <c r="A45" s="109" t="s">
        <v>147</v>
      </c>
      <c r="B45" s="11" t="str">
        <f>[41]Fevereiro!$C$5</f>
        <v>*</v>
      </c>
      <c r="C45" s="11" t="str">
        <f>[41]Fevereiro!$C$6</f>
        <v>*</v>
      </c>
      <c r="D45" s="11" t="str">
        <f>[41]Fevereiro!$C$7</f>
        <v>*</v>
      </c>
      <c r="E45" s="11" t="str">
        <f>[41]Fevereiro!$C$8</f>
        <v>*</v>
      </c>
      <c r="F45" s="11" t="str">
        <f>[41]Fevereiro!$C$9</f>
        <v>*</v>
      </c>
      <c r="G45" s="11" t="str">
        <f>[41]Fevereiro!$C$10</f>
        <v>*</v>
      </c>
      <c r="H45" s="11" t="str">
        <f>[41]Fevereiro!$C$11</f>
        <v>*</v>
      </c>
      <c r="I45" s="11" t="str">
        <f>[41]Fevereiro!$C$12</f>
        <v>*</v>
      </c>
      <c r="J45" s="11" t="str">
        <f>[41]Fevereiro!$C$13</f>
        <v>*</v>
      </c>
      <c r="K45" s="11" t="str">
        <f>[41]Fevereiro!$C$14</f>
        <v>*</v>
      </c>
      <c r="L45" s="11" t="str">
        <f>[41]Fevereiro!$C$15</f>
        <v>*</v>
      </c>
      <c r="M45" s="11" t="str">
        <f>[41]Fevereiro!$C$16</f>
        <v>*</v>
      </c>
      <c r="N45" s="11" t="str">
        <f>[41]Fevereiro!$C$17</f>
        <v>*</v>
      </c>
      <c r="O45" s="11" t="str">
        <f>[41]Fevereiro!$C$18</f>
        <v>*</v>
      </c>
      <c r="P45" s="11" t="str">
        <f>[41]Fevereiro!$C$19</f>
        <v>*</v>
      </c>
      <c r="Q45" s="11" t="str">
        <f>[41]Fevereiro!$C$20</f>
        <v>*</v>
      </c>
      <c r="R45" s="11" t="str">
        <f>[41]Fevereiro!$C$21</f>
        <v>*</v>
      </c>
      <c r="S45" s="11" t="str">
        <f>[41]Fevereiro!$C$22</f>
        <v>*</v>
      </c>
      <c r="T45" s="11" t="str">
        <f>[41]Fevereiro!$C$23</f>
        <v>*</v>
      </c>
      <c r="U45" s="11" t="str">
        <f>[41]Fevereiro!$C$24</f>
        <v>*</v>
      </c>
      <c r="V45" s="11" t="str">
        <f>[41]Fevereiro!$C$25</f>
        <v>*</v>
      </c>
      <c r="W45" s="11" t="str">
        <f>[41]Fevereiro!$C$26</f>
        <v>*</v>
      </c>
      <c r="X45" s="11" t="str">
        <f>[41]Fevereiro!$C$27</f>
        <v>*</v>
      </c>
      <c r="Y45" s="11" t="str">
        <f>[41]Fevereiro!$C$28</f>
        <v>*</v>
      </c>
      <c r="Z45" s="11" t="str">
        <f>[41]Fevereiro!$C$29</f>
        <v>*</v>
      </c>
      <c r="AA45" s="11" t="str">
        <f>[41]Fevereiro!$C$30</f>
        <v>*</v>
      </c>
      <c r="AB45" s="11" t="str">
        <f>[41]Fevereiro!$C$31</f>
        <v>*</v>
      </c>
      <c r="AC45" s="11" t="str">
        <f>[41]Fevereiro!$C$32</f>
        <v>*</v>
      </c>
      <c r="AD45" s="98">
        <f t="shared" si="1"/>
        <v>0</v>
      </c>
      <c r="AE45" s="79" t="e">
        <f t="shared" si="2"/>
        <v>#DIV/0!</v>
      </c>
      <c r="AI45" t="s">
        <v>35</v>
      </c>
    </row>
    <row r="46" spans="1:36" x14ac:dyDescent="0.2">
      <c r="A46" s="54" t="s">
        <v>19</v>
      </c>
      <c r="B46" s="11">
        <f>[42]Fevereiro!$C$5</f>
        <v>30.5</v>
      </c>
      <c r="C46" s="11">
        <f>[42]Fevereiro!$C$6</f>
        <v>26.9</v>
      </c>
      <c r="D46" s="11">
        <f>[42]Fevereiro!$C$7</f>
        <v>26.4</v>
      </c>
      <c r="E46" s="11">
        <f>[42]Fevereiro!$C$8</f>
        <v>31.6</v>
      </c>
      <c r="F46" s="11">
        <f>[42]Fevereiro!$C$9</f>
        <v>32.799999999999997</v>
      </c>
      <c r="G46" s="11">
        <f>[42]Fevereiro!$C$10</f>
        <v>33.4</v>
      </c>
      <c r="H46" s="11">
        <f>[42]Fevereiro!$C$11</f>
        <v>34.9</v>
      </c>
      <c r="I46" s="11">
        <f>[42]Fevereiro!$C$12</f>
        <v>34.5</v>
      </c>
      <c r="J46" s="11">
        <f>[42]Fevereiro!$C$13</f>
        <v>35.299999999999997</v>
      </c>
      <c r="K46" s="11">
        <f>[42]Fevereiro!$C$14</f>
        <v>31.1</v>
      </c>
      <c r="L46" s="11">
        <f>[42]Fevereiro!$C$15</f>
        <v>32.799999999999997</v>
      </c>
      <c r="M46" s="11">
        <f>[42]Fevereiro!$C$16</f>
        <v>35</v>
      </c>
      <c r="N46" s="11">
        <f>[42]Fevereiro!$C$17</f>
        <v>30.7</v>
      </c>
      <c r="O46" s="11">
        <f>[42]Fevereiro!$C$18</f>
        <v>32.6</v>
      </c>
      <c r="P46" s="11">
        <f>[42]Fevereiro!$C$19</f>
        <v>30</v>
      </c>
      <c r="Q46" s="11">
        <f>[42]Fevereiro!$C$20</f>
        <v>30</v>
      </c>
      <c r="R46" s="11">
        <f>[42]Fevereiro!$C$21</f>
        <v>27.5</v>
      </c>
      <c r="S46" s="11">
        <f>[42]Fevereiro!$C$22</f>
        <v>25.5</v>
      </c>
      <c r="T46" s="11">
        <f>[42]Fevereiro!$C$23</f>
        <v>29.2</v>
      </c>
      <c r="U46" s="11">
        <f>[42]Fevereiro!$C$24</f>
        <v>22.5</v>
      </c>
      <c r="V46" s="11">
        <f>[42]Fevereiro!$C$25</f>
        <v>30.4</v>
      </c>
      <c r="W46" s="11">
        <f>[42]Fevereiro!$C$26</f>
        <v>32.299999999999997</v>
      </c>
      <c r="X46" s="11">
        <f>[42]Fevereiro!$C$27</f>
        <v>29.7</v>
      </c>
      <c r="Y46" s="11">
        <f>[42]Fevereiro!$C$28</f>
        <v>28.2</v>
      </c>
      <c r="Z46" s="11">
        <f>[42]Fevereiro!$C$29</f>
        <v>30.4</v>
      </c>
      <c r="AA46" s="11">
        <f>[42]Fevereiro!$C$30</f>
        <v>26.1</v>
      </c>
      <c r="AB46" s="11">
        <f>[42]Fevereiro!$C$31</f>
        <v>28.4</v>
      </c>
      <c r="AC46" s="11">
        <f>[42]Fevereiro!$C$32</f>
        <v>31.1</v>
      </c>
      <c r="AD46" s="98">
        <f t="shared" si="1"/>
        <v>35.299999999999997</v>
      </c>
      <c r="AE46" s="79">
        <f t="shared" si="2"/>
        <v>30.35</v>
      </c>
      <c r="AF46" s="12" t="s">
        <v>35</v>
      </c>
      <c r="AG46" s="12" t="s">
        <v>35</v>
      </c>
      <c r="AI46" t="s">
        <v>35</v>
      </c>
      <c r="AJ46" t="s">
        <v>35</v>
      </c>
    </row>
    <row r="47" spans="1:36" x14ac:dyDescent="0.2">
      <c r="A47" s="54" t="s">
        <v>23</v>
      </c>
      <c r="B47" s="11">
        <f>[43]Fevereiro!$C$5</f>
        <v>29.2</v>
      </c>
      <c r="C47" s="11">
        <f>[43]Fevereiro!$C$6</f>
        <v>32.700000000000003</v>
      </c>
      <c r="D47" s="11">
        <f>[43]Fevereiro!$C$7</f>
        <v>27.8</v>
      </c>
      <c r="E47" s="11">
        <f>[43]Fevereiro!$C$8</f>
        <v>27.1</v>
      </c>
      <c r="F47" s="11">
        <f>[43]Fevereiro!$C$9</f>
        <v>31.6</v>
      </c>
      <c r="G47" s="11">
        <f>[43]Fevereiro!$C$10</f>
        <v>32.299999999999997</v>
      </c>
      <c r="H47" s="11">
        <f>[43]Fevereiro!$C$11</f>
        <v>30.3</v>
      </c>
      <c r="I47" s="11">
        <f>[43]Fevereiro!$C$12</f>
        <v>31.9</v>
      </c>
      <c r="J47" s="11">
        <f>[43]Fevereiro!$C$13</f>
        <v>33.5</v>
      </c>
      <c r="K47" s="11">
        <f>[43]Fevereiro!$C$14</f>
        <v>26</v>
      </c>
      <c r="L47" s="11">
        <f>[43]Fevereiro!$C$15</f>
        <v>30.4</v>
      </c>
      <c r="M47" s="11">
        <f>[43]Fevereiro!$C$16</f>
        <v>30.3</v>
      </c>
      <c r="N47" s="11">
        <f>[43]Fevereiro!$C$17</f>
        <v>29.4</v>
      </c>
      <c r="O47" s="11">
        <f>[43]Fevereiro!$C$18</f>
        <v>32.9</v>
      </c>
      <c r="P47" s="11">
        <f>[43]Fevereiro!$C$19</f>
        <v>31.1</v>
      </c>
      <c r="Q47" s="11">
        <f>[43]Fevereiro!$C$20</f>
        <v>29.7</v>
      </c>
      <c r="R47" s="11">
        <f>[43]Fevereiro!$C$21</f>
        <v>27.2</v>
      </c>
      <c r="S47" s="11">
        <f>[43]Fevereiro!$C$22</f>
        <v>27.8</v>
      </c>
      <c r="T47" s="11">
        <f>[43]Fevereiro!$C$23</f>
        <v>27.4</v>
      </c>
      <c r="U47" s="11">
        <f>[43]Fevereiro!$C$24</f>
        <v>28.5</v>
      </c>
      <c r="V47" s="11">
        <f>[43]Fevereiro!$C$25</f>
        <v>28.8</v>
      </c>
      <c r="W47" s="11">
        <f>[43]Fevereiro!$C$26</f>
        <v>31.8</v>
      </c>
      <c r="X47" s="11">
        <f>[43]Fevereiro!$C$27</f>
        <v>30.2</v>
      </c>
      <c r="Y47" s="11">
        <f>[43]Fevereiro!$C$28</f>
        <v>25.1</v>
      </c>
      <c r="Z47" s="11">
        <f>[43]Fevereiro!$C$29</f>
        <v>30.4</v>
      </c>
      <c r="AA47" s="11">
        <f>[43]Fevereiro!$C$30</f>
        <v>30.9</v>
      </c>
      <c r="AB47" s="11">
        <f>[43]Fevereiro!$C$31</f>
        <v>33.4</v>
      </c>
      <c r="AC47" s="11">
        <f>[43]Fevereiro!$C$32</f>
        <v>34.200000000000003</v>
      </c>
      <c r="AD47" s="98">
        <f t="shared" si="1"/>
        <v>34.200000000000003</v>
      </c>
      <c r="AE47" s="79">
        <f t="shared" si="2"/>
        <v>30.06785714285714</v>
      </c>
      <c r="AG47" s="12" t="s">
        <v>35</v>
      </c>
      <c r="AH47" t="s">
        <v>35</v>
      </c>
      <c r="AI47" t="s">
        <v>35</v>
      </c>
    </row>
    <row r="48" spans="1:36" x14ac:dyDescent="0.2">
      <c r="A48" s="54" t="s">
        <v>34</v>
      </c>
      <c r="B48" s="11">
        <f>[44]Fevereiro!$C$5</f>
        <v>30.4</v>
      </c>
      <c r="C48" s="11">
        <f>[44]Fevereiro!$C$6</f>
        <v>32</v>
      </c>
      <c r="D48" s="11">
        <f>[44]Fevereiro!$C$7</f>
        <v>28.8</v>
      </c>
      <c r="E48" s="11">
        <f>[44]Fevereiro!$C$8</f>
        <v>30</v>
      </c>
      <c r="F48" s="11">
        <f>[44]Fevereiro!$C$9</f>
        <v>30.6</v>
      </c>
      <c r="G48" s="11">
        <f>[44]Fevereiro!$C$10</f>
        <v>30.9</v>
      </c>
      <c r="H48" s="11">
        <f>[44]Fevereiro!$C$11</f>
        <v>29</v>
      </c>
      <c r="I48" s="11">
        <f>[44]Fevereiro!$C$12</f>
        <v>31.5</v>
      </c>
      <c r="J48" s="11">
        <f>[44]Fevereiro!$C$13</f>
        <v>31.1</v>
      </c>
      <c r="K48" s="11">
        <f>[44]Fevereiro!$C$14</f>
        <v>25.1</v>
      </c>
      <c r="L48" s="11">
        <f>[44]Fevereiro!$C$15</f>
        <v>31.6</v>
      </c>
      <c r="M48" s="11">
        <f>[44]Fevereiro!$C$16</f>
        <v>30.5</v>
      </c>
      <c r="N48" s="11">
        <f>[44]Fevereiro!$C$17</f>
        <v>32.4</v>
      </c>
      <c r="O48" s="11">
        <f>[44]Fevereiro!$C$18</f>
        <v>32.9</v>
      </c>
      <c r="P48" s="11">
        <f>[44]Fevereiro!$C$19</f>
        <v>29.9</v>
      </c>
      <c r="Q48" s="11">
        <f>[44]Fevereiro!$C$20</f>
        <v>31.7</v>
      </c>
      <c r="R48" s="11">
        <f>[44]Fevereiro!$C$21</f>
        <v>24.1</v>
      </c>
      <c r="S48" s="11">
        <f>[44]Fevereiro!$C$22</f>
        <v>27.4</v>
      </c>
      <c r="T48" s="11">
        <f>[44]Fevereiro!$C$23</f>
        <v>29.3</v>
      </c>
      <c r="U48" s="11">
        <f>[44]Fevereiro!$C$24</f>
        <v>28.6</v>
      </c>
      <c r="V48" s="11">
        <f>[44]Fevereiro!$C$25</f>
        <v>28.9</v>
      </c>
      <c r="W48" s="11">
        <f>[44]Fevereiro!$C$26</f>
        <v>30.5</v>
      </c>
      <c r="X48" s="11">
        <f>[44]Fevereiro!$C$27</f>
        <v>30.5</v>
      </c>
      <c r="Y48" s="11">
        <f>[44]Fevereiro!$C$28</f>
        <v>32.200000000000003</v>
      </c>
      <c r="Z48" s="11">
        <f>[44]Fevereiro!$C$29</f>
        <v>32.4</v>
      </c>
      <c r="AA48" s="11">
        <f>[44]Fevereiro!$C$30</f>
        <v>32.299999999999997</v>
      </c>
      <c r="AB48" s="11">
        <f>[44]Fevereiro!$C$31</f>
        <v>33.200000000000003</v>
      </c>
      <c r="AC48" s="11">
        <f>[44]Fevereiro!$C$32</f>
        <v>32</v>
      </c>
      <c r="AD48" s="98">
        <f t="shared" si="1"/>
        <v>33.200000000000003</v>
      </c>
      <c r="AE48" s="79">
        <f t="shared" si="2"/>
        <v>30.349999999999998</v>
      </c>
      <c r="AF48" s="12" t="s">
        <v>35</v>
      </c>
      <c r="AG48" s="12" t="s">
        <v>35</v>
      </c>
      <c r="AH48" t="s">
        <v>35</v>
      </c>
      <c r="AJ48" t="s">
        <v>35</v>
      </c>
    </row>
    <row r="49" spans="1:36" x14ac:dyDescent="0.2">
      <c r="A49" s="54" t="s">
        <v>20</v>
      </c>
      <c r="B49" s="11">
        <f>[45]Fevereiro!$C$5</f>
        <v>33.1</v>
      </c>
      <c r="C49" s="11">
        <f>[45]Fevereiro!$C$6</f>
        <v>34.1</v>
      </c>
      <c r="D49" s="11">
        <f>[45]Fevereiro!$C$7</f>
        <v>31.9</v>
      </c>
      <c r="E49" s="11">
        <f>[45]Fevereiro!$C$8</f>
        <v>32.9</v>
      </c>
      <c r="F49" s="11">
        <f>[45]Fevereiro!$C$9</f>
        <v>33.5</v>
      </c>
      <c r="G49" s="11">
        <f>[45]Fevereiro!$C$10</f>
        <v>33.700000000000003</v>
      </c>
      <c r="H49" s="11">
        <f>[45]Fevereiro!$C$11</f>
        <v>31.9</v>
      </c>
      <c r="I49" s="11">
        <f>[45]Fevereiro!$C$12</f>
        <v>34.200000000000003</v>
      </c>
      <c r="J49" s="11">
        <f>[45]Fevereiro!$C$13</f>
        <v>35.5</v>
      </c>
      <c r="K49" s="11">
        <f>[45]Fevereiro!$C$14</f>
        <v>32.4</v>
      </c>
      <c r="L49" s="11">
        <f>[45]Fevereiro!$C$15</f>
        <v>31.2</v>
      </c>
      <c r="M49" s="11">
        <f>[45]Fevereiro!$C$16</f>
        <v>32</v>
      </c>
      <c r="N49" s="11">
        <f>[45]Fevereiro!$C$17</f>
        <v>33.5</v>
      </c>
      <c r="O49" s="11">
        <f>[45]Fevereiro!$C$18</f>
        <v>34</v>
      </c>
      <c r="P49" s="11">
        <f>[45]Fevereiro!$C$19</f>
        <v>33.799999999999997</v>
      </c>
      <c r="Q49" s="11">
        <f>[45]Fevereiro!$C$20</f>
        <v>32.700000000000003</v>
      </c>
      <c r="R49" s="11">
        <f>[45]Fevereiro!$C$21</f>
        <v>31.7</v>
      </c>
      <c r="S49" s="11">
        <f>[45]Fevereiro!$C$22</f>
        <v>31.6</v>
      </c>
      <c r="T49" s="11">
        <f>[45]Fevereiro!$C$23</f>
        <v>30.7</v>
      </c>
      <c r="U49" s="11">
        <f>[45]Fevereiro!$C$24</f>
        <v>27.9</v>
      </c>
      <c r="V49" s="11">
        <f>[45]Fevereiro!$C$25</f>
        <v>29.3</v>
      </c>
      <c r="W49" s="11">
        <f>[45]Fevereiro!$C$26</f>
        <v>34.299999999999997</v>
      </c>
      <c r="X49" s="11">
        <f>[45]Fevereiro!$C$27</f>
        <v>33.1</v>
      </c>
      <c r="Y49" s="11">
        <f>[45]Fevereiro!$C$28</f>
        <v>26.3</v>
      </c>
      <c r="Z49" s="11">
        <f>[45]Fevereiro!$C$29</f>
        <v>33.9</v>
      </c>
      <c r="AA49" s="11">
        <f>[45]Fevereiro!$C$30</f>
        <v>29.1</v>
      </c>
      <c r="AB49" s="11">
        <f>[45]Fevereiro!$C$31</f>
        <v>35.6</v>
      </c>
      <c r="AC49" s="11">
        <f>[45]Fevereiro!$C$32</f>
        <v>35.299999999999997</v>
      </c>
      <c r="AD49" s="98">
        <f t="shared" si="1"/>
        <v>35.6</v>
      </c>
      <c r="AE49" s="79">
        <f t="shared" si="2"/>
        <v>32.471428571428568</v>
      </c>
      <c r="AI49" t="s">
        <v>35</v>
      </c>
    </row>
    <row r="50" spans="1:36" s="5" customFormat="1" ht="17.100000000000001" customHeight="1" x14ac:dyDescent="0.2">
      <c r="A50" s="55" t="s">
        <v>24</v>
      </c>
      <c r="B50" s="13">
        <f t="shared" ref="B50:AC50" si="3">MAX(B5:B49)</f>
        <v>33.1</v>
      </c>
      <c r="C50" s="13">
        <f t="shared" si="3"/>
        <v>35.299999999999997</v>
      </c>
      <c r="D50" s="13">
        <f t="shared" si="3"/>
        <v>32.4</v>
      </c>
      <c r="E50" s="13">
        <f t="shared" si="3"/>
        <v>33.4</v>
      </c>
      <c r="F50" s="13">
        <f t="shared" si="3"/>
        <v>34.200000000000003</v>
      </c>
      <c r="G50" s="13">
        <f t="shared" si="3"/>
        <v>34.700000000000003</v>
      </c>
      <c r="H50" s="13">
        <f t="shared" si="3"/>
        <v>35.4</v>
      </c>
      <c r="I50" s="13">
        <f t="shared" si="3"/>
        <v>35.299999999999997</v>
      </c>
      <c r="J50" s="13">
        <f t="shared" si="3"/>
        <v>35.5</v>
      </c>
      <c r="K50" s="13">
        <f t="shared" si="3"/>
        <v>32.4</v>
      </c>
      <c r="L50" s="13">
        <f t="shared" si="3"/>
        <v>33.799999999999997</v>
      </c>
      <c r="M50" s="13">
        <f t="shared" si="3"/>
        <v>35</v>
      </c>
      <c r="N50" s="13">
        <f t="shared" si="3"/>
        <v>34.200000000000003</v>
      </c>
      <c r="O50" s="13">
        <f t="shared" si="3"/>
        <v>35.5</v>
      </c>
      <c r="P50" s="13">
        <f t="shared" si="3"/>
        <v>34.5</v>
      </c>
      <c r="Q50" s="13">
        <f t="shared" si="3"/>
        <v>33.4</v>
      </c>
      <c r="R50" s="13">
        <f t="shared" si="3"/>
        <v>31.7</v>
      </c>
      <c r="S50" s="13">
        <f t="shared" si="3"/>
        <v>31.6</v>
      </c>
      <c r="T50" s="13">
        <f t="shared" si="3"/>
        <v>31.9</v>
      </c>
      <c r="U50" s="13">
        <f t="shared" si="3"/>
        <v>32.1</v>
      </c>
      <c r="V50" s="13">
        <f t="shared" si="3"/>
        <v>33.5</v>
      </c>
      <c r="W50" s="13">
        <f t="shared" si="3"/>
        <v>34.700000000000003</v>
      </c>
      <c r="X50" s="13">
        <f t="shared" si="3"/>
        <v>33.799999999999997</v>
      </c>
      <c r="Y50" s="13">
        <f t="shared" si="3"/>
        <v>34.200000000000003</v>
      </c>
      <c r="Z50" s="13">
        <f t="shared" si="3"/>
        <v>33.9</v>
      </c>
      <c r="AA50" s="13">
        <f t="shared" si="3"/>
        <v>33.6</v>
      </c>
      <c r="AB50" s="13">
        <f t="shared" si="3"/>
        <v>35.6</v>
      </c>
      <c r="AC50" s="13">
        <f t="shared" si="3"/>
        <v>35.799999999999997</v>
      </c>
      <c r="AD50" s="14">
        <f>MAX(AD5:AD49)</f>
        <v>35.799999999999997</v>
      </c>
      <c r="AE50" s="119"/>
      <c r="AI50" s="5" t="s">
        <v>35</v>
      </c>
    </row>
    <row r="51" spans="1:36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  <c r="AH51" t="s">
        <v>35</v>
      </c>
      <c r="AI51" t="s">
        <v>35</v>
      </c>
    </row>
    <row r="52" spans="1:36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  <c r="AJ52" t="s">
        <v>35</v>
      </c>
    </row>
    <row r="53" spans="1:36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</row>
    <row r="54" spans="1:36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</row>
    <row r="55" spans="1:36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  <c r="AG55" s="12" t="s">
        <v>35</v>
      </c>
    </row>
    <row r="56" spans="1:36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</row>
    <row r="57" spans="1:36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</row>
    <row r="58" spans="1:36" x14ac:dyDescent="0.2">
      <c r="AE58" s="1"/>
    </row>
    <row r="59" spans="1:36" x14ac:dyDescent="0.2">
      <c r="Z59" s="2" t="s">
        <v>35</v>
      </c>
      <c r="AE59" s="1"/>
      <c r="AG59" t="s">
        <v>35</v>
      </c>
    </row>
    <row r="62" spans="1:36" x14ac:dyDescent="0.2">
      <c r="X62" s="2" t="s">
        <v>35</v>
      </c>
      <c r="Z62" s="2" t="s">
        <v>35</v>
      </c>
    </row>
    <row r="63" spans="1:36" x14ac:dyDescent="0.2">
      <c r="L63" s="2" t="s">
        <v>35</v>
      </c>
      <c r="S63" s="2" t="s">
        <v>35</v>
      </c>
      <c r="AI63" t="s">
        <v>35</v>
      </c>
    </row>
    <row r="64" spans="1:36" x14ac:dyDescent="0.2">
      <c r="V64" s="2" t="s">
        <v>35</v>
      </c>
      <c r="AF64" t="s">
        <v>35</v>
      </c>
    </row>
    <row r="66" spans="19:30" x14ac:dyDescent="0.2">
      <c r="S66" s="2" t="s">
        <v>35</v>
      </c>
    </row>
    <row r="67" spans="19:30" x14ac:dyDescent="0.2">
      <c r="U67" s="2" t="s">
        <v>35</v>
      </c>
      <c r="AD67" s="7" t="s">
        <v>35</v>
      </c>
    </row>
  </sheetData>
  <mergeCells count="33"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C3:C4"/>
    <mergeCell ref="T53:X53"/>
    <mergeCell ref="T52:X52"/>
    <mergeCell ref="G3:G4"/>
    <mergeCell ref="U3:U4"/>
    <mergeCell ref="H3:H4"/>
    <mergeCell ref="J3:J4"/>
    <mergeCell ref="T3:T4"/>
    <mergeCell ref="M3:M4"/>
    <mergeCell ref="N3:N4"/>
    <mergeCell ref="B2:AE2"/>
    <mergeCell ref="D3:D4"/>
    <mergeCell ref="F3:F4"/>
    <mergeCell ref="S3:S4"/>
    <mergeCell ref="L3:L4"/>
    <mergeCell ref="I3:I4"/>
    <mergeCell ref="O3:O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0" width="7" style="7" bestFit="1" customWidth="1"/>
    <col min="31" max="31" width="7.28515625" style="1" bestFit="1" customWidth="1"/>
  </cols>
  <sheetData>
    <row r="1" spans="1:33" ht="20.100000000000001" customHeight="1" x14ac:dyDescent="0.2">
      <c r="A1" s="146" t="s">
        <v>222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8"/>
    </row>
    <row r="2" spans="1:33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3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44" t="s">
        <v>28</v>
      </c>
      <c r="AE3" s="56" t="s">
        <v>26</v>
      </c>
    </row>
    <row r="4" spans="1:33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44" t="s">
        <v>25</v>
      </c>
      <c r="AE4" s="56" t="s">
        <v>25</v>
      </c>
    </row>
    <row r="5" spans="1:33" s="5" customFormat="1" x14ac:dyDescent="0.2">
      <c r="A5" s="54" t="s">
        <v>30</v>
      </c>
      <c r="B5" s="97">
        <f>[1]Fevereiro!$D$5</f>
        <v>21.8</v>
      </c>
      <c r="C5" s="97">
        <f>[1]Fevereiro!$D$6</f>
        <v>22.8</v>
      </c>
      <c r="D5" s="97">
        <f>[1]Fevereiro!$D$7</f>
        <v>21.5</v>
      </c>
      <c r="E5" s="97">
        <f>[1]Fevereiro!$D$8</f>
        <v>21.4</v>
      </c>
      <c r="F5" s="97">
        <f>[1]Fevereiro!$D$9</f>
        <v>22</v>
      </c>
      <c r="G5" s="97">
        <f>[1]Fevereiro!$D$10</f>
        <v>21.2</v>
      </c>
      <c r="H5" s="97">
        <f>[1]Fevereiro!$D$11</f>
        <v>22.7</v>
      </c>
      <c r="I5" s="97">
        <f>[1]Fevereiro!$D$12</f>
        <v>21.7</v>
      </c>
      <c r="J5" s="97">
        <f>[1]Fevereiro!$D$13</f>
        <v>22.5</v>
      </c>
      <c r="K5" s="97">
        <f>[1]Fevereiro!$D$14</f>
        <v>23</v>
      </c>
      <c r="L5" s="97">
        <f>[1]Fevereiro!$D$15</f>
        <v>21.6</v>
      </c>
      <c r="M5" s="97">
        <f>[1]Fevereiro!$D$16</f>
        <v>20.2</v>
      </c>
      <c r="N5" s="97">
        <f>[1]Fevereiro!$D$17</f>
        <v>22.1</v>
      </c>
      <c r="O5" s="97">
        <f>[1]Fevereiro!$D$18</f>
        <v>21.8</v>
      </c>
      <c r="P5" s="97">
        <f>[1]Fevereiro!$D$19</f>
        <v>23</v>
      </c>
      <c r="Q5" s="97">
        <f>[1]Fevereiro!$D$20</f>
        <v>22.1</v>
      </c>
      <c r="R5" s="97">
        <f>[1]Fevereiro!$D$21</f>
        <v>22.1</v>
      </c>
      <c r="S5" s="97">
        <f>[1]Fevereiro!$D$22</f>
        <v>20.6</v>
      </c>
      <c r="T5" s="97">
        <f>[1]Fevereiro!$D$23</f>
        <v>19.7</v>
      </c>
      <c r="U5" s="97">
        <f>[1]Fevereiro!$D$24</f>
        <v>21.4</v>
      </c>
      <c r="V5" s="97">
        <f>[1]Fevereiro!$D$25</f>
        <v>21.8</v>
      </c>
      <c r="W5" s="97">
        <f>[1]Fevereiro!$D$26</f>
        <v>21.3</v>
      </c>
      <c r="X5" s="97">
        <f>[1]Fevereiro!$D$27</f>
        <v>21.9</v>
      </c>
      <c r="Y5" s="97">
        <f>[1]Fevereiro!$D$28</f>
        <v>19.5</v>
      </c>
      <c r="Z5" s="97">
        <f>[1]Fevereiro!$D$29</f>
        <v>18.600000000000001</v>
      </c>
      <c r="AA5" s="97">
        <f>[1]Fevereiro!$D$30</f>
        <v>22.1</v>
      </c>
      <c r="AB5" s="97">
        <f>[1]Fevereiro!$D$31</f>
        <v>22.3</v>
      </c>
      <c r="AC5" s="97">
        <f>[1]Fevereiro!$D$32</f>
        <v>22.4</v>
      </c>
      <c r="AD5" s="14">
        <f>MIN(B5:AC5)</f>
        <v>18.600000000000001</v>
      </c>
      <c r="AE5" s="79">
        <f>AVERAGE(B5:AC5)</f>
        <v>21.610714285714288</v>
      </c>
    </row>
    <row r="6" spans="1:33" x14ac:dyDescent="0.2">
      <c r="A6" s="54" t="s">
        <v>0</v>
      </c>
      <c r="B6" s="11">
        <f>[2]Fevereiro!$D$5</f>
        <v>21.9</v>
      </c>
      <c r="C6" s="11">
        <f>[2]Fevereiro!$D$6</f>
        <v>21.7</v>
      </c>
      <c r="D6" s="11">
        <f>[2]Fevereiro!$D$7</f>
        <v>20.2</v>
      </c>
      <c r="E6" s="11">
        <f>[2]Fevereiro!$D$8</f>
        <v>19.100000000000001</v>
      </c>
      <c r="F6" s="11">
        <f>[2]Fevereiro!$D$9</f>
        <v>17.600000000000001</v>
      </c>
      <c r="G6" s="11">
        <f>[2]Fevereiro!$D$10</f>
        <v>17.7</v>
      </c>
      <c r="H6" s="11">
        <f>[2]Fevereiro!$D$11</f>
        <v>19.3</v>
      </c>
      <c r="I6" s="11">
        <f>[2]Fevereiro!$D$12</f>
        <v>18.5</v>
      </c>
      <c r="J6" s="11">
        <f>[2]Fevereiro!$D$13</f>
        <v>19.8</v>
      </c>
      <c r="K6" s="11">
        <f>[2]Fevereiro!$D$14</f>
        <v>21.1</v>
      </c>
      <c r="L6" s="11">
        <f>[2]Fevereiro!$D$15</f>
        <v>20.5</v>
      </c>
      <c r="M6" s="11">
        <f>[2]Fevereiro!$D$16</f>
        <v>19.600000000000001</v>
      </c>
      <c r="N6" s="11">
        <f>[2]Fevereiro!$D$17</f>
        <v>19.2</v>
      </c>
      <c r="O6" s="11">
        <f>[2]Fevereiro!$D$18</f>
        <v>21.2</v>
      </c>
      <c r="P6" s="11">
        <f>[2]Fevereiro!$D$19</f>
        <v>19.600000000000001</v>
      </c>
      <c r="Q6" s="11">
        <f>[2]Fevereiro!$D$20</f>
        <v>20.100000000000001</v>
      </c>
      <c r="R6" s="11">
        <f>[2]Fevereiro!$D$21</f>
        <v>17.899999999999999</v>
      </c>
      <c r="S6" s="11">
        <f>[2]Fevereiro!$D$22</f>
        <v>12.4</v>
      </c>
      <c r="T6" s="11">
        <f>[2]Fevereiro!$D$23</f>
        <v>12.2</v>
      </c>
      <c r="U6" s="11">
        <f>[2]Fevereiro!$D$24</f>
        <v>18.399999999999999</v>
      </c>
      <c r="V6" s="11">
        <f>[2]Fevereiro!$D$25</f>
        <v>18.399999999999999</v>
      </c>
      <c r="W6" s="11">
        <f>[2]Fevereiro!$D$26</f>
        <v>19.7</v>
      </c>
      <c r="X6" s="11">
        <f>[2]Fevereiro!$D$27</f>
        <v>19.8</v>
      </c>
      <c r="Y6" s="11">
        <f>[2]Fevereiro!$D$28</f>
        <v>19.2</v>
      </c>
      <c r="Z6" s="11">
        <f>[2]Fevereiro!$D$29</f>
        <v>19</v>
      </c>
      <c r="AA6" s="11">
        <f>[2]Fevereiro!$D$30</f>
        <v>18.600000000000001</v>
      </c>
      <c r="AB6" s="11">
        <f>[2]Fevereiro!$D$31</f>
        <v>19.899999999999999</v>
      </c>
      <c r="AC6" s="11">
        <f>[2]Fevereiro!$D$32</f>
        <v>18.7</v>
      </c>
      <c r="AD6" s="14">
        <f t="shared" ref="AD6:AD49" si="1">MIN(B6:AC6)</f>
        <v>12.2</v>
      </c>
      <c r="AE6" s="79">
        <f t="shared" ref="AE6:AE49" si="2">AVERAGE(B6:AC6)</f>
        <v>18.974999999999998</v>
      </c>
    </row>
    <row r="7" spans="1:33" x14ac:dyDescent="0.2">
      <c r="A7" s="54" t="s">
        <v>89</v>
      </c>
      <c r="B7" s="11">
        <f>[3]Fevereiro!$D$5</f>
        <v>21.9</v>
      </c>
      <c r="C7" s="11">
        <f>[3]Fevereiro!$D$6</f>
        <v>21.4</v>
      </c>
      <c r="D7" s="11">
        <f>[3]Fevereiro!$D$7</f>
        <v>20.100000000000001</v>
      </c>
      <c r="E7" s="11">
        <f>[3]Fevereiro!$D$8</f>
        <v>21.6</v>
      </c>
      <c r="F7" s="11">
        <f>[3]Fevereiro!$D$9</f>
        <v>20.9</v>
      </c>
      <c r="G7" s="11">
        <f>[3]Fevereiro!$D$10</f>
        <v>22.4</v>
      </c>
      <c r="H7" s="11">
        <f>[3]Fevereiro!$D$11</f>
        <v>22.3</v>
      </c>
      <c r="I7" s="11">
        <f>[3]Fevereiro!$D$12</f>
        <v>21.5</v>
      </c>
      <c r="J7" s="11">
        <f>[3]Fevereiro!$D$13</f>
        <v>22</v>
      </c>
      <c r="K7" s="11">
        <f>[3]Fevereiro!$D$14</f>
        <v>21.5</v>
      </c>
      <c r="L7" s="11">
        <f>[3]Fevereiro!$D$15</f>
        <v>21.3</v>
      </c>
      <c r="M7" s="11">
        <f>[3]Fevereiro!$D$16</f>
        <v>21.6</v>
      </c>
      <c r="N7" s="11">
        <f>[3]Fevereiro!$D$17</f>
        <v>21.4</v>
      </c>
      <c r="O7" s="11">
        <f>[3]Fevereiro!$D$18</f>
        <v>21.8</v>
      </c>
      <c r="P7" s="11">
        <f>[3]Fevereiro!$D$19</f>
        <v>22.4</v>
      </c>
      <c r="Q7" s="11">
        <f>[3]Fevereiro!$D$20</f>
        <v>22.8</v>
      </c>
      <c r="R7" s="11">
        <f>[3]Fevereiro!$D$21</f>
        <v>19.5</v>
      </c>
      <c r="S7" s="11">
        <f>[3]Fevereiro!$D$22</f>
        <v>17.5</v>
      </c>
      <c r="T7" s="11">
        <f>[3]Fevereiro!$D$23</f>
        <v>18.600000000000001</v>
      </c>
      <c r="U7" s="11">
        <f>[3]Fevereiro!$D$24</f>
        <v>20.2</v>
      </c>
      <c r="V7" s="11">
        <f>[3]Fevereiro!$D$25</f>
        <v>20.6</v>
      </c>
      <c r="W7" s="11">
        <f>[3]Fevereiro!$D$26</f>
        <v>22</v>
      </c>
      <c r="X7" s="11">
        <f>[3]Fevereiro!$D$27</f>
        <v>22.1</v>
      </c>
      <c r="Y7" s="11">
        <f>[3]Fevereiro!$D$28</f>
        <v>20</v>
      </c>
      <c r="Z7" s="11">
        <f>[3]Fevereiro!$D$29</f>
        <v>18.7</v>
      </c>
      <c r="AA7" s="11">
        <f>[3]Fevereiro!$D$30</f>
        <v>19.2</v>
      </c>
      <c r="AB7" s="11">
        <f>[3]Fevereiro!$D$31</f>
        <v>21.7</v>
      </c>
      <c r="AC7" s="11">
        <f>[3]Fevereiro!$D$32</f>
        <v>21</v>
      </c>
      <c r="AD7" s="14">
        <f t="shared" si="1"/>
        <v>17.5</v>
      </c>
      <c r="AE7" s="79">
        <f t="shared" si="2"/>
        <v>21.000000000000007</v>
      </c>
    </row>
    <row r="8" spans="1:33" x14ac:dyDescent="0.2">
      <c r="A8" s="54" t="s">
        <v>1</v>
      </c>
      <c r="B8" s="11">
        <f>[4]Fevereiro!$D$5</f>
        <v>22.6</v>
      </c>
      <c r="C8" s="11">
        <f>[4]Fevereiro!$D$6</f>
        <v>24.2</v>
      </c>
      <c r="D8" s="11">
        <f>[4]Fevereiro!$D$7</f>
        <v>21.1</v>
      </c>
      <c r="E8" s="11">
        <f>[4]Fevereiro!$D$8</f>
        <v>22.1</v>
      </c>
      <c r="F8" s="11">
        <f>[4]Fevereiro!$D$9</f>
        <v>21.6</v>
      </c>
      <c r="G8" s="11">
        <f>[4]Fevereiro!$D$10</f>
        <v>22.4</v>
      </c>
      <c r="H8" s="11">
        <f>[4]Fevereiro!$D$11</f>
        <v>23.5</v>
      </c>
      <c r="I8" s="11">
        <f>[4]Fevereiro!$D$12</f>
        <v>23.7</v>
      </c>
      <c r="J8" s="11">
        <f>[4]Fevereiro!$D$13</f>
        <v>24</v>
      </c>
      <c r="K8" s="11">
        <f>[4]Fevereiro!$D$14</f>
        <v>22.2</v>
      </c>
      <c r="L8" s="11">
        <f>[4]Fevereiro!$D$15</f>
        <v>21.7</v>
      </c>
      <c r="M8" s="11">
        <f>[4]Fevereiro!$D$16</f>
        <v>21.7</v>
      </c>
      <c r="N8" s="11">
        <f>[4]Fevereiro!$D$17</f>
        <v>22</v>
      </c>
      <c r="O8" s="11">
        <f>[4]Fevereiro!$D$18</f>
        <v>23.2</v>
      </c>
      <c r="P8" s="11">
        <f>[4]Fevereiro!$D$19</f>
        <v>24.6</v>
      </c>
      <c r="Q8" s="11">
        <f>[4]Fevereiro!$D$20</f>
        <v>22.9</v>
      </c>
      <c r="R8" s="11">
        <f>[4]Fevereiro!$D$21</f>
        <v>19.7</v>
      </c>
      <c r="S8" s="11">
        <f>[4]Fevereiro!$D$22</f>
        <v>18.8</v>
      </c>
      <c r="T8" s="11">
        <f>[4]Fevereiro!$D$23</f>
        <v>15.9</v>
      </c>
      <c r="U8" s="11">
        <f>[4]Fevereiro!$D$24</f>
        <v>23.1</v>
      </c>
      <c r="V8" s="11">
        <f>[4]Fevereiro!$D$25</f>
        <v>21.6</v>
      </c>
      <c r="W8" s="11">
        <f>[4]Fevereiro!$D$26</f>
        <v>22.1</v>
      </c>
      <c r="X8" s="11">
        <f>[4]Fevereiro!$D$27</f>
        <v>22.6</v>
      </c>
      <c r="Y8" s="11">
        <f>[4]Fevereiro!$D$28</f>
        <v>19.8</v>
      </c>
      <c r="Z8" s="11">
        <f>[4]Fevereiro!$D$29</f>
        <v>19.899999999999999</v>
      </c>
      <c r="AA8" s="11">
        <f>[4]Fevereiro!$D$30</f>
        <v>23.6</v>
      </c>
      <c r="AB8" s="11">
        <f>[4]Fevereiro!$D$31</f>
        <v>22.8</v>
      </c>
      <c r="AC8" s="11">
        <f>[4]Fevereiro!$D$32</f>
        <v>22.6</v>
      </c>
      <c r="AD8" s="14">
        <f t="shared" si="1"/>
        <v>15.9</v>
      </c>
      <c r="AE8" s="79">
        <f t="shared" si="2"/>
        <v>22</v>
      </c>
    </row>
    <row r="9" spans="1:33" hidden="1" x14ac:dyDescent="0.2">
      <c r="A9" s="108" t="s">
        <v>152</v>
      </c>
      <c r="B9" s="11" t="str">
        <f>[5]Fevereiro!$D$5</f>
        <v>*</v>
      </c>
      <c r="C9" s="11" t="str">
        <f>[5]Fevereiro!$D$6</f>
        <v>*</v>
      </c>
      <c r="D9" s="11" t="str">
        <f>[5]Fevereiro!$D$7</f>
        <v>*</v>
      </c>
      <c r="E9" s="11" t="str">
        <f>[5]Fevereiro!$D$8</f>
        <v>*</v>
      </c>
      <c r="F9" s="11" t="str">
        <f>[5]Fevereiro!$D$9</f>
        <v>*</v>
      </c>
      <c r="G9" s="11" t="str">
        <f>[5]Fevereiro!$D$10</f>
        <v>*</v>
      </c>
      <c r="H9" s="11" t="str">
        <f>[5]Fevereiro!$D$11</f>
        <v>*</v>
      </c>
      <c r="I9" s="11" t="str">
        <f>[5]Fevereiro!$D$12</f>
        <v>*</v>
      </c>
      <c r="J9" s="11" t="str">
        <f>[5]Fevereiro!$D$13</f>
        <v>*</v>
      </c>
      <c r="K9" s="11" t="str">
        <f>[5]Fevereiro!$D$14</f>
        <v>*</v>
      </c>
      <c r="L9" s="11" t="str">
        <f>[5]Fevereiro!$D$15</f>
        <v>*</v>
      </c>
      <c r="M9" s="11" t="str">
        <f>[5]Fevereiro!$D$16</f>
        <v>*</v>
      </c>
      <c r="N9" s="11" t="str">
        <f>[5]Fevereiro!$D$17</f>
        <v>*</v>
      </c>
      <c r="O9" s="11" t="str">
        <f>[5]Fevereiro!$D$18</f>
        <v>*</v>
      </c>
      <c r="P9" s="11" t="str">
        <f>[5]Fevereiro!$D$19</f>
        <v>*</v>
      </c>
      <c r="Q9" s="11" t="str">
        <f>[5]Fevereiro!$D$20</f>
        <v>*</v>
      </c>
      <c r="R9" s="11" t="str">
        <f>[5]Fevereiro!$D$21</f>
        <v>*</v>
      </c>
      <c r="S9" s="11" t="str">
        <f>[5]Fevereiro!$D$22</f>
        <v>*</v>
      </c>
      <c r="T9" s="11" t="str">
        <f>[5]Fevereiro!$D$23</f>
        <v>*</v>
      </c>
      <c r="U9" s="11" t="str">
        <f>[5]Fevereiro!$D$24</f>
        <v>*</v>
      </c>
      <c r="V9" s="11" t="str">
        <f>[5]Fevereiro!$D$25</f>
        <v>*</v>
      </c>
      <c r="W9" s="11" t="str">
        <f>[5]Fevereiro!$D$26</f>
        <v>*</v>
      </c>
      <c r="X9" s="11" t="str">
        <f>[5]Fevereiro!$D$27</f>
        <v>*</v>
      </c>
      <c r="Y9" s="11" t="str">
        <f>[5]Fevereiro!$D$28</f>
        <v>*</v>
      </c>
      <c r="Z9" s="11" t="str">
        <f>[5]Fevereiro!$D$29</f>
        <v>*</v>
      </c>
      <c r="AA9" s="11" t="str">
        <f>[5]Fevereiro!$D$30</f>
        <v>*</v>
      </c>
      <c r="AB9" s="11" t="str">
        <f>[5]Fevereiro!$D$31</f>
        <v>*</v>
      </c>
      <c r="AC9" s="11" t="str">
        <f>[5]Fevereiro!$D$32</f>
        <v>*</v>
      </c>
      <c r="AD9" s="14">
        <f t="shared" si="1"/>
        <v>0</v>
      </c>
      <c r="AE9" s="79" t="e">
        <f t="shared" si="2"/>
        <v>#DIV/0!</v>
      </c>
    </row>
    <row r="10" spans="1:33" x14ac:dyDescent="0.2">
      <c r="A10" s="54" t="s">
        <v>96</v>
      </c>
      <c r="B10" s="11">
        <f>[6]Fevereiro!$D$5</f>
        <v>20</v>
      </c>
      <c r="C10" s="11">
        <f>[6]Fevereiro!$D$6</f>
        <v>20.2</v>
      </c>
      <c r="D10" s="11">
        <f>[6]Fevereiro!$D$7</f>
        <v>19</v>
      </c>
      <c r="E10" s="11">
        <f>[6]Fevereiro!$D$8</f>
        <v>19.2</v>
      </c>
      <c r="F10" s="11">
        <f>[6]Fevereiro!$D$9</f>
        <v>20.399999999999999</v>
      </c>
      <c r="G10" s="11">
        <f>[6]Fevereiro!$D$10</f>
        <v>19.2</v>
      </c>
      <c r="H10" s="11">
        <f>[6]Fevereiro!$D$11</f>
        <v>20.5</v>
      </c>
      <c r="I10" s="11">
        <f>[6]Fevereiro!$D$12</f>
        <v>19.3</v>
      </c>
      <c r="J10" s="11">
        <f>[6]Fevereiro!$D$13</f>
        <v>20.6</v>
      </c>
      <c r="K10" s="11">
        <f>[6]Fevereiro!$D$14</f>
        <v>18.899999999999999</v>
      </c>
      <c r="L10" s="11">
        <f>[6]Fevereiro!$D$15</f>
        <v>18.8</v>
      </c>
      <c r="M10" s="11">
        <f>[6]Fevereiro!$D$16</f>
        <v>20.2</v>
      </c>
      <c r="N10" s="11">
        <f>[6]Fevereiro!$D$17</f>
        <v>20</v>
      </c>
      <c r="O10" s="11">
        <f>[6]Fevereiro!$D$18</f>
        <v>21.4</v>
      </c>
      <c r="P10" s="11">
        <f>[6]Fevereiro!$D$19</f>
        <v>20.100000000000001</v>
      </c>
      <c r="Q10" s="11">
        <f>[6]Fevereiro!$D$20</f>
        <v>20.399999999999999</v>
      </c>
      <c r="R10" s="11">
        <f>[6]Fevereiro!$D$21</f>
        <v>18.100000000000001</v>
      </c>
      <c r="S10" s="11">
        <f>[6]Fevereiro!$D$22</f>
        <v>17.8</v>
      </c>
      <c r="T10" s="11">
        <f>[6]Fevereiro!$D$23</f>
        <v>15</v>
      </c>
      <c r="U10" s="11">
        <f>[6]Fevereiro!$D$24</f>
        <v>19.899999999999999</v>
      </c>
      <c r="V10" s="11">
        <f>[6]Fevereiro!$D$25</f>
        <v>19.5</v>
      </c>
      <c r="W10" s="11">
        <f>[6]Fevereiro!$D$26</f>
        <v>20</v>
      </c>
      <c r="X10" s="11">
        <f>[6]Fevereiro!$D$27</f>
        <v>19.600000000000001</v>
      </c>
      <c r="Y10" s="11">
        <f>[6]Fevereiro!$D$28</f>
        <v>18.5</v>
      </c>
      <c r="Z10" s="11">
        <f>[6]Fevereiro!$D$29</f>
        <v>17.399999999999999</v>
      </c>
      <c r="AA10" s="11">
        <f>[6]Fevereiro!$D$30</f>
        <v>20.399999999999999</v>
      </c>
      <c r="AB10" s="11">
        <f>[6]Fevereiro!$D$31</f>
        <v>20.3</v>
      </c>
      <c r="AC10" s="11">
        <f>[6]Fevereiro!$D$32</f>
        <v>19.600000000000001</v>
      </c>
      <c r="AD10" s="14">
        <f t="shared" si="1"/>
        <v>15</v>
      </c>
      <c r="AE10" s="79">
        <f t="shared" si="2"/>
        <v>19.439285714285713</v>
      </c>
    </row>
    <row r="11" spans="1:33" x14ac:dyDescent="0.2">
      <c r="A11" s="54" t="s">
        <v>52</v>
      </c>
      <c r="B11" s="11">
        <f>[7]Fevereiro!$D$5</f>
        <v>21</v>
      </c>
      <c r="C11" s="11">
        <f>[7]Fevereiro!$D$6</f>
        <v>22.9</v>
      </c>
      <c r="D11" s="11">
        <f>[7]Fevereiro!$D$7</f>
        <v>19.600000000000001</v>
      </c>
      <c r="E11" s="11">
        <f>[7]Fevereiro!$D$8</f>
        <v>20</v>
      </c>
      <c r="F11" s="11">
        <f>[7]Fevereiro!$D$9</f>
        <v>21.4</v>
      </c>
      <c r="G11" s="11">
        <f>[7]Fevereiro!$D$10</f>
        <v>21.6</v>
      </c>
      <c r="H11" s="11">
        <f>[7]Fevereiro!$D$11</f>
        <v>22.8</v>
      </c>
      <c r="I11" s="11">
        <f>[7]Fevereiro!$D$12</f>
        <v>22.6</v>
      </c>
      <c r="J11" s="11">
        <f>[7]Fevereiro!$D$13</f>
        <v>23.2</v>
      </c>
      <c r="K11" s="11">
        <f>[7]Fevereiro!$D$14</f>
        <v>21</v>
      </c>
      <c r="L11" s="11">
        <f>[7]Fevereiro!$D$15</f>
        <v>20.6</v>
      </c>
      <c r="M11" s="11">
        <f>[7]Fevereiro!$D$16</f>
        <v>20.9</v>
      </c>
      <c r="N11" s="11">
        <f>[7]Fevereiro!$D$17</f>
        <v>20.8</v>
      </c>
      <c r="O11" s="11">
        <f>[7]Fevereiro!$D$18</f>
        <v>21</v>
      </c>
      <c r="P11" s="11">
        <f>[7]Fevereiro!$D$19</f>
        <v>22.6</v>
      </c>
      <c r="Q11" s="11">
        <f>[7]Fevereiro!$D$20</f>
        <v>22.3</v>
      </c>
      <c r="R11" s="11">
        <f>[7]Fevereiro!$D$21</f>
        <v>21</v>
      </c>
      <c r="S11" s="11">
        <f>[7]Fevereiro!$D$22</f>
        <v>19.3</v>
      </c>
      <c r="T11" s="11">
        <f>[7]Fevereiro!$D$23</f>
        <v>20.9</v>
      </c>
      <c r="U11" s="11">
        <f>[7]Fevereiro!$D$24</f>
        <v>19.5</v>
      </c>
      <c r="V11" s="11">
        <f>[7]Fevereiro!$D$25</f>
        <v>21.4</v>
      </c>
      <c r="W11" s="11">
        <f>[7]Fevereiro!$D$26</f>
        <v>21.7</v>
      </c>
      <c r="X11" s="11">
        <f>[7]Fevereiro!$D$27</f>
        <v>21.8</v>
      </c>
      <c r="Y11" s="11">
        <f>[7]Fevereiro!$D$28</f>
        <v>19.2</v>
      </c>
      <c r="Z11" s="11">
        <f>[7]Fevereiro!$D$29</f>
        <v>18.3</v>
      </c>
      <c r="AA11" s="11">
        <f>[7]Fevereiro!$D$30</f>
        <v>21.2</v>
      </c>
      <c r="AB11" s="11">
        <f>[7]Fevereiro!$D$31</f>
        <v>21.6</v>
      </c>
      <c r="AC11" s="11">
        <f>[7]Fevereiro!$D$32</f>
        <v>23</v>
      </c>
      <c r="AD11" s="14">
        <f t="shared" si="1"/>
        <v>18.3</v>
      </c>
      <c r="AE11" s="79">
        <f t="shared" si="2"/>
        <v>21.185714285714287</v>
      </c>
    </row>
    <row r="12" spans="1:33" hidden="1" x14ac:dyDescent="0.2">
      <c r="A12" s="109" t="s">
        <v>31</v>
      </c>
      <c r="B12" s="11" t="str">
        <f>[8]Fevereiro!$D$5</f>
        <v>*</v>
      </c>
      <c r="C12" s="11" t="str">
        <f>[8]Fevereiro!$D$6</f>
        <v>*</v>
      </c>
      <c r="D12" s="11" t="str">
        <f>[8]Fevereiro!$D$7</f>
        <v>*</v>
      </c>
      <c r="E12" s="11" t="str">
        <f>[8]Fevereiro!$D$8</f>
        <v>*</v>
      </c>
      <c r="F12" s="11" t="str">
        <f>[8]Fevereiro!$D$9</f>
        <v>*</v>
      </c>
      <c r="G12" s="11" t="str">
        <f>[8]Fevereiro!$D$10</f>
        <v>*</v>
      </c>
      <c r="H12" s="11" t="str">
        <f>[8]Fevereiro!$D$11</f>
        <v>*</v>
      </c>
      <c r="I12" s="11" t="str">
        <f>[8]Fevereiro!$D$12</f>
        <v>*</v>
      </c>
      <c r="J12" s="11" t="str">
        <f>[8]Fevereiro!$D$13</f>
        <v>*</v>
      </c>
      <c r="K12" s="11" t="str">
        <f>[8]Fevereiro!$D$14</f>
        <v>*</v>
      </c>
      <c r="L12" s="11" t="str">
        <f>[8]Fevereiro!$D$15</f>
        <v>*</v>
      </c>
      <c r="M12" s="11" t="str">
        <f>[8]Fevereiro!$D$16</f>
        <v>*</v>
      </c>
      <c r="N12" s="11" t="str">
        <f>[8]Fevereiro!$D$17</f>
        <v>*</v>
      </c>
      <c r="O12" s="11" t="str">
        <f>[8]Fevereiro!$D$18</f>
        <v>*</v>
      </c>
      <c r="P12" s="11" t="str">
        <f>[8]Fevereiro!$D$19</f>
        <v>*</v>
      </c>
      <c r="Q12" s="11" t="str">
        <f>[8]Fevereiro!$D$20</f>
        <v>*</v>
      </c>
      <c r="R12" s="11" t="str">
        <f>[8]Fevereiro!$D$21</f>
        <v>*</v>
      </c>
      <c r="S12" s="11" t="str">
        <f>[8]Fevereiro!$D$22</f>
        <v>*</v>
      </c>
      <c r="T12" s="11" t="str">
        <f>[8]Fevereiro!$D$23</f>
        <v>*</v>
      </c>
      <c r="U12" s="11" t="str">
        <f>[8]Fevereiro!$D$24</f>
        <v>*</v>
      </c>
      <c r="V12" s="11" t="str">
        <f>[8]Fevereiro!$D$25</f>
        <v>*</v>
      </c>
      <c r="W12" s="11" t="str">
        <f>[8]Fevereiro!$D$26</f>
        <v>*</v>
      </c>
      <c r="X12" s="11" t="str">
        <f>[8]Fevereiro!$D$27</f>
        <v>*</v>
      </c>
      <c r="Y12" s="11" t="str">
        <f>[8]Fevereiro!$D$28</f>
        <v>*</v>
      </c>
      <c r="Z12" s="11" t="str">
        <f>[8]Fevereiro!$D$29</f>
        <v>*</v>
      </c>
      <c r="AA12" s="11" t="str">
        <f>[8]Fevereiro!$D$30</f>
        <v>*</v>
      </c>
      <c r="AB12" s="11" t="str">
        <f>[8]Fevereiro!$D$31</f>
        <v>*</v>
      </c>
      <c r="AC12" s="11" t="str">
        <f>[8]Fevereiro!$D$32</f>
        <v>*</v>
      </c>
      <c r="AD12" s="14">
        <f t="shared" si="1"/>
        <v>0</v>
      </c>
      <c r="AE12" s="79" t="e">
        <f t="shared" si="2"/>
        <v>#DIV/0!</v>
      </c>
    </row>
    <row r="13" spans="1:33" x14ac:dyDescent="0.2">
      <c r="A13" s="54" t="s">
        <v>99</v>
      </c>
      <c r="B13" s="11" t="str">
        <f>[9]Fevereiro!$D$5</f>
        <v>*</v>
      </c>
      <c r="C13" s="11" t="str">
        <f>[9]Fevereiro!$D$6</f>
        <v>*</v>
      </c>
      <c r="D13" s="11" t="str">
        <f>[9]Fevereiro!$D$7</f>
        <v>*</v>
      </c>
      <c r="E13" s="11" t="str">
        <f>[9]Fevereiro!$D$8</f>
        <v>*</v>
      </c>
      <c r="F13" s="11" t="str">
        <f>[9]Fevereiro!$D$9</f>
        <v>*</v>
      </c>
      <c r="G13" s="11" t="str">
        <f>[9]Fevereiro!$D$10</f>
        <v>*</v>
      </c>
      <c r="H13" s="11" t="str">
        <f>[9]Fevereiro!$D$11</f>
        <v>*</v>
      </c>
      <c r="I13" s="11" t="str">
        <f>[9]Fevereiro!$D$12</f>
        <v>*</v>
      </c>
      <c r="J13" s="11">
        <f>[9]Fevereiro!$D$13</f>
        <v>22</v>
      </c>
      <c r="K13" s="11">
        <f>[9]Fevereiro!$D$14</f>
        <v>21.2</v>
      </c>
      <c r="L13" s="11">
        <f>[9]Fevereiro!$D$15</f>
        <v>20.7</v>
      </c>
      <c r="M13" s="11">
        <f>[9]Fevereiro!$D$16</f>
        <v>21.8</v>
      </c>
      <c r="N13" s="11">
        <f>[9]Fevereiro!$D$17</f>
        <v>21.5</v>
      </c>
      <c r="O13" s="11">
        <f>[9]Fevereiro!$D$18</f>
        <v>22.7</v>
      </c>
      <c r="P13" s="11">
        <f>[9]Fevereiro!$D$19</f>
        <v>19.600000000000001</v>
      </c>
      <c r="Q13" s="11">
        <f>[9]Fevereiro!$D$20</f>
        <v>22.1</v>
      </c>
      <c r="R13" s="11">
        <f>[9]Fevereiro!$D$21</f>
        <v>18.8</v>
      </c>
      <c r="S13" s="11">
        <f>[9]Fevereiro!$D$22</f>
        <v>14</v>
      </c>
      <c r="T13" s="11">
        <f>[9]Fevereiro!$D$23</f>
        <v>13</v>
      </c>
      <c r="U13" s="11">
        <f>[9]Fevereiro!$D$24</f>
        <v>21</v>
      </c>
      <c r="V13" s="11">
        <f>[9]Fevereiro!$D$25</f>
        <v>19.2</v>
      </c>
      <c r="W13" s="11">
        <f>[9]Fevereiro!$D$26</f>
        <v>21.2</v>
      </c>
      <c r="X13" s="11">
        <f>[9]Fevereiro!$D$27</f>
        <v>22.1</v>
      </c>
      <c r="Y13" s="11">
        <f>[9]Fevereiro!$D$28</f>
        <v>18.7</v>
      </c>
      <c r="Z13" s="11">
        <f>[9]Fevereiro!$D$29</f>
        <v>19.399999999999999</v>
      </c>
      <c r="AA13" s="11">
        <f>[9]Fevereiro!$D$30</f>
        <v>20.5</v>
      </c>
      <c r="AB13" s="11">
        <f>[9]Fevereiro!$D$31</f>
        <v>20.6</v>
      </c>
      <c r="AC13" s="11">
        <f>[9]Fevereiro!$D$32</f>
        <v>21.5</v>
      </c>
      <c r="AD13" s="14">
        <f t="shared" si="1"/>
        <v>13</v>
      </c>
      <c r="AE13" s="79">
        <f t="shared" si="2"/>
        <v>20.080000000000002</v>
      </c>
    </row>
    <row r="14" spans="1:33" hidden="1" x14ac:dyDescent="0.2">
      <c r="A14" s="109" t="s">
        <v>103</v>
      </c>
      <c r="B14" s="11" t="str">
        <f>[10]Fevereiro!$D$5</f>
        <v>*</v>
      </c>
      <c r="C14" s="11" t="str">
        <f>[10]Fevereiro!$D$6</f>
        <v>*</v>
      </c>
      <c r="D14" s="11" t="str">
        <f>[10]Fevereiro!$D$7</f>
        <v>*</v>
      </c>
      <c r="E14" s="11" t="str">
        <f>[10]Fevereiro!$D$8</f>
        <v>*</v>
      </c>
      <c r="F14" s="11" t="str">
        <f>[10]Fevereiro!$D$9</f>
        <v>*</v>
      </c>
      <c r="G14" s="11" t="str">
        <f>[10]Fevereiro!$D$10</f>
        <v>*</v>
      </c>
      <c r="H14" s="11" t="str">
        <f>[10]Fevereiro!$D$11</f>
        <v>*</v>
      </c>
      <c r="I14" s="11" t="str">
        <f>[10]Fevereiro!$D$12</f>
        <v>*</v>
      </c>
      <c r="J14" s="11" t="str">
        <f>[10]Fevereiro!$D$13</f>
        <v>*</v>
      </c>
      <c r="K14" s="11" t="str">
        <f>[10]Fevereiro!$D$14</f>
        <v>*</v>
      </c>
      <c r="L14" s="11" t="str">
        <f>[10]Fevereiro!$D$15</f>
        <v>*</v>
      </c>
      <c r="M14" s="11" t="str">
        <f>[10]Fevereiro!$D$16</f>
        <v>*</v>
      </c>
      <c r="N14" s="11" t="str">
        <f>[10]Fevereiro!$D$17</f>
        <v>*</v>
      </c>
      <c r="O14" s="11" t="str">
        <f>[10]Fevereiro!$D$18</f>
        <v>*</v>
      </c>
      <c r="P14" s="11" t="str">
        <f>[10]Fevereiro!$D$19</f>
        <v>*</v>
      </c>
      <c r="Q14" s="11" t="str">
        <f>[10]Fevereiro!$D$20</f>
        <v>*</v>
      </c>
      <c r="R14" s="11" t="str">
        <f>[10]Fevereiro!$D$21</f>
        <v>*</v>
      </c>
      <c r="S14" s="11" t="str">
        <f>[10]Fevereiro!$D$22</f>
        <v>*</v>
      </c>
      <c r="T14" s="11" t="str">
        <f>[10]Fevereiro!$D$23</f>
        <v>*</v>
      </c>
      <c r="U14" s="11" t="str">
        <f>[10]Fevereiro!$D$24</f>
        <v>*</v>
      </c>
      <c r="V14" s="11" t="str">
        <f>[10]Fevereiro!$D$25</f>
        <v>*</v>
      </c>
      <c r="W14" s="11" t="str">
        <f>[10]Fevereiro!$D$26</f>
        <v>*</v>
      </c>
      <c r="X14" s="11" t="str">
        <f>[10]Fevereiro!$D$27</f>
        <v>*</v>
      </c>
      <c r="Y14" s="11" t="str">
        <f>[10]Fevereiro!$D$28</f>
        <v>*</v>
      </c>
      <c r="Z14" s="11" t="str">
        <f>[10]Fevereiro!$D$29</f>
        <v>*</v>
      </c>
      <c r="AA14" s="11" t="str">
        <f>[10]Fevereiro!$D$30</f>
        <v>*</v>
      </c>
      <c r="AB14" s="11" t="str">
        <f>[10]Fevereiro!$D$31</f>
        <v>*</v>
      </c>
      <c r="AC14" s="11" t="str">
        <f>[10]Fevereiro!$D$32</f>
        <v>*</v>
      </c>
      <c r="AD14" s="14">
        <f t="shared" si="1"/>
        <v>0</v>
      </c>
      <c r="AE14" s="79" t="e">
        <f t="shared" si="2"/>
        <v>#DIV/0!</v>
      </c>
      <c r="AG14" t="s">
        <v>35</v>
      </c>
    </row>
    <row r="15" spans="1:33" x14ac:dyDescent="0.2">
      <c r="A15" s="54" t="s">
        <v>106</v>
      </c>
      <c r="B15" s="11">
        <f>[11]Fevereiro!$D$5</f>
        <v>21.7</v>
      </c>
      <c r="C15" s="11">
        <f>[11]Fevereiro!$D$6</f>
        <v>21.4</v>
      </c>
      <c r="D15" s="11">
        <f>[11]Fevereiro!$D$7</f>
        <v>20.3</v>
      </c>
      <c r="E15" s="11">
        <f>[11]Fevereiro!$D$8</f>
        <v>20.9</v>
      </c>
      <c r="F15" s="11">
        <f>[11]Fevereiro!$D$9</f>
        <v>19.600000000000001</v>
      </c>
      <c r="G15" s="11">
        <f>[11]Fevereiro!$D$10</f>
        <v>19.899999999999999</v>
      </c>
      <c r="H15" s="11">
        <f>[11]Fevereiro!$D$11</f>
        <v>20.3</v>
      </c>
      <c r="I15" s="11">
        <f>[11]Fevereiro!$D$12</f>
        <v>20.9</v>
      </c>
      <c r="J15" s="11">
        <f>[11]Fevereiro!$D$13</f>
        <v>22.2</v>
      </c>
      <c r="K15" s="11">
        <f>[11]Fevereiro!$D$14</f>
        <v>21</v>
      </c>
      <c r="L15" s="11">
        <f>[11]Fevereiro!$D$15</f>
        <v>21.2</v>
      </c>
      <c r="M15" s="11">
        <f>[11]Fevereiro!$D$16</f>
        <v>21.7</v>
      </c>
      <c r="N15" s="11">
        <f>[11]Fevereiro!$D$17</f>
        <v>21</v>
      </c>
      <c r="O15" s="11">
        <f>[11]Fevereiro!$D$18</f>
        <v>22.1</v>
      </c>
      <c r="P15" s="11">
        <f>[11]Fevereiro!$D$19</f>
        <v>20.9</v>
      </c>
      <c r="Q15" s="11">
        <f>[11]Fevereiro!$D$20</f>
        <v>21.8</v>
      </c>
      <c r="R15" s="11">
        <f>[11]Fevereiro!$D$21</f>
        <v>18.399999999999999</v>
      </c>
      <c r="S15" s="11">
        <f>[11]Fevereiro!$D$22</f>
        <v>13.4</v>
      </c>
      <c r="T15" s="11">
        <f>[11]Fevereiro!$D$23</f>
        <v>13.6</v>
      </c>
      <c r="U15" s="11">
        <f>[11]Fevereiro!$D$24</f>
        <v>19.600000000000001</v>
      </c>
      <c r="V15" s="11">
        <f>[11]Fevereiro!$D$25</f>
        <v>19.7</v>
      </c>
      <c r="W15" s="11">
        <f>[11]Fevereiro!$D$26</f>
        <v>21.1</v>
      </c>
      <c r="X15" s="11">
        <f>[11]Fevereiro!$D$27</f>
        <v>20.2</v>
      </c>
      <c r="Y15" s="11">
        <f>[11]Fevereiro!$D$28</f>
        <v>20.2</v>
      </c>
      <c r="Z15" s="11">
        <f>[11]Fevereiro!$D$29</f>
        <v>19.100000000000001</v>
      </c>
      <c r="AA15" s="11">
        <f>[11]Fevereiro!$D$30</f>
        <v>18.600000000000001</v>
      </c>
      <c r="AB15" s="11">
        <f>[11]Fevereiro!$D$31</f>
        <v>21.5</v>
      </c>
      <c r="AC15" s="11">
        <f>[11]Fevereiro!$D$32</f>
        <v>21.1</v>
      </c>
      <c r="AD15" s="14">
        <f t="shared" si="1"/>
        <v>13.4</v>
      </c>
      <c r="AE15" s="79">
        <f t="shared" si="2"/>
        <v>20.12142857142857</v>
      </c>
    </row>
    <row r="16" spans="1:33" x14ac:dyDescent="0.2">
      <c r="A16" s="54" t="s">
        <v>153</v>
      </c>
      <c r="B16" s="11">
        <f>[12]Fevereiro!$D$5</f>
        <v>20.5</v>
      </c>
      <c r="C16" s="11">
        <f>[12]Fevereiro!$D$6</f>
        <v>21</v>
      </c>
      <c r="D16" s="11">
        <f>[12]Fevereiro!$D$7</f>
        <v>20.100000000000001</v>
      </c>
      <c r="E16" s="11">
        <f>[12]Fevereiro!$D$8</f>
        <v>20.7</v>
      </c>
      <c r="F16" s="11">
        <f>[12]Fevereiro!$D$9</f>
        <v>21.3</v>
      </c>
      <c r="G16" s="11">
        <f>[12]Fevereiro!$D$10</f>
        <v>20</v>
      </c>
      <c r="H16" s="11">
        <f>[12]Fevereiro!$D$11</f>
        <v>20.100000000000001</v>
      </c>
      <c r="I16" s="11">
        <f>[12]Fevereiro!$D$12</f>
        <v>19.399999999999999</v>
      </c>
      <c r="J16" s="11">
        <f>[12]Fevereiro!$D$13</f>
        <v>20.7</v>
      </c>
      <c r="K16" s="11">
        <f>[12]Fevereiro!$D$14</f>
        <v>20.2</v>
      </c>
      <c r="L16" s="11">
        <f>[12]Fevereiro!$D$15</f>
        <v>18.8</v>
      </c>
      <c r="M16" s="11">
        <f>[12]Fevereiro!$D$16</f>
        <v>19.600000000000001</v>
      </c>
      <c r="N16" s="11">
        <f>[12]Fevereiro!$D$17</f>
        <v>20.2</v>
      </c>
      <c r="O16" s="11">
        <f>[12]Fevereiro!$D$18</f>
        <v>20.399999999999999</v>
      </c>
      <c r="P16" s="11">
        <f>[12]Fevereiro!$D$19</f>
        <v>20.9</v>
      </c>
      <c r="Q16" s="11">
        <f>[12]Fevereiro!$D$20</f>
        <v>20.399999999999999</v>
      </c>
      <c r="R16" s="11">
        <f>[12]Fevereiro!$D$21</f>
        <v>19.399999999999999</v>
      </c>
      <c r="S16" s="11">
        <f>[12]Fevereiro!$D$22</f>
        <v>19.100000000000001</v>
      </c>
      <c r="T16" s="11">
        <f>[12]Fevereiro!$D$23</f>
        <v>16</v>
      </c>
      <c r="U16" s="11">
        <f>[12]Fevereiro!$D$24</f>
        <v>20.3</v>
      </c>
      <c r="V16" s="11">
        <f>[12]Fevereiro!$D$25</f>
        <v>19.5</v>
      </c>
      <c r="W16" s="11">
        <f>[12]Fevereiro!$D$26</f>
        <v>20.3</v>
      </c>
      <c r="X16" s="11">
        <f>[12]Fevereiro!$D$27</f>
        <v>20.2</v>
      </c>
      <c r="Y16" s="11">
        <f>[12]Fevereiro!$D$28</f>
        <v>19.100000000000001</v>
      </c>
      <c r="Z16" s="11">
        <f>[12]Fevereiro!$D$29</f>
        <v>18</v>
      </c>
      <c r="AA16" s="11">
        <f>[12]Fevereiro!$D$30</f>
        <v>21.9</v>
      </c>
      <c r="AB16" s="11">
        <f>[12]Fevereiro!$D$31</f>
        <v>21.2</v>
      </c>
      <c r="AC16" s="11">
        <f>[12]Fevereiro!$D$32</f>
        <v>20.6</v>
      </c>
      <c r="AD16" s="14">
        <f t="shared" si="1"/>
        <v>16</v>
      </c>
      <c r="AE16" s="79">
        <f t="shared" si="2"/>
        <v>19.99642857142857</v>
      </c>
      <c r="AG16" s="12" t="s">
        <v>35</v>
      </c>
    </row>
    <row r="17" spans="1:36" x14ac:dyDescent="0.2">
      <c r="A17" s="54" t="s">
        <v>2</v>
      </c>
      <c r="B17" s="11">
        <f>[13]Fevereiro!$D$5</f>
        <v>21</v>
      </c>
      <c r="C17" s="11">
        <f>[13]Fevereiro!$D$6</f>
        <v>22.4</v>
      </c>
      <c r="D17" s="11">
        <f>[13]Fevereiro!$D$7</f>
        <v>19.2</v>
      </c>
      <c r="E17" s="11">
        <f>[13]Fevereiro!$D$8</f>
        <v>19.3</v>
      </c>
      <c r="F17" s="11">
        <f>[13]Fevereiro!$D$9</f>
        <v>19.2</v>
      </c>
      <c r="G17" s="11">
        <f>[13]Fevereiro!$D$10</f>
        <v>20.399999999999999</v>
      </c>
      <c r="H17" s="11">
        <f>[13]Fevereiro!$D$11</f>
        <v>20.9</v>
      </c>
      <c r="I17" s="11">
        <f>[13]Fevereiro!$D$12</f>
        <v>20.399999999999999</v>
      </c>
      <c r="J17" s="11">
        <f>[13]Fevereiro!$D$13</f>
        <v>20.9</v>
      </c>
      <c r="K17" s="11">
        <f>[13]Fevereiro!$D$14</f>
        <v>19.2</v>
      </c>
      <c r="L17" s="11">
        <f>[13]Fevereiro!$D$15</f>
        <v>19.2</v>
      </c>
      <c r="M17" s="11">
        <f>[13]Fevereiro!$D$16</f>
        <v>19.8</v>
      </c>
      <c r="N17" s="11">
        <f>[13]Fevereiro!$D$17</f>
        <v>20.6</v>
      </c>
      <c r="O17" s="11">
        <f>[13]Fevereiro!$D$18</f>
        <v>20.6</v>
      </c>
      <c r="P17" s="11">
        <f>[13]Fevereiro!$D$19</f>
        <v>22.2</v>
      </c>
      <c r="Q17" s="11">
        <f>[13]Fevereiro!$D$20</f>
        <v>21.3</v>
      </c>
      <c r="R17" s="11">
        <f>[13]Fevereiro!$D$21</f>
        <v>18.2</v>
      </c>
      <c r="S17" s="11">
        <f>[13]Fevereiro!$D$22</f>
        <v>16.600000000000001</v>
      </c>
      <c r="T17" s="11">
        <f>[13]Fevereiro!$D$23</f>
        <v>16.2</v>
      </c>
      <c r="U17" s="11">
        <f>[13]Fevereiro!$D$24</f>
        <v>20.8</v>
      </c>
      <c r="V17" s="11">
        <f>[13]Fevereiro!$D$25</f>
        <v>19.7</v>
      </c>
      <c r="W17" s="11">
        <f>[13]Fevereiro!$D$26</f>
        <v>21.1</v>
      </c>
      <c r="X17" s="11">
        <f>[13]Fevereiro!$D$27</f>
        <v>20.100000000000001</v>
      </c>
      <c r="Y17" s="11">
        <f>[13]Fevereiro!$D$28</f>
        <v>17.899999999999999</v>
      </c>
      <c r="Z17" s="11">
        <f>[13]Fevereiro!$D$29</f>
        <v>17.5</v>
      </c>
      <c r="AA17" s="11">
        <f>[13]Fevereiro!$D$30</f>
        <v>20.6</v>
      </c>
      <c r="AB17" s="11">
        <f>[13]Fevereiro!$D$31</f>
        <v>20.2</v>
      </c>
      <c r="AC17" s="11">
        <f>[13]Fevereiro!$D$32</f>
        <v>21.4</v>
      </c>
      <c r="AD17" s="14">
        <f t="shared" si="1"/>
        <v>16.2</v>
      </c>
      <c r="AE17" s="79">
        <f t="shared" si="2"/>
        <v>19.889285714285716</v>
      </c>
      <c r="AG17" s="12" t="s">
        <v>35</v>
      </c>
    </row>
    <row r="18" spans="1:36" hidden="1" x14ac:dyDescent="0.2">
      <c r="A18" s="108" t="s">
        <v>3</v>
      </c>
      <c r="B18" s="11" t="str">
        <f>[14]Fevereiro!$D$5</f>
        <v>*</v>
      </c>
      <c r="C18" s="11" t="str">
        <f>[14]Fevereiro!$D$6</f>
        <v>*</v>
      </c>
      <c r="D18" s="11" t="str">
        <f>[14]Fevereiro!$D$7</f>
        <v>*</v>
      </c>
      <c r="E18" s="11" t="str">
        <f>[14]Fevereiro!$D$8</f>
        <v>*</v>
      </c>
      <c r="F18" s="11" t="str">
        <f>[14]Fevereiro!$D$9</f>
        <v>*</v>
      </c>
      <c r="G18" s="11" t="str">
        <f>[14]Fevereiro!$D$10</f>
        <v>*</v>
      </c>
      <c r="H18" s="11" t="str">
        <f>[14]Fevereiro!$D$11</f>
        <v>*</v>
      </c>
      <c r="I18" s="11" t="str">
        <f>[14]Fevereiro!$D$12</f>
        <v>*</v>
      </c>
      <c r="J18" s="11" t="str">
        <f>[14]Fevereiro!$D$13</f>
        <v>*</v>
      </c>
      <c r="K18" s="11" t="str">
        <f>[14]Fevereiro!$D$14</f>
        <v>*</v>
      </c>
      <c r="L18" s="11" t="str">
        <f>[14]Fevereiro!$D$15</f>
        <v>*</v>
      </c>
      <c r="M18" s="11" t="str">
        <f>[14]Fevereiro!$D$16</f>
        <v>*</v>
      </c>
      <c r="N18" s="11" t="str">
        <f>[14]Fevereiro!$D$17</f>
        <v>*</v>
      </c>
      <c r="O18" s="11" t="str">
        <f>[14]Fevereiro!$D$18</f>
        <v>*</v>
      </c>
      <c r="P18" s="11" t="str">
        <f>[14]Fevereiro!$D$19</f>
        <v>*</v>
      </c>
      <c r="Q18" s="11" t="str">
        <f>[14]Fevereiro!$D$20</f>
        <v>*</v>
      </c>
      <c r="R18" s="11" t="str">
        <f>[14]Fevereiro!$D$21</f>
        <v>*</v>
      </c>
      <c r="S18" s="11" t="str">
        <f>[14]Fevereiro!$D$22</f>
        <v>*</v>
      </c>
      <c r="T18" s="11" t="str">
        <f>[14]Fevereiro!$D$23</f>
        <v>*</v>
      </c>
      <c r="U18" s="11" t="str">
        <f>[14]Fevereiro!$D$24</f>
        <v>*</v>
      </c>
      <c r="V18" s="11" t="str">
        <f>[14]Fevereiro!$D$25</f>
        <v>*</v>
      </c>
      <c r="W18" s="11" t="str">
        <f>[14]Fevereiro!$D$26</f>
        <v>*</v>
      </c>
      <c r="X18" s="11" t="str">
        <f>[14]Fevereiro!$D$27</f>
        <v>*</v>
      </c>
      <c r="Y18" s="11" t="str">
        <f>[14]Fevereiro!$D$28</f>
        <v>*</v>
      </c>
      <c r="Z18" s="11" t="str">
        <f>[14]Fevereiro!$D$29</f>
        <v>*</v>
      </c>
      <c r="AA18" s="11" t="str">
        <f>[14]Fevereiro!$D$30</f>
        <v>*</v>
      </c>
      <c r="AB18" s="11" t="str">
        <f>[14]Fevereiro!$D$31</f>
        <v>*</v>
      </c>
      <c r="AC18" s="11" t="str">
        <f>[14]Fevereiro!$D$32</f>
        <v>*</v>
      </c>
      <c r="AD18" s="14">
        <f t="shared" si="1"/>
        <v>0</v>
      </c>
      <c r="AE18" s="79" t="e">
        <f t="shared" si="2"/>
        <v>#DIV/0!</v>
      </c>
      <c r="AF18" s="12" t="s">
        <v>35</v>
      </c>
      <c r="AG18" s="12" t="s">
        <v>35</v>
      </c>
    </row>
    <row r="19" spans="1:36" x14ac:dyDescent="0.2">
      <c r="A19" s="54" t="s">
        <v>4</v>
      </c>
      <c r="B19" s="11">
        <f>[15]Fevereiro!$D$5</f>
        <v>19.399999999999999</v>
      </c>
      <c r="C19" s="11">
        <f>[15]Fevereiro!$D$6</f>
        <v>20.7</v>
      </c>
      <c r="D19" s="11">
        <f>[15]Fevereiro!$D$7</f>
        <v>17.600000000000001</v>
      </c>
      <c r="E19" s="11">
        <f>[15]Fevereiro!$D$8</f>
        <v>19.2</v>
      </c>
      <c r="F19" s="11">
        <f>[15]Fevereiro!$D$9</f>
        <v>20.100000000000001</v>
      </c>
      <c r="G19" s="11">
        <f>[15]Fevereiro!$D$10</f>
        <v>19.399999999999999</v>
      </c>
      <c r="H19" s="11">
        <f>[15]Fevereiro!$D$11</f>
        <v>19</v>
      </c>
      <c r="I19" s="11">
        <f>[15]Fevereiro!$D$12</f>
        <v>20.7</v>
      </c>
      <c r="J19" s="11">
        <f>[15]Fevereiro!$D$13</f>
        <v>20</v>
      </c>
      <c r="K19" s="11">
        <f>[15]Fevereiro!$D$14</f>
        <v>18.2</v>
      </c>
      <c r="L19" s="11">
        <f>[15]Fevereiro!$D$15</f>
        <v>19.5</v>
      </c>
      <c r="M19" s="11">
        <f>[15]Fevereiro!$D$16</f>
        <v>19.8</v>
      </c>
      <c r="N19" s="11">
        <f>[15]Fevereiro!$D$17</f>
        <v>17.8</v>
      </c>
      <c r="O19" s="11">
        <f>[15]Fevereiro!$D$18</f>
        <v>18.8</v>
      </c>
      <c r="P19" s="11">
        <f>[15]Fevereiro!$D$19</f>
        <v>20.100000000000001</v>
      </c>
      <c r="Q19" s="11">
        <f>[15]Fevereiro!$D$20</f>
        <v>19.2</v>
      </c>
      <c r="R19" s="11">
        <f>[15]Fevereiro!$D$21</f>
        <v>19.8</v>
      </c>
      <c r="S19" s="11">
        <f>[15]Fevereiro!$D$22</f>
        <v>18</v>
      </c>
      <c r="T19" s="11">
        <f>[15]Fevereiro!$D$23</f>
        <v>19.100000000000001</v>
      </c>
      <c r="U19" s="11">
        <f>[15]Fevereiro!$D$24</f>
        <v>19.399999999999999</v>
      </c>
      <c r="V19" s="11">
        <f>[15]Fevereiro!$D$25</f>
        <v>18.5</v>
      </c>
      <c r="W19" s="11">
        <f>[15]Fevereiro!$D$26</f>
        <v>19.399999999999999</v>
      </c>
      <c r="X19" s="11">
        <f>[15]Fevereiro!$D$27</f>
        <v>18.899999999999999</v>
      </c>
      <c r="Y19" s="11">
        <f>[15]Fevereiro!$D$28</f>
        <v>18.399999999999999</v>
      </c>
      <c r="Z19" s="11">
        <f>[15]Fevereiro!$D$29</f>
        <v>18.7</v>
      </c>
      <c r="AA19" s="11">
        <f>[15]Fevereiro!$D$30</f>
        <v>20.5</v>
      </c>
      <c r="AB19" s="11">
        <f>[15]Fevereiro!$D$31</f>
        <v>18.600000000000001</v>
      </c>
      <c r="AC19" s="11">
        <f>[15]Fevereiro!$D$32</f>
        <v>20.3</v>
      </c>
      <c r="AD19" s="14">
        <f t="shared" si="1"/>
        <v>17.600000000000001</v>
      </c>
      <c r="AE19" s="79">
        <f t="shared" si="2"/>
        <v>19.253571428571426</v>
      </c>
    </row>
    <row r="20" spans="1:36" x14ac:dyDescent="0.2">
      <c r="A20" s="54" t="s">
        <v>5</v>
      </c>
      <c r="B20" s="11">
        <f>[16]Fevereiro!$D$5</f>
        <v>22.5</v>
      </c>
      <c r="C20" s="11">
        <f>[16]Fevereiro!$D$6</f>
        <v>23</v>
      </c>
      <c r="D20" s="11">
        <f>[16]Fevereiro!$D$7</f>
        <v>23.5</v>
      </c>
      <c r="E20" s="11">
        <f>[16]Fevereiro!$D$8</f>
        <v>23.5</v>
      </c>
      <c r="F20" s="11">
        <f>[16]Fevereiro!$D$9</f>
        <v>23.2</v>
      </c>
      <c r="G20" s="11">
        <f>[16]Fevereiro!$D$10</f>
        <v>23.4</v>
      </c>
      <c r="H20" s="11">
        <f>[16]Fevereiro!$D$11</f>
        <v>23.8</v>
      </c>
      <c r="I20" s="11">
        <f>[16]Fevereiro!$D$12</f>
        <v>24.3</v>
      </c>
      <c r="J20" s="11">
        <f>[16]Fevereiro!$D$13</f>
        <v>24.4</v>
      </c>
      <c r="K20" s="11">
        <f>[16]Fevereiro!$D$14</f>
        <v>24.5</v>
      </c>
      <c r="L20" s="11">
        <f>[16]Fevereiro!$D$15</f>
        <v>23.5</v>
      </c>
      <c r="M20" s="11">
        <f>[16]Fevereiro!$D$16</f>
        <v>23.6</v>
      </c>
      <c r="N20" s="11">
        <f>[16]Fevereiro!$D$17</f>
        <v>23</v>
      </c>
      <c r="O20" s="11">
        <f>[16]Fevereiro!$D$18</f>
        <v>23.9</v>
      </c>
      <c r="P20" s="11">
        <f>[16]Fevereiro!$D$19</f>
        <v>24</v>
      </c>
      <c r="Q20" s="11">
        <f>[16]Fevereiro!$D$20</f>
        <v>22.7</v>
      </c>
      <c r="R20" s="11">
        <f>[16]Fevereiro!$D$21</f>
        <v>20.3</v>
      </c>
      <c r="S20" s="11">
        <f>[16]Fevereiro!$D$22</f>
        <v>21.3</v>
      </c>
      <c r="T20" s="11">
        <f>[16]Fevereiro!$D$23</f>
        <v>17.5</v>
      </c>
      <c r="U20" s="11">
        <f>[16]Fevereiro!$D$24</f>
        <v>22.6</v>
      </c>
      <c r="V20" s="11">
        <f>[16]Fevereiro!$D$25</f>
        <v>24.2</v>
      </c>
      <c r="W20" s="11">
        <f>[16]Fevereiro!$D$26</f>
        <v>24.2</v>
      </c>
      <c r="X20" s="11">
        <f>[16]Fevereiro!$D$27</f>
        <v>24.5</v>
      </c>
      <c r="Y20" s="11">
        <f>[16]Fevereiro!$D$28</f>
        <v>21.2</v>
      </c>
      <c r="Z20" s="11">
        <f>[16]Fevereiro!$D$29</f>
        <v>21.7</v>
      </c>
      <c r="AA20" s="11">
        <f>[16]Fevereiro!$D$30</f>
        <v>24.4</v>
      </c>
      <c r="AB20" s="11">
        <f>[16]Fevereiro!$D$31</f>
        <v>22.8</v>
      </c>
      <c r="AC20" s="11">
        <f>[16]Fevereiro!$D$32</f>
        <v>23.7</v>
      </c>
      <c r="AD20" s="14">
        <f t="shared" si="1"/>
        <v>17.5</v>
      </c>
      <c r="AE20" s="79">
        <f t="shared" si="2"/>
        <v>23.042857142857148</v>
      </c>
      <c r="AF20" s="12" t="s">
        <v>35</v>
      </c>
      <c r="AI20" t="s">
        <v>35</v>
      </c>
    </row>
    <row r="21" spans="1:36" x14ac:dyDescent="0.2">
      <c r="A21" s="54" t="s">
        <v>33</v>
      </c>
      <c r="B21" s="11">
        <f>[17]Fevereiro!$D$5</f>
        <v>19.399999999999999</v>
      </c>
      <c r="C21" s="11">
        <f>[17]Fevereiro!$D$6</f>
        <v>20.3</v>
      </c>
      <c r="D21" s="11">
        <f>[17]Fevereiro!$D$7</f>
        <v>20.2</v>
      </c>
      <c r="E21" s="11">
        <f>[17]Fevereiro!$D$8</f>
        <v>19.600000000000001</v>
      </c>
      <c r="F21" s="11">
        <f>[17]Fevereiro!$D$9</f>
        <v>20</v>
      </c>
      <c r="G21" s="11">
        <f>[17]Fevereiro!$D$10</f>
        <v>20.5</v>
      </c>
      <c r="H21" s="11">
        <f>[17]Fevereiro!$D$11</f>
        <v>19.100000000000001</v>
      </c>
      <c r="I21" s="11">
        <f>[17]Fevereiro!$D$12</f>
        <v>19.8</v>
      </c>
      <c r="J21" s="11">
        <f>[17]Fevereiro!$D$13</f>
        <v>20.100000000000001</v>
      </c>
      <c r="K21" s="11">
        <f>[17]Fevereiro!$D$14</f>
        <v>19.2</v>
      </c>
      <c r="L21" s="11">
        <f>[17]Fevereiro!$D$15</f>
        <v>19.3</v>
      </c>
      <c r="M21" s="11">
        <f>[17]Fevereiro!$D$16</f>
        <v>19.899999999999999</v>
      </c>
      <c r="N21" s="11">
        <f>[17]Fevereiro!$D$17</f>
        <v>19.399999999999999</v>
      </c>
      <c r="O21" s="11">
        <f>[17]Fevereiro!$D$18</f>
        <v>19.8</v>
      </c>
      <c r="P21" s="11">
        <f>[17]Fevereiro!$D$19</f>
        <v>19.7</v>
      </c>
      <c r="Q21" s="11">
        <f>[17]Fevereiro!$D$20</f>
        <v>19.899999999999999</v>
      </c>
      <c r="R21" s="11">
        <f>[17]Fevereiro!$D$21</f>
        <v>19.8</v>
      </c>
      <c r="S21" s="11">
        <f>[17]Fevereiro!$D$22</f>
        <v>19.100000000000001</v>
      </c>
      <c r="T21" s="11">
        <f>[17]Fevereiro!$D$23</f>
        <v>19.899999999999999</v>
      </c>
      <c r="U21" s="11">
        <f>[17]Fevereiro!$D$24</f>
        <v>18.8</v>
      </c>
      <c r="V21" s="11">
        <f>[17]Fevereiro!$D$25</f>
        <v>18.7</v>
      </c>
      <c r="W21" s="11">
        <f>[17]Fevereiro!$D$26</f>
        <v>19.5</v>
      </c>
      <c r="X21" s="11">
        <f>[17]Fevereiro!$D$27</f>
        <v>19.5</v>
      </c>
      <c r="Y21" s="11">
        <f>[17]Fevereiro!$D$28</f>
        <v>19.399999999999999</v>
      </c>
      <c r="Z21" s="11">
        <f>[17]Fevereiro!$D$29</f>
        <v>18.600000000000001</v>
      </c>
      <c r="AA21" s="11">
        <f>[17]Fevereiro!$D$30</f>
        <v>20.3</v>
      </c>
      <c r="AB21" s="11">
        <f>[17]Fevereiro!$D$31</f>
        <v>19</v>
      </c>
      <c r="AC21" s="11">
        <f>[17]Fevereiro!$D$32</f>
        <v>21.3</v>
      </c>
      <c r="AD21" s="14">
        <f t="shared" si="1"/>
        <v>18.600000000000001</v>
      </c>
      <c r="AE21" s="79">
        <f t="shared" si="2"/>
        <v>19.646428571428569</v>
      </c>
      <c r="AG21" t="s">
        <v>35</v>
      </c>
    </row>
    <row r="22" spans="1:36" x14ac:dyDescent="0.2">
      <c r="A22" s="54" t="s">
        <v>6</v>
      </c>
      <c r="B22" s="11">
        <f>[18]Fevereiro!$D$5</f>
        <v>22.4</v>
      </c>
      <c r="C22" s="11">
        <f>[18]Fevereiro!$D$6</f>
        <v>22.5</v>
      </c>
      <c r="D22" s="11">
        <f>[18]Fevereiro!$D$7</f>
        <v>21.6</v>
      </c>
      <c r="E22" s="11">
        <f>[18]Fevereiro!$D$8</f>
        <v>21.9</v>
      </c>
      <c r="F22" s="11">
        <f>[18]Fevereiro!$D$9</f>
        <v>22.3</v>
      </c>
      <c r="G22" s="11">
        <f>[18]Fevereiro!$D$10</f>
        <v>21.1</v>
      </c>
      <c r="H22" s="11">
        <f>[18]Fevereiro!$D$11</f>
        <v>22.2</v>
      </c>
      <c r="I22" s="11">
        <f>[18]Fevereiro!$D$12</f>
        <v>22.3</v>
      </c>
      <c r="J22" s="11">
        <f>[18]Fevereiro!$D$13</f>
        <v>23.1</v>
      </c>
      <c r="K22" s="11">
        <f>[18]Fevereiro!$D$14</f>
        <v>21.9</v>
      </c>
      <c r="L22" s="11">
        <f>[18]Fevereiro!$D$15</f>
        <v>21.2</v>
      </c>
      <c r="M22" s="11">
        <f>[18]Fevereiro!$D$16</f>
        <v>23.1</v>
      </c>
      <c r="N22" s="11">
        <f>[18]Fevereiro!$D$17</f>
        <v>22.7</v>
      </c>
      <c r="O22" s="11">
        <f>[18]Fevereiro!$D$18</f>
        <v>22</v>
      </c>
      <c r="P22" s="11">
        <f>[18]Fevereiro!$D$19</f>
        <v>22</v>
      </c>
      <c r="Q22" s="11">
        <f>[18]Fevereiro!$D$20</f>
        <v>21.6</v>
      </c>
      <c r="R22" s="11">
        <f>[18]Fevereiro!$D$21</f>
        <v>22.3</v>
      </c>
      <c r="S22" s="11">
        <f>[18]Fevereiro!$D$22</f>
        <v>20.5</v>
      </c>
      <c r="T22" s="11">
        <f>[18]Fevereiro!$D$23</f>
        <v>20.2</v>
      </c>
      <c r="U22" s="11">
        <f>[18]Fevereiro!$D$24</f>
        <v>22.1</v>
      </c>
      <c r="V22" s="11">
        <f>[18]Fevereiro!$D$25</f>
        <v>20.5</v>
      </c>
      <c r="W22" s="11">
        <f>[18]Fevereiro!$D$26</f>
        <v>21.4</v>
      </c>
      <c r="X22" s="11">
        <f>[18]Fevereiro!$D$27</f>
        <v>21.3</v>
      </c>
      <c r="Y22" s="11">
        <f>[18]Fevereiro!$D$28</f>
        <v>20.6</v>
      </c>
      <c r="Z22" s="11">
        <f>[18]Fevereiro!$D$29</f>
        <v>20</v>
      </c>
      <c r="AA22" s="11">
        <f>[18]Fevereiro!$D$30</f>
        <v>22.7</v>
      </c>
      <c r="AB22" s="11">
        <f>[18]Fevereiro!$D$31</f>
        <v>22.2</v>
      </c>
      <c r="AC22" s="11">
        <f>[18]Fevereiro!$D$32</f>
        <v>20.8</v>
      </c>
      <c r="AD22" s="14">
        <f t="shared" si="1"/>
        <v>20</v>
      </c>
      <c r="AE22" s="79">
        <f t="shared" si="2"/>
        <v>21.732142857142861</v>
      </c>
      <c r="AG22" t="s">
        <v>35</v>
      </c>
      <c r="AI22" t="s">
        <v>35</v>
      </c>
    </row>
    <row r="23" spans="1:36" x14ac:dyDescent="0.2">
      <c r="A23" s="54" t="s">
        <v>7</v>
      </c>
      <c r="B23" s="11">
        <f>[19]Fevereiro!$D$5</f>
        <v>21</v>
      </c>
      <c r="C23" s="11">
        <f>[19]Fevereiro!$D$6</f>
        <v>20.8</v>
      </c>
      <c r="D23" s="11">
        <f>[19]Fevereiro!$D$7</f>
        <v>19.8</v>
      </c>
      <c r="E23" s="11">
        <f>[19]Fevereiro!$D$8</f>
        <v>20.6</v>
      </c>
      <c r="F23" s="11">
        <f>[19]Fevereiro!$D$9</f>
        <v>19.3</v>
      </c>
      <c r="G23" s="11">
        <f>[19]Fevereiro!$D$10</f>
        <v>20.6</v>
      </c>
      <c r="H23" s="11">
        <f>[19]Fevereiro!$D$11</f>
        <v>21.1</v>
      </c>
      <c r="I23" s="11">
        <f>[19]Fevereiro!$D$12</f>
        <v>20.100000000000001</v>
      </c>
      <c r="J23" s="11">
        <f>[19]Fevereiro!$D$13</f>
        <v>22.4</v>
      </c>
      <c r="K23" s="11">
        <f>[19]Fevereiro!$D$14</f>
        <v>20.399999999999999</v>
      </c>
      <c r="L23" s="11">
        <f>[19]Fevereiro!$D$15</f>
        <v>20</v>
      </c>
      <c r="M23" s="11">
        <f>[19]Fevereiro!$D$16</f>
        <v>21.1</v>
      </c>
      <c r="N23" s="11">
        <f>[19]Fevereiro!$D$17</f>
        <v>19.899999999999999</v>
      </c>
      <c r="O23" s="11">
        <f>[19]Fevereiro!$D$18</f>
        <v>21.7</v>
      </c>
      <c r="P23" s="11">
        <f>[19]Fevereiro!$D$19</f>
        <v>20.6</v>
      </c>
      <c r="Q23" s="11">
        <f>[19]Fevereiro!$D$20</f>
        <v>21.7</v>
      </c>
      <c r="R23" s="11">
        <f>[19]Fevereiro!$D$21</f>
        <v>17.7</v>
      </c>
      <c r="S23" s="11">
        <f>[19]Fevereiro!$D$22</f>
        <v>14.1</v>
      </c>
      <c r="T23" s="11">
        <f>[19]Fevereiro!$D$23</f>
        <v>14.7</v>
      </c>
      <c r="U23" s="11">
        <f>[19]Fevereiro!$D$24</f>
        <v>19.3</v>
      </c>
      <c r="V23" s="11">
        <f>[19]Fevereiro!$D$25</f>
        <v>19.3</v>
      </c>
      <c r="W23" s="11">
        <f>[19]Fevereiro!$D$26</f>
        <v>20.6</v>
      </c>
      <c r="X23" s="11">
        <f>[19]Fevereiro!$D$27</f>
        <v>20.8</v>
      </c>
      <c r="Y23" s="11">
        <f>[19]Fevereiro!$D$28</f>
        <v>19.600000000000001</v>
      </c>
      <c r="Z23" s="11">
        <f>[19]Fevereiro!$D$29</f>
        <v>18.5</v>
      </c>
      <c r="AA23" s="11">
        <f>[19]Fevereiro!$D$30</f>
        <v>18.3</v>
      </c>
      <c r="AB23" s="11">
        <f>[19]Fevereiro!$D$31</f>
        <v>20.5</v>
      </c>
      <c r="AC23" s="11">
        <f>[19]Fevereiro!$D$32</f>
        <v>20.3</v>
      </c>
      <c r="AD23" s="14">
        <f t="shared" si="1"/>
        <v>14.1</v>
      </c>
      <c r="AE23" s="79">
        <f t="shared" si="2"/>
        <v>19.814285714285713</v>
      </c>
      <c r="AG23" t="s">
        <v>35</v>
      </c>
      <c r="AH23" t="s">
        <v>35</v>
      </c>
      <c r="AI23" t="s">
        <v>35</v>
      </c>
    </row>
    <row r="24" spans="1:36" hidden="1" x14ac:dyDescent="0.2">
      <c r="A24" s="108" t="s">
        <v>154</v>
      </c>
      <c r="B24" s="11" t="str">
        <f>[20]Fevereiro!$D$5</f>
        <v>*</v>
      </c>
      <c r="C24" s="11" t="str">
        <f>[20]Fevereiro!$D$6</f>
        <v>*</v>
      </c>
      <c r="D24" s="11" t="str">
        <f>[20]Fevereiro!$D$7</f>
        <v>*</v>
      </c>
      <c r="E24" s="11" t="str">
        <f>[20]Fevereiro!$D$8</f>
        <v>*</v>
      </c>
      <c r="F24" s="11" t="str">
        <f>[20]Fevereiro!$D$9</f>
        <v>*</v>
      </c>
      <c r="G24" s="11" t="str">
        <f>[20]Fevereiro!$D$10</f>
        <v>*</v>
      </c>
      <c r="H24" s="11" t="str">
        <f>[20]Fevereiro!$D$11</f>
        <v>*</v>
      </c>
      <c r="I24" s="11" t="str">
        <f>[20]Fevereiro!$D$12</f>
        <v>*</v>
      </c>
      <c r="J24" s="11" t="str">
        <f>[20]Fevereiro!$D$13</f>
        <v>*</v>
      </c>
      <c r="K24" s="11" t="str">
        <f>[20]Fevereiro!$D$14</f>
        <v>*</v>
      </c>
      <c r="L24" s="11" t="str">
        <f>[20]Fevereiro!$D$15</f>
        <v>*</v>
      </c>
      <c r="M24" s="11" t="str">
        <f>[20]Fevereiro!$D$16</f>
        <v>*</v>
      </c>
      <c r="N24" s="11" t="str">
        <f>[20]Fevereiro!$D$17</f>
        <v>*</v>
      </c>
      <c r="O24" s="11" t="str">
        <f>[20]Fevereiro!$D$18</f>
        <v>*</v>
      </c>
      <c r="P24" s="11" t="str">
        <f>[20]Fevereiro!$D$19</f>
        <v>*</v>
      </c>
      <c r="Q24" s="11" t="str">
        <f>[20]Fevereiro!$D$20</f>
        <v>*</v>
      </c>
      <c r="R24" s="11" t="str">
        <f>[20]Fevereiro!$D$21</f>
        <v>*</v>
      </c>
      <c r="S24" s="11" t="str">
        <f>[20]Fevereiro!$D$22</f>
        <v>*</v>
      </c>
      <c r="T24" s="11" t="str">
        <f>[20]Fevereiro!$D$23</f>
        <v>*</v>
      </c>
      <c r="U24" s="11" t="str">
        <f>[20]Fevereiro!$D$24</f>
        <v>*</v>
      </c>
      <c r="V24" s="11" t="str">
        <f>[20]Fevereiro!$D$25</f>
        <v>*</v>
      </c>
      <c r="W24" s="11" t="str">
        <f>[20]Fevereiro!$D$26</f>
        <v>*</v>
      </c>
      <c r="X24" s="11" t="str">
        <f>[20]Fevereiro!$D$27</f>
        <v>*</v>
      </c>
      <c r="Y24" s="11" t="str">
        <f>[20]Fevereiro!$D$28</f>
        <v>*</v>
      </c>
      <c r="Z24" s="11" t="str">
        <f>[20]Fevereiro!$D$29</f>
        <v>*</v>
      </c>
      <c r="AA24" s="11" t="str">
        <f>[20]Fevereiro!$D$30</f>
        <v>*</v>
      </c>
      <c r="AB24" s="11" t="str">
        <f>[20]Fevereiro!$D$31</f>
        <v>*</v>
      </c>
      <c r="AC24" s="11" t="str">
        <f>[20]Fevereiro!$D$32</f>
        <v>*</v>
      </c>
      <c r="AD24" s="14">
        <f t="shared" si="1"/>
        <v>0</v>
      </c>
      <c r="AE24" s="79" t="e">
        <f t="shared" si="2"/>
        <v>#DIV/0!</v>
      </c>
      <c r="AG24" t="s">
        <v>35</v>
      </c>
      <c r="AJ24" t="s">
        <v>35</v>
      </c>
    </row>
    <row r="25" spans="1:36" hidden="1" x14ac:dyDescent="0.2">
      <c r="A25" s="108" t="s">
        <v>155</v>
      </c>
      <c r="B25" s="11" t="str">
        <f>[21]Fevereiro!$D$5</f>
        <v>*</v>
      </c>
      <c r="C25" s="11" t="str">
        <f>[21]Fevereiro!$D$6</f>
        <v>*</v>
      </c>
      <c r="D25" s="11" t="str">
        <f>[21]Fevereiro!$D$7</f>
        <v>*</v>
      </c>
      <c r="E25" s="11" t="str">
        <f>[21]Fevereiro!$D$8</f>
        <v>*</v>
      </c>
      <c r="F25" s="11" t="str">
        <f>[21]Fevereiro!$D$9</f>
        <v>*</v>
      </c>
      <c r="G25" s="11" t="str">
        <f>[21]Fevereiro!$D$10</f>
        <v>*</v>
      </c>
      <c r="H25" s="11" t="str">
        <f>[21]Fevereiro!$D$11</f>
        <v>*</v>
      </c>
      <c r="I25" s="11" t="str">
        <f>[21]Fevereiro!$D$12</f>
        <v>*</v>
      </c>
      <c r="J25" s="11" t="str">
        <f>[21]Fevereiro!$D$13</f>
        <v>*</v>
      </c>
      <c r="K25" s="11" t="str">
        <f>[21]Fevereiro!$D$14</f>
        <v>*</v>
      </c>
      <c r="L25" s="11" t="str">
        <f>[21]Fevereiro!$D$15</f>
        <v>*</v>
      </c>
      <c r="M25" s="11" t="str">
        <f>[21]Fevereiro!$D$16</f>
        <v>*</v>
      </c>
      <c r="N25" s="11" t="str">
        <f>[21]Fevereiro!$D$17</f>
        <v>*</v>
      </c>
      <c r="O25" s="11" t="str">
        <f>[21]Fevereiro!$D$18</f>
        <v>*</v>
      </c>
      <c r="P25" s="11" t="str">
        <f>[21]Fevereiro!$D$19</f>
        <v>*</v>
      </c>
      <c r="Q25" s="11" t="str">
        <f>[21]Fevereiro!$D$20</f>
        <v>*</v>
      </c>
      <c r="R25" s="11" t="str">
        <f>[21]Fevereiro!$D$21</f>
        <v>*</v>
      </c>
      <c r="S25" s="11" t="str">
        <f>[21]Fevereiro!$D$22</f>
        <v>*</v>
      </c>
      <c r="T25" s="11" t="str">
        <f>[21]Fevereiro!$D$23</f>
        <v>*</v>
      </c>
      <c r="U25" s="11" t="str">
        <f>[21]Fevereiro!$D$24</f>
        <v>*</v>
      </c>
      <c r="V25" s="11" t="str">
        <f>[21]Fevereiro!$D$25</f>
        <v>*</v>
      </c>
      <c r="W25" s="11" t="str">
        <f>[21]Fevereiro!$D$26</f>
        <v>*</v>
      </c>
      <c r="X25" s="11" t="str">
        <f>[21]Fevereiro!$D$27</f>
        <v>*</v>
      </c>
      <c r="Y25" s="11" t="str">
        <f>[21]Fevereiro!$D$28</f>
        <v>*</v>
      </c>
      <c r="Z25" s="11" t="str">
        <f>[21]Fevereiro!$D$29</f>
        <v>*</v>
      </c>
      <c r="AA25" s="11" t="str">
        <f>[21]Fevereiro!$D$30</f>
        <v>*</v>
      </c>
      <c r="AB25" s="11" t="str">
        <f>[21]Fevereiro!$D$31</f>
        <v>*</v>
      </c>
      <c r="AC25" s="11" t="str">
        <f>[21]Fevereiro!$D$32</f>
        <v>*</v>
      </c>
      <c r="AD25" s="14">
        <f t="shared" si="1"/>
        <v>0</v>
      </c>
      <c r="AE25" s="79" t="e">
        <f t="shared" si="2"/>
        <v>#DIV/0!</v>
      </c>
      <c r="AF25" s="12" t="s">
        <v>35</v>
      </c>
      <c r="AG25" t="s">
        <v>35</v>
      </c>
      <c r="AI25" t="s">
        <v>35</v>
      </c>
      <c r="AJ25" t="s">
        <v>35</v>
      </c>
    </row>
    <row r="26" spans="1:36" x14ac:dyDescent="0.2">
      <c r="A26" s="54" t="s">
        <v>156</v>
      </c>
      <c r="B26" s="11">
        <f>[22]Fevereiro!$D$5</f>
        <v>21.7</v>
      </c>
      <c r="C26" s="11">
        <f>[22]Fevereiro!$D$6</f>
        <v>21.9</v>
      </c>
      <c r="D26" s="11">
        <f>[22]Fevereiro!$D$7</f>
        <v>20.399999999999999</v>
      </c>
      <c r="E26" s="11">
        <f>[22]Fevereiro!$D$8</f>
        <v>21.2</v>
      </c>
      <c r="F26" s="11">
        <f>[22]Fevereiro!$D$9</f>
        <v>21</v>
      </c>
      <c r="G26" s="11">
        <f>[22]Fevereiro!$D$10</f>
        <v>20.3</v>
      </c>
      <c r="H26" s="11">
        <f>[22]Fevereiro!$D$11</f>
        <v>21.5</v>
      </c>
      <c r="I26" s="11">
        <f>[22]Fevereiro!$D$12</f>
        <v>21.6</v>
      </c>
      <c r="J26" s="11">
        <f>[22]Fevereiro!$D$13</f>
        <v>21.9</v>
      </c>
      <c r="K26" s="11">
        <f>[22]Fevereiro!$D$14</f>
        <v>20.8</v>
      </c>
      <c r="L26" s="11">
        <f>[22]Fevereiro!$D$15</f>
        <v>20.8</v>
      </c>
      <c r="M26" s="11">
        <f>[22]Fevereiro!$D$16</f>
        <v>21.1</v>
      </c>
      <c r="N26" s="11">
        <f>[22]Fevereiro!$D$17</f>
        <v>20.8</v>
      </c>
      <c r="O26" s="11">
        <f>[22]Fevereiro!$D$18</f>
        <v>22</v>
      </c>
      <c r="P26" s="11">
        <f>[22]Fevereiro!$D$19</f>
        <v>22</v>
      </c>
      <c r="Q26" s="11">
        <f>[22]Fevereiro!$D$20</f>
        <v>22.3</v>
      </c>
      <c r="R26" s="11">
        <f>[22]Fevereiro!$D$21</f>
        <v>18.399999999999999</v>
      </c>
      <c r="S26" s="11">
        <f>[22]Fevereiro!$D$22</f>
        <v>15.8</v>
      </c>
      <c r="T26" s="11">
        <f>[22]Fevereiro!$D$23</f>
        <v>17</v>
      </c>
      <c r="U26" s="11">
        <f>[22]Fevereiro!$D$24</f>
        <v>20</v>
      </c>
      <c r="V26" s="11">
        <f>[22]Fevereiro!$D$25</f>
        <v>20.2</v>
      </c>
      <c r="W26" s="11">
        <f>[22]Fevereiro!$D$26</f>
        <v>21.3</v>
      </c>
      <c r="X26" s="11">
        <f>[22]Fevereiro!$D$27</f>
        <v>21.6</v>
      </c>
      <c r="Y26" s="11">
        <f>[22]Fevereiro!$D$28</f>
        <v>20.399999999999999</v>
      </c>
      <c r="Z26" s="11">
        <f>[22]Fevereiro!$D$29</f>
        <v>19</v>
      </c>
      <c r="AA26" s="11">
        <f>[22]Fevereiro!$D$30</f>
        <v>18.7</v>
      </c>
      <c r="AB26" s="11">
        <f>[22]Fevereiro!$D$31</f>
        <v>19.5</v>
      </c>
      <c r="AC26" s="11">
        <f>[22]Fevereiro!$D$32</f>
        <v>21.2</v>
      </c>
      <c r="AD26" s="14">
        <f t="shared" si="1"/>
        <v>15.8</v>
      </c>
      <c r="AE26" s="79">
        <f t="shared" si="2"/>
        <v>20.514285714285716</v>
      </c>
      <c r="AG26" t="s">
        <v>35</v>
      </c>
      <c r="AJ26" t="s">
        <v>35</v>
      </c>
    </row>
    <row r="27" spans="1:36" x14ac:dyDescent="0.2">
      <c r="A27" s="54" t="s">
        <v>8</v>
      </c>
      <c r="B27" s="11">
        <f>[23]Fevereiro!$D$5</f>
        <v>21.8</v>
      </c>
      <c r="C27" s="11">
        <f>[23]Fevereiro!$D$6</f>
        <v>21.9</v>
      </c>
      <c r="D27" s="11">
        <f>[23]Fevereiro!$D$7</f>
        <v>21.3</v>
      </c>
      <c r="E27" s="11">
        <f>[23]Fevereiro!$D$8</f>
        <v>20.9</v>
      </c>
      <c r="F27" s="11">
        <f>[23]Fevereiro!$D$9</f>
        <v>19.5</v>
      </c>
      <c r="G27" s="11">
        <f>[23]Fevereiro!$D$10</f>
        <v>19.3</v>
      </c>
      <c r="H27" s="11">
        <f>[23]Fevereiro!$D$11</f>
        <v>20.9</v>
      </c>
      <c r="I27" s="11">
        <f>[23]Fevereiro!$D$12</f>
        <v>21</v>
      </c>
      <c r="J27" s="11">
        <f>[23]Fevereiro!$D$13</f>
        <v>20.399999999999999</v>
      </c>
      <c r="K27" s="11">
        <f>[23]Fevereiro!$D$14</f>
        <v>21.8</v>
      </c>
      <c r="L27" s="11">
        <f>[23]Fevereiro!$D$15</f>
        <v>21</v>
      </c>
      <c r="M27" s="11">
        <f>[23]Fevereiro!$D$16</f>
        <v>21.2</v>
      </c>
      <c r="N27" s="11">
        <f>[23]Fevereiro!$D$17</f>
        <v>20.7</v>
      </c>
      <c r="O27" s="11">
        <f>[23]Fevereiro!$D$18</f>
        <v>21.9</v>
      </c>
      <c r="P27" s="11">
        <f>[23]Fevereiro!$D$19</f>
        <v>19.3</v>
      </c>
      <c r="Q27" s="11">
        <f>[23]Fevereiro!$D$20</f>
        <v>20.6</v>
      </c>
      <c r="R27" s="11">
        <f>[23]Fevereiro!$D$21</f>
        <v>19.100000000000001</v>
      </c>
      <c r="S27" s="11">
        <f>[23]Fevereiro!$D$22</f>
        <v>13.7</v>
      </c>
      <c r="T27" s="11">
        <f>[23]Fevereiro!$D$23</f>
        <v>16.3</v>
      </c>
      <c r="U27" s="11">
        <f>[23]Fevereiro!$D$24</f>
        <v>19.3</v>
      </c>
      <c r="V27" s="11">
        <f>[23]Fevereiro!$D$25</f>
        <v>18.7</v>
      </c>
      <c r="W27" s="11">
        <f>[23]Fevereiro!$D$26</f>
        <v>20.8</v>
      </c>
      <c r="X27" s="11">
        <f>[23]Fevereiro!$D$27</f>
        <v>19.2</v>
      </c>
      <c r="Y27" s="11">
        <f>[23]Fevereiro!$D$28</f>
        <v>19.5</v>
      </c>
      <c r="Z27" s="11">
        <f>[23]Fevereiro!$D$29</f>
        <v>20.100000000000001</v>
      </c>
      <c r="AA27" s="11">
        <f>[23]Fevereiro!$D$30</f>
        <v>19.2</v>
      </c>
      <c r="AB27" s="11">
        <f>[23]Fevereiro!$D$31</f>
        <v>21.2</v>
      </c>
      <c r="AC27" s="11">
        <f>[23]Fevereiro!$D$32</f>
        <v>20.9</v>
      </c>
      <c r="AD27" s="14">
        <f t="shared" si="1"/>
        <v>13.7</v>
      </c>
      <c r="AE27" s="79">
        <f t="shared" si="2"/>
        <v>20.053571428571434</v>
      </c>
      <c r="AG27" t="s">
        <v>35</v>
      </c>
      <c r="AI27" t="s">
        <v>35</v>
      </c>
    </row>
    <row r="28" spans="1:36" hidden="1" x14ac:dyDescent="0.2">
      <c r="A28" s="54" t="s">
        <v>9</v>
      </c>
      <c r="B28" s="11" t="str">
        <f>[24]Fevereiro!$D$5</f>
        <v>*</v>
      </c>
      <c r="C28" s="11" t="str">
        <f>[24]Fevereiro!$D$6</f>
        <v>*</v>
      </c>
      <c r="D28" s="11" t="str">
        <f>[24]Fevereiro!$D$7</f>
        <v>*</v>
      </c>
      <c r="E28" s="11" t="str">
        <f>[24]Fevereiro!$D$8</f>
        <v>*</v>
      </c>
      <c r="F28" s="11" t="str">
        <f>[24]Fevereiro!$D$9</f>
        <v>*</v>
      </c>
      <c r="G28" s="11" t="str">
        <f>[24]Fevereiro!$D$10</f>
        <v>*</v>
      </c>
      <c r="H28" s="11" t="str">
        <f>[24]Fevereiro!$D$11</f>
        <v>*</v>
      </c>
      <c r="I28" s="11" t="str">
        <f>[24]Fevereiro!$D$12</f>
        <v>*</v>
      </c>
      <c r="J28" s="11" t="str">
        <f>[24]Fevereiro!$D$13</f>
        <v>*</v>
      </c>
      <c r="K28" s="11" t="str">
        <f>[24]Fevereiro!$D$14</f>
        <v>*</v>
      </c>
      <c r="L28" s="11" t="str">
        <f>[24]Fevereiro!$D$15</f>
        <v>*</v>
      </c>
      <c r="M28" s="11" t="str">
        <f>[24]Fevereiro!$D$16</f>
        <v>*</v>
      </c>
      <c r="N28" s="11" t="str">
        <f>[24]Fevereiro!$D$17</f>
        <v>*</v>
      </c>
      <c r="O28" s="11" t="str">
        <f>[24]Fevereiro!$D$18</f>
        <v>*</v>
      </c>
      <c r="P28" s="11" t="str">
        <f>[24]Fevereiro!$D$19</f>
        <v>*</v>
      </c>
      <c r="Q28" s="11" t="str">
        <f>[24]Fevereiro!$D$20</f>
        <v>*</v>
      </c>
      <c r="R28" s="11" t="str">
        <f>[24]Fevereiro!$D$21</f>
        <v>*</v>
      </c>
      <c r="S28" s="11" t="str">
        <f>[24]Fevereiro!$D$22</f>
        <v>*</v>
      </c>
      <c r="T28" s="11" t="str">
        <f>[24]Fevereiro!$D$23</f>
        <v>*</v>
      </c>
      <c r="U28" s="11" t="str">
        <f>[24]Fevereiro!$D$24</f>
        <v>*</v>
      </c>
      <c r="V28" s="11" t="str">
        <f>[24]Fevereiro!$D$25</f>
        <v>*</v>
      </c>
      <c r="W28" s="11" t="str">
        <f>[24]Fevereiro!$D$26</f>
        <v>*</v>
      </c>
      <c r="X28" s="11" t="str">
        <f>[24]Fevereiro!$D$27</f>
        <v>*</v>
      </c>
      <c r="Y28" s="11" t="str">
        <f>[24]Fevereiro!$D$28</f>
        <v>*</v>
      </c>
      <c r="Z28" s="11" t="str">
        <f>[24]Fevereiro!$D$29</f>
        <v>*</v>
      </c>
      <c r="AA28" s="11" t="str">
        <f>[24]Fevereiro!$D$30</f>
        <v>*</v>
      </c>
      <c r="AB28" s="11" t="str">
        <f>[24]Fevereiro!$D$31</f>
        <v>*</v>
      </c>
      <c r="AC28" s="11" t="str">
        <f>[24]Fevereiro!$D$32</f>
        <v>*</v>
      </c>
      <c r="AD28" s="14">
        <f t="shared" si="1"/>
        <v>0</v>
      </c>
      <c r="AE28" s="79" t="e">
        <f t="shared" si="2"/>
        <v>#DIV/0!</v>
      </c>
      <c r="AI28" t="s">
        <v>35</v>
      </c>
      <c r="AJ28" t="s">
        <v>35</v>
      </c>
    </row>
    <row r="29" spans="1:36" x14ac:dyDescent="0.2">
      <c r="A29" s="54" t="s">
        <v>32</v>
      </c>
      <c r="B29" s="11">
        <f>[25]Fevereiro!$D$5</f>
        <v>23</v>
      </c>
      <c r="C29" s="11">
        <f>[25]Fevereiro!$D$6</f>
        <v>24.5</v>
      </c>
      <c r="D29" s="11">
        <f>[25]Fevereiro!$D$7</f>
        <v>21.1</v>
      </c>
      <c r="E29" s="11">
        <f>[25]Fevereiro!$D$8</f>
        <v>23</v>
      </c>
      <c r="F29" s="11">
        <f>[25]Fevereiro!$D$9</f>
        <v>21.3</v>
      </c>
      <c r="G29" s="11">
        <f>[25]Fevereiro!$D$10</f>
        <v>22</v>
      </c>
      <c r="H29" s="11">
        <f>[25]Fevereiro!$D$11</f>
        <v>24</v>
      </c>
      <c r="I29" s="11">
        <f>[25]Fevereiro!$D$12</f>
        <v>23.2</v>
      </c>
      <c r="J29" s="11">
        <f>[25]Fevereiro!$D$13</f>
        <v>23.2</v>
      </c>
      <c r="K29" s="11">
        <f>[25]Fevereiro!$D$14</f>
        <v>21.4</v>
      </c>
      <c r="L29" s="11">
        <f>[25]Fevereiro!$D$15</f>
        <v>21.5</v>
      </c>
      <c r="M29" s="11">
        <f>[25]Fevereiro!$D$16</f>
        <v>21.3</v>
      </c>
      <c r="N29" s="11">
        <f>[25]Fevereiro!$D$17</f>
        <v>21.7</v>
      </c>
      <c r="O29" s="11">
        <f>[25]Fevereiro!$D$18</f>
        <v>23</v>
      </c>
      <c r="P29" s="11">
        <f>[25]Fevereiro!$D$19</f>
        <v>20.7</v>
      </c>
      <c r="Q29" s="11">
        <f>[25]Fevereiro!$D$20</f>
        <v>23</v>
      </c>
      <c r="R29" s="11">
        <f>[25]Fevereiro!$D$21</f>
        <v>19.100000000000001</v>
      </c>
      <c r="S29" s="11">
        <f>[25]Fevereiro!$D$22</f>
        <v>15.8</v>
      </c>
      <c r="T29" s="11">
        <f>[25]Fevereiro!$D$23</f>
        <v>14.8</v>
      </c>
      <c r="U29" s="11">
        <f>[25]Fevereiro!$D$24</f>
        <v>21.5</v>
      </c>
      <c r="V29" s="11">
        <f>[25]Fevereiro!$D$25</f>
        <v>20.7</v>
      </c>
      <c r="W29" s="11">
        <f>[25]Fevereiro!$D$26</f>
        <v>21.4</v>
      </c>
      <c r="X29" s="11">
        <f>[25]Fevereiro!$D$27</f>
        <v>22.8</v>
      </c>
      <c r="Y29" s="11">
        <f>[25]Fevereiro!$D$28</f>
        <v>19.5</v>
      </c>
      <c r="Z29" s="11">
        <f>[25]Fevereiro!$D$29</f>
        <v>20.2</v>
      </c>
      <c r="AA29" s="11">
        <f>[25]Fevereiro!$D$30</f>
        <v>20.3</v>
      </c>
      <c r="AB29" s="11" t="str">
        <f>[25]Fevereiro!$D$31</f>
        <v>*</v>
      </c>
      <c r="AC29" s="11" t="str">
        <f>[25]Fevereiro!$D$32</f>
        <v>*</v>
      </c>
      <c r="AD29" s="14">
        <f t="shared" si="1"/>
        <v>14.8</v>
      </c>
      <c r="AE29" s="79">
        <f t="shared" si="2"/>
        <v>21.307692307692307</v>
      </c>
      <c r="AJ29" t="s">
        <v>35</v>
      </c>
    </row>
    <row r="30" spans="1:36" hidden="1" x14ac:dyDescent="0.2">
      <c r="A30" s="108" t="s">
        <v>10</v>
      </c>
      <c r="B30" s="11" t="str">
        <f>[26]Fevereiro!$D$5</f>
        <v>*</v>
      </c>
      <c r="C30" s="11" t="str">
        <f>[26]Fevereiro!$D$6</f>
        <v>*</v>
      </c>
      <c r="D30" s="11" t="str">
        <f>[26]Fevereiro!$D$7</f>
        <v>*</v>
      </c>
      <c r="E30" s="11" t="str">
        <f>[26]Fevereiro!$D$8</f>
        <v>*</v>
      </c>
      <c r="F30" s="11" t="str">
        <f>[26]Fevereiro!$D$9</f>
        <v>*</v>
      </c>
      <c r="G30" s="11" t="str">
        <f>[26]Fevereiro!$D$10</f>
        <v>*</v>
      </c>
      <c r="H30" s="11" t="str">
        <f>[26]Fevereiro!$D$11</f>
        <v>*</v>
      </c>
      <c r="I30" s="11" t="str">
        <f>[26]Fevereiro!$D$12</f>
        <v>*</v>
      </c>
      <c r="J30" s="11" t="str">
        <f>[26]Fevereiro!$D$13</f>
        <v>*</v>
      </c>
      <c r="K30" s="11" t="str">
        <f>[26]Fevereiro!$D$14</f>
        <v>*</v>
      </c>
      <c r="L30" s="11" t="str">
        <f>[26]Fevereiro!$D$15</f>
        <v>*</v>
      </c>
      <c r="M30" s="11" t="str">
        <f>[26]Fevereiro!$D$16</f>
        <v>*</v>
      </c>
      <c r="N30" s="11" t="str">
        <f>[26]Fevereiro!$D$17</f>
        <v>*</v>
      </c>
      <c r="O30" s="11" t="str">
        <f>[26]Fevereiro!$D$18</f>
        <v>*</v>
      </c>
      <c r="P30" s="11" t="str">
        <f>[26]Fevereiro!$D$19</f>
        <v>*</v>
      </c>
      <c r="Q30" s="11" t="str">
        <f>[26]Fevereiro!$D$20</f>
        <v>*</v>
      </c>
      <c r="R30" s="11" t="str">
        <f>[26]Fevereiro!$D$21</f>
        <v>*</v>
      </c>
      <c r="S30" s="11" t="str">
        <f>[26]Fevereiro!$D$22</f>
        <v>*</v>
      </c>
      <c r="T30" s="11" t="str">
        <f>[26]Fevereiro!$D$23</f>
        <v>*</v>
      </c>
      <c r="U30" s="11" t="str">
        <f>[26]Fevereiro!$D$24</f>
        <v>*</v>
      </c>
      <c r="V30" s="11" t="str">
        <f>[26]Fevereiro!$D$25</f>
        <v>*</v>
      </c>
      <c r="W30" s="11" t="str">
        <f>[26]Fevereiro!$D$26</f>
        <v>*</v>
      </c>
      <c r="X30" s="11" t="str">
        <f>[26]Fevereiro!$D$27</f>
        <v>*</v>
      </c>
      <c r="Y30" s="11" t="str">
        <f>[26]Fevereiro!$D$28</f>
        <v>*</v>
      </c>
      <c r="Z30" s="11" t="str">
        <f>[26]Fevereiro!$D$29</f>
        <v>*</v>
      </c>
      <c r="AA30" s="11" t="str">
        <f>[26]Fevereiro!$D$30</f>
        <v>*</v>
      </c>
      <c r="AB30" s="11" t="str">
        <f>[26]Fevereiro!$D$31</f>
        <v>*</v>
      </c>
      <c r="AC30" s="11" t="str">
        <f>[26]Fevereiro!$D$32</f>
        <v>*</v>
      </c>
      <c r="AD30" s="14">
        <f t="shared" si="1"/>
        <v>0</v>
      </c>
      <c r="AE30" s="79" t="e">
        <f t="shared" si="2"/>
        <v>#DIV/0!</v>
      </c>
      <c r="AI30" t="s">
        <v>35</v>
      </c>
    </row>
    <row r="31" spans="1:36" hidden="1" x14ac:dyDescent="0.2">
      <c r="A31" s="108" t="s">
        <v>157</v>
      </c>
      <c r="B31" s="11" t="str">
        <f>[27]Fevereiro!$D$5</f>
        <v>*</v>
      </c>
      <c r="C31" s="11" t="str">
        <f>[27]Fevereiro!$D$6</f>
        <v>*</v>
      </c>
      <c r="D31" s="11" t="str">
        <f>[27]Fevereiro!$D$7</f>
        <v>*</v>
      </c>
      <c r="E31" s="11" t="str">
        <f>[27]Fevereiro!$D$8</f>
        <v>*</v>
      </c>
      <c r="F31" s="11" t="str">
        <f>[27]Fevereiro!$D$9</f>
        <v>*</v>
      </c>
      <c r="G31" s="11" t="str">
        <f>[27]Fevereiro!$D$10</f>
        <v>*</v>
      </c>
      <c r="H31" s="11" t="str">
        <f>[27]Fevereiro!$D$11</f>
        <v>*</v>
      </c>
      <c r="I31" s="11" t="str">
        <f>[27]Fevereiro!$D$12</f>
        <v>*</v>
      </c>
      <c r="J31" s="11" t="str">
        <f>[27]Fevereiro!$D$13</f>
        <v>*</v>
      </c>
      <c r="K31" s="11" t="str">
        <f>[27]Fevereiro!$D$14</f>
        <v>*</v>
      </c>
      <c r="L31" s="11" t="str">
        <f>[27]Fevereiro!$D$15</f>
        <v>*</v>
      </c>
      <c r="M31" s="11" t="str">
        <f>[27]Fevereiro!$D$16</f>
        <v>*</v>
      </c>
      <c r="N31" s="11" t="str">
        <f>[27]Fevereiro!$D$17</f>
        <v>*</v>
      </c>
      <c r="O31" s="11" t="str">
        <f>[27]Fevereiro!$D$18</f>
        <v>*</v>
      </c>
      <c r="P31" s="11" t="str">
        <f>[27]Fevereiro!$D$19</f>
        <v>*</v>
      </c>
      <c r="Q31" s="11" t="str">
        <f>[27]Fevereiro!$D$20</f>
        <v>*</v>
      </c>
      <c r="R31" s="11" t="str">
        <f>[27]Fevereiro!$D$21</f>
        <v>*</v>
      </c>
      <c r="S31" s="11" t="str">
        <f>[27]Fevereiro!$D$22</f>
        <v>*</v>
      </c>
      <c r="T31" s="11" t="str">
        <f>[27]Fevereiro!$D$23</f>
        <v>*</v>
      </c>
      <c r="U31" s="11" t="str">
        <f>[27]Fevereiro!$D$24</f>
        <v>*</v>
      </c>
      <c r="V31" s="11" t="str">
        <f>[27]Fevereiro!$D$25</f>
        <v>*</v>
      </c>
      <c r="W31" s="11" t="str">
        <f>[27]Fevereiro!$D$26</f>
        <v>*</v>
      </c>
      <c r="X31" s="11" t="str">
        <f>[27]Fevereiro!$D$27</f>
        <v>*</v>
      </c>
      <c r="Y31" s="11" t="str">
        <f>[27]Fevereiro!$D$28</f>
        <v>*</v>
      </c>
      <c r="Z31" s="11" t="str">
        <f>[27]Fevereiro!$D$29</f>
        <v>*</v>
      </c>
      <c r="AA31" s="11" t="str">
        <f>[27]Fevereiro!$D$30</f>
        <v>*</v>
      </c>
      <c r="AB31" s="11" t="str">
        <f>[27]Fevereiro!$D$31</f>
        <v>*</v>
      </c>
      <c r="AC31" s="11" t="str">
        <f>[27]Fevereiro!$D$32</f>
        <v>*</v>
      </c>
      <c r="AD31" s="14">
        <f t="shared" si="1"/>
        <v>0</v>
      </c>
      <c r="AE31" s="79" t="e">
        <f t="shared" si="2"/>
        <v>#DIV/0!</v>
      </c>
      <c r="AF31" s="12" t="s">
        <v>35</v>
      </c>
      <c r="AG31" t="s">
        <v>35</v>
      </c>
      <c r="AI31" t="s">
        <v>35</v>
      </c>
      <c r="AJ31" t="s">
        <v>35</v>
      </c>
    </row>
    <row r="32" spans="1:36" hidden="1" x14ac:dyDescent="0.2">
      <c r="A32" s="108" t="s">
        <v>11</v>
      </c>
      <c r="B32" s="11" t="str">
        <f>[28]Fevereiro!$D$5</f>
        <v>*</v>
      </c>
      <c r="C32" s="11" t="str">
        <f>[28]Fevereiro!$D$6</f>
        <v>*</v>
      </c>
      <c r="D32" s="11" t="str">
        <f>[28]Fevereiro!$D$7</f>
        <v>*</v>
      </c>
      <c r="E32" s="11" t="str">
        <f>[28]Fevereiro!$D$8</f>
        <v>*</v>
      </c>
      <c r="F32" s="11" t="str">
        <f>[28]Fevereiro!$D$9</f>
        <v>*</v>
      </c>
      <c r="G32" s="11" t="str">
        <f>[28]Fevereiro!$D$10</f>
        <v>*</v>
      </c>
      <c r="H32" s="11" t="str">
        <f>[28]Fevereiro!$D$11</f>
        <v>*</v>
      </c>
      <c r="I32" s="11" t="str">
        <f>[28]Fevereiro!$D$12</f>
        <v>*</v>
      </c>
      <c r="J32" s="11" t="str">
        <f>[28]Fevereiro!$D$13</f>
        <v>*</v>
      </c>
      <c r="K32" s="11" t="str">
        <f>[28]Fevereiro!$D$14</f>
        <v>*</v>
      </c>
      <c r="L32" s="11" t="str">
        <f>[28]Fevereiro!$D$15</f>
        <v>*</v>
      </c>
      <c r="M32" s="11" t="str">
        <f>[28]Fevereiro!$D$16</f>
        <v>*</v>
      </c>
      <c r="N32" s="11" t="str">
        <f>[28]Fevereiro!$D$17</f>
        <v>*</v>
      </c>
      <c r="O32" s="11" t="str">
        <f>[28]Fevereiro!$D$18</f>
        <v>*</v>
      </c>
      <c r="P32" s="11" t="str">
        <f>[28]Fevereiro!$D$19</f>
        <v>*</v>
      </c>
      <c r="Q32" s="11" t="str">
        <f>[28]Fevereiro!$D$20</f>
        <v>*</v>
      </c>
      <c r="R32" s="11" t="str">
        <f>[28]Fevereiro!$D$21</f>
        <v>*</v>
      </c>
      <c r="S32" s="11" t="str">
        <f>[28]Fevereiro!$D$22</f>
        <v>*</v>
      </c>
      <c r="T32" s="11" t="str">
        <f>[28]Fevereiro!$D$23</f>
        <v>*</v>
      </c>
      <c r="U32" s="11" t="str">
        <f>[28]Fevereiro!$D$24</f>
        <v>*</v>
      </c>
      <c r="V32" s="11" t="str">
        <f>[28]Fevereiro!$D$25</f>
        <v>*</v>
      </c>
      <c r="W32" s="11" t="str">
        <f>[28]Fevereiro!$D$26</f>
        <v>*</v>
      </c>
      <c r="X32" s="11" t="str">
        <f>[28]Fevereiro!$D$27</f>
        <v>*</v>
      </c>
      <c r="Y32" s="11" t="str">
        <f>[28]Fevereiro!$D$28</f>
        <v>*</v>
      </c>
      <c r="Z32" s="11" t="str">
        <f>[28]Fevereiro!$D$29</f>
        <v>*</v>
      </c>
      <c r="AA32" s="11" t="str">
        <f>[28]Fevereiro!$D$30</f>
        <v>*</v>
      </c>
      <c r="AB32" s="11" t="str">
        <f>[28]Fevereiro!$D$31</f>
        <v>*</v>
      </c>
      <c r="AC32" s="11" t="str">
        <f>[28]Fevereiro!$D$32</f>
        <v>*</v>
      </c>
      <c r="AD32" s="14">
        <f t="shared" si="1"/>
        <v>0</v>
      </c>
      <c r="AE32" s="79" t="e">
        <f t="shared" si="2"/>
        <v>#DIV/0!</v>
      </c>
    </row>
    <row r="33" spans="1:36" s="5" customFormat="1" x14ac:dyDescent="0.2">
      <c r="A33" s="54" t="s">
        <v>12</v>
      </c>
      <c r="B33" s="11">
        <f>[29]Fevereiro!$D$5</f>
        <v>22.3</v>
      </c>
      <c r="C33" s="11">
        <f>[29]Fevereiro!$D$6</f>
        <v>23.9</v>
      </c>
      <c r="D33" s="11">
        <f>[29]Fevereiro!$D$7</f>
        <v>21.3</v>
      </c>
      <c r="E33" s="11">
        <f>[29]Fevereiro!$D$8</f>
        <v>22.7</v>
      </c>
      <c r="F33" s="11">
        <f>[29]Fevereiro!$D$9</f>
        <v>21.5</v>
      </c>
      <c r="G33" s="11">
        <f>[29]Fevereiro!$D$10</f>
        <v>22.1</v>
      </c>
      <c r="H33" s="11">
        <f>[29]Fevereiro!$D$11</f>
        <v>23.4</v>
      </c>
      <c r="I33" s="11">
        <f>[29]Fevereiro!$D$12</f>
        <v>23.1</v>
      </c>
      <c r="J33" s="11">
        <f>[29]Fevereiro!$D$13</f>
        <v>23.5</v>
      </c>
      <c r="K33" s="11">
        <f>[29]Fevereiro!$D$14</f>
        <v>22.7</v>
      </c>
      <c r="L33" s="11">
        <f>[29]Fevereiro!$D$15</f>
        <v>22</v>
      </c>
      <c r="M33" s="11">
        <f>[29]Fevereiro!$D$16</f>
        <v>23.1</v>
      </c>
      <c r="N33" s="11">
        <f>[29]Fevereiro!$D$17</f>
        <v>22.6</v>
      </c>
      <c r="O33" s="11">
        <f>[29]Fevereiro!$D$18</f>
        <v>23.5</v>
      </c>
      <c r="P33" s="11">
        <f>[29]Fevereiro!$D$19</f>
        <v>21.8</v>
      </c>
      <c r="Q33" s="11">
        <f>[29]Fevereiro!$D$20</f>
        <v>23.2</v>
      </c>
      <c r="R33" s="11">
        <f>[29]Fevereiro!$D$21</f>
        <v>20</v>
      </c>
      <c r="S33" s="11">
        <f>[29]Fevereiro!$D$22</f>
        <v>18.7</v>
      </c>
      <c r="T33" s="11">
        <f>[29]Fevereiro!$D$23</f>
        <v>16.5</v>
      </c>
      <c r="U33" s="11">
        <f>[29]Fevereiro!$D$24</f>
        <v>23</v>
      </c>
      <c r="V33" s="11">
        <f>[29]Fevereiro!$D$25</f>
        <v>22.6</v>
      </c>
      <c r="W33" s="11">
        <f>[29]Fevereiro!$D$26</f>
        <v>21.8</v>
      </c>
      <c r="X33" s="11">
        <f>[29]Fevereiro!$D$27</f>
        <v>22.7</v>
      </c>
      <c r="Y33" s="11">
        <f>[29]Fevereiro!$D$28</f>
        <v>20.2</v>
      </c>
      <c r="Z33" s="11">
        <f>[29]Fevereiro!$D$29</f>
        <v>20.399999999999999</v>
      </c>
      <c r="AA33" s="11">
        <f>[29]Fevereiro!$D$30</f>
        <v>23.6</v>
      </c>
      <c r="AB33" s="11">
        <f>[29]Fevereiro!$D$31</f>
        <v>21.6</v>
      </c>
      <c r="AC33" s="11">
        <f>[29]Fevereiro!$D$32</f>
        <v>23</v>
      </c>
      <c r="AD33" s="14">
        <f t="shared" si="1"/>
        <v>16.5</v>
      </c>
      <c r="AE33" s="79">
        <f t="shared" si="2"/>
        <v>22.028571428571432</v>
      </c>
      <c r="AI33" s="5" t="s">
        <v>35</v>
      </c>
    </row>
    <row r="34" spans="1:36" x14ac:dyDescent="0.2">
      <c r="A34" s="54" t="s">
        <v>13</v>
      </c>
      <c r="B34" s="11">
        <f>[30]Fevereiro!$D$5</f>
        <v>22.9</v>
      </c>
      <c r="C34" s="11">
        <f>[30]Fevereiro!$D$6</f>
        <v>23.2</v>
      </c>
      <c r="D34" s="11">
        <f>[30]Fevereiro!$D$7</f>
        <v>22.5</v>
      </c>
      <c r="E34" s="11">
        <f>[30]Fevereiro!$D$8</f>
        <v>23.2</v>
      </c>
      <c r="F34" s="11">
        <f>[30]Fevereiro!$D$9</f>
        <v>23.6</v>
      </c>
      <c r="G34" s="11">
        <f>[30]Fevereiro!$D$10</f>
        <v>22.1</v>
      </c>
      <c r="H34" s="11">
        <f>[30]Fevereiro!$D$11</f>
        <v>23</v>
      </c>
      <c r="I34" s="11">
        <f>[30]Fevereiro!$D$12</f>
        <v>23.5</v>
      </c>
      <c r="J34" s="11">
        <f>[30]Fevereiro!$D$13</f>
        <v>23.8</v>
      </c>
      <c r="K34" s="11">
        <f>[30]Fevereiro!$D$14</f>
        <v>22.4</v>
      </c>
      <c r="L34" s="11">
        <f>[30]Fevereiro!$D$15</f>
        <v>22</v>
      </c>
      <c r="M34" s="11">
        <f>[30]Fevereiro!$D$16</f>
        <v>24.7</v>
      </c>
      <c r="N34" s="11">
        <f>[30]Fevereiro!$D$17</f>
        <v>22.4</v>
      </c>
      <c r="O34" s="11">
        <f>[30]Fevereiro!$D$18</f>
        <v>24.1</v>
      </c>
      <c r="P34" s="11">
        <f>[30]Fevereiro!$D$19</f>
        <v>24.1</v>
      </c>
      <c r="Q34" s="11">
        <f>[30]Fevereiro!$D$20</f>
        <v>22.8</v>
      </c>
      <c r="R34" s="11">
        <f>[30]Fevereiro!$D$21</f>
        <v>19.5</v>
      </c>
      <c r="S34" s="11">
        <f>[30]Fevereiro!$D$22</f>
        <v>21.1</v>
      </c>
      <c r="T34" s="11">
        <f>[30]Fevereiro!$D$23</f>
        <v>17.899999999999999</v>
      </c>
      <c r="U34" s="11">
        <f>[30]Fevereiro!$D$24</f>
        <v>21.5</v>
      </c>
      <c r="V34" s="11">
        <f>[30]Fevereiro!$D$25</f>
        <v>23.4</v>
      </c>
      <c r="W34" s="11">
        <f>[30]Fevereiro!$D$26</f>
        <v>22.5</v>
      </c>
      <c r="X34" s="11">
        <f>[30]Fevereiro!$D$27</f>
        <v>23</v>
      </c>
      <c r="Y34" s="11">
        <f>[30]Fevereiro!$D$28</f>
        <v>21.2</v>
      </c>
      <c r="Z34" s="11">
        <f>[30]Fevereiro!$D$29</f>
        <v>20.6</v>
      </c>
      <c r="AA34" s="11">
        <f>[30]Fevereiro!$D$30</f>
        <v>23.7</v>
      </c>
      <c r="AB34" s="11">
        <f>[30]Fevereiro!$D$31</f>
        <v>22.6</v>
      </c>
      <c r="AC34" s="11">
        <f>[30]Fevereiro!$D$32</f>
        <v>23.9</v>
      </c>
      <c r="AD34" s="14">
        <f t="shared" si="1"/>
        <v>17.899999999999999</v>
      </c>
      <c r="AE34" s="79">
        <f t="shared" si="2"/>
        <v>22.542857142857148</v>
      </c>
      <c r="AG34" t="s">
        <v>35</v>
      </c>
      <c r="AH34" t="s">
        <v>35</v>
      </c>
    </row>
    <row r="35" spans="1:36" x14ac:dyDescent="0.2">
      <c r="A35" s="54" t="s">
        <v>158</v>
      </c>
      <c r="B35" s="11">
        <f>[31]Fevereiro!$D$5</f>
        <v>21.7</v>
      </c>
      <c r="C35" s="11">
        <f>[31]Fevereiro!$D$6</f>
        <v>22.2</v>
      </c>
      <c r="D35" s="11">
        <f>[31]Fevereiro!$D$7</f>
        <v>20.9</v>
      </c>
      <c r="E35" s="11">
        <f>[31]Fevereiro!$D$8</f>
        <v>21.1</v>
      </c>
      <c r="F35" s="11">
        <f>[31]Fevereiro!$D$9</f>
        <v>20</v>
      </c>
      <c r="G35" s="11">
        <f>[31]Fevereiro!$D$10</f>
        <v>20.7</v>
      </c>
      <c r="H35" s="11">
        <f>[31]Fevereiro!$D$11</f>
        <v>22</v>
      </c>
      <c r="I35" s="11">
        <f>[31]Fevereiro!$D$12</f>
        <v>21.3</v>
      </c>
      <c r="J35" s="11">
        <f>[31]Fevereiro!$D$13</f>
        <v>21.7</v>
      </c>
      <c r="K35" s="11">
        <f>[31]Fevereiro!$D$14</f>
        <v>20.7</v>
      </c>
      <c r="L35" s="11">
        <f>[31]Fevereiro!$D$15</f>
        <v>20.5</v>
      </c>
      <c r="M35" s="11">
        <f>[31]Fevereiro!$D$16</f>
        <v>20.7</v>
      </c>
      <c r="N35" s="11">
        <f>[31]Fevereiro!$D$17</f>
        <v>20.100000000000001</v>
      </c>
      <c r="O35" s="11">
        <f>[31]Fevereiro!$D$18</f>
        <v>20.8</v>
      </c>
      <c r="P35" s="11">
        <f>[31]Fevereiro!$D$19</f>
        <v>22.5</v>
      </c>
      <c r="Q35" s="11">
        <f>[31]Fevereiro!$D$20</f>
        <v>22.6</v>
      </c>
      <c r="R35" s="11">
        <f>[31]Fevereiro!$D$21</f>
        <v>18.2</v>
      </c>
      <c r="S35" s="11">
        <f>[31]Fevereiro!$D$22</f>
        <v>16.7</v>
      </c>
      <c r="T35" s="11">
        <f>[31]Fevereiro!$D$23</f>
        <v>14.9</v>
      </c>
      <c r="U35" s="11">
        <f>[31]Fevereiro!$D$24</f>
        <v>20.8</v>
      </c>
      <c r="V35" s="11">
        <f>[31]Fevereiro!$D$25</f>
        <v>20.3</v>
      </c>
      <c r="W35" s="11">
        <f>[31]Fevereiro!$D$26</f>
        <v>20.9</v>
      </c>
      <c r="X35" s="11">
        <f>[31]Fevereiro!$D$27</f>
        <v>21.3</v>
      </c>
      <c r="Y35" s="11">
        <f>[31]Fevereiro!$D$28</f>
        <v>18.7</v>
      </c>
      <c r="Z35" s="11">
        <f>[31]Fevereiro!$D$29</f>
        <v>18.3</v>
      </c>
      <c r="AA35" s="11" t="str">
        <f>[31]Fevereiro!$D$30</f>
        <v>*</v>
      </c>
      <c r="AB35" s="11" t="str">
        <f>[31]Fevereiro!$D$31</f>
        <v>*</v>
      </c>
      <c r="AC35" s="11" t="str">
        <f>[31]Fevereiro!$D$32</f>
        <v>*</v>
      </c>
      <c r="AD35" s="14">
        <f t="shared" si="1"/>
        <v>14.9</v>
      </c>
      <c r="AE35" s="79">
        <f t="shared" si="2"/>
        <v>20.384</v>
      </c>
      <c r="AH35" t="s">
        <v>35</v>
      </c>
    </row>
    <row r="36" spans="1:36" hidden="1" x14ac:dyDescent="0.2">
      <c r="A36" s="108" t="s">
        <v>129</v>
      </c>
      <c r="B36" s="11" t="str">
        <f>[32]Fevereiro!$D$5</f>
        <v>*</v>
      </c>
      <c r="C36" s="11" t="str">
        <f>[32]Fevereiro!$D$6</f>
        <v>*</v>
      </c>
      <c r="D36" s="11" t="str">
        <f>[32]Fevereiro!$D$7</f>
        <v>*</v>
      </c>
      <c r="E36" s="11" t="str">
        <f>[32]Fevereiro!$D$8</f>
        <v>*</v>
      </c>
      <c r="F36" s="11" t="str">
        <f>[32]Fevereiro!$D$9</f>
        <v>*</v>
      </c>
      <c r="G36" s="11" t="str">
        <f>[32]Fevereiro!$D$10</f>
        <v>*</v>
      </c>
      <c r="H36" s="11" t="str">
        <f>[32]Fevereiro!$D$11</f>
        <v>*</v>
      </c>
      <c r="I36" s="11" t="str">
        <f>[32]Fevereiro!$D$12</f>
        <v>*</v>
      </c>
      <c r="J36" s="11" t="str">
        <f>[32]Fevereiro!$D$13</f>
        <v>*</v>
      </c>
      <c r="K36" s="11" t="str">
        <f>[32]Fevereiro!$D$14</f>
        <v>*</v>
      </c>
      <c r="L36" s="11" t="str">
        <f>[32]Fevereiro!$D$15</f>
        <v>*</v>
      </c>
      <c r="M36" s="11" t="str">
        <f>[32]Fevereiro!$D$16</f>
        <v>*</v>
      </c>
      <c r="N36" s="11" t="str">
        <f>[32]Fevereiro!$D$17</f>
        <v>*</v>
      </c>
      <c r="O36" s="11" t="str">
        <f>[32]Fevereiro!$D$18</f>
        <v>*</v>
      </c>
      <c r="P36" s="11" t="str">
        <f>[32]Fevereiro!$D$19</f>
        <v>*</v>
      </c>
      <c r="Q36" s="11" t="str">
        <f>[32]Fevereiro!$D$20</f>
        <v>*</v>
      </c>
      <c r="R36" s="11" t="str">
        <f>[32]Fevereiro!$D$21</f>
        <v>*</v>
      </c>
      <c r="S36" s="11" t="str">
        <f>[32]Fevereiro!$D$22</f>
        <v>*</v>
      </c>
      <c r="T36" s="11" t="str">
        <f>[32]Fevereiro!$D$23</f>
        <v>*</v>
      </c>
      <c r="U36" s="11" t="str">
        <f>[32]Fevereiro!$D$24</f>
        <v>*</v>
      </c>
      <c r="V36" s="11" t="str">
        <f>[32]Fevereiro!$D$25</f>
        <v>*</v>
      </c>
      <c r="W36" s="11" t="str">
        <f>[32]Fevereiro!$D$26</f>
        <v>*</v>
      </c>
      <c r="X36" s="11" t="str">
        <f>[32]Fevereiro!$D$27</f>
        <v>*</v>
      </c>
      <c r="Y36" s="11" t="str">
        <f>[32]Fevereiro!$D$28</f>
        <v>*</v>
      </c>
      <c r="Z36" s="11" t="str">
        <f>[32]Fevereiro!$D$29</f>
        <v>*</v>
      </c>
      <c r="AA36" s="11" t="str">
        <f>[32]Fevereiro!$D$30</f>
        <v>*</v>
      </c>
      <c r="AB36" s="11" t="str">
        <f>[32]Fevereiro!$D$31</f>
        <v>*</v>
      </c>
      <c r="AC36" s="11" t="str">
        <f>[32]Fevereiro!$D$32</f>
        <v>*</v>
      </c>
      <c r="AD36" s="14">
        <f t="shared" si="1"/>
        <v>0</v>
      </c>
      <c r="AE36" s="79" t="e">
        <f t="shared" si="2"/>
        <v>#DIV/0!</v>
      </c>
      <c r="AG36" t="s">
        <v>35</v>
      </c>
    </row>
    <row r="37" spans="1:36" x14ac:dyDescent="0.2">
      <c r="A37" s="54" t="s">
        <v>14</v>
      </c>
      <c r="B37" s="11">
        <f>[33]Fevereiro!$D$5</f>
        <v>20.5</v>
      </c>
      <c r="C37" s="11">
        <f>[33]Fevereiro!$D$6</f>
        <v>22.4</v>
      </c>
      <c r="D37" s="11">
        <f>[33]Fevereiro!$D$7</f>
        <v>22.2</v>
      </c>
      <c r="E37" s="11">
        <f>[33]Fevereiro!$D$8</f>
        <v>21.6</v>
      </c>
      <c r="F37" s="11">
        <f>[33]Fevereiro!$D$9</f>
        <v>22</v>
      </c>
      <c r="G37" s="11">
        <f>[33]Fevereiro!$D$10</f>
        <v>21.6</v>
      </c>
      <c r="H37" s="11">
        <f>[33]Fevereiro!$D$11</f>
        <v>21.7</v>
      </c>
      <c r="I37" s="11">
        <f>[33]Fevereiro!$D$12</f>
        <v>23</v>
      </c>
      <c r="J37" s="11">
        <f>[33]Fevereiro!$D$13</f>
        <v>23.4</v>
      </c>
      <c r="K37" s="11">
        <f>[33]Fevereiro!$D$14</f>
        <v>21.3</v>
      </c>
      <c r="L37" s="11">
        <f>[33]Fevereiro!$D$15</f>
        <v>22.3</v>
      </c>
      <c r="M37" s="11">
        <f>[33]Fevereiro!$D$16</f>
        <v>20.8</v>
      </c>
      <c r="N37" s="11">
        <f>[33]Fevereiro!$D$17</f>
        <v>21.3</v>
      </c>
      <c r="O37" s="11">
        <f>[33]Fevereiro!$D$18</f>
        <v>21.4</v>
      </c>
      <c r="P37" s="11">
        <f>[33]Fevereiro!$D$19</f>
        <v>21.6</v>
      </c>
      <c r="Q37" s="11">
        <f>[33]Fevereiro!$D$20</f>
        <v>22.4</v>
      </c>
      <c r="R37" s="11">
        <f>[33]Fevereiro!$D$21</f>
        <v>22.5</v>
      </c>
      <c r="S37" s="11">
        <f>[33]Fevereiro!$D$22</f>
        <v>20.6</v>
      </c>
      <c r="T37" s="11">
        <f>[33]Fevereiro!$D$23</f>
        <v>22.2</v>
      </c>
      <c r="U37" s="11">
        <f>[33]Fevereiro!$D$24</f>
        <v>20.5</v>
      </c>
      <c r="V37" s="11">
        <f>[33]Fevereiro!$D$25</f>
        <v>21</v>
      </c>
      <c r="W37" s="11">
        <f>[33]Fevereiro!$D$26</f>
        <v>22</v>
      </c>
      <c r="X37" s="11">
        <f>[33]Fevereiro!$D$27</f>
        <v>21.5</v>
      </c>
      <c r="Y37" s="11">
        <f>[33]Fevereiro!$D$28</f>
        <v>21.6</v>
      </c>
      <c r="Z37" s="11">
        <f>[33]Fevereiro!$D$29</f>
        <v>20.8</v>
      </c>
      <c r="AA37" s="11">
        <f>[33]Fevereiro!$D$30</f>
        <v>23.8</v>
      </c>
      <c r="AB37" s="11">
        <f>[33]Fevereiro!$D$31</f>
        <v>22.9</v>
      </c>
      <c r="AC37" s="11">
        <f>[33]Fevereiro!$D$32</f>
        <v>22.9</v>
      </c>
      <c r="AD37" s="14">
        <f t="shared" si="1"/>
        <v>20.5</v>
      </c>
      <c r="AE37" s="79">
        <f t="shared" si="2"/>
        <v>21.849999999999994</v>
      </c>
    </row>
    <row r="38" spans="1:36" hidden="1" x14ac:dyDescent="0.2">
      <c r="A38" s="108" t="s">
        <v>159</v>
      </c>
      <c r="B38" s="11" t="str">
        <f>[34]Fevereiro!$D$5</f>
        <v>*</v>
      </c>
      <c r="C38" s="11" t="str">
        <f>[34]Fevereiro!$D$6</f>
        <v>*</v>
      </c>
      <c r="D38" s="11" t="str">
        <f>[34]Fevereiro!$D$7</f>
        <v>*</v>
      </c>
      <c r="E38" s="11" t="str">
        <f>[34]Fevereiro!$D$8</f>
        <v>*</v>
      </c>
      <c r="F38" s="11" t="str">
        <f>[34]Fevereiro!$D$9</f>
        <v>*</v>
      </c>
      <c r="G38" s="11" t="str">
        <f>[34]Fevereiro!$D$10</f>
        <v>*</v>
      </c>
      <c r="H38" s="11" t="str">
        <f>[34]Fevereiro!$D$11</f>
        <v>*</v>
      </c>
      <c r="I38" s="11" t="str">
        <f>[34]Fevereiro!$D$12</f>
        <v>*</v>
      </c>
      <c r="J38" s="11" t="str">
        <f>[34]Fevereiro!$D$13</f>
        <v>*</v>
      </c>
      <c r="K38" s="11" t="str">
        <f>[34]Fevereiro!$D$14</f>
        <v>*</v>
      </c>
      <c r="L38" s="11" t="str">
        <f>[34]Fevereiro!$D$15</f>
        <v>*</v>
      </c>
      <c r="M38" s="11" t="str">
        <f>[34]Fevereiro!$D$16</f>
        <v>*</v>
      </c>
      <c r="N38" s="11" t="str">
        <f>[34]Fevereiro!$D$17</f>
        <v>*</v>
      </c>
      <c r="O38" s="11" t="str">
        <f>[34]Fevereiro!$D$18</f>
        <v>*</v>
      </c>
      <c r="P38" s="11" t="str">
        <f>[34]Fevereiro!$D$19</f>
        <v>*</v>
      </c>
      <c r="Q38" s="11" t="str">
        <f>[34]Fevereiro!$D$20</f>
        <v>*</v>
      </c>
      <c r="R38" s="11" t="str">
        <f>[34]Fevereiro!$D$21</f>
        <v>*</v>
      </c>
      <c r="S38" s="11" t="str">
        <f>[34]Fevereiro!$D$22</f>
        <v>*</v>
      </c>
      <c r="T38" s="11" t="str">
        <f>[34]Fevereiro!$D$23</f>
        <v>*</v>
      </c>
      <c r="U38" s="11" t="str">
        <f>[34]Fevereiro!$D$24</f>
        <v>*</v>
      </c>
      <c r="V38" s="11" t="str">
        <f>[34]Fevereiro!$D$25</f>
        <v>*</v>
      </c>
      <c r="W38" s="11" t="str">
        <f>[34]Fevereiro!$D$26</f>
        <v>*</v>
      </c>
      <c r="X38" s="11" t="str">
        <f>[34]Fevereiro!$D$27</f>
        <v>*</v>
      </c>
      <c r="Y38" s="11" t="str">
        <f>[34]Fevereiro!$D$28</f>
        <v>*</v>
      </c>
      <c r="Z38" s="11" t="str">
        <f>[34]Fevereiro!$D$29</f>
        <v>*</v>
      </c>
      <c r="AA38" s="11" t="str">
        <f>[34]Fevereiro!$D$30</f>
        <v>*</v>
      </c>
      <c r="AB38" s="11" t="str">
        <f>[34]Fevereiro!$D$31</f>
        <v>*</v>
      </c>
      <c r="AC38" s="11" t="str">
        <f>[34]Fevereiro!$D$32</f>
        <v>*</v>
      </c>
      <c r="AD38" s="14">
        <f t="shared" si="1"/>
        <v>0</v>
      </c>
      <c r="AE38" s="79" t="e">
        <f t="shared" si="2"/>
        <v>#DIV/0!</v>
      </c>
      <c r="AG38" t="s">
        <v>35</v>
      </c>
      <c r="AI38" t="s">
        <v>35</v>
      </c>
    </row>
    <row r="39" spans="1:36" x14ac:dyDescent="0.2">
      <c r="A39" s="54" t="s">
        <v>15</v>
      </c>
      <c r="B39" s="11">
        <f>[35]Fevereiro!$D$5</f>
        <v>20.5</v>
      </c>
      <c r="C39" s="11">
        <f>[35]Fevereiro!$D$6</f>
        <v>21.8</v>
      </c>
      <c r="D39" s="11">
        <f>[35]Fevereiro!$D$7</f>
        <v>19</v>
      </c>
      <c r="E39" s="11">
        <f>[35]Fevereiro!$D$8</f>
        <v>20.100000000000001</v>
      </c>
      <c r="F39" s="11">
        <f>[35]Fevereiro!$D$9</f>
        <v>20.100000000000001</v>
      </c>
      <c r="G39" s="11">
        <f>[35]Fevereiro!$D$10</f>
        <v>20.9</v>
      </c>
      <c r="H39" s="11">
        <f>[35]Fevereiro!$D$11</f>
        <v>19.100000000000001</v>
      </c>
      <c r="I39" s="11">
        <f>[35]Fevereiro!$D$12</f>
        <v>20.3</v>
      </c>
      <c r="J39" s="11">
        <f>[35]Fevereiro!$D$13</f>
        <v>20.5</v>
      </c>
      <c r="K39" s="11">
        <f>[35]Fevereiro!$D$14</f>
        <v>19.8</v>
      </c>
      <c r="L39" s="11">
        <f>[35]Fevereiro!$D$15</f>
        <v>19.5</v>
      </c>
      <c r="M39" s="11">
        <f>[35]Fevereiro!$D$16</f>
        <v>20.100000000000001</v>
      </c>
      <c r="N39" s="11">
        <f>[35]Fevereiro!$D$17</f>
        <v>18.899999999999999</v>
      </c>
      <c r="O39" s="11">
        <f>[35]Fevereiro!$D$18</f>
        <v>20.5</v>
      </c>
      <c r="P39" s="11">
        <f>[35]Fevereiro!$D$19</f>
        <v>19.100000000000001</v>
      </c>
      <c r="Q39" s="11">
        <f>[35]Fevereiro!$D$20</f>
        <v>20</v>
      </c>
      <c r="R39" s="11">
        <f>[35]Fevereiro!$D$21</f>
        <v>17.100000000000001</v>
      </c>
      <c r="S39" s="11">
        <f>[35]Fevereiro!$D$22</f>
        <v>10.7</v>
      </c>
      <c r="T39" s="11">
        <f>[35]Fevereiro!$D$23</f>
        <v>13.8</v>
      </c>
      <c r="U39" s="11">
        <f>[35]Fevereiro!$D$24</f>
        <v>18.899999999999999</v>
      </c>
      <c r="V39" s="11">
        <f>[35]Fevereiro!$D$25</f>
        <v>18</v>
      </c>
      <c r="W39" s="11">
        <f>[35]Fevereiro!$D$26</f>
        <v>18.7</v>
      </c>
      <c r="X39" s="11">
        <f>[35]Fevereiro!$D$27</f>
        <v>19.8</v>
      </c>
      <c r="Y39" s="11">
        <f>[35]Fevereiro!$D$28</f>
        <v>19.600000000000001</v>
      </c>
      <c r="Z39" s="11">
        <f>[35]Fevereiro!$D$29</f>
        <v>18.100000000000001</v>
      </c>
      <c r="AA39" s="11">
        <f>[35]Fevereiro!$D$30</f>
        <v>17.899999999999999</v>
      </c>
      <c r="AB39" s="11">
        <f>[35]Fevereiro!$D$31</f>
        <v>20.399999999999999</v>
      </c>
      <c r="AC39" s="11">
        <f>[35]Fevereiro!$D$32</f>
        <v>20</v>
      </c>
      <c r="AD39" s="14">
        <f t="shared" si="1"/>
        <v>10.7</v>
      </c>
      <c r="AE39" s="79">
        <f t="shared" si="2"/>
        <v>19.042857142857144</v>
      </c>
      <c r="AF39" s="12" t="s">
        <v>35</v>
      </c>
      <c r="AG39" t="s">
        <v>35</v>
      </c>
      <c r="AI39" t="s">
        <v>35</v>
      </c>
    </row>
    <row r="40" spans="1:36" x14ac:dyDescent="0.2">
      <c r="A40" s="54" t="s">
        <v>16</v>
      </c>
      <c r="B40" s="11" t="str">
        <f>[36]Fevereiro!$D$5</f>
        <v>*</v>
      </c>
      <c r="C40" s="11" t="str">
        <f>[36]Fevereiro!$D$6</f>
        <v>*</v>
      </c>
      <c r="D40" s="11" t="str">
        <f>[36]Fevereiro!$D$7</f>
        <v>*</v>
      </c>
      <c r="E40" s="11" t="str">
        <f>[36]Fevereiro!$D$8</f>
        <v>*</v>
      </c>
      <c r="F40" s="11" t="str">
        <f>[36]Fevereiro!$D$9</f>
        <v>*</v>
      </c>
      <c r="G40" s="11" t="str">
        <f>[36]Fevereiro!$D$10</f>
        <v>*</v>
      </c>
      <c r="H40" s="11" t="str">
        <f>[36]Fevereiro!$D$11</f>
        <v>*</v>
      </c>
      <c r="I40" s="11" t="str">
        <f>[36]Fevereiro!$D$12</f>
        <v>*</v>
      </c>
      <c r="J40" s="11">
        <f>[36]Fevereiro!$D$13</f>
        <v>24.9</v>
      </c>
      <c r="K40" s="11">
        <f>[36]Fevereiro!$D$14</f>
        <v>23.6</v>
      </c>
      <c r="L40" s="11">
        <f>[36]Fevereiro!$D$15</f>
        <v>23.8</v>
      </c>
      <c r="M40" s="11">
        <f>[36]Fevereiro!$D$16</f>
        <v>24</v>
      </c>
      <c r="N40" s="11">
        <f>[36]Fevereiro!$D$17</f>
        <v>22.7</v>
      </c>
      <c r="O40" s="11">
        <f>[36]Fevereiro!$D$18</f>
        <v>25.4</v>
      </c>
      <c r="P40" s="11">
        <f>[36]Fevereiro!$D$19</f>
        <v>19.5</v>
      </c>
      <c r="Q40" s="11">
        <f>[36]Fevereiro!$D$20</f>
        <v>24.5</v>
      </c>
      <c r="R40" s="11">
        <f>[36]Fevereiro!$D$21</f>
        <v>20</v>
      </c>
      <c r="S40" s="11">
        <f>[36]Fevereiro!$D$22</f>
        <v>15.1</v>
      </c>
      <c r="T40" s="11">
        <f>[36]Fevereiro!$D$23</f>
        <v>14.4</v>
      </c>
      <c r="U40" s="11">
        <f>[36]Fevereiro!$D$24</f>
        <v>20.399999999999999</v>
      </c>
      <c r="V40" s="11">
        <f>[36]Fevereiro!$D$25</f>
        <v>20.9</v>
      </c>
      <c r="W40" s="11">
        <f>[36]Fevereiro!$D$26</f>
        <v>24.2</v>
      </c>
      <c r="X40" s="11">
        <f>[36]Fevereiro!$D$27</f>
        <v>24.4</v>
      </c>
      <c r="Y40" s="11">
        <f>[36]Fevereiro!$D$28</f>
        <v>21.9</v>
      </c>
      <c r="Z40" s="11">
        <f>[36]Fevereiro!$D$29</f>
        <v>22.2</v>
      </c>
      <c r="AA40" s="11">
        <f>[36]Fevereiro!$D$30</f>
        <v>20.9</v>
      </c>
      <c r="AB40" s="11">
        <f>[36]Fevereiro!$D$31</f>
        <v>20.9</v>
      </c>
      <c r="AC40" s="11">
        <f>[36]Fevereiro!$D$32</f>
        <v>22.9</v>
      </c>
      <c r="AD40" s="14">
        <f t="shared" si="1"/>
        <v>14.4</v>
      </c>
      <c r="AE40" s="79">
        <f t="shared" si="2"/>
        <v>21.829999999999991</v>
      </c>
      <c r="AG40" t="s">
        <v>35</v>
      </c>
      <c r="AH40" t="s">
        <v>35</v>
      </c>
    </row>
    <row r="41" spans="1:36" x14ac:dyDescent="0.2">
      <c r="A41" s="54" t="s">
        <v>160</v>
      </c>
      <c r="B41" s="11">
        <f>[37]Fevereiro!$D$5</f>
        <v>21.7</v>
      </c>
      <c r="C41" s="11">
        <f>[37]Fevereiro!$D$6</f>
        <v>22.4</v>
      </c>
      <c r="D41" s="11">
        <f>[37]Fevereiro!$D$7</f>
        <v>20.8</v>
      </c>
      <c r="E41" s="11">
        <f>[37]Fevereiro!$D$8</f>
        <v>20.5</v>
      </c>
      <c r="F41" s="11">
        <f>[37]Fevereiro!$D$9</f>
        <v>21.1</v>
      </c>
      <c r="G41" s="11">
        <f>[37]Fevereiro!$D$10</f>
        <v>20.9</v>
      </c>
      <c r="H41" s="11">
        <f>[37]Fevereiro!$D$11</f>
        <v>22.4</v>
      </c>
      <c r="I41" s="11">
        <f>[37]Fevereiro!$D$12</f>
        <v>22.2</v>
      </c>
      <c r="J41" s="11">
        <f>[37]Fevereiro!$D$13</f>
        <v>22.3</v>
      </c>
      <c r="K41" s="11">
        <f>[37]Fevereiro!$D$14</f>
        <v>20.7</v>
      </c>
      <c r="L41" s="11">
        <f>[37]Fevereiro!$D$15</f>
        <v>20</v>
      </c>
      <c r="M41" s="11">
        <f>[37]Fevereiro!$D$16</f>
        <v>21.4</v>
      </c>
      <c r="N41" s="11">
        <f>[37]Fevereiro!$D$17</f>
        <v>20.8</v>
      </c>
      <c r="O41" s="11">
        <f>[37]Fevereiro!$D$18</f>
        <v>21.6</v>
      </c>
      <c r="P41" s="11">
        <f>[37]Fevereiro!$D$19</f>
        <v>22.5</v>
      </c>
      <c r="Q41" s="11">
        <f>[37]Fevereiro!$D$20</f>
        <v>21.7</v>
      </c>
      <c r="R41" s="11">
        <f>[37]Fevereiro!$D$21</f>
        <v>19</v>
      </c>
      <c r="S41" s="11">
        <f>[37]Fevereiro!$D$22</f>
        <v>19.2</v>
      </c>
      <c r="T41" s="11">
        <f>[37]Fevereiro!$D$23</f>
        <v>17.7</v>
      </c>
      <c r="U41" s="11">
        <f>[37]Fevereiro!$D$24</f>
        <v>21.1</v>
      </c>
      <c r="V41" s="11">
        <f>[37]Fevereiro!$D$25</f>
        <v>21</v>
      </c>
      <c r="W41" s="11">
        <f>[37]Fevereiro!$D$26</f>
        <v>21.8</v>
      </c>
      <c r="X41" s="11">
        <f>[37]Fevereiro!$D$27</f>
        <v>21.1</v>
      </c>
      <c r="Y41" s="11">
        <f>[37]Fevereiro!$D$28</f>
        <v>19.2</v>
      </c>
      <c r="Z41" s="11">
        <f>[37]Fevereiro!$D$29</f>
        <v>18.7</v>
      </c>
      <c r="AA41" s="11">
        <f>[37]Fevereiro!$D$30</f>
        <v>20.5</v>
      </c>
      <c r="AB41" s="11">
        <f>[37]Fevereiro!$D$31</f>
        <v>21.2</v>
      </c>
      <c r="AC41" s="11">
        <f>[37]Fevereiro!$D$32</f>
        <v>20.5</v>
      </c>
      <c r="AD41" s="14">
        <f t="shared" si="1"/>
        <v>17.7</v>
      </c>
      <c r="AE41" s="79">
        <f t="shared" si="2"/>
        <v>20.857142857142861</v>
      </c>
      <c r="AI41" t="s">
        <v>35</v>
      </c>
    </row>
    <row r="42" spans="1:36" x14ac:dyDescent="0.2">
      <c r="A42" s="54" t="s">
        <v>17</v>
      </c>
      <c r="B42" s="11">
        <f>[38]Fevereiro!$D$5</f>
        <v>21.8</v>
      </c>
      <c r="C42" s="11">
        <f>[38]Fevereiro!$D$6</f>
        <v>21.9</v>
      </c>
      <c r="D42" s="11" t="str">
        <f>[38]Fevereiro!$D$7</f>
        <v>*</v>
      </c>
      <c r="E42" s="11" t="str">
        <f>[38]Fevereiro!$D$8</f>
        <v>*</v>
      </c>
      <c r="F42" s="11" t="str">
        <f>[38]Fevereiro!$D$9</f>
        <v>*</v>
      </c>
      <c r="G42" s="11" t="str">
        <f>[38]Fevereiro!$D$10</f>
        <v>*</v>
      </c>
      <c r="H42" s="11" t="str">
        <f>[38]Fevereiro!$D$11</f>
        <v>*</v>
      </c>
      <c r="I42" s="11">
        <f>[38]Fevereiro!$D$12</f>
        <v>20.5</v>
      </c>
      <c r="J42" s="11">
        <f>[38]Fevereiro!$D$13</f>
        <v>22.8</v>
      </c>
      <c r="K42" s="11">
        <f>[38]Fevereiro!$D$14</f>
        <v>21.4</v>
      </c>
      <c r="L42" s="11">
        <f>[38]Fevereiro!$D$15</f>
        <v>20.399999999999999</v>
      </c>
      <c r="M42" s="11">
        <f>[38]Fevereiro!$D$16</f>
        <v>20.8</v>
      </c>
      <c r="N42" s="11">
        <f>[38]Fevereiro!$D$17</f>
        <v>20.5</v>
      </c>
      <c r="O42" s="11">
        <f>[38]Fevereiro!$D$18</f>
        <v>21.3</v>
      </c>
      <c r="P42" s="11">
        <f>[38]Fevereiro!$D$19</f>
        <v>21.6</v>
      </c>
      <c r="Q42" s="11">
        <f>[38]Fevereiro!$D$20</f>
        <v>22.4</v>
      </c>
      <c r="R42" s="11">
        <f>[38]Fevereiro!$D$21</f>
        <v>18.5</v>
      </c>
      <c r="S42" s="11">
        <f>[38]Fevereiro!$D$22</f>
        <v>16.8</v>
      </c>
      <c r="T42" s="11">
        <f>[38]Fevereiro!$D$23</f>
        <v>16.7</v>
      </c>
      <c r="U42" s="11">
        <f>[38]Fevereiro!$D$24</f>
        <v>20.399999999999999</v>
      </c>
      <c r="V42" s="11">
        <f>[38]Fevereiro!$D$25</f>
        <v>20.5</v>
      </c>
      <c r="W42" s="11">
        <f>[38]Fevereiro!$D$26</f>
        <v>21.1</v>
      </c>
      <c r="X42" s="11">
        <f>[38]Fevereiro!$D$27</f>
        <v>21.1</v>
      </c>
      <c r="Y42" s="11">
        <f>[38]Fevereiro!$D$28</f>
        <v>19.3</v>
      </c>
      <c r="Z42" s="11">
        <f>[38]Fevereiro!$D$29</f>
        <v>17.899999999999999</v>
      </c>
      <c r="AA42" s="11">
        <f>[38]Fevereiro!$D$30</f>
        <v>19.3</v>
      </c>
      <c r="AB42" s="11">
        <f>[38]Fevereiro!$D$31</f>
        <v>21.4</v>
      </c>
      <c r="AC42" s="11">
        <f>[38]Fevereiro!$D$32</f>
        <v>18.8</v>
      </c>
      <c r="AD42" s="14">
        <f t="shared" si="1"/>
        <v>16.7</v>
      </c>
      <c r="AE42" s="79">
        <f t="shared" si="2"/>
        <v>20.313043478260873</v>
      </c>
      <c r="AG42" t="s">
        <v>35</v>
      </c>
      <c r="AH42" t="s">
        <v>35</v>
      </c>
      <c r="AI42" t="s">
        <v>35</v>
      </c>
    </row>
    <row r="43" spans="1:36" x14ac:dyDescent="0.2">
      <c r="A43" s="54" t="s">
        <v>142</v>
      </c>
      <c r="B43" s="11">
        <f>[39]Fevereiro!$D$5</f>
        <v>21.5</v>
      </c>
      <c r="C43" s="11">
        <f>[39]Fevereiro!$D$6</f>
        <v>21.8</v>
      </c>
      <c r="D43" s="11">
        <f>[39]Fevereiro!$D$7</f>
        <v>20.2</v>
      </c>
      <c r="E43" s="11">
        <f>[39]Fevereiro!$D$8</f>
        <v>20.100000000000001</v>
      </c>
      <c r="F43" s="11">
        <f>[39]Fevereiro!$D$9</f>
        <v>20.7</v>
      </c>
      <c r="G43" s="11">
        <f>[39]Fevereiro!$D$10</f>
        <v>20.6</v>
      </c>
      <c r="H43" s="11">
        <f>[39]Fevereiro!$D$11</f>
        <v>22.5</v>
      </c>
      <c r="I43" s="11">
        <f>[39]Fevereiro!$D$12</f>
        <v>21.1</v>
      </c>
      <c r="J43" s="11">
        <f>[39]Fevereiro!$D$13</f>
        <v>21.7</v>
      </c>
      <c r="K43" s="11">
        <f>[39]Fevereiro!$D$14</f>
        <v>21.5</v>
      </c>
      <c r="L43" s="11">
        <f>[39]Fevereiro!$D$15</f>
        <v>20.9</v>
      </c>
      <c r="M43" s="11">
        <f>[39]Fevereiro!$D$16</f>
        <v>21.8</v>
      </c>
      <c r="N43" s="11">
        <f>[39]Fevereiro!$D$17</f>
        <v>21.2</v>
      </c>
      <c r="O43" s="11">
        <f>[39]Fevereiro!$D$18</f>
        <v>21.6</v>
      </c>
      <c r="P43" s="11">
        <f>[39]Fevereiro!$D$19</f>
        <v>22.9</v>
      </c>
      <c r="Q43" s="11">
        <f>[39]Fevereiro!$D$20</f>
        <v>21.3</v>
      </c>
      <c r="R43" s="11">
        <f>[39]Fevereiro!$D$21</f>
        <v>20.7</v>
      </c>
      <c r="S43" s="11">
        <f>[39]Fevereiro!$D$22</f>
        <v>19.2</v>
      </c>
      <c r="T43" s="11">
        <f>[39]Fevereiro!$D$23</f>
        <v>20.2</v>
      </c>
      <c r="U43" s="11">
        <f>[39]Fevereiro!$D$24</f>
        <v>20.399999999999999</v>
      </c>
      <c r="V43" s="11">
        <f>[39]Fevereiro!$D$25</f>
        <v>21.4</v>
      </c>
      <c r="W43" s="11">
        <f>[39]Fevereiro!$D$26</f>
        <v>21.6</v>
      </c>
      <c r="X43" s="11">
        <f>[39]Fevereiro!$D$27</f>
        <v>20.7</v>
      </c>
      <c r="Y43" s="11">
        <f>[39]Fevereiro!$D$28</f>
        <v>19.899999999999999</v>
      </c>
      <c r="Z43" s="11">
        <f>[39]Fevereiro!$D$29</f>
        <v>16.5</v>
      </c>
      <c r="AA43" s="11">
        <f>[39]Fevereiro!$D$30</f>
        <v>21</v>
      </c>
      <c r="AB43" s="11">
        <f>[39]Fevereiro!$D$31</f>
        <v>19.8</v>
      </c>
      <c r="AC43" s="11">
        <f>[39]Fevereiro!$D$32</f>
        <v>22.7</v>
      </c>
      <c r="AD43" s="14">
        <f t="shared" si="1"/>
        <v>16.5</v>
      </c>
      <c r="AE43" s="79">
        <f t="shared" si="2"/>
        <v>20.910714285714285</v>
      </c>
      <c r="AG43" t="s">
        <v>35</v>
      </c>
      <c r="AH43" s="120"/>
    </row>
    <row r="44" spans="1:36" x14ac:dyDescent="0.2">
      <c r="A44" s="54" t="s">
        <v>18</v>
      </c>
      <c r="B44" s="11">
        <f>[40]Fevereiro!$D$5</f>
        <v>20.100000000000001</v>
      </c>
      <c r="C44" s="11">
        <f>[40]Fevereiro!$D$6</f>
        <v>20.8</v>
      </c>
      <c r="D44" s="11">
        <f>[40]Fevereiro!$D$7</f>
        <v>19.899999999999999</v>
      </c>
      <c r="E44" s="11">
        <f>[40]Fevereiro!$D$8</f>
        <v>18.600000000000001</v>
      </c>
      <c r="F44" s="11">
        <f>[40]Fevereiro!$D$9</f>
        <v>20.7</v>
      </c>
      <c r="G44" s="11">
        <f>[40]Fevereiro!$D$10</f>
        <v>18.5</v>
      </c>
      <c r="H44" s="11">
        <f>[40]Fevereiro!$D$11</f>
        <v>20.3</v>
      </c>
      <c r="I44" s="11">
        <f>[40]Fevereiro!$D$12</f>
        <v>19.7</v>
      </c>
      <c r="J44" s="11">
        <f>[40]Fevereiro!$D$13</f>
        <v>20.6</v>
      </c>
      <c r="K44" s="11">
        <f>[40]Fevereiro!$D$14</f>
        <v>18.8</v>
      </c>
      <c r="L44" s="11">
        <f>[40]Fevereiro!$D$15</f>
        <v>18.7</v>
      </c>
      <c r="M44" s="11">
        <f>[40]Fevereiro!$D$16</f>
        <v>21.1</v>
      </c>
      <c r="N44" s="11">
        <f>[40]Fevereiro!$D$17</f>
        <v>20</v>
      </c>
      <c r="O44" s="11">
        <f>[40]Fevereiro!$D$18</f>
        <v>19</v>
      </c>
      <c r="P44" s="11">
        <f>[40]Fevereiro!$D$19</f>
        <v>19.8</v>
      </c>
      <c r="Q44" s="11">
        <f>[40]Fevereiro!$D$20</f>
        <v>20.100000000000001</v>
      </c>
      <c r="R44" s="11">
        <f>[40]Fevereiro!$D$21</f>
        <v>18.3</v>
      </c>
      <c r="S44" s="11">
        <f>[40]Fevereiro!$D$22</f>
        <v>18.600000000000001</v>
      </c>
      <c r="T44" s="11">
        <f>[40]Fevereiro!$D$23</f>
        <v>16</v>
      </c>
      <c r="U44" s="11">
        <f>[40]Fevereiro!$D$24</f>
        <v>19.5</v>
      </c>
      <c r="V44" s="11">
        <f>[40]Fevereiro!$D$25</f>
        <v>18.899999999999999</v>
      </c>
      <c r="W44" s="11">
        <f>[40]Fevereiro!$D$26</f>
        <v>20.6</v>
      </c>
      <c r="X44" s="11">
        <f>[40]Fevereiro!$D$27</f>
        <v>19.8</v>
      </c>
      <c r="Y44" s="11">
        <f>[40]Fevereiro!$D$28</f>
        <v>18</v>
      </c>
      <c r="Z44" s="11">
        <f>[40]Fevereiro!$D$29</f>
        <v>17.8</v>
      </c>
      <c r="AA44" s="11">
        <f>[40]Fevereiro!$D$30</f>
        <v>21.2</v>
      </c>
      <c r="AB44" s="11">
        <f>[40]Fevereiro!$D$31</f>
        <v>21.2</v>
      </c>
      <c r="AC44" s="11">
        <f>[40]Fevereiro!$D$32</f>
        <v>20</v>
      </c>
      <c r="AD44" s="14">
        <f t="shared" si="1"/>
        <v>16</v>
      </c>
      <c r="AE44" s="79">
        <f t="shared" si="2"/>
        <v>19.521428571428572</v>
      </c>
      <c r="AG44" t="s">
        <v>35</v>
      </c>
      <c r="AI44" t="s">
        <v>35</v>
      </c>
    </row>
    <row r="45" spans="1:36" hidden="1" x14ac:dyDescent="0.2">
      <c r="A45" s="109" t="s">
        <v>147</v>
      </c>
      <c r="B45" s="11" t="str">
        <f>[41]Fevereiro!$D$5</f>
        <v>*</v>
      </c>
      <c r="C45" s="11" t="str">
        <f>[41]Fevereiro!$D$6</f>
        <v>*</v>
      </c>
      <c r="D45" s="11" t="str">
        <f>[41]Fevereiro!$D$7</f>
        <v>*</v>
      </c>
      <c r="E45" s="11" t="str">
        <f>[41]Fevereiro!$D$8</f>
        <v>*</v>
      </c>
      <c r="F45" s="11" t="str">
        <f>[41]Fevereiro!$D$9</f>
        <v>*</v>
      </c>
      <c r="G45" s="11" t="str">
        <f>[41]Fevereiro!$D$10</f>
        <v>*</v>
      </c>
      <c r="H45" s="11" t="str">
        <f>[41]Fevereiro!$D$11</f>
        <v>*</v>
      </c>
      <c r="I45" s="11" t="str">
        <f>[41]Fevereiro!$D$12</f>
        <v>*</v>
      </c>
      <c r="J45" s="11" t="str">
        <f>[41]Fevereiro!$D$13</f>
        <v>*</v>
      </c>
      <c r="K45" s="11" t="str">
        <f>[41]Fevereiro!$D$14</f>
        <v>*</v>
      </c>
      <c r="L45" s="11" t="str">
        <f>[41]Fevereiro!$D$15</f>
        <v>*</v>
      </c>
      <c r="M45" s="11" t="str">
        <f>[41]Fevereiro!$D$16</f>
        <v>*</v>
      </c>
      <c r="N45" s="11" t="str">
        <f>[41]Fevereiro!$D$17</f>
        <v>*</v>
      </c>
      <c r="O45" s="11" t="str">
        <f>[41]Fevereiro!$D$18</f>
        <v>*</v>
      </c>
      <c r="P45" s="11" t="str">
        <f>[41]Fevereiro!$D$19</f>
        <v>*</v>
      </c>
      <c r="Q45" s="11" t="str">
        <f>[41]Fevereiro!$D$20</f>
        <v>*</v>
      </c>
      <c r="R45" s="11" t="str">
        <f>[41]Fevereiro!$D$21</f>
        <v>*</v>
      </c>
      <c r="S45" s="11" t="str">
        <f>[41]Fevereiro!$D$22</f>
        <v>*</v>
      </c>
      <c r="T45" s="11" t="str">
        <f>[41]Fevereiro!$D$23</f>
        <v>*</v>
      </c>
      <c r="U45" s="11" t="str">
        <f>[41]Fevereiro!$D$24</f>
        <v>*</v>
      </c>
      <c r="V45" s="11" t="str">
        <f>[41]Fevereiro!$D$25</f>
        <v>*</v>
      </c>
      <c r="W45" s="11" t="str">
        <f>[41]Fevereiro!$D$26</f>
        <v>*</v>
      </c>
      <c r="X45" s="11" t="str">
        <f>[41]Fevereiro!$D$27</f>
        <v>*</v>
      </c>
      <c r="Y45" s="11" t="str">
        <f>[41]Fevereiro!$D$28</f>
        <v>*</v>
      </c>
      <c r="Z45" s="11" t="str">
        <f>[41]Fevereiro!$D$29</f>
        <v>*</v>
      </c>
      <c r="AA45" s="11" t="str">
        <f>[41]Fevereiro!$D$30</f>
        <v>*</v>
      </c>
      <c r="AB45" s="11" t="str">
        <f>[41]Fevereiro!$D$31</f>
        <v>*</v>
      </c>
      <c r="AC45" s="11" t="str">
        <f>[41]Fevereiro!$D$32</f>
        <v>*</v>
      </c>
      <c r="AD45" s="14">
        <f t="shared" si="1"/>
        <v>0</v>
      </c>
      <c r="AE45" s="79" t="e">
        <f t="shared" si="2"/>
        <v>#DIV/0!</v>
      </c>
      <c r="AI45" t="s">
        <v>35</v>
      </c>
      <c r="AJ45" t="s">
        <v>35</v>
      </c>
    </row>
    <row r="46" spans="1:36" x14ac:dyDescent="0.2">
      <c r="A46" s="54" t="s">
        <v>19</v>
      </c>
      <c r="B46" s="11">
        <f>[42]Fevereiro!$D$5</f>
        <v>19.7</v>
      </c>
      <c r="C46" s="11">
        <f>[42]Fevereiro!$D$6</f>
        <v>21.4</v>
      </c>
      <c r="D46" s="11">
        <f>[42]Fevereiro!$D$7</f>
        <v>20.8</v>
      </c>
      <c r="E46" s="11">
        <f>[42]Fevereiro!$D$8</f>
        <v>20.100000000000001</v>
      </c>
      <c r="F46" s="11">
        <f>[42]Fevereiro!$D$9</f>
        <v>18.8</v>
      </c>
      <c r="G46" s="11">
        <f>[42]Fevereiro!$D$10</f>
        <v>19.899999999999999</v>
      </c>
      <c r="H46" s="11">
        <f>[42]Fevereiro!$D$11</f>
        <v>20.3</v>
      </c>
      <c r="I46" s="11">
        <f>[42]Fevereiro!$D$12</f>
        <v>20.9</v>
      </c>
      <c r="J46" s="11">
        <f>[42]Fevereiro!$D$13</f>
        <v>20.7</v>
      </c>
      <c r="K46" s="11">
        <f>[42]Fevereiro!$D$14</f>
        <v>20.399999999999999</v>
      </c>
      <c r="L46" s="11">
        <f>[42]Fevereiro!$D$15</f>
        <v>19.7</v>
      </c>
      <c r="M46" s="11">
        <f>[42]Fevereiro!$D$16</f>
        <v>20.7</v>
      </c>
      <c r="N46" s="11">
        <f>[42]Fevereiro!$D$17</f>
        <v>20.5</v>
      </c>
      <c r="O46" s="11">
        <f>[42]Fevereiro!$D$18</f>
        <v>20.399999999999999</v>
      </c>
      <c r="P46" s="11">
        <f>[42]Fevereiro!$D$19</f>
        <v>19</v>
      </c>
      <c r="Q46" s="11">
        <f>[42]Fevereiro!$D$20</f>
        <v>19.5</v>
      </c>
      <c r="R46" s="11">
        <f>[42]Fevereiro!$D$21</f>
        <v>18.3</v>
      </c>
      <c r="S46" s="11">
        <f>[42]Fevereiro!$D$22</f>
        <v>10.199999999999999</v>
      </c>
      <c r="T46" s="11">
        <f>[42]Fevereiro!$D$23</f>
        <v>13.4</v>
      </c>
      <c r="U46" s="11">
        <f>[42]Fevereiro!$D$24</f>
        <v>18.2</v>
      </c>
      <c r="V46" s="11">
        <f>[42]Fevereiro!$D$25</f>
        <v>17</v>
      </c>
      <c r="W46" s="11">
        <f>[42]Fevereiro!$D$26</f>
        <v>20.100000000000001</v>
      </c>
      <c r="X46" s="11">
        <f>[42]Fevereiro!$D$27</f>
        <v>20</v>
      </c>
      <c r="Y46" s="11">
        <f>[42]Fevereiro!$D$28</f>
        <v>19.3</v>
      </c>
      <c r="Z46" s="11">
        <f>[42]Fevereiro!$D$29</f>
        <v>19.2</v>
      </c>
      <c r="AA46" s="11">
        <f>[42]Fevereiro!$D$30</f>
        <v>18.5</v>
      </c>
      <c r="AB46" s="11">
        <f>[42]Fevereiro!$D$31</f>
        <v>20.100000000000001</v>
      </c>
      <c r="AC46" s="11">
        <f>[42]Fevereiro!$D$32</f>
        <v>19.2</v>
      </c>
      <c r="AD46" s="14">
        <f t="shared" si="1"/>
        <v>10.199999999999999</v>
      </c>
      <c r="AE46" s="79">
        <f t="shared" si="2"/>
        <v>19.153571428571428</v>
      </c>
      <c r="AF46" s="12" t="s">
        <v>35</v>
      </c>
      <c r="AG46" t="s">
        <v>35</v>
      </c>
    </row>
    <row r="47" spans="1:36" x14ac:dyDescent="0.2">
      <c r="A47" s="54" t="s">
        <v>23</v>
      </c>
      <c r="B47" s="11">
        <f>[43]Fevereiro!$D$5</f>
        <v>20.7</v>
      </c>
      <c r="C47" s="11">
        <f>[43]Fevereiro!$D$6</f>
        <v>20.5</v>
      </c>
      <c r="D47" s="11">
        <f>[43]Fevereiro!$D$7</f>
        <v>20.3</v>
      </c>
      <c r="E47" s="11">
        <f>[43]Fevereiro!$D$8</f>
        <v>20.100000000000001</v>
      </c>
      <c r="F47" s="11">
        <f>[43]Fevereiro!$D$9</f>
        <v>19.8</v>
      </c>
      <c r="G47" s="11">
        <f>[43]Fevereiro!$D$10</f>
        <v>21.4</v>
      </c>
      <c r="H47" s="11">
        <f>[43]Fevereiro!$D$11</f>
        <v>19.899999999999999</v>
      </c>
      <c r="I47" s="11">
        <f>[43]Fevereiro!$D$12</f>
        <v>22</v>
      </c>
      <c r="J47" s="11">
        <f>[43]Fevereiro!$D$13</f>
        <v>21.1</v>
      </c>
      <c r="K47" s="11">
        <f>[43]Fevereiro!$D$14</f>
        <v>19.7</v>
      </c>
      <c r="L47" s="11">
        <f>[43]Fevereiro!$D$15</f>
        <v>19.7</v>
      </c>
      <c r="M47" s="11">
        <f>[43]Fevereiro!$D$16</f>
        <v>20.8</v>
      </c>
      <c r="N47" s="11">
        <f>[43]Fevereiro!$D$17</f>
        <v>20.100000000000001</v>
      </c>
      <c r="O47" s="11">
        <f>[43]Fevereiro!$D$18</f>
        <v>21.5</v>
      </c>
      <c r="P47" s="11">
        <f>[43]Fevereiro!$D$19</f>
        <v>21.7</v>
      </c>
      <c r="Q47" s="11">
        <f>[43]Fevereiro!$D$20</f>
        <v>21.7</v>
      </c>
      <c r="R47" s="11">
        <f>[43]Fevereiro!$D$21</f>
        <v>18</v>
      </c>
      <c r="S47" s="11">
        <f>[43]Fevereiro!$D$22</f>
        <v>15.7</v>
      </c>
      <c r="T47" s="11">
        <f>[43]Fevereiro!$D$23</f>
        <v>14.2</v>
      </c>
      <c r="U47" s="11">
        <f>[43]Fevereiro!$D$24</f>
        <v>20.6</v>
      </c>
      <c r="V47" s="11">
        <f>[43]Fevereiro!$D$25</f>
        <v>21.2</v>
      </c>
      <c r="W47" s="11">
        <f>[43]Fevereiro!$D$26</f>
        <v>21.2</v>
      </c>
      <c r="X47" s="11">
        <f>[43]Fevereiro!$D$27</f>
        <v>21.3</v>
      </c>
      <c r="Y47" s="11">
        <f>[43]Fevereiro!$D$28</f>
        <v>19.100000000000001</v>
      </c>
      <c r="Z47" s="11">
        <f>[43]Fevereiro!$D$29</f>
        <v>17.399999999999999</v>
      </c>
      <c r="AA47" s="11">
        <f>[43]Fevereiro!$D$30</f>
        <v>20.2</v>
      </c>
      <c r="AB47" s="11">
        <f>[43]Fevereiro!$D$31</f>
        <v>21.1</v>
      </c>
      <c r="AC47" s="11">
        <f>[43]Fevereiro!$D$32</f>
        <v>19.600000000000001</v>
      </c>
      <c r="AD47" s="14">
        <f t="shared" si="1"/>
        <v>14.2</v>
      </c>
      <c r="AE47" s="79">
        <f t="shared" si="2"/>
        <v>20.021428571428572</v>
      </c>
    </row>
    <row r="48" spans="1:36" x14ac:dyDescent="0.2">
      <c r="A48" s="54" t="s">
        <v>34</v>
      </c>
      <c r="B48" s="11">
        <f>[44]Fevereiro!$D$5</f>
        <v>20.9</v>
      </c>
      <c r="C48" s="11">
        <f>[44]Fevereiro!$D$6</f>
        <v>21.7</v>
      </c>
      <c r="D48" s="11">
        <f>[44]Fevereiro!$D$7</f>
        <v>21.9</v>
      </c>
      <c r="E48" s="11">
        <f>[44]Fevereiro!$D$8</f>
        <v>21</v>
      </c>
      <c r="F48" s="11">
        <f>[44]Fevereiro!$D$9</f>
        <v>20.9</v>
      </c>
      <c r="G48" s="11">
        <f>[44]Fevereiro!$D$10</f>
        <v>20.3</v>
      </c>
      <c r="H48" s="11">
        <f>[44]Fevereiro!$D$11</f>
        <v>21.1</v>
      </c>
      <c r="I48" s="11">
        <f>[44]Fevereiro!$D$12</f>
        <v>21.1</v>
      </c>
      <c r="J48" s="11">
        <f>[44]Fevereiro!$D$13</f>
        <v>21.9</v>
      </c>
      <c r="K48" s="11">
        <f>[44]Fevereiro!$D$14</f>
        <v>21.5</v>
      </c>
      <c r="L48" s="11">
        <f>[44]Fevereiro!$D$15</f>
        <v>21.3</v>
      </c>
      <c r="M48" s="11">
        <f>[44]Fevereiro!$D$16</f>
        <v>20.9</v>
      </c>
      <c r="N48" s="11">
        <f>[44]Fevereiro!$D$17</f>
        <v>21.1</v>
      </c>
      <c r="O48" s="11">
        <f>[44]Fevereiro!$D$18</f>
        <v>22</v>
      </c>
      <c r="P48" s="11">
        <f>[44]Fevereiro!$D$19</f>
        <v>21.8</v>
      </c>
      <c r="Q48" s="11">
        <f>[44]Fevereiro!$D$20</f>
        <v>21.1</v>
      </c>
      <c r="R48" s="11">
        <f>[44]Fevereiro!$D$21</f>
        <v>19.3</v>
      </c>
      <c r="S48" s="11">
        <f>[44]Fevereiro!$D$22</f>
        <v>19.899999999999999</v>
      </c>
      <c r="T48" s="11">
        <f>[44]Fevereiro!$D$23</f>
        <v>19.100000000000001</v>
      </c>
      <c r="U48" s="11">
        <f>[44]Fevereiro!$D$24</f>
        <v>21</v>
      </c>
      <c r="V48" s="11">
        <f>[44]Fevereiro!$D$25</f>
        <v>19.399999999999999</v>
      </c>
      <c r="W48" s="11">
        <f>[44]Fevereiro!$D$26</f>
        <v>21.1</v>
      </c>
      <c r="X48" s="11">
        <f>[44]Fevereiro!$D$27</f>
        <v>21.1</v>
      </c>
      <c r="Y48" s="11">
        <f>[44]Fevereiro!$D$28</f>
        <v>19.5</v>
      </c>
      <c r="Z48" s="11">
        <f>[44]Fevereiro!$D$29</f>
        <v>19.8</v>
      </c>
      <c r="AA48" s="11">
        <f>[44]Fevereiro!$D$30</f>
        <v>22</v>
      </c>
      <c r="AB48" s="11">
        <f>[44]Fevereiro!$D$31</f>
        <v>21.7</v>
      </c>
      <c r="AC48" s="11">
        <f>[44]Fevereiro!$D$32</f>
        <v>21.3</v>
      </c>
      <c r="AD48" s="14">
        <f t="shared" si="1"/>
        <v>19.100000000000001</v>
      </c>
      <c r="AE48" s="79">
        <f t="shared" si="2"/>
        <v>20.917857142857144</v>
      </c>
      <c r="AF48" s="12" t="s">
        <v>35</v>
      </c>
      <c r="AG48" t="s">
        <v>35</v>
      </c>
      <c r="AI48" t="s">
        <v>35</v>
      </c>
    </row>
    <row r="49" spans="1:36" x14ac:dyDescent="0.2">
      <c r="A49" s="54" t="s">
        <v>20</v>
      </c>
      <c r="B49" s="11">
        <f>[45]Fevereiro!$D$5</f>
        <v>22.2</v>
      </c>
      <c r="C49" s="11">
        <f>[45]Fevereiro!$D$6</f>
        <v>23.9</v>
      </c>
      <c r="D49" s="11">
        <f>[45]Fevereiro!$D$7</f>
        <v>21</v>
      </c>
      <c r="E49" s="11">
        <f>[45]Fevereiro!$D$8</f>
        <v>21.9</v>
      </c>
      <c r="F49" s="11">
        <f>[45]Fevereiro!$D$9</f>
        <v>21.6</v>
      </c>
      <c r="G49" s="11">
        <f>[45]Fevereiro!$D$10</f>
        <v>21.4</v>
      </c>
      <c r="H49" s="11">
        <f>[45]Fevereiro!$D$11</f>
        <v>22.7</v>
      </c>
      <c r="I49" s="11">
        <f>[45]Fevereiro!$D$12</f>
        <v>22.9</v>
      </c>
      <c r="J49" s="11">
        <f>[45]Fevereiro!$D$13</f>
        <v>22.6</v>
      </c>
      <c r="K49" s="11">
        <f>[45]Fevereiro!$D$14</f>
        <v>21.9</v>
      </c>
      <c r="L49" s="11">
        <f>[45]Fevereiro!$D$15</f>
        <v>22</v>
      </c>
      <c r="M49" s="11">
        <f>[45]Fevereiro!$D$16</f>
        <v>21.8</v>
      </c>
      <c r="N49" s="11">
        <f>[45]Fevereiro!$D$17</f>
        <v>21.5</v>
      </c>
      <c r="O49" s="11">
        <f>[45]Fevereiro!$D$18</f>
        <v>22.6</v>
      </c>
      <c r="P49" s="11">
        <f>[45]Fevereiro!$D$19</f>
        <v>23.5</v>
      </c>
      <c r="Q49" s="11">
        <f>[45]Fevereiro!$D$20</f>
        <v>22.6</v>
      </c>
      <c r="R49" s="11">
        <f>[45]Fevereiro!$D$21</f>
        <v>23.1</v>
      </c>
      <c r="S49" s="11">
        <f>[45]Fevereiro!$D$22</f>
        <v>21.1</v>
      </c>
      <c r="T49" s="11">
        <f>[45]Fevereiro!$D$23</f>
        <v>21.9</v>
      </c>
      <c r="U49" s="11">
        <f>[45]Fevereiro!$D$24</f>
        <v>21</v>
      </c>
      <c r="V49" s="11">
        <f>[45]Fevereiro!$D$25</f>
        <v>21.9</v>
      </c>
      <c r="W49" s="11">
        <f>[45]Fevereiro!$D$26</f>
        <v>22.6</v>
      </c>
      <c r="X49" s="11">
        <f>[45]Fevereiro!$D$27</f>
        <v>22.4</v>
      </c>
      <c r="Y49" s="11">
        <f>[45]Fevereiro!$D$28</f>
        <v>19.2</v>
      </c>
      <c r="Z49" s="11">
        <f>[45]Fevereiro!$D$29</f>
        <v>18.7</v>
      </c>
      <c r="AA49" s="11">
        <f>[45]Fevereiro!$D$30</f>
        <v>23</v>
      </c>
      <c r="AB49" s="11">
        <f>[45]Fevereiro!$D$31</f>
        <v>22.9</v>
      </c>
      <c r="AC49" s="11">
        <f>[45]Fevereiro!$D$32</f>
        <v>22.7</v>
      </c>
      <c r="AD49" s="14">
        <f t="shared" si="1"/>
        <v>18.7</v>
      </c>
      <c r="AE49" s="79">
        <f t="shared" si="2"/>
        <v>22.021428571428576</v>
      </c>
    </row>
    <row r="50" spans="1:36" s="5" customFormat="1" ht="17.100000000000001" customHeight="1" x14ac:dyDescent="0.2">
      <c r="A50" s="55" t="s">
        <v>213</v>
      </c>
      <c r="B50" s="13">
        <f t="shared" ref="B50:AC50" si="3">MIN(B5:B49)</f>
        <v>19.399999999999999</v>
      </c>
      <c r="C50" s="13">
        <f t="shared" si="3"/>
        <v>20.2</v>
      </c>
      <c r="D50" s="13">
        <f t="shared" si="3"/>
        <v>17.600000000000001</v>
      </c>
      <c r="E50" s="13">
        <f t="shared" si="3"/>
        <v>18.600000000000001</v>
      </c>
      <c r="F50" s="13">
        <f t="shared" si="3"/>
        <v>17.600000000000001</v>
      </c>
      <c r="G50" s="13">
        <f t="shared" si="3"/>
        <v>17.7</v>
      </c>
      <c r="H50" s="13">
        <f t="shared" si="3"/>
        <v>19</v>
      </c>
      <c r="I50" s="13">
        <f t="shared" si="3"/>
        <v>18.5</v>
      </c>
      <c r="J50" s="13">
        <f t="shared" si="3"/>
        <v>19.8</v>
      </c>
      <c r="K50" s="13">
        <f t="shared" si="3"/>
        <v>18.2</v>
      </c>
      <c r="L50" s="13">
        <f t="shared" si="3"/>
        <v>18.7</v>
      </c>
      <c r="M50" s="13">
        <f t="shared" si="3"/>
        <v>19.600000000000001</v>
      </c>
      <c r="N50" s="13">
        <f t="shared" si="3"/>
        <v>17.8</v>
      </c>
      <c r="O50" s="13">
        <f t="shared" si="3"/>
        <v>18.8</v>
      </c>
      <c r="P50" s="13">
        <f t="shared" si="3"/>
        <v>19</v>
      </c>
      <c r="Q50" s="13">
        <f t="shared" si="3"/>
        <v>19.2</v>
      </c>
      <c r="R50" s="13">
        <f t="shared" si="3"/>
        <v>17.100000000000001</v>
      </c>
      <c r="S50" s="13">
        <f t="shared" si="3"/>
        <v>10.199999999999999</v>
      </c>
      <c r="T50" s="13">
        <f t="shared" si="3"/>
        <v>12.2</v>
      </c>
      <c r="U50" s="13">
        <f t="shared" si="3"/>
        <v>18.2</v>
      </c>
      <c r="V50" s="13">
        <f t="shared" si="3"/>
        <v>17</v>
      </c>
      <c r="W50" s="13">
        <f t="shared" si="3"/>
        <v>18.7</v>
      </c>
      <c r="X50" s="13">
        <f t="shared" si="3"/>
        <v>18.899999999999999</v>
      </c>
      <c r="Y50" s="13">
        <f t="shared" si="3"/>
        <v>17.899999999999999</v>
      </c>
      <c r="Z50" s="13">
        <f t="shared" si="3"/>
        <v>16.5</v>
      </c>
      <c r="AA50" s="13">
        <f t="shared" si="3"/>
        <v>17.899999999999999</v>
      </c>
      <c r="AB50" s="13">
        <f t="shared" si="3"/>
        <v>18.600000000000001</v>
      </c>
      <c r="AC50" s="13">
        <f t="shared" si="3"/>
        <v>18.7</v>
      </c>
      <c r="AD50" s="14">
        <v>10.199999999999999</v>
      </c>
      <c r="AE50" s="119"/>
    </row>
    <row r="51" spans="1:36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</row>
    <row r="52" spans="1:36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  <c r="AI52" t="s">
        <v>35</v>
      </c>
      <c r="AJ52" t="s">
        <v>35</v>
      </c>
    </row>
    <row r="53" spans="1:36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</row>
    <row r="54" spans="1:36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</row>
    <row r="55" spans="1:36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  <c r="AH55" t="s">
        <v>35</v>
      </c>
      <c r="AI55" t="s">
        <v>35</v>
      </c>
    </row>
    <row r="56" spans="1:36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  <c r="AI56" t="s">
        <v>35</v>
      </c>
    </row>
    <row r="57" spans="1:36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  <c r="AI57" t="s">
        <v>35</v>
      </c>
    </row>
    <row r="58" spans="1:36" x14ac:dyDescent="0.2">
      <c r="AG58" t="s">
        <v>35</v>
      </c>
    </row>
    <row r="62" spans="1:36" x14ac:dyDescent="0.2">
      <c r="AF62" s="12" t="s">
        <v>35</v>
      </c>
      <c r="AG62" t="s">
        <v>35</v>
      </c>
    </row>
    <row r="65" spans="9:36" x14ac:dyDescent="0.2">
      <c r="I65" s="2" t="s">
        <v>35</v>
      </c>
      <c r="Y65" s="2" t="s">
        <v>35</v>
      </c>
      <c r="AB65" s="2" t="s">
        <v>35</v>
      </c>
      <c r="AF65" t="s">
        <v>35</v>
      </c>
      <c r="AJ65" t="s">
        <v>35</v>
      </c>
    </row>
    <row r="72" spans="9:36" x14ac:dyDescent="0.2">
      <c r="AF72" s="12" t="s">
        <v>35</v>
      </c>
    </row>
  </sheetData>
  <mergeCells count="33">
    <mergeCell ref="T52:X52"/>
    <mergeCell ref="S3:S4"/>
    <mergeCell ref="T3:T4"/>
    <mergeCell ref="U3:U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Z3:Z4"/>
    <mergeCell ref="I3:I4"/>
    <mergeCell ref="V3:V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B2:AE2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zoomScale="85" zoomScaleNormal="85" workbookViewId="0">
      <selection activeCell="A51" sqref="A51:A52"/>
    </sheetView>
  </sheetViews>
  <sheetFormatPr defaultRowHeight="12.75" x14ac:dyDescent="0.2"/>
  <cols>
    <col min="1" max="1" width="19.140625" style="2" bestFit="1" customWidth="1"/>
    <col min="2" max="3" width="6.85546875" style="2" bestFit="1" customWidth="1"/>
    <col min="4" max="4" width="6.7109375" style="2" customWidth="1"/>
    <col min="5" max="5" width="7.42578125" style="2" customWidth="1"/>
    <col min="6" max="6" width="6.7109375" style="2" customWidth="1"/>
    <col min="7" max="7" width="6.42578125" style="2" customWidth="1"/>
    <col min="8" max="8" width="7" style="2" customWidth="1"/>
    <col min="9" max="9" width="7.28515625" style="2" customWidth="1"/>
    <col min="10" max="10" width="6.7109375" style="2" customWidth="1"/>
    <col min="11" max="11" width="7.28515625" style="2" customWidth="1"/>
    <col min="12" max="12" width="7" style="2" customWidth="1"/>
    <col min="13" max="13" width="6.42578125" style="2" customWidth="1"/>
    <col min="14" max="14" width="7.7109375" style="2" customWidth="1"/>
    <col min="15" max="15" width="6.5703125" style="2" customWidth="1"/>
    <col min="16" max="16" width="6" style="2" customWidth="1"/>
    <col min="17" max="17" width="6.42578125" style="2" customWidth="1"/>
    <col min="18" max="18" width="7.140625" style="2" customWidth="1"/>
    <col min="19" max="19" width="6.42578125" style="2" customWidth="1"/>
    <col min="20" max="20" width="6.5703125" style="2" customWidth="1"/>
    <col min="21" max="21" width="8.42578125" style="2" bestFit="1" customWidth="1"/>
    <col min="22" max="22" width="6.85546875" style="2" bestFit="1" customWidth="1"/>
    <col min="23" max="29" width="8.42578125" style="2" bestFit="1" customWidth="1"/>
    <col min="30" max="30" width="8.42578125" style="7" bestFit="1" customWidth="1"/>
  </cols>
  <sheetData>
    <row r="1" spans="1:33" ht="20.100000000000001" customHeight="1" x14ac:dyDescent="0.2">
      <c r="A1" s="146" t="s">
        <v>221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8"/>
    </row>
    <row r="2" spans="1:33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5"/>
    </row>
    <row r="3" spans="1:33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63" t="s">
        <v>26</v>
      </c>
    </row>
    <row r="4" spans="1:33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64"/>
    </row>
    <row r="5" spans="1:33" s="5" customFormat="1" x14ac:dyDescent="0.2">
      <c r="A5" s="54" t="s">
        <v>30</v>
      </c>
      <c r="B5" s="97">
        <f>[1]Fevereiro!$E$5</f>
        <v>89.791666666666671</v>
      </c>
      <c r="C5" s="97">
        <f>[1]Fevereiro!$E$6</f>
        <v>86.208333333333329</v>
      </c>
      <c r="D5" s="97">
        <f>[1]Fevereiro!$E$7</f>
        <v>89.333333333333329</v>
      </c>
      <c r="E5" s="97">
        <f>[1]Fevereiro!$E$8</f>
        <v>82.625</v>
      </c>
      <c r="F5" s="97">
        <f>[1]Fevereiro!$E$9</f>
        <v>86</v>
      </c>
      <c r="G5" s="97">
        <f>[1]Fevereiro!$E$10</f>
        <v>81.166666666666671</v>
      </c>
      <c r="H5" s="97">
        <f>[1]Fevereiro!$E$11</f>
        <v>79.291666666666671</v>
      </c>
      <c r="I5" s="97">
        <f>[1]Fevereiro!$E$12</f>
        <v>75.208333333333329</v>
      </c>
      <c r="J5" s="97">
        <f>[1]Fevereiro!$E$13</f>
        <v>81.958333333333329</v>
      </c>
      <c r="K5" s="97">
        <f>[1]Fevereiro!$E$14</f>
        <v>82.875</v>
      </c>
      <c r="L5" s="97">
        <f>[1]Fevereiro!$E$15</f>
        <v>79.416666666666671</v>
      </c>
      <c r="M5" s="97">
        <f>[1]Fevereiro!$E$16</f>
        <v>86.625</v>
      </c>
      <c r="N5" s="97">
        <f>[1]Fevereiro!$E$17</f>
        <v>81.708333333333329</v>
      </c>
      <c r="O5" s="97">
        <f>[1]Fevereiro!$E$18</f>
        <v>77.875</v>
      </c>
      <c r="P5" s="97">
        <f>[1]Fevereiro!$E$19</f>
        <v>82.083333333333329</v>
      </c>
      <c r="Q5" s="97">
        <f>[1]Fevereiro!$E$20</f>
        <v>79.541666666666671</v>
      </c>
      <c r="R5" s="97">
        <f>[1]Fevereiro!$E$21</f>
        <v>87.041666666666671</v>
      </c>
      <c r="S5" s="97">
        <f>[1]Fevereiro!$E$22</f>
        <v>80.5</v>
      </c>
      <c r="T5" s="97">
        <f>[1]Fevereiro!$E$23</f>
        <v>76.75</v>
      </c>
      <c r="U5" s="97">
        <f>[1]Fevereiro!$E$24</f>
        <v>92.458333333333329</v>
      </c>
      <c r="V5" s="97">
        <f>[1]Fevereiro!$E$25</f>
        <v>82.041666666666671</v>
      </c>
      <c r="W5" s="97">
        <f>[1]Fevereiro!$E$26</f>
        <v>77.916666666666671</v>
      </c>
      <c r="X5" s="97">
        <f>[1]Fevereiro!$E$27</f>
        <v>76.791666666666671</v>
      </c>
      <c r="Y5" s="97">
        <f>[1]Fevereiro!$E$28</f>
        <v>94.458333333333329</v>
      </c>
      <c r="Z5" s="97">
        <f>[1]Fevereiro!$E$29</f>
        <v>78.63636363636364</v>
      </c>
      <c r="AA5" s="97">
        <f>[1]Fevereiro!$E$30</f>
        <v>81.625</v>
      </c>
      <c r="AB5" s="97">
        <f>[1]Fevereiro!$E$31</f>
        <v>75.583333333333329</v>
      </c>
      <c r="AC5" s="97">
        <f>[1]Fevereiro!$E$32</f>
        <v>75.625</v>
      </c>
      <c r="AD5" s="78">
        <f>AVERAGE(B5:AC5)</f>
        <v>82.183441558441572</v>
      </c>
    </row>
    <row r="6" spans="1:33" x14ac:dyDescent="0.2">
      <c r="A6" s="54" t="s">
        <v>0</v>
      </c>
      <c r="B6" s="11">
        <f>[2]Fevereiro!$E$5</f>
        <v>85.416666666666671</v>
      </c>
      <c r="C6" s="11">
        <f>[2]Fevereiro!$E$6</f>
        <v>89.333333333333329</v>
      </c>
      <c r="D6" s="11">
        <f>[2]Fevereiro!$E$7</f>
        <v>94.958333333333329</v>
      </c>
      <c r="E6" s="11">
        <f>[2]Fevereiro!$E$8</f>
        <v>81</v>
      </c>
      <c r="F6" s="11">
        <f>[2]Fevereiro!$E$9</f>
        <v>66.875</v>
      </c>
      <c r="G6" s="11">
        <f>[2]Fevereiro!$E$10</f>
        <v>67.416666666666671</v>
      </c>
      <c r="H6" s="11">
        <f>[2]Fevereiro!$E$11</f>
        <v>74.875</v>
      </c>
      <c r="I6" s="11">
        <f>[2]Fevereiro!$E$12</f>
        <v>72.416666666666671</v>
      </c>
      <c r="J6" s="11">
        <f>[2]Fevereiro!$E$13</f>
        <v>78.833333333333329</v>
      </c>
      <c r="K6" s="11">
        <f>[2]Fevereiro!$E$14</f>
        <v>81.458333333333329</v>
      </c>
      <c r="L6" s="11">
        <f>[2]Fevereiro!$E$15</f>
        <v>82.208333333333329</v>
      </c>
      <c r="M6" s="11">
        <f>[2]Fevereiro!$E$16</f>
        <v>84.291666666666671</v>
      </c>
      <c r="N6" s="11">
        <f>[2]Fevereiro!$E$17</f>
        <v>89.458333333333329</v>
      </c>
      <c r="O6" s="11">
        <f>[2]Fevereiro!$E$18</f>
        <v>83</v>
      </c>
      <c r="P6" s="11">
        <f>[2]Fevereiro!$E$19</f>
        <v>83.625</v>
      </c>
      <c r="Q6" s="11">
        <f>[2]Fevereiro!$E$20</f>
        <v>88.75</v>
      </c>
      <c r="R6" s="11">
        <f>[2]Fevereiro!$E$21</f>
        <v>89.333333333333329</v>
      </c>
      <c r="S6" s="11">
        <f>[2]Fevereiro!$E$22</f>
        <v>59.208333333333336</v>
      </c>
      <c r="T6" s="11">
        <f>[2]Fevereiro!$E$23</f>
        <v>73</v>
      </c>
      <c r="U6" s="11">
        <f>[2]Fevereiro!$E$24</f>
        <v>88.041666666666671</v>
      </c>
      <c r="V6" s="11">
        <f>[2]Fevereiro!$E$25</f>
        <v>86.416666666666671</v>
      </c>
      <c r="W6" s="11">
        <f>[2]Fevereiro!$E$26</f>
        <v>81.708333333333329</v>
      </c>
      <c r="X6" s="11">
        <f>[2]Fevereiro!$E$27</f>
        <v>91.208333333333329</v>
      </c>
      <c r="Y6" s="11">
        <f>[2]Fevereiro!$E$28</f>
        <v>93.166666666666671</v>
      </c>
      <c r="Z6" s="11">
        <f>[2]Fevereiro!$E$29</f>
        <v>81.5</v>
      </c>
      <c r="AA6" s="11">
        <f>[2]Fevereiro!$E$30</f>
        <v>88.75</v>
      </c>
      <c r="AB6" s="11">
        <f>[2]Fevereiro!$E$31</f>
        <v>86.791666666666671</v>
      </c>
      <c r="AC6" s="11">
        <f>[2]Fevereiro!$E$32</f>
        <v>88.708333333333329</v>
      </c>
      <c r="AD6" s="78">
        <f t="shared" ref="AD6:AD49" si="1">AVERAGE(B6:AC6)</f>
        <v>82.5625</v>
      </c>
    </row>
    <row r="7" spans="1:33" x14ac:dyDescent="0.2">
      <c r="A7" s="54" t="s">
        <v>89</v>
      </c>
      <c r="B7" s="11">
        <f>[3]Fevereiro!$E$5</f>
        <v>89.541666666666671</v>
      </c>
      <c r="C7" s="11">
        <f>[3]Fevereiro!$E$6</f>
        <v>87.208333333333329</v>
      </c>
      <c r="D7" s="11">
        <f>[3]Fevereiro!$E$7</f>
        <v>96.125</v>
      </c>
      <c r="E7" s="11">
        <f>[3]Fevereiro!$E$8</f>
        <v>86</v>
      </c>
      <c r="F7" s="11">
        <f>[3]Fevereiro!$E$9</f>
        <v>75.458333333333329</v>
      </c>
      <c r="G7" s="11">
        <f>[3]Fevereiro!$E$10</f>
        <v>79.541666666666671</v>
      </c>
      <c r="H7" s="11">
        <f>[3]Fevereiro!$E$11</f>
        <v>81.875</v>
      </c>
      <c r="I7" s="11">
        <f>[3]Fevereiro!$E$12</f>
        <v>77.833333333333329</v>
      </c>
      <c r="J7" s="11">
        <f>[3]Fevereiro!$E$13</f>
        <v>78.125</v>
      </c>
      <c r="K7" s="11">
        <f>[3]Fevereiro!$E$14</f>
        <v>89.875</v>
      </c>
      <c r="L7" s="11">
        <f>[3]Fevereiro!$E$15</f>
        <v>85.833333333333329</v>
      </c>
      <c r="M7" s="11">
        <f>[3]Fevereiro!$E$16</f>
        <v>87.666666666666671</v>
      </c>
      <c r="N7" s="11">
        <f>[3]Fevereiro!$E$17</f>
        <v>92.083333333333329</v>
      </c>
      <c r="O7" s="11">
        <f>[3]Fevereiro!$E$18</f>
        <v>83.666666666666671</v>
      </c>
      <c r="P7" s="11">
        <f>[3]Fevereiro!$E$19</f>
        <v>84.125</v>
      </c>
      <c r="Q7" s="11">
        <f>[3]Fevereiro!$E$20</f>
        <v>86.708333333333329</v>
      </c>
      <c r="R7" s="11">
        <f>[3]Fevereiro!$E$21</f>
        <v>84.208333333333329</v>
      </c>
      <c r="S7" s="11">
        <f>[3]Fevereiro!$E$22</f>
        <v>73.166666666666671</v>
      </c>
      <c r="T7" s="11">
        <f>[3]Fevereiro!$E$23</f>
        <v>71.958333333333329</v>
      </c>
      <c r="U7" s="11">
        <f>[3]Fevereiro!$E$24</f>
        <v>87.791666666666671</v>
      </c>
      <c r="V7" s="11">
        <f>[3]Fevereiro!$E$25</f>
        <v>92.583333333333329</v>
      </c>
      <c r="W7" s="11">
        <f>[3]Fevereiro!$E$26</f>
        <v>83.708333333333329</v>
      </c>
      <c r="X7" s="11">
        <f>[3]Fevereiro!$E$27</f>
        <v>83.833333333333329</v>
      </c>
      <c r="Y7" s="11">
        <f>[3]Fevereiro!$E$28</f>
        <v>96.166666666666671</v>
      </c>
      <c r="Z7" s="11">
        <f>[3]Fevereiro!$E$29</f>
        <v>84.875</v>
      </c>
      <c r="AA7" s="11">
        <f>[3]Fevereiro!$E$30</f>
        <v>84.083333333333329</v>
      </c>
      <c r="AB7" s="11">
        <f>[3]Fevereiro!$E$31</f>
        <v>78.166666666666671</v>
      </c>
      <c r="AC7" s="11">
        <f>[3]Fevereiro!$E$32</f>
        <v>79.25</v>
      </c>
      <c r="AD7" s="78">
        <f t="shared" si="1"/>
        <v>84.337797619047606</v>
      </c>
    </row>
    <row r="8" spans="1:33" x14ac:dyDescent="0.2">
      <c r="A8" s="54" t="s">
        <v>1</v>
      </c>
      <c r="B8" s="11">
        <f>[4]Fevereiro!$E$5</f>
        <v>82.333333333333329</v>
      </c>
      <c r="C8" s="11">
        <f>[4]Fevereiro!$E$6</f>
        <v>80.666666666666671</v>
      </c>
      <c r="D8" s="11">
        <f>[4]Fevereiro!$E$7</f>
        <v>89.083333333333329</v>
      </c>
      <c r="E8" s="11">
        <f>[4]Fevereiro!$E$8</f>
        <v>89.75</v>
      </c>
      <c r="F8" s="11">
        <f>[4]Fevereiro!$E$9</f>
        <v>78.916666666666671</v>
      </c>
      <c r="G8" s="11">
        <f>[4]Fevereiro!$E$10</f>
        <v>75.916666666666671</v>
      </c>
      <c r="H8" s="11">
        <f>[4]Fevereiro!$E$11</f>
        <v>78.708333333333329</v>
      </c>
      <c r="I8" s="11">
        <f>[4]Fevereiro!$E$12</f>
        <v>76.75</v>
      </c>
      <c r="J8" s="11">
        <f>[4]Fevereiro!$E$13</f>
        <v>76.041666666666671</v>
      </c>
      <c r="K8" s="11">
        <f>[4]Fevereiro!$E$14</f>
        <v>91.166666666666671</v>
      </c>
      <c r="L8" s="11">
        <f>[4]Fevereiro!$E$15</f>
        <v>81.083333333333329</v>
      </c>
      <c r="M8" s="11">
        <f>[4]Fevereiro!$E$16</f>
        <v>86.041666666666671</v>
      </c>
      <c r="N8" s="11">
        <f>[4]Fevereiro!$E$17</f>
        <v>83.166666666666671</v>
      </c>
      <c r="O8" s="11">
        <f>[4]Fevereiro!$E$18</f>
        <v>77.958333333333329</v>
      </c>
      <c r="P8" s="11">
        <f>[4]Fevereiro!$E$19</f>
        <v>77</v>
      </c>
      <c r="Q8" s="11">
        <f>[4]Fevereiro!$E$20</f>
        <v>78.791666666666671</v>
      </c>
      <c r="R8" s="11">
        <f>[4]Fevereiro!$E$21</f>
        <v>81.083333333333329</v>
      </c>
      <c r="S8" s="11">
        <f>[4]Fevereiro!$E$22</f>
        <v>71.625</v>
      </c>
      <c r="T8" s="11">
        <f>[4]Fevereiro!$E$23</f>
        <v>67.625</v>
      </c>
      <c r="U8" s="11">
        <f>[4]Fevereiro!$E$24</f>
        <v>84</v>
      </c>
      <c r="V8" s="11">
        <f>[4]Fevereiro!$E$25</f>
        <v>84.166666666666671</v>
      </c>
      <c r="W8" s="11">
        <f>[4]Fevereiro!$E$26</f>
        <v>76.625</v>
      </c>
      <c r="X8" s="11">
        <f>[4]Fevereiro!$E$27</f>
        <v>75.208333333333329</v>
      </c>
      <c r="Y8" s="11">
        <f>[4]Fevereiro!$E$28</f>
        <v>92.208333333333329</v>
      </c>
      <c r="Z8" s="11">
        <f>[4]Fevereiro!$E$29</f>
        <v>81.958333333333329</v>
      </c>
      <c r="AA8" s="11">
        <f>[4]Fevereiro!$E$30</f>
        <v>77.75</v>
      </c>
      <c r="AB8" s="11">
        <f>[4]Fevereiro!$E$31</f>
        <v>75</v>
      </c>
      <c r="AC8" s="11">
        <f>[4]Fevereiro!$E$32</f>
        <v>67.875</v>
      </c>
      <c r="AD8" s="78">
        <f t="shared" si="1"/>
        <v>79.946428571428569</v>
      </c>
    </row>
    <row r="9" spans="1:33" hidden="1" x14ac:dyDescent="0.2">
      <c r="A9" s="108" t="s">
        <v>152</v>
      </c>
      <c r="B9" s="11" t="str">
        <f>[5]Fevereiro!$E$5</f>
        <v>*</v>
      </c>
      <c r="C9" s="11" t="str">
        <f>[5]Fevereiro!$E$6</f>
        <v>*</v>
      </c>
      <c r="D9" s="11" t="str">
        <f>[5]Fevereiro!$E$7</f>
        <v>*</v>
      </c>
      <c r="E9" s="11" t="str">
        <f>[5]Fevereiro!$E$8</f>
        <v>*</v>
      </c>
      <c r="F9" s="11" t="str">
        <f>[5]Fevereiro!$E$9</f>
        <v>*</v>
      </c>
      <c r="G9" s="11" t="str">
        <f>[5]Fevereiro!$E$10</f>
        <v>*</v>
      </c>
      <c r="H9" s="11" t="str">
        <f>[5]Fevereiro!$E$11</f>
        <v>*</v>
      </c>
      <c r="I9" s="11" t="str">
        <f>[5]Fevereiro!$E$12</f>
        <v>*</v>
      </c>
      <c r="J9" s="11" t="str">
        <f>[5]Fevereiro!$E$13</f>
        <v>*</v>
      </c>
      <c r="K9" s="11" t="str">
        <f>[5]Fevereiro!$E$14</f>
        <v>*</v>
      </c>
      <c r="L9" s="11" t="str">
        <f>[5]Fevereiro!$E$15</f>
        <v>*</v>
      </c>
      <c r="M9" s="11" t="str">
        <f>[5]Fevereiro!$E$16</f>
        <v>*</v>
      </c>
      <c r="N9" s="11" t="str">
        <f>[5]Fevereiro!$E$17</f>
        <v>*</v>
      </c>
      <c r="O9" s="11" t="str">
        <f>[5]Fevereiro!$E$18</f>
        <v>*</v>
      </c>
      <c r="P9" s="11" t="str">
        <f>[5]Fevereiro!$E$19</f>
        <v>*</v>
      </c>
      <c r="Q9" s="11" t="str">
        <f>[5]Fevereiro!$E$20</f>
        <v>*</v>
      </c>
      <c r="R9" s="11" t="str">
        <f>[5]Fevereiro!$E$21</f>
        <v>*</v>
      </c>
      <c r="S9" s="11" t="str">
        <f>[5]Fevereiro!$E$22</f>
        <v>*</v>
      </c>
      <c r="T9" s="11" t="str">
        <f>[5]Fevereiro!$E$23</f>
        <v>*</v>
      </c>
      <c r="U9" s="11" t="str">
        <f>[5]Fevereiro!$E$24</f>
        <v>*</v>
      </c>
      <c r="V9" s="11" t="str">
        <f>[5]Fevereiro!$E$25</f>
        <v>*</v>
      </c>
      <c r="W9" s="11" t="str">
        <f>[5]Fevereiro!$E$26</f>
        <v>*</v>
      </c>
      <c r="X9" s="11" t="str">
        <f>[5]Fevereiro!$E$27</f>
        <v>*</v>
      </c>
      <c r="Y9" s="11" t="str">
        <f>[5]Fevereiro!$E$28</f>
        <v>*</v>
      </c>
      <c r="Z9" s="11" t="str">
        <f>[5]Fevereiro!$E$29</f>
        <v>*</v>
      </c>
      <c r="AA9" s="11" t="str">
        <f>[5]Fevereiro!$E$30</f>
        <v>*</v>
      </c>
      <c r="AB9" s="11" t="str">
        <f>[5]Fevereiro!$E$31</f>
        <v>*</v>
      </c>
      <c r="AC9" s="11" t="str">
        <f>[5]Fevereiro!$E$32</f>
        <v>*</v>
      </c>
      <c r="AD9" s="78" t="e">
        <f t="shared" si="1"/>
        <v>#DIV/0!</v>
      </c>
    </row>
    <row r="10" spans="1:33" x14ac:dyDescent="0.2">
      <c r="A10" s="54" t="s">
        <v>96</v>
      </c>
      <c r="B10" s="11">
        <f>[6]Fevereiro!$E$5</f>
        <v>91</v>
      </c>
      <c r="C10" s="11">
        <f>[6]Fevereiro!$E$6</f>
        <v>90.708333333333329</v>
      </c>
      <c r="D10" s="11">
        <f>[6]Fevereiro!$E$7</f>
        <v>97.333333333333329</v>
      </c>
      <c r="E10" s="11">
        <f>[6]Fevereiro!$E$8</f>
        <v>90.125</v>
      </c>
      <c r="F10" s="11">
        <f>[6]Fevereiro!$E$9</f>
        <v>89.833333333333329</v>
      </c>
      <c r="G10" s="11">
        <f>[6]Fevereiro!$E$10</f>
        <v>84.125</v>
      </c>
      <c r="H10" s="11">
        <f>[6]Fevereiro!$E$11</f>
        <v>93.916666666666671</v>
      </c>
      <c r="I10" s="11">
        <f>[6]Fevereiro!$E$12</f>
        <v>83.75</v>
      </c>
      <c r="J10" s="11">
        <f>[6]Fevereiro!$E$13</f>
        <v>84.958333333333329</v>
      </c>
      <c r="K10" s="11">
        <f>[6]Fevereiro!$E$14</f>
        <v>93.791666666666671</v>
      </c>
      <c r="L10" s="11">
        <f>[6]Fevereiro!$E$15</f>
        <v>88.375</v>
      </c>
      <c r="M10" s="11">
        <f>[6]Fevereiro!$E$16</f>
        <v>89.458333333333329</v>
      </c>
      <c r="N10" s="11">
        <f>[6]Fevereiro!$E$17</f>
        <v>86.5</v>
      </c>
      <c r="O10" s="11">
        <f>[6]Fevereiro!$E$18</f>
        <v>77.291666666666671</v>
      </c>
      <c r="P10" s="11">
        <f>[6]Fevereiro!$E$19</f>
        <v>90.333333333333329</v>
      </c>
      <c r="Q10" s="11">
        <f>[6]Fevereiro!$E$20</f>
        <v>92.25</v>
      </c>
      <c r="R10" s="11">
        <f>[6]Fevereiro!$E$21</f>
        <v>93.375</v>
      </c>
      <c r="S10" s="11">
        <f>[6]Fevereiro!$E$22</f>
        <v>84.583333333333329</v>
      </c>
      <c r="T10" s="11">
        <f>[6]Fevereiro!$E$23</f>
        <v>79.541666666666671</v>
      </c>
      <c r="U10" s="11">
        <f>[6]Fevereiro!$E$24</f>
        <v>91.875</v>
      </c>
      <c r="V10" s="11">
        <f>[6]Fevereiro!$E$25</f>
        <v>93.541666666666671</v>
      </c>
      <c r="W10" s="11">
        <f>[6]Fevereiro!$E$26</f>
        <v>85.5</v>
      </c>
      <c r="X10" s="11">
        <f>[6]Fevereiro!$E$27</f>
        <v>85.791666666666671</v>
      </c>
      <c r="Y10" s="11">
        <f>[6]Fevereiro!$E$28</f>
        <v>94.083333333333329</v>
      </c>
      <c r="Z10" s="11">
        <f>[6]Fevereiro!$E$29</f>
        <v>80.416666666666671</v>
      </c>
      <c r="AA10" s="11">
        <f>[6]Fevereiro!$E$30</f>
        <v>86.291666666666671</v>
      </c>
      <c r="AB10" s="11">
        <f>[6]Fevereiro!$E$31</f>
        <v>88.291666666666671</v>
      </c>
      <c r="AC10" s="11">
        <f>[6]Fevereiro!$E$32</f>
        <v>82.791666666666671</v>
      </c>
      <c r="AD10" s="78">
        <f t="shared" si="1"/>
        <v>88.208333333333329</v>
      </c>
    </row>
    <row r="11" spans="1:33" x14ac:dyDescent="0.2">
      <c r="A11" s="54" t="s">
        <v>52</v>
      </c>
      <c r="B11" s="11">
        <f>[7]Fevereiro!$E$5</f>
        <v>73.375</v>
      </c>
      <c r="C11" s="11">
        <f>[7]Fevereiro!$E$6</f>
        <v>76.777777777777771</v>
      </c>
      <c r="D11" s="11">
        <f>[7]Fevereiro!$E$7</f>
        <v>82.333333333333329</v>
      </c>
      <c r="E11" s="11">
        <f>[7]Fevereiro!$E$8</f>
        <v>68.7</v>
      </c>
      <c r="F11" s="11">
        <f>[7]Fevereiro!$E$9</f>
        <v>69.4375</v>
      </c>
      <c r="G11" s="11">
        <f>[7]Fevereiro!$E$10</f>
        <v>65.5</v>
      </c>
      <c r="H11" s="11">
        <f>[7]Fevereiro!$E$11</f>
        <v>77.117647058823536</v>
      </c>
      <c r="I11" s="11">
        <f>[7]Fevereiro!$E$12</f>
        <v>66.230769230769226</v>
      </c>
      <c r="J11" s="11">
        <f>[7]Fevereiro!$E$13</f>
        <v>72.545454545454547</v>
      </c>
      <c r="K11" s="11">
        <f>[7]Fevereiro!$E$14</f>
        <v>82.666666666666671</v>
      </c>
      <c r="L11" s="11">
        <f>[7]Fevereiro!$E$15</f>
        <v>76</v>
      </c>
      <c r="M11" s="11">
        <f>[7]Fevereiro!$E$16</f>
        <v>82</v>
      </c>
      <c r="N11" s="11">
        <f>[7]Fevereiro!$E$17</f>
        <v>70.3</v>
      </c>
      <c r="O11" s="11">
        <f>[7]Fevereiro!$E$18</f>
        <v>60</v>
      </c>
      <c r="P11" s="11">
        <f>[7]Fevereiro!$E$19</f>
        <v>72.13333333333334</v>
      </c>
      <c r="Q11" s="11">
        <f>[7]Fevereiro!$E$20</f>
        <v>67.375</v>
      </c>
      <c r="R11" s="11">
        <f>[7]Fevereiro!$E$21</f>
        <v>83.125</v>
      </c>
      <c r="S11" s="11">
        <f>[7]Fevereiro!$E$22</f>
        <v>70.666666666666671</v>
      </c>
      <c r="T11" s="11">
        <f>[7]Fevereiro!$E$23</f>
        <v>70.083333333333329</v>
      </c>
      <c r="U11" s="11">
        <f>[7]Fevereiro!$E$24</f>
        <v>83.6</v>
      </c>
      <c r="V11" s="11">
        <f>[7]Fevereiro!$E$25</f>
        <v>84.125</v>
      </c>
      <c r="W11" s="11">
        <f>[7]Fevereiro!$E$26</f>
        <v>71.8</v>
      </c>
      <c r="X11" s="11">
        <f>[7]Fevereiro!$E$27</f>
        <v>69.181818181818187</v>
      </c>
      <c r="Y11" s="11">
        <f>[7]Fevereiro!$E$28</f>
        <v>91.75</v>
      </c>
      <c r="Z11" s="11">
        <f>[7]Fevereiro!$E$29</f>
        <v>59.666666666666664</v>
      </c>
      <c r="AA11" s="11">
        <f>[7]Fevereiro!$E$30</f>
        <v>74.181818181818187</v>
      </c>
      <c r="AB11" s="11">
        <f>[7]Fevereiro!$E$31</f>
        <v>64.3</v>
      </c>
      <c r="AC11" s="11">
        <f>[7]Fevereiro!$E$32</f>
        <v>69.541666666666671</v>
      </c>
      <c r="AD11" s="78">
        <f t="shared" si="1"/>
        <v>73.375516130111706</v>
      </c>
    </row>
    <row r="12" spans="1:33" hidden="1" x14ac:dyDescent="0.2">
      <c r="A12" s="109" t="s">
        <v>31</v>
      </c>
      <c r="B12" s="11" t="str">
        <f>[8]Fevereiro!$E$5</f>
        <v>*</v>
      </c>
      <c r="C12" s="11" t="str">
        <f>[8]Fevereiro!$E$6</f>
        <v>*</v>
      </c>
      <c r="D12" s="11" t="str">
        <f>[8]Fevereiro!$E$7</f>
        <v>*</v>
      </c>
      <c r="E12" s="11" t="str">
        <f>[8]Fevereiro!$E$8</f>
        <v>*</v>
      </c>
      <c r="F12" s="11" t="str">
        <f>[8]Fevereiro!$E$9</f>
        <v>*</v>
      </c>
      <c r="G12" s="11" t="str">
        <f>[8]Fevereiro!$E$10</f>
        <v>*</v>
      </c>
      <c r="H12" s="11" t="str">
        <f>[8]Fevereiro!$E$11</f>
        <v>*</v>
      </c>
      <c r="I12" s="11" t="str">
        <f>[8]Fevereiro!$E$12</f>
        <v>*</v>
      </c>
      <c r="J12" s="11" t="str">
        <f>[8]Fevereiro!$E$13</f>
        <v>*</v>
      </c>
      <c r="K12" s="11" t="str">
        <f>[8]Fevereiro!$E$14</f>
        <v>*</v>
      </c>
      <c r="L12" s="11" t="str">
        <f>[8]Fevereiro!$E$15</f>
        <v>*</v>
      </c>
      <c r="M12" s="11" t="str">
        <f>[8]Fevereiro!$E$16</f>
        <v>*</v>
      </c>
      <c r="N12" s="11" t="str">
        <f>[8]Fevereiro!$E$17</f>
        <v>*</v>
      </c>
      <c r="O12" s="11" t="str">
        <f>[8]Fevereiro!$E$18</f>
        <v>*</v>
      </c>
      <c r="P12" s="11" t="str">
        <f>[8]Fevereiro!$E$19</f>
        <v>*</v>
      </c>
      <c r="Q12" s="11" t="str">
        <f>[8]Fevereiro!$E$20</f>
        <v>*</v>
      </c>
      <c r="R12" s="11" t="str">
        <f>[8]Fevereiro!$E$21</f>
        <v>*</v>
      </c>
      <c r="S12" s="11" t="str">
        <f>[8]Fevereiro!$E$22</f>
        <v>*</v>
      </c>
      <c r="T12" s="11" t="str">
        <f>[8]Fevereiro!$E$23</f>
        <v>*</v>
      </c>
      <c r="U12" s="11" t="str">
        <f>[8]Fevereiro!$E$24</f>
        <v>*</v>
      </c>
      <c r="V12" s="11" t="str">
        <f>[8]Fevereiro!$E$25</f>
        <v>*</v>
      </c>
      <c r="W12" s="11" t="str">
        <f>[8]Fevereiro!$E$26</f>
        <v>*</v>
      </c>
      <c r="X12" s="11" t="str">
        <f>[8]Fevereiro!$E$27</f>
        <v>*</v>
      </c>
      <c r="Y12" s="11" t="str">
        <f>[8]Fevereiro!$E$28</f>
        <v>*</v>
      </c>
      <c r="Z12" s="11" t="str">
        <f>[8]Fevereiro!$E$29</f>
        <v>*</v>
      </c>
      <c r="AA12" s="11" t="str">
        <f>[8]Fevereiro!$E$30</f>
        <v>*</v>
      </c>
      <c r="AB12" s="11" t="str">
        <f>[8]Fevereiro!$E$31</f>
        <v>*</v>
      </c>
      <c r="AC12" s="11" t="str">
        <f>[8]Fevereiro!$E$32</f>
        <v>*</v>
      </c>
      <c r="AD12" s="78" t="e">
        <f t="shared" si="1"/>
        <v>#DIV/0!</v>
      </c>
    </row>
    <row r="13" spans="1:33" x14ac:dyDescent="0.2">
      <c r="A13" s="54" t="s">
        <v>99</v>
      </c>
      <c r="B13" s="11" t="str">
        <f>[9]Fevereiro!$E$5</f>
        <v>*</v>
      </c>
      <c r="C13" s="11" t="str">
        <f>[9]Fevereiro!$E$6</f>
        <v>*</v>
      </c>
      <c r="D13" s="11" t="str">
        <f>[9]Fevereiro!$E$7</f>
        <v>*</v>
      </c>
      <c r="E13" s="11" t="str">
        <f>[9]Fevereiro!$E$8</f>
        <v>*</v>
      </c>
      <c r="F13" s="11" t="str">
        <f>[9]Fevereiro!$E$9</f>
        <v>*</v>
      </c>
      <c r="G13" s="11" t="str">
        <f>[9]Fevereiro!$E$10</f>
        <v>*</v>
      </c>
      <c r="H13" s="11" t="str">
        <f>[9]Fevereiro!$E$11</f>
        <v>*</v>
      </c>
      <c r="I13" s="11" t="str">
        <f>[9]Fevereiro!$E$12</f>
        <v>*</v>
      </c>
      <c r="J13" s="11">
        <f>[9]Fevereiro!$E$13</f>
        <v>80.541666666666671</v>
      </c>
      <c r="K13" s="11">
        <f>[9]Fevereiro!$E$14</f>
        <v>96.916666666666671</v>
      </c>
      <c r="L13" s="11">
        <f>[9]Fevereiro!$E$15</f>
        <v>87.583333333333329</v>
      </c>
      <c r="M13" s="11">
        <f>[9]Fevereiro!$E$16</f>
        <v>88</v>
      </c>
      <c r="N13" s="11">
        <f>[9]Fevereiro!$E$17</f>
        <v>93.625</v>
      </c>
      <c r="O13" s="11">
        <f>[9]Fevereiro!$E$18</f>
        <v>79.833333333333329</v>
      </c>
      <c r="P13" s="11">
        <f>[9]Fevereiro!$E$19</f>
        <v>87.833333333333329</v>
      </c>
      <c r="Q13" s="11">
        <f>[9]Fevereiro!$E$20</f>
        <v>82.708333333333329</v>
      </c>
      <c r="R13" s="11">
        <f>[9]Fevereiro!$E$21</f>
        <v>87.083333333333329</v>
      </c>
      <c r="S13" s="11">
        <f>[9]Fevereiro!$E$22</f>
        <v>67.875</v>
      </c>
      <c r="T13" s="11">
        <f>[9]Fevereiro!$E$23</f>
        <v>74.375</v>
      </c>
      <c r="U13" s="11">
        <f>[9]Fevereiro!$E$24</f>
        <v>85.083333333333329</v>
      </c>
      <c r="V13" s="11">
        <f>[9]Fevereiro!$E$25</f>
        <v>92.291666666666671</v>
      </c>
      <c r="W13" s="11">
        <f>[9]Fevereiro!$E$26</f>
        <v>80.791666666666671</v>
      </c>
      <c r="X13" s="11">
        <f>[9]Fevereiro!$E$27</f>
        <v>85.833333333333329</v>
      </c>
      <c r="Y13" s="11">
        <f>[9]Fevereiro!$E$28</f>
        <v>99.166666666666671</v>
      </c>
      <c r="Z13" s="11">
        <f>[9]Fevereiro!$E$29</f>
        <v>86.541666666666671</v>
      </c>
      <c r="AA13" s="11">
        <f>[9]Fevereiro!$E$30</f>
        <v>87.166666666666671</v>
      </c>
      <c r="AB13" s="11">
        <f>[9]Fevereiro!$E$31</f>
        <v>84.083333333333329</v>
      </c>
      <c r="AC13" s="11">
        <f>[9]Fevereiro!$E$32</f>
        <v>79.083333333333329</v>
      </c>
      <c r="AD13" s="78">
        <f t="shared" si="1"/>
        <v>85.320833333333354</v>
      </c>
    </row>
    <row r="14" spans="1:33" hidden="1" x14ac:dyDescent="0.2">
      <c r="A14" s="109" t="s">
        <v>103</v>
      </c>
      <c r="B14" s="11" t="str">
        <f>[10]Fevereiro!$E$5</f>
        <v>*</v>
      </c>
      <c r="C14" s="11" t="str">
        <f>[10]Fevereiro!$E$6</f>
        <v>*</v>
      </c>
      <c r="D14" s="11" t="str">
        <f>[10]Fevereiro!$E$7</f>
        <v>*</v>
      </c>
      <c r="E14" s="11" t="str">
        <f>[10]Fevereiro!$E$8</f>
        <v>*</v>
      </c>
      <c r="F14" s="11" t="str">
        <f>[10]Fevereiro!$E$9</f>
        <v>*</v>
      </c>
      <c r="G14" s="11" t="str">
        <f>[10]Fevereiro!$E$10</f>
        <v>*</v>
      </c>
      <c r="H14" s="11" t="str">
        <f>[10]Fevereiro!$E$11</f>
        <v>*</v>
      </c>
      <c r="I14" s="11" t="str">
        <f>[10]Fevereiro!$E$12</f>
        <v>*</v>
      </c>
      <c r="J14" s="11" t="str">
        <f>[10]Fevereiro!$E$13</f>
        <v>*</v>
      </c>
      <c r="K14" s="11" t="str">
        <f>[10]Fevereiro!$E$14</f>
        <v>*</v>
      </c>
      <c r="L14" s="11" t="str">
        <f>[10]Fevereiro!$E$15</f>
        <v>*</v>
      </c>
      <c r="M14" s="11" t="str">
        <f>[10]Fevereiro!$E$16</f>
        <v>*</v>
      </c>
      <c r="N14" s="11" t="str">
        <f>[10]Fevereiro!$E$17</f>
        <v>*</v>
      </c>
      <c r="O14" s="11" t="str">
        <f>[10]Fevereiro!$E$18</f>
        <v>*</v>
      </c>
      <c r="P14" s="11" t="str">
        <f>[10]Fevereiro!$E$19</f>
        <v>*</v>
      </c>
      <c r="Q14" s="11" t="str">
        <f>[10]Fevereiro!$E$20</f>
        <v>*</v>
      </c>
      <c r="R14" s="11" t="str">
        <f>[10]Fevereiro!$E$21</f>
        <v>*</v>
      </c>
      <c r="S14" s="11" t="str">
        <f>[10]Fevereiro!$E$22</f>
        <v>*</v>
      </c>
      <c r="T14" s="11" t="str">
        <f>[10]Fevereiro!$E$23</f>
        <v>*</v>
      </c>
      <c r="U14" s="11" t="str">
        <f>[10]Fevereiro!$E$24</f>
        <v>*</v>
      </c>
      <c r="V14" s="11" t="str">
        <f>[10]Fevereiro!$E$25</f>
        <v>*</v>
      </c>
      <c r="W14" s="11" t="str">
        <f>[10]Fevereiro!$E$26</f>
        <v>*</v>
      </c>
      <c r="X14" s="11" t="str">
        <f>[10]Fevereiro!$E$27</f>
        <v>*</v>
      </c>
      <c r="Y14" s="11" t="str">
        <f>[10]Fevereiro!$E$28</f>
        <v>*</v>
      </c>
      <c r="Z14" s="11" t="str">
        <f>[10]Fevereiro!$E$29</f>
        <v>*</v>
      </c>
      <c r="AA14" s="11" t="str">
        <f>[10]Fevereiro!$E$30</f>
        <v>*</v>
      </c>
      <c r="AB14" s="11" t="str">
        <f>[10]Fevereiro!$E$31</f>
        <v>*</v>
      </c>
      <c r="AC14" s="11" t="str">
        <f>[10]Fevereiro!$E$32</f>
        <v>*</v>
      </c>
      <c r="AD14" s="78" t="e">
        <f t="shared" si="1"/>
        <v>#DIV/0!</v>
      </c>
      <c r="AG14" t="s">
        <v>35</v>
      </c>
    </row>
    <row r="15" spans="1:33" x14ac:dyDescent="0.2">
      <c r="A15" s="54" t="s">
        <v>106</v>
      </c>
      <c r="B15" s="11">
        <f>[11]Fevereiro!$E$5</f>
        <v>91.916666666666671</v>
      </c>
      <c r="C15" s="11">
        <f>[11]Fevereiro!$E$6</f>
        <v>92.291666666666671</v>
      </c>
      <c r="D15" s="11">
        <f>[11]Fevereiro!$E$7</f>
        <v>98.416666666666671</v>
      </c>
      <c r="E15" s="11">
        <f>[11]Fevereiro!$E$8</f>
        <v>83.458333333333329</v>
      </c>
      <c r="F15" s="11">
        <f>[11]Fevereiro!$E$9</f>
        <v>71.208333333333329</v>
      </c>
      <c r="G15" s="11">
        <f>[11]Fevereiro!$E$10</f>
        <v>69.875</v>
      </c>
      <c r="H15" s="11">
        <f>[11]Fevereiro!$E$11</f>
        <v>76.666666666666671</v>
      </c>
      <c r="I15" s="11">
        <f>[11]Fevereiro!$E$12</f>
        <v>73.166666666666671</v>
      </c>
      <c r="J15" s="11">
        <f>[11]Fevereiro!$E$13</f>
        <v>73.958333333333329</v>
      </c>
      <c r="K15" s="11">
        <f>[11]Fevereiro!$E$14</f>
        <v>85.125</v>
      </c>
      <c r="L15" s="11">
        <f>[11]Fevereiro!$E$15</f>
        <v>86.583333333333329</v>
      </c>
      <c r="M15" s="11">
        <f>[11]Fevereiro!$E$16</f>
        <v>85.541666666666671</v>
      </c>
      <c r="N15" s="11">
        <f>[11]Fevereiro!$E$17</f>
        <v>90.083333333333329</v>
      </c>
      <c r="O15" s="11">
        <f>[11]Fevereiro!$E$18</f>
        <v>82.708333333333329</v>
      </c>
      <c r="P15" s="11">
        <f>[11]Fevereiro!$E$19</f>
        <v>81.75</v>
      </c>
      <c r="Q15" s="11">
        <f>[11]Fevereiro!$E$20</f>
        <v>86.458333333333329</v>
      </c>
      <c r="R15" s="11">
        <f>[11]Fevereiro!$E$21</f>
        <v>89.458333333333329</v>
      </c>
      <c r="S15" s="11">
        <f>[11]Fevereiro!$E$22</f>
        <v>64.5</v>
      </c>
      <c r="T15" s="11">
        <f>[11]Fevereiro!$E$23</f>
        <v>76.5</v>
      </c>
      <c r="U15" s="11">
        <f>[11]Fevereiro!$E$24</f>
        <v>97.5</v>
      </c>
      <c r="V15" s="11">
        <f>[11]Fevereiro!$E$25</f>
        <v>93.958333333333329</v>
      </c>
      <c r="W15" s="11">
        <f>[11]Fevereiro!$E$26</f>
        <v>87.958333333333329</v>
      </c>
      <c r="X15" s="11">
        <f>[11]Fevereiro!$E$27</f>
        <v>86.958333333333329</v>
      </c>
      <c r="Y15" s="11">
        <f>[11]Fevereiro!$E$28</f>
        <v>96.291666666666671</v>
      </c>
      <c r="Z15" s="11">
        <f>[11]Fevereiro!$E$29</f>
        <v>88.75</v>
      </c>
      <c r="AA15" s="11">
        <f>[11]Fevereiro!$E$30</f>
        <v>91.708333333333329</v>
      </c>
      <c r="AB15" s="11">
        <f>[11]Fevereiro!$E$31</f>
        <v>90.708333333333329</v>
      </c>
      <c r="AC15" s="11">
        <f>[11]Fevereiro!$E$32</f>
        <v>87.125</v>
      </c>
      <c r="AD15" s="78">
        <f t="shared" si="1"/>
        <v>85.022321428571431</v>
      </c>
      <c r="AG15" t="s">
        <v>35</v>
      </c>
    </row>
    <row r="16" spans="1:33" x14ac:dyDescent="0.2">
      <c r="A16" s="54" t="s">
        <v>153</v>
      </c>
      <c r="B16" s="11">
        <f>[12]Fevereiro!$E$5</f>
        <v>94</v>
      </c>
      <c r="C16" s="11">
        <f>[12]Fevereiro!$E$6</f>
        <v>92</v>
      </c>
      <c r="D16" s="11" t="str">
        <f>[12]Fevereiro!$E$7</f>
        <v>*</v>
      </c>
      <c r="E16" s="11">
        <f>[12]Fevereiro!$E$8</f>
        <v>98</v>
      </c>
      <c r="F16" s="11" t="str">
        <f>[12]Fevereiro!$E$9</f>
        <v>*</v>
      </c>
      <c r="G16" s="11">
        <f>[12]Fevereiro!$E$10</f>
        <v>98.571428571428569</v>
      </c>
      <c r="H16" s="11">
        <f>[12]Fevereiro!$E$11</f>
        <v>92</v>
      </c>
      <c r="I16" s="11">
        <f>[12]Fevereiro!$E$12</f>
        <v>78.900000000000006</v>
      </c>
      <c r="J16" s="11">
        <f>[12]Fevereiro!$E$13</f>
        <v>79.181818181818187</v>
      </c>
      <c r="K16" s="11">
        <f>[12]Fevereiro!$E$14</f>
        <v>96.666666666666671</v>
      </c>
      <c r="L16" s="11">
        <f>[12]Fevereiro!$E$15</f>
        <v>72.5</v>
      </c>
      <c r="M16" s="11">
        <f>[12]Fevereiro!$E$16</f>
        <v>90.75</v>
      </c>
      <c r="N16" s="11">
        <f>[12]Fevereiro!$E$17</f>
        <v>91.333333333333329</v>
      </c>
      <c r="O16" s="11">
        <f>[12]Fevereiro!$E$18</f>
        <v>76.272727272727266</v>
      </c>
      <c r="P16" s="11">
        <f>[12]Fevereiro!$E$19</f>
        <v>97.25</v>
      </c>
      <c r="Q16" s="11">
        <f>[12]Fevereiro!$E$20</f>
        <v>100</v>
      </c>
      <c r="R16" s="11" t="str">
        <f>[12]Fevereiro!$E$21</f>
        <v>*</v>
      </c>
      <c r="S16" s="11">
        <f>[12]Fevereiro!$E$22</f>
        <v>85.428571428571431</v>
      </c>
      <c r="T16" s="11">
        <f>[12]Fevereiro!$E$23</f>
        <v>96.5</v>
      </c>
      <c r="U16" s="11" t="str">
        <f>[12]Fevereiro!$E$24</f>
        <v>*</v>
      </c>
      <c r="V16" s="11">
        <f>[12]Fevereiro!$E$25</f>
        <v>100</v>
      </c>
      <c r="W16" s="11">
        <f>[12]Fevereiro!$E$26</f>
        <v>74.25</v>
      </c>
      <c r="X16" s="11">
        <f>[12]Fevereiro!$E$27</f>
        <v>98.5</v>
      </c>
      <c r="Y16" s="11" t="str">
        <f>[12]Fevereiro!$E$28</f>
        <v>*</v>
      </c>
      <c r="Z16" s="11">
        <f>[12]Fevereiro!$E$29</f>
        <v>73.875</v>
      </c>
      <c r="AA16" s="11">
        <f>[12]Fevereiro!$E$30</f>
        <v>83</v>
      </c>
      <c r="AB16" s="11">
        <f>[12]Fevereiro!$E$31</f>
        <v>71.400000000000006</v>
      </c>
      <c r="AC16" s="11">
        <f>[12]Fevereiro!$E$32</f>
        <v>70.166666666666671</v>
      </c>
      <c r="AD16" s="78">
        <f>AVERAGE(B16:AC16)</f>
        <v>87.415052700922274</v>
      </c>
    </row>
    <row r="17" spans="1:33" x14ac:dyDescent="0.2">
      <c r="A17" s="54" t="s">
        <v>2</v>
      </c>
      <c r="B17" s="11">
        <f>[13]Fevereiro!$E$5</f>
        <v>85.666666666666671</v>
      </c>
      <c r="C17" s="11">
        <f>[13]Fevereiro!$E$6</f>
        <v>76.583333333333329</v>
      </c>
      <c r="D17" s="11">
        <f>[13]Fevereiro!$E$7</f>
        <v>84.166666666666671</v>
      </c>
      <c r="E17" s="11">
        <f>[13]Fevereiro!$E$8</f>
        <v>84.958333333333329</v>
      </c>
      <c r="F17" s="11">
        <f>[13]Fevereiro!$E$9</f>
        <v>73.583333333333329</v>
      </c>
      <c r="G17" s="11">
        <f>[13]Fevereiro!$E$10</f>
        <v>75.5</v>
      </c>
      <c r="H17" s="11">
        <f>[13]Fevereiro!$E$11</f>
        <v>84.5</v>
      </c>
      <c r="I17" s="11">
        <f>[13]Fevereiro!$E$12</f>
        <v>78.333333333333329</v>
      </c>
      <c r="J17" s="11">
        <f>[13]Fevereiro!$E$13</f>
        <v>77.416666666666671</v>
      </c>
      <c r="K17" s="11">
        <f>[13]Fevereiro!$E$14</f>
        <v>84.333333333333329</v>
      </c>
      <c r="L17" s="11">
        <f>[13]Fevereiro!$E$15</f>
        <v>81.541666666666671</v>
      </c>
      <c r="M17" s="11">
        <f>[13]Fevereiro!$E$16</f>
        <v>80.541666666666671</v>
      </c>
      <c r="N17" s="11">
        <f>[13]Fevereiro!$E$17</f>
        <v>78.208333333333329</v>
      </c>
      <c r="O17" s="11">
        <f>[13]Fevereiro!$E$18</f>
        <v>70.041666666666671</v>
      </c>
      <c r="P17" s="11">
        <f>[13]Fevereiro!$E$19</f>
        <v>77.5</v>
      </c>
      <c r="Q17" s="11">
        <f>[13]Fevereiro!$E$20</f>
        <v>80.541666666666671</v>
      </c>
      <c r="R17" s="11">
        <f>[13]Fevereiro!$E$21</f>
        <v>81.875</v>
      </c>
      <c r="S17" s="11">
        <f>[13]Fevereiro!$E$22</f>
        <v>74.625</v>
      </c>
      <c r="T17" s="11">
        <f>[13]Fevereiro!$E$23</f>
        <v>69.625</v>
      </c>
      <c r="U17" s="11">
        <f>[13]Fevereiro!$E$24</f>
        <v>82.458333333333329</v>
      </c>
      <c r="V17" s="11">
        <f>[13]Fevereiro!$E$25</f>
        <v>85.541666666666671</v>
      </c>
      <c r="W17" s="11">
        <f>[13]Fevereiro!$E$26</f>
        <v>72.916666666666671</v>
      </c>
      <c r="X17" s="11">
        <f>[13]Fevereiro!$E$27</f>
        <v>76.75</v>
      </c>
      <c r="Y17" s="11">
        <f>[13]Fevereiro!$E$28</f>
        <v>88.458333333333329</v>
      </c>
      <c r="Z17" s="11">
        <f>[13]Fevereiro!$E$29</f>
        <v>75.375</v>
      </c>
      <c r="AA17" s="11">
        <f>[13]Fevereiro!$E$30</f>
        <v>73.083333333333329</v>
      </c>
      <c r="AB17" s="11">
        <f>[13]Fevereiro!$E$31</f>
        <v>71.833333333333329</v>
      </c>
      <c r="AC17" s="11">
        <f>[13]Fevereiro!$E$32</f>
        <v>67.208333333333329</v>
      </c>
      <c r="AD17" s="78">
        <f t="shared" si="1"/>
        <v>78.327380952380963</v>
      </c>
      <c r="AE17" s="12" t="s">
        <v>35</v>
      </c>
    </row>
    <row r="18" spans="1:33" hidden="1" x14ac:dyDescent="0.2">
      <c r="A18" s="108" t="s">
        <v>3</v>
      </c>
      <c r="B18" s="11" t="str">
        <f>[14]Fevereiro!$E$5</f>
        <v>*</v>
      </c>
      <c r="C18" s="11" t="str">
        <f>[14]Fevereiro!$E$6</f>
        <v>*</v>
      </c>
      <c r="D18" s="11" t="str">
        <f>[14]Fevereiro!$E$7</f>
        <v>*</v>
      </c>
      <c r="E18" s="11" t="str">
        <f>[14]Fevereiro!$E$8</f>
        <v>*</v>
      </c>
      <c r="F18" s="11" t="str">
        <f>[14]Fevereiro!$E$9</f>
        <v>*</v>
      </c>
      <c r="G18" s="11" t="str">
        <f>[14]Fevereiro!$E$10</f>
        <v>*</v>
      </c>
      <c r="H18" s="11" t="str">
        <f>[14]Fevereiro!$E$11</f>
        <v>*</v>
      </c>
      <c r="I18" s="11" t="str">
        <f>[14]Fevereiro!$E$12</f>
        <v>*</v>
      </c>
      <c r="J18" s="11" t="str">
        <f>[14]Fevereiro!$E$13</f>
        <v>*</v>
      </c>
      <c r="K18" s="11" t="str">
        <f>[14]Fevereiro!$E$14</f>
        <v>*</v>
      </c>
      <c r="L18" s="11" t="str">
        <f>[14]Fevereiro!$E$15</f>
        <v>*</v>
      </c>
      <c r="M18" s="11" t="str">
        <f>[14]Fevereiro!$E$16</f>
        <v>*</v>
      </c>
      <c r="N18" s="11" t="str">
        <f>[14]Fevereiro!$E$17</f>
        <v>*</v>
      </c>
      <c r="O18" s="11" t="str">
        <f>[14]Fevereiro!$E$18</f>
        <v>*</v>
      </c>
      <c r="P18" s="11" t="str">
        <f>[14]Fevereiro!$E$19</f>
        <v>*</v>
      </c>
      <c r="Q18" s="11" t="str">
        <f>[14]Fevereiro!$E$20</f>
        <v>*</v>
      </c>
      <c r="R18" s="11" t="str">
        <f>[14]Fevereiro!$E$21</f>
        <v>*</v>
      </c>
      <c r="S18" s="11" t="str">
        <f>[14]Fevereiro!$E$22</f>
        <v>*</v>
      </c>
      <c r="T18" s="11" t="str">
        <f>[14]Fevereiro!$E$23</f>
        <v>*</v>
      </c>
      <c r="U18" s="11" t="str">
        <f>[14]Fevereiro!$E$24</f>
        <v>*</v>
      </c>
      <c r="V18" s="11" t="str">
        <f>[14]Fevereiro!$E$25</f>
        <v>*</v>
      </c>
      <c r="W18" s="11" t="str">
        <f>[14]Fevereiro!$E$26</f>
        <v>*</v>
      </c>
      <c r="X18" s="11" t="str">
        <f>[14]Fevereiro!$E$27</f>
        <v>*</v>
      </c>
      <c r="Y18" s="11" t="str">
        <f>[14]Fevereiro!$E$28</f>
        <v>*</v>
      </c>
      <c r="Z18" s="11" t="str">
        <f>[14]Fevereiro!$E$29</f>
        <v>*</v>
      </c>
      <c r="AA18" s="11" t="str">
        <f>[14]Fevereiro!$E$30</f>
        <v>*</v>
      </c>
      <c r="AB18" s="11" t="str">
        <f>[14]Fevereiro!$E$31</f>
        <v>*</v>
      </c>
      <c r="AC18" s="11" t="str">
        <f>[14]Fevereiro!$E$32</f>
        <v>*</v>
      </c>
      <c r="AD18" s="78" t="e">
        <f t="shared" si="1"/>
        <v>#DIV/0!</v>
      </c>
      <c r="AE18" s="12" t="s">
        <v>35</v>
      </c>
    </row>
    <row r="19" spans="1:33" x14ac:dyDescent="0.2">
      <c r="A19" s="54" t="s">
        <v>4</v>
      </c>
      <c r="B19" s="11">
        <f>[15]Fevereiro!$E$5</f>
        <v>80.739130434782609</v>
      </c>
      <c r="C19" s="11">
        <f>[15]Fevereiro!$E$6</f>
        <v>73.391304347826093</v>
      </c>
      <c r="D19" s="11">
        <f>[15]Fevereiro!$E$7</f>
        <v>82.782608695652172</v>
      </c>
      <c r="E19" s="11">
        <f>[15]Fevereiro!$E$8</f>
        <v>83.416666666666671</v>
      </c>
      <c r="F19" s="11">
        <f>[15]Fevereiro!$E$9</f>
        <v>79.304347826086953</v>
      </c>
      <c r="G19" s="11">
        <f>[15]Fevereiro!$E$10</f>
        <v>78.090909090909093</v>
      </c>
      <c r="H19" s="11">
        <f>[15]Fevereiro!$E$11</f>
        <v>80.739130434782609</v>
      </c>
      <c r="I19" s="11">
        <f>[15]Fevereiro!$E$12</f>
        <v>74.38095238095238</v>
      </c>
      <c r="J19" s="11">
        <f>[15]Fevereiro!$E$13</f>
        <v>70.782608695652172</v>
      </c>
      <c r="K19" s="11">
        <f>[15]Fevereiro!$E$14</f>
        <v>81.590909090909093</v>
      </c>
      <c r="L19" s="11">
        <f>[15]Fevereiro!$E$15</f>
        <v>79.173913043478265</v>
      </c>
      <c r="M19" s="11">
        <f>[15]Fevereiro!$E$16</f>
        <v>82.36363636363636</v>
      </c>
      <c r="N19" s="11">
        <f>[15]Fevereiro!$E$17</f>
        <v>84.130434782608702</v>
      </c>
      <c r="O19" s="11">
        <f>[15]Fevereiro!$E$18</f>
        <v>81.857142857142861</v>
      </c>
      <c r="P19" s="11">
        <f>[15]Fevereiro!$E$19</f>
        <v>77.227272727272734</v>
      </c>
      <c r="Q19" s="11">
        <f>[15]Fevereiro!$E$20</f>
        <v>80.958333333333329</v>
      </c>
      <c r="R19" s="11">
        <f>[15]Fevereiro!$E$21</f>
        <v>80.045454545454547</v>
      </c>
      <c r="S19" s="11">
        <f>[15]Fevereiro!$E$22</f>
        <v>84.428571428571431</v>
      </c>
      <c r="T19" s="11">
        <f>[15]Fevereiro!$E$23</f>
        <v>82.545454545454547</v>
      </c>
      <c r="U19" s="11">
        <f>[15]Fevereiro!$E$24</f>
        <v>84.304347826086953</v>
      </c>
      <c r="V19" s="11">
        <f>[15]Fevereiro!$E$25</f>
        <v>79.5</v>
      </c>
      <c r="W19" s="11">
        <f>[15]Fevereiro!$E$26</f>
        <v>81.045454545454547</v>
      </c>
      <c r="X19" s="11">
        <f>[15]Fevereiro!$E$27</f>
        <v>77.909090909090907</v>
      </c>
      <c r="Y19" s="11">
        <f>[15]Fevereiro!$E$28</f>
        <v>85.083333333333329</v>
      </c>
      <c r="Z19" s="11">
        <f>[15]Fevereiro!$E$29</f>
        <v>75.318181818181813</v>
      </c>
      <c r="AA19" s="11">
        <f>[15]Fevereiro!$E$30</f>
        <v>75.681818181818187</v>
      </c>
      <c r="AB19" s="11">
        <f>[15]Fevereiro!$E$31</f>
        <v>70.666666666666671</v>
      </c>
      <c r="AC19" s="11">
        <f>[15]Fevereiro!$E$32</f>
        <v>63.956521739130437</v>
      </c>
      <c r="AD19" s="78">
        <f t="shared" si="1"/>
        <v>78.979078439676258</v>
      </c>
      <c r="AE19" t="s">
        <v>35</v>
      </c>
    </row>
    <row r="20" spans="1:33" x14ac:dyDescent="0.2">
      <c r="A20" s="54" t="s">
        <v>5</v>
      </c>
      <c r="B20" s="11">
        <f>[16]Fevereiro!$E$5</f>
        <v>81.478260869565219</v>
      </c>
      <c r="C20" s="11">
        <f>[16]Fevereiro!$E$6</f>
        <v>78.090909090909093</v>
      </c>
      <c r="D20" s="11">
        <f>[16]Fevereiro!$E$7</f>
        <v>81.608695652173907</v>
      </c>
      <c r="E20" s="11">
        <f>[16]Fevereiro!$E$8</f>
        <v>83.043478260869563</v>
      </c>
      <c r="F20" s="11">
        <f>[16]Fevereiro!$E$9</f>
        <v>69.909090909090907</v>
      </c>
      <c r="G20" s="11">
        <f>[16]Fevereiro!$E$10</f>
        <v>82.727272727272734</v>
      </c>
      <c r="H20" s="11">
        <f>[16]Fevereiro!$E$11</f>
        <v>76.869565217391298</v>
      </c>
      <c r="I20" s="11">
        <f>[16]Fevereiro!$E$12</f>
        <v>76.608695652173907</v>
      </c>
      <c r="J20" s="11">
        <f>[16]Fevereiro!$E$13</f>
        <v>76.818181818181813</v>
      </c>
      <c r="K20" s="11">
        <f>[16]Fevereiro!$E$14</f>
        <v>78.681818181818187</v>
      </c>
      <c r="L20" s="11">
        <f>[16]Fevereiro!$E$15</f>
        <v>80.434782608695656</v>
      </c>
      <c r="M20" s="11">
        <f>[16]Fevereiro!$E$16</f>
        <v>76.181818181818187</v>
      </c>
      <c r="N20" s="11">
        <f>[16]Fevereiro!$E$17</f>
        <v>78.5</v>
      </c>
      <c r="O20" s="11">
        <f>[16]Fevereiro!$E$18</f>
        <v>71.650000000000006</v>
      </c>
      <c r="P20" s="11">
        <f>[16]Fevereiro!$E$19</f>
        <v>71.349999999999994</v>
      </c>
      <c r="Q20" s="11">
        <f>[16]Fevereiro!$E$20</f>
        <v>77.291666666666671</v>
      </c>
      <c r="R20" s="11">
        <f>[16]Fevereiro!$E$21</f>
        <v>82.045454545454547</v>
      </c>
      <c r="S20" s="11">
        <f>[16]Fevereiro!$E$22</f>
        <v>59.761904761904759</v>
      </c>
      <c r="T20" s="11">
        <f>[16]Fevereiro!$E$23</f>
        <v>50.31818181818182</v>
      </c>
      <c r="U20" s="11">
        <f>[16]Fevereiro!$E$24</f>
        <v>60.68181818181818</v>
      </c>
      <c r="V20" s="11">
        <f>[16]Fevereiro!$E$25</f>
        <v>75.952380952380949</v>
      </c>
      <c r="W20" s="11">
        <f>[16]Fevereiro!$E$26</f>
        <v>73.428571428571431</v>
      </c>
      <c r="X20" s="11">
        <f>[16]Fevereiro!$E$27</f>
        <v>73.695652173913047</v>
      </c>
      <c r="Y20" s="11">
        <f>[16]Fevereiro!$E$28</f>
        <v>75.875</v>
      </c>
      <c r="Z20" s="11">
        <f>[16]Fevereiro!$E$29</f>
        <v>76.19047619047619</v>
      </c>
      <c r="AA20" s="11">
        <f>[16]Fevereiro!$E$30</f>
        <v>71.954545454545453</v>
      </c>
      <c r="AB20" s="11">
        <f>[16]Fevereiro!$E$31</f>
        <v>72.083333333333329</v>
      </c>
      <c r="AC20" s="11">
        <f>[16]Fevereiro!$E$32</f>
        <v>71.791666666666671</v>
      </c>
      <c r="AD20" s="78">
        <f t="shared" si="1"/>
        <v>74.465115047995468</v>
      </c>
    </row>
    <row r="21" spans="1:33" x14ac:dyDescent="0.2">
      <c r="A21" s="54" t="s">
        <v>33</v>
      </c>
      <c r="B21" s="11">
        <f>[17]Fevereiro!$E$5</f>
        <v>82.5</v>
      </c>
      <c r="C21" s="11">
        <f>[17]Fevereiro!$E$6</f>
        <v>77.708333333333329</v>
      </c>
      <c r="D21" s="11">
        <f>[17]Fevereiro!$E$7</f>
        <v>84.25</v>
      </c>
      <c r="E21" s="11">
        <f>[17]Fevereiro!$E$8</f>
        <v>86.833333333333329</v>
      </c>
      <c r="F21" s="11">
        <f>[17]Fevereiro!$E$9</f>
        <v>89</v>
      </c>
      <c r="G21" s="11">
        <f>[17]Fevereiro!$E$10</f>
        <v>85.375</v>
      </c>
      <c r="H21" s="11">
        <f>[17]Fevereiro!$E$11</f>
        <v>84.541666666666671</v>
      </c>
      <c r="I21" s="11">
        <f>[17]Fevereiro!$E$12</f>
        <v>84.125</v>
      </c>
      <c r="J21" s="11">
        <f>[17]Fevereiro!$E$13</f>
        <v>77.75</v>
      </c>
      <c r="K21" s="11">
        <f>[17]Fevereiro!$E$14</f>
        <v>90.333333333333329</v>
      </c>
      <c r="L21" s="11">
        <f>[17]Fevereiro!$E$15</f>
        <v>80.625</v>
      </c>
      <c r="M21" s="11">
        <f>[17]Fevereiro!$E$16</f>
        <v>86.208333333333329</v>
      </c>
      <c r="N21" s="11">
        <f>[17]Fevereiro!$E$17</f>
        <v>84.458333333333329</v>
      </c>
      <c r="O21" s="11">
        <f>[17]Fevereiro!$E$18</f>
        <v>86.625</v>
      </c>
      <c r="P21" s="11">
        <f>[17]Fevereiro!$E$19</f>
        <v>82.125</v>
      </c>
      <c r="Q21" s="11">
        <f>[17]Fevereiro!$E$20</f>
        <v>86</v>
      </c>
      <c r="R21" s="11">
        <f>[17]Fevereiro!$E$21</f>
        <v>88.458333333333329</v>
      </c>
      <c r="S21" s="11">
        <f>[17]Fevereiro!$E$22</f>
        <v>87.875</v>
      </c>
      <c r="T21" s="11">
        <f>[17]Fevereiro!$E$23</f>
        <v>84.208333333333329</v>
      </c>
      <c r="U21" s="11">
        <f>[17]Fevereiro!$E$24</f>
        <v>88.958333333333329</v>
      </c>
      <c r="V21" s="11">
        <f>[17]Fevereiro!$E$25</f>
        <v>87.125</v>
      </c>
      <c r="W21" s="11">
        <f>[17]Fevereiro!$E$26</f>
        <v>84.458333333333329</v>
      </c>
      <c r="X21" s="11">
        <f>[17]Fevereiro!$E$27</f>
        <v>85.583333333333329</v>
      </c>
      <c r="Y21" s="11">
        <f>[17]Fevereiro!$E$28</f>
        <v>85.708333333333329</v>
      </c>
      <c r="Z21" s="11">
        <f>[17]Fevereiro!$E$29</f>
        <v>77.708333333333329</v>
      </c>
      <c r="AA21" s="11">
        <f>[17]Fevereiro!$E$30</f>
        <v>82.25</v>
      </c>
      <c r="AB21" s="11">
        <f>[17]Fevereiro!$E$31</f>
        <v>76.041666666666671</v>
      </c>
      <c r="AC21" s="11">
        <f>[17]Fevereiro!$E$32</f>
        <v>69.75</v>
      </c>
      <c r="AD21" s="78">
        <f t="shared" si="1"/>
        <v>83.806547619047592</v>
      </c>
      <c r="AE21" t="s">
        <v>35</v>
      </c>
      <c r="AF21" t="s">
        <v>35</v>
      </c>
    </row>
    <row r="22" spans="1:33" x14ac:dyDescent="0.2">
      <c r="A22" s="54" t="s">
        <v>6</v>
      </c>
      <c r="B22" s="11">
        <f>[18]Fevereiro!$E$5</f>
        <v>79.590909090909093</v>
      </c>
      <c r="C22" s="11">
        <f>[18]Fevereiro!$E$6</f>
        <v>75.952380952380949</v>
      </c>
      <c r="D22" s="11">
        <f>[18]Fevereiro!$E$7</f>
        <v>88.666666666666671</v>
      </c>
      <c r="E22" s="11">
        <f>[18]Fevereiro!$E$8</f>
        <v>85.347826086956516</v>
      </c>
      <c r="F22" s="11">
        <f>[18]Fevereiro!$E$9</f>
        <v>84.19047619047619</v>
      </c>
      <c r="G22" s="11">
        <f>[18]Fevereiro!$E$10</f>
        <v>78.761904761904759</v>
      </c>
      <c r="H22" s="11">
        <f>[18]Fevereiro!$E$11</f>
        <v>82.772727272727266</v>
      </c>
      <c r="I22" s="11">
        <f>[18]Fevereiro!$E$12</f>
        <v>78.291666666666671</v>
      </c>
      <c r="J22" s="11">
        <f>[18]Fevereiro!$E$13</f>
        <v>85.090909090909093</v>
      </c>
      <c r="K22" s="11">
        <f>[18]Fevereiro!$E$14</f>
        <v>94.391304347826093</v>
      </c>
      <c r="L22" s="11">
        <f>[18]Fevereiro!$E$15</f>
        <v>81.521739130434781</v>
      </c>
      <c r="M22" s="11">
        <f>[18]Fevereiro!$E$16</f>
        <v>84.958333333333329</v>
      </c>
      <c r="N22" s="11">
        <f>[18]Fevereiro!$E$17</f>
        <v>80.714285714285708</v>
      </c>
      <c r="O22" s="11">
        <f>[18]Fevereiro!$E$18</f>
        <v>77.714285714285708</v>
      </c>
      <c r="P22" s="11">
        <f>[18]Fevereiro!$E$19</f>
        <v>85.227272727272734</v>
      </c>
      <c r="Q22" s="11">
        <f>[18]Fevereiro!$E$20</f>
        <v>87.375</v>
      </c>
      <c r="R22" s="11">
        <f>[18]Fevereiro!$E$21</f>
        <v>89.391304347826093</v>
      </c>
      <c r="S22" s="11">
        <f>[18]Fevereiro!$E$22</f>
        <v>79.227272727272734</v>
      </c>
      <c r="T22" s="11">
        <f>[18]Fevereiro!$E$23</f>
        <v>67.739130434782609</v>
      </c>
      <c r="U22" s="11">
        <f>[18]Fevereiro!$E$24</f>
        <v>82.818181818181813</v>
      </c>
      <c r="V22" s="11">
        <f>[18]Fevereiro!$E$25</f>
        <v>86.285714285714292</v>
      </c>
      <c r="W22" s="11">
        <f>[18]Fevereiro!$E$26</f>
        <v>82.045454545454547</v>
      </c>
      <c r="X22" s="11">
        <f>[18]Fevereiro!$E$27</f>
        <v>79.904761904761898</v>
      </c>
      <c r="Y22" s="11">
        <f>[18]Fevereiro!$E$28</f>
        <v>87.708333333333329</v>
      </c>
      <c r="Z22" s="11">
        <f>[18]Fevereiro!$E$29</f>
        <v>78.954545454545453</v>
      </c>
      <c r="AA22" s="11">
        <f>[18]Fevereiro!$E$30</f>
        <v>81.454545454545453</v>
      </c>
      <c r="AB22" s="11">
        <f>[18]Fevereiro!$E$31</f>
        <v>74.875</v>
      </c>
      <c r="AC22" s="11">
        <f>[18]Fevereiro!$E$32</f>
        <v>79.458333333333329</v>
      </c>
      <c r="AD22" s="78">
        <f t="shared" si="1"/>
        <v>82.158223763813822</v>
      </c>
      <c r="AG22" t="s">
        <v>35</v>
      </c>
    </row>
    <row r="23" spans="1:33" x14ac:dyDescent="0.2">
      <c r="A23" s="54" t="s">
        <v>7</v>
      </c>
      <c r="B23" s="11">
        <f>[19]Fevereiro!$E$5</f>
        <v>83.375</v>
      </c>
      <c r="C23" s="11">
        <f>[19]Fevereiro!$E$6</f>
        <v>82.125</v>
      </c>
      <c r="D23" s="11">
        <f>[19]Fevereiro!$E$7</f>
        <v>95.375</v>
      </c>
      <c r="E23" s="11">
        <f>[19]Fevereiro!$E$8</f>
        <v>79.25</v>
      </c>
      <c r="F23" s="11">
        <f>[19]Fevereiro!$E$9</f>
        <v>65.791666666666671</v>
      </c>
      <c r="G23" s="11">
        <f>[19]Fevereiro!$E$10</f>
        <v>61.958333333333336</v>
      </c>
      <c r="H23" s="11">
        <f>[19]Fevereiro!$E$11</f>
        <v>76.875</v>
      </c>
      <c r="I23" s="11">
        <f>[19]Fevereiro!$E$12</f>
        <v>70.708333333333329</v>
      </c>
      <c r="J23" s="11">
        <f>[19]Fevereiro!$E$13</f>
        <v>73.583333333333329</v>
      </c>
      <c r="K23" s="11">
        <f>[19]Fevereiro!$E$14</f>
        <v>81.875</v>
      </c>
      <c r="L23" s="11">
        <f>[19]Fevereiro!$E$15</f>
        <v>85.666666666666671</v>
      </c>
      <c r="M23" s="11">
        <f>[19]Fevereiro!$E$16</f>
        <v>81.125</v>
      </c>
      <c r="N23" s="11">
        <f>[19]Fevereiro!$E$17</f>
        <v>89.625</v>
      </c>
      <c r="O23" s="11">
        <f>[19]Fevereiro!$E$18</f>
        <v>79.166666666666671</v>
      </c>
      <c r="P23" s="11">
        <f>[19]Fevereiro!$E$19</f>
        <v>82.75</v>
      </c>
      <c r="Q23" s="11">
        <f>[19]Fevereiro!$E$20</f>
        <v>80.083333333333329</v>
      </c>
      <c r="R23" s="11">
        <f>[19]Fevereiro!$E$21</f>
        <v>83.416666666666671</v>
      </c>
      <c r="S23" s="11">
        <f>[19]Fevereiro!$E$22</f>
        <v>63.166666666666664</v>
      </c>
      <c r="T23" s="11">
        <f>[19]Fevereiro!$E$23</f>
        <v>70.708333333333329</v>
      </c>
      <c r="U23" s="11">
        <f>[19]Fevereiro!$E$24</f>
        <v>85.75</v>
      </c>
      <c r="V23" s="11">
        <f>[19]Fevereiro!$E$25</f>
        <v>88.041666666666671</v>
      </c>
      <c r="W23" s="11">
        <f>[19]Fevereiro!$E$26</f>
        <v>82.375</v>
      </c>
      <c r="X23" s="11">
        <f>[19]Fevereiro!$E$27</f>
        <v>84.875</v>
      </c>
      <c r="Y23" s="11">
        <f>[19]Fevereiro!$E$28</f>
        <v>93.458333333333329</v>
      </c>
      <c r="Z23" s="11">
        <f>[19]Fevereiro!$E$29</f>
        <v>82.791666666666671</v>
      </c>
      <c r="AA23" s="11">
        <f>[19]Fevereiro!$E$30</f>
        <v>85.916666666666671</v>
      </c>
      <c r="AB23" s="11">
        <f>[19]Fevereiro!$E$31</f>
        <v>83.291666666666671</v>
      </c>
      <c r="AC23" s="11">
        <f>[19]Fevereiro!$E$32</f>
        <v>82.333333333333329</v>
      </c>
      <c r="AD23" s="78">
        <f t="shared" si="1"/>
        <v>80.552083333333343</v>
      </c>
    </row>
    <row r="24" spans="1:33" hidden="1" x14ac:dyDescent="0.2">
      <c r="A24" s="108" t="s">
        <v>154</v>
      </c>
      <c r="B24" s="11" t="str">
        <f>[20]Fevereiro!$E$5</f>
        <v>*</v>
      </c>
      <c r="C24" s="11" t="str">
        <f>[20]Fevereiro!$E$6</f>
        <v>*</v>
      </c>
      <c r="D24" s="11" t="str">
        <f>[20]Fevereiro!$E$7</f>
        <v>*</v>
      </c>
      <c r="E24" s="11" t="str">
        <f>[20]Fevereiro!$E$8</f>
        <v>*</v>
      </c>
      <c r="F24" s="11" t="str">
        <f>[20]Fevereiro!$E$9</f>
        <v>*</v>
      </c>
      <c r="G24" s="11" t="str">
        <f>[20]Fevereiro!$E$10</f>
        <v>*</v>
      </c>
      <c r="H24" s="11" t="str">
        <f>[20]Fevereiro!$E$11</f>
        <v>*</v>
      </c>
      <c r="I24" s="11" t="str">
        <f>[20]Fevereiro!$E$12</f>
        <v>*</v>
      </c>
      <c r="J24" s="11" t="str">
        <f>[20]Fevereiro!$E$13</f>
        <v>*</v>
      </c>
      <c r="K24" s="11" t="str">
        <f>[20]Fevereiro!$E$14</f>
        <v>*</v>
      </c>
      <c r="L24" s="11" t="str">
        <f>[20]Fevereiro!$E$15</f>
        <v>*</v>
      </c>
      <c r="M24" s="11" t="str">
        <f>[20]Fevereiro!$E$16</f>
        <v>*</v>
      </c>
      <c r="N24" s="11" t="str">
        <f>[20]Fevereiro!$E$17</f>
        <v>*</v>
      </c>
      <c r="O24" s="11" t="str">
        <f>[20]Fevereiro!$E$18</f>
        <v>*</v>
      </c>
      <c r="P24" s="11" t="str">
        <f>[20]Fevereiro!$E$19</f>
        <v>*</v>
      </c>
      <c r="Q24" s="11" t="str">
        <f>[20]Fevereiro!$E$20</f>
        <v>*</v>
      </c>
      <c r="R24" s="11" t="str">
        <f>[20]Fevereiro!$E$21</f>
        <v>*</v>
      </c>
      <c r="S24" s="11" t="str">
        <f>[20]Fevereiro!$E$22</f>
        <v>*</v>
      </c>
      <c r="T24" s="11" t="str">
        <f>[20]Fevereiro!$E$23</f>
        <v>*</v>
      </c>
      <c r="U24" s="11" t="str">
        <f>[20]Fevereiro!$E$24</f>
        <v>*</v>
      </c>
      <c r="V24" s="11" t="str">
        <f>[20]Fevereiro!$E$25</f>
        <v>*</v>
      </c>
      <c r="W24" s="11" t="str">
        <f>[20]Fevereiro!$E$26</f>
        <v>*</v>
      </c>
      <c r="X24" s="11" t="str">
        <f>[20]Fevereiro!$E$27</f>
        <v>*</v>
      </c>
      <c r="Y24" s="11" t="str">
        <f>[20]Fevereiro!$E$28</f>
        <v>*</v>
      </c>
      <c r="Z24" s="11" t="str">
        <f>[20]Fevereiro!$E$29</f>
        <v>*</v>
      </c>
      <c r="AA24" s="11" t="str">
        <f>[20]Fevereiro!$E$30</f>
        <v>*</v>
      </c>
      <c r="AB24" s="11" t="str">
        <f>[20]Fevereiro!$E$31</f>
        <v>*</v>
      </c>
      <c r="AC24" s="11" t="str">
        <f>[20]Fevereiro!$E$32</f>
        <v>*</v>
      </c>
      <c r="AD24" s="78" t="e">
        <f t="shared" si="1"/>
        <v>#DIV/0!</v>
      </c>
      <c r="AE24" t="s">
        <v>35</v>
      </c>
      <c r="AG24" t="s">
        <v>35</v>
      </c>
    </row>
    <row r="25" spans="1:33" hidden="1" x14ac:dyDescent="0.2">
      <c r="A25" s="108" t="s">
        <v>155</v>
      </c>
      <c r="B25" s="11" t="str">
        <f>[21]Fevereiro!$E$5</f>
        <v>*</v>
      </c>
      <c r="C25" s="11" t="str">
        <f>[21]Fevereiro!$E$6</f>
        <v>*</v>
      </c>
      <c r="D25" s="11" t="str">
        <f>[21]Fevereiro!$E$7</f>
        <v>*</v>
      </c>
      <c r="E25" s="11" t="str">
        <f>[21]Fevereiro!$E$8</f>
        <v>*</v>
      </c>
      <c r="F25" s="11" t="str">
        <f>[21]Fevereiro!$E$9</f>
        <v>*</v>
      </c>
      <c r="G25" s="11" t="str">
        <f>[21]Fevereiro!$E$10</f>
        <v>*</v>
      </c>
      <c r="H25" s="11" t="str">
        <f>[21]Fevereiro!$E$11</f>
        <v>*</v>
      </c>
      <c r="I25" s="11" t="str">
        <f>[21]Fevereiro!$E$12</f>
        <v>*</v>
      </c>
      <c r="J25" s="11" t="str">
        <f>[21]Fevereiro!$E$13</f>
        <v>*</v>
      </c>
      <c r="K25" s="11" t="str">
        <f>[21]Fevereiro!$E$14</f>
        <v>*</v>
      </c>
      <c r="L25" s="11" t="str">
        <f>[21]Fevereiro!$E$15</f>
        <v>*</v>
      </c>
      <c r="M25" s="11" t="str">
        <f>[21]Fevereiro!$E$16</f>
        <v>*</v>
      </c>
      <c r="N25" s="11" t="str">
        <f>[21]Fevereiro!$E$17</f>
        <v>*</v>
      </c>
      <c r="O25" s="11" t="str">
        <f>[21]Fevereiro!$E$18</f>
        <v>*</v>
      </c>
      <c r="P25" s="11" t="str">
        <f>[21]Fevereiro!$E$19</f>
        <v>*</v>
      </c>
      <c r="Q25" s="11" t="str">
        <f>[21]Fevereiro!$E$20</f>
        <v>*</v>
      </c>
      <c r="R25" s="11" t="s">
        <v>211</v>
      </c>
      <c r="S25" s="11" t="str">
        <f>[21]Fevereiro!$E$22</f>
        <v>*</v>
      </c>
      <c r="T25" s="11" t="str">
        <f>[21]Fevereiro!$E$23</f>
        <v>*</v>
      </c>
      <c r="U25" s="11" t="str">
        <f>[21]Fevereiro!$E$24</f>
        <v>*</v>
      </c>
      <c r="V25" s="11" t="str">
        <f>[21]Fevereiro!$E$25</f>
        <v>*</v>
      </c>
      <c r="W25" s="11" t="str">
        <f>[21]Fevereiro!$E$26</f>
        <v>*</v>
      </c>
      <c r="X25" s="11" t="str">
        <f>[21]Fevereiro!$E$27</f>
        <v>*</v>
      </c>
      <c r="Y25" s="11" t="str">
        <f>[21]Fevereiro!$E$28</f>
        <v>*</v>
      </c>
      <c r="Z25" s="11" t="str">
        <f>[21]Fevereiro!$E$29</f>
        <v>*</v>
      </c>
      <c r="AA25" s="11" t="str">
        <f>[21]Fevereiro!$E$30</f>
        <v>*</v>
      </c>
      <c r="AB25" s="11" t="str">
        <f>[21]Fevereiro!$E$31</f>
        <v>*</v>
      </c>
      <c r="AC25" s="11" t="str">
        <f>[21]Fevereiro!$E$32</f>
        <v>*</v>
      </c>
      <c r="AD25" s="78" t="e">
        <f t="shared" si="1"/>
        <v>#DIV/0!</v>
      </c>
      <c r="AG25" t="s">
        <v>35</v>
      </c>
    </row>
    <row r="26" spans="1:33" x14ac:dyDescent="0.2">
      <c r="A26" s="54" t="s">
        <v>156</v>
      </c>
      <c r="B26" s="11">
        <f>[22]Fevereiro!$E$5</f>
        <v>87.5</v>
      </c>
      <c r="C26" s="11">
        <f>[22]Fevereiro!$E$6</f>
        <v>90.416666666666671</v>
      </c>
      <c r="D26" s="11">
        <f>[22]Fevereiro!$E$7</f>
        <v>96.666666666666671</v>
      </c>
      <c r="E26" s="11">
        <f>[22]Fevereiro!$E$8</f>
        <v>85.458333333333329</v>
      </c>
      <c r="F26" s="11">
        <f>[22]Fevereiro!$E$9</f>
        <v>73.125</v>
      </c>
      <c r="G26" s="11">
        <f>[22]Fevereiro!$E$10</f>
        <v>72.458333333333329</v>
      </c>
      <c r="H26" s="11">
        <f>[22]Fevereiro!$E$11</f>
        <v>82.791666666666671</v>
      </c>
      <c r="I26" s="11">
        <f>[22]Fevereiro!$E$12</f>
        <v>78.75</v>
      </c>
      <c r="J26" s="11">
        <f>[22]Fevereiro!$E$13</f>
        <v>80.583333333333329</v>
      </c>
      <c r="K26" s="11">
        <f>[22]Fevereiro!$E$14</f>
        <v>88.458333333333329</v>
      </c>
      <c r="L26" s="11">
        <f>[22]Fevereiro!$E$15</f>
        <v>90.5</v>
      </c>
      <c r="M26" s="11">
        <f>[22]Fevereiro!$E$16</f>
        <v>87.625</v>
      </c>
      <c r="N26" s="11">
        <f>[22]Fevereiro!$E$17</f>
        <v>90</v>
      </c>
      <c r="O26" s="11">
        <f>[22]Fevereiro!$E$18</f>
        <v>81.958333333333329</v>
      </c>
      <c r="P26" s="11">
        <f>[22]Fevereiro!$E$19</f>
        <v>85.458333333333329</v>
      </c>
      <c r="Q26" s="11">
        <f>[22]Fevereiro!$E$20</f>
        <v>84.75</v>
      </c>
      <c r="R26" s="11">
        <f>[22]Fevereiro!$E$21</f>
        <v>84.583333333333329</v>
      </c>
      <c r="S26" s="11">
        <f>[22]Fevereiro!$E$22</f>
        <v>61.791666666666664</v>
      </c>
      <c r="T26" s="11">
        <f>[22]Fevereiro!$E$23</f>
        <v>65.625</v>
      </c>
      <c r="U26" s="11">
        <f>[22]Fevereiro!$E$24</f>
        <v>86.958333333333329</v>
      </c>
      <c r="V26" s="11">
        <f>[22]Fevereiro!$E$25</f>
        <v>92.333333333333329</v>
      </c>
      <c r="W26" s="11">
        <f>[22]Fevereiro!$E$26</f>
        <v>88.208333333333329</v>
      </c>
      <c r="X26" s="11">
        <f>[22]Fevereiro!$E$27</f>
        <v>88.875</v>
      </c>
      <c r="Y26" s="11">
        <f>[22]Fevereiro!$E$28</f>
        <v>98.083333333333329</v>
      </c>
      <c r="Z26" s="11">
        <f>[22]Fevereiro!$E$29</f>
        <v>84.75</v>
      </c>
      <c r="AA26" s="11">
        <f>[22]Fevereiro!$E$30</f>
        <v>90.333333333333329</v>
      </c>
      <c r="AB26" s="11">
        <f>[22]Fevereiro!$E$31</f>
        <v>85.541666666666671</v>
      </c>
      <c r="AC26" s="11">
        <f>[22]Fevereiro!$E$32</f>
        <v>83.625</v>
      </c>
      <c r="AD26" s="78">
        <f t="shared" si="1"/>
        <v>84.543154761904745</v>
      </c>
      <c r="AF26" t="s">
        <v>35</v>
      </c>
      <c r="AG26" t="s">
        <v>35</v>
      </c>
    </row>
    <row r="27" spans="1:33" x14ac:dyDescent="0.2">
      <c r="A27" s="54" t="s">
        <v>8</v>
      </c>
      <c r="B27" s="11">
        <f>[23]Fevereiro!$E$5</f>
        <v>73.714285714285708</v>
      </c>
      <c r="C27" s="11">
        <f>[23]Fevereiro!$E$6</f>
        <v>82.777777777777771</v>
      </c>
      <c r="D27" s="11">
        <f>[23]Fevereiro!$E$7</f>
        <v>88.454545454545453</v>
      </c>
      <c r="E27" s="11">
        <f>[23]Fevereiro!$E$8</f>
        <v>57.083333333333336</v>
      </c>
      <c r="F27" s="11">
        <f>[23]Fevereiro!$E$9</f>
        <v>63.238095238095241</v>
      </c>
      <c r="G27" s="11">
        <f>[23]Fevereiro!$E$10</f>
        <v>65.875</v>
      </c>
      <c r="H27" s="11">
        <f>[23]Fevereiro!$E$11</f>
        <v>65.421052631578945</v>
      </c>
      <c r="I27" s="11">
        <f>[23]Fevereiro!$E$12</f>
        <v>69.5</v>
      </c>
      <c r="J27" s="11">
        <f>[23]Fevereiro!$E$13</f>
        <v>71.5</v>
      </c>
      <c r="K27" s="11">
        <f>[23]Fevereiro!$E$14</f>
        <v>78.458333333333329</v>
      </c>
      <c r="L27" s="11">
        <f>[23]Fevereiro!$E$15</f>
        <v>78.4375</v>
      </c>
      <c r="M27" s="11">
        <f>[23]Fevereiro!$E$16</f>
        <v>81.235294117647058</v>
      </c>
      <c r="N27" s="11">
        <f>[23]Fevereiro!$E$17</f>
        <v>79.833333333333329</v>
      </c>
      <c r="O27" s="11">
        <f>[23]Fevereiro!$E$18</f>
        <v>73.25</v>
      </c>
      <c r="P27" s="11">
        <f>[23]Fevereiro!$E$19</f>
        <v>80.285714285714292</v>
      </c>
      <c r="Q27" s="11">
        <f>[23]Fevereiro!$E$20</f>
        <v>91.428571428571431</v>
      </c>
      <c r="R27" s="11">
        <f>[23]Fevereiro!$E$21</f>
        <v>87.272727272727266</v>
      </c>
      <c r="S27" s="11">
        <f>[23]Fevereiro!$E$22</f>
        <v>66.5</v>
      </c>
      <c r="T27" s="11">
        <f>[23]Fevereiro!$E$23</f>
        <v>68.25</v>
      </c>
      <c r="U27" s="11">
        <f>[23]Fevereiro!$E$24</f>
        <v>88.5</v>
      </c>
      <c r="V27" s="11">
        <f>[23]Fevereiro!$E$25</f>
        <v>86.071428571428569</v>
      </c>
      <c r="W27" s="11">
        <f>[23]Fevereiro!$E$26</f>
        <v>85.733333333333334</v>
      </c>
      <c r="X27" s="11">
        <f>[23]Fevereiro!$E$27</f>
        <v>88.3</v>
      </c>
      <c r="Y27" s="11">
        <f>[23]Fevereiro!$E$28</f>
        <v>87.7</v>
      </c>
      <c r="Z27" s="11">
        <f>[23]Fevereiro!$E$29</f>
        <v>83.5</v>
      </c>
      <c r="AA27" s="11">
        <f>[23]Fevereiro!$E$30</f>
        <v>82.615384615384613</v>
      </c>
      <c r="AB27" s="11">
        <f>[23]Fevereiro!$E$31</f>
        <v>82.764705882352942</v>
      </c>
      <c r="AC27" s="11">
        <f>[23]Fevereiro!$E$32</f>
        <v>79.8</v>
      </c>
      <c r="AD27" s="78">
        <f t="shared" si="1"/>
        <v>78.125014868694393</v>
      </c>
    </row>
    <row r="28" spans="1:33" hidden="1" x14ac:dyDescent="0.2">
      <c r="A28" s="54" t="s">
        <v>9</v>
      </c>
      <c r="B28" s="11" t="str">
        <f>[24]Fevereiro!$E$5</f>
        <v>*</v>
      </c>
      <c r="C28" s="11" t="str">
        <f>[24]Fevereiro!$E$6</f>
        <v>*</v>
      </c>
      <c r="D28" s="11" t="str">
        <f>[24]Fevereiro!$E$7</f>
        <v>*</v>
      </c>
      <c r="E28" s="11" t="str">
        <f>[24]Fevereiro!$E$8</f>
        <v>*</v>
      </c>
      <c r="F28" s="11" t="str">
        <f>[24]Fevereiro!$E$9</f>
        <v>*</v>
      </c>
      <c r="G28" s="11" t="str">
        <f>[24]Fevereiro!$E$10</f>
        <v>*</v>
      </c>
      <c r="H28" s="11" t="str">
        <f>[24]Fevereiro!$E$11</f>
        <v>*</v>
      </c>
      <c r="I28" s="11" t="str">
        <f>[24]Fevereiro!$E$12</f>
        <v>*</v>
      </c>
      <c r="J28" s="11" t="str">
        <f>[24]Fevereiro!$E$13</f>
        <v>*</v>
      </c>
      <c r="K28" s="11" t="str">
        <f>[24]Fevereiro!$E$14</f>
        <v>*</v>
      </c>
      <c r="L28" s="11" t="str">
        <f>[24]Fevereiro!$E$15</f>
        <v>*</v>
      </c>
      <c r="M28" s="11" t="str">
        <f>[24]Fevereiro!$E$16</f>
        <v>*</v>
      </c>
      <c r="N28" s="11" t="str">
        <f>[24]Fevereiro!$E$17</f>
        <v>*</v>
      </c>
      <c r="O28" s="11" t="str">
        <f>[24]Fevereiro!$E$18</f>
        <v>*</v>
      </c>
      <c r="P28" s="11" t="str">
        <f>[24]Fevereiro!$E$19</f>
        <v>*</v>
      </c>
      <c r="Q28" s="11" t="str">
        <f>[24]Fevereiro!$E$20</f>
        <v>*</v>
      </c>
      <c r="R28" s="11" t="str">
        <f>[24]Fevereiro!$E$21</f>
        <v>*</v>
      </c>
      <c r="S28" s="11" t="str">
        <f>[24]Fevereiro!$E$22</f>
        <v>*</v>
      </c>
      <c r="T28" s="11" t="str">
        <f>[24]Fevereiro!$E$23</f>
        <v>*</v>
      </c>
      <c r="U28" s="11" t="str">
        <f>[24]Fevereiro!$E$24</f>
        <v>*</v>
      </c>
      <c r="V28" s="11" t="str">
        <f>[24]Fevereiro!$E$25</f>
        <v>*</v>
      </c>
      <c r="W28" s="11" t="str">
        <f>[24]Fevereiro!$E$26</f>
        <v>*</v>
      </c>
      <c r="X28" s="11" t="str">
        <f>[24]Fevereiro!$E$27</f>
        <v>*</v>
      </c>
      <c r="Y28" s="11" t="str">
        <f>[24]Fevereiro!$E$28</f>
        <v>*</v>
      </c>
      <c r="Z28" s="11" t="str">
        <f>[24]Fevereiro!$E$29</f>
        <v>*</v>
      </c>
      <c r="AA28" s="11" t="str">
        <f>[24]Fevereiro!$E$30</f>
        <v>*</v>
      </c>
      <c r="AB28" s="11" t="str">
        <f>[24]Fevereiro!$E$31</f>
        <v>*</v>
      </c>
      <c r="AC28" s="11" t="str">
        <f>[24]Fevereiro!$E$32</f>
        <v>*</v>
      </c>
      <c r="AD28" s="78" t="e">
        <f t="shared" si="1"/>
        <v>#DIV/0!</v>
      </c>
      <c r="AF28" t="s">
        <v>35</v>
      </c>
    </row>
    <row r="29" spans="1:33" x14ac:dyDescent="0.2">
      <c r="A29" s="54" t="s">
        <v>32</v>
      </c>
      <c r="B29" s="11">
        <f>[25]Fevereiro!$E$5</f>
        <v>76.541666666666671</v>
      </c>
      <c r="C29" s="11">
        <f>[25]Fevereiro!$E$6</f>
        <v>71.541666666666671</v>
      </c>
      <c r="D29" s="11">
        <f>[25]Fevereiro!$E$7</f>
        <v>83.583333333333329</v>
      </c>
      <c r="E29" s="11">
        <f>[25]Fevereiro!$E$8</f>
        <v>76.375</v>
      </c>
      <c r="F29" s="11">
        <f>[25]Fevereiro!$E$9</f>
        <v>65.583333333333329</v>
      </c>
      <c r="G29" s="11">
        <f>[25]Fevereiro!$E$10</f>
        <v>66.666666666666671</v>
      </c>
      <c r="H29" s="11">
        <f>[25]Fevereiro!$E$11</f>
        <v>71.333333333333329</v>
      </c>
      <c r="I29" s="11">
        <f>[25]Fevereiro!$E$12</f>
        <v>72.5</v>
      </c>
      <c r="J29" s="11">
        <f>[25]Fevereiro!$E$13</f>
        <v>71.958333333333329</v>
      </c>
      <c r="K29" s="11">
        <f>[25]Fevereiro!$E$14</f>
        <v>92.833333333333329</v>
      </c>
      <c r="L29" s="11">
        <f>[25]Fevereiro!$E$15</f>
        <v>73.599999999999994</v>
      </c>
      <c r="M29" s="11">
        <f>[25]Fevereiro!$E$16</f>
        <v>77.5625</v>
      </c>
      <c r="N29" s="11">
        <f>[25]Fevereiro!$E$17</f>
        <v>80.5</v>
      </c>
      <c r="O29" s="11">
        <f>[25]Fevereiro!$E$18</f>
        <v>70.099999999999994</v>
      </c>
      <c r="P29" s="11">
        <f>[25]Fevereiro!$E$19</f>
        <v>77.349999999999994</v>
      </c>
      <c r="Q29" s="11">
        <f>[25]Fevereiro!$E$20</f>
        <v>76</v>
      </c>
      <c r="R29" s="11">
        <f>[25]Fevereiro!$E$21</f>
        <v>69.785714285714292</v>
      </c>
      <c r="S29" s="11">
        <f>[25]Fevereiro!$E$22</f>
        <v>57.416666666666664</v>
      </c>
      <c r="T29" s="11">
        <f>[25]Fevereiro!$E$23</f>
        <v>65.25</v>
      </c>
      <c r="U29" s="11">
        <f>[25]Fevereiro!$E$24</f>
        <v>76.913043478260875</v>
      </c>
      <c r="V29" s="11">
        <f>[25]Fevereiro!$E$25</f>
        <v>80.400000000000006</v>
      </c>
      <c r="W29" s="11">
        <f>[25]Fevereiro!$E$26</f>
        <v>64.6875</v>
      </c>
      <c r="X29" s="11">
        <f>[25]Fevereiro!$E$27</f>
        <v>75.333333333333329</v>
      </c>
      <c r="Y29" s="11">
        <f>[25]Fevereiro!$E$28</f>
        <v>88.5</v>
      </c>
      <c r="Z29" s="11">
        <f>[25]Fevereiro!$E$29</f>
        <v>64.583333333333329</v>
      </c>
      <c r="AA29" s="11">
        <f>[25]Fevereiro!$E$30</f>
        <v>78.956521739130437</v>
      </c>
      <c r="AB29" s="11" t="str">
        <f>[25]Fevereiro!$E$31</f>
        <v>*</v>
      </c>
      <c r="AC29" s="11" t="str">
        <f>[25]Fevereiro!$E$32</f>
        <v>*</v>
      </c>
      <c r="AD29" s="78">
        <f t="shared" si="1"/>
        <v>74.071356903965594</v>
      </c>
      <c r="AG29" t="s">
        <v>35</v>
      </c>
    </row>
    <row r="30" spans="1:33" hidden="1" x14ac:dyDescent="0.2">
      <c r="A30" s="108" t="s">
        <v>10</v>
      </c>
      <c r="B30" s="11" t="str">
        <f>[26]Fevereiro!$E$5</f>
        <v>*</v>
      </c>
      <c r="C30" s="11" t="str">
        <f>[26]Fevereiro!$E$6</f>
        <v>*</v>
      </c>
      <c r="D30" s="11" t="str">
        <f>[26]Fevereiro!$E$7</f>
        <v>*</v>
      </c>
      <c r="E30" s="11" t="str">
        <f>[26]Fevereiro!$E$8</f>
        <v>*</v>
      </c>
      <c r="F30" s="11" t="str">
        <f>[26]Fevereiro!$E$9</f>
        <v>*</v>
      </c>
      <c r="G30" s="11" t="str">
        <f>[26]Fevereiro!$E$10</f>
        <v>*</v>
      </c>
      <c r="H30" s="11" t="str">
        <f>[26]Fevereiro!$E$11</f>
        <v>*</v>
      </c>
      <c r="I30" s="11" t="str">
        <f>[26]Fevereiro!$E$12</f>
        <v>*</v>
      </c>
      <c r="J30" s="11" t="str">
        <f>[26]Fevereiro!$E$13</f>
        <v>*</v>
      </c>
      <c r="K30" s="11" t="str">
        <f>[26]Fevereiro!$E$14</f>
        <v>*</v>
      </c>
      <c r="L30" s="11" t="str">
        <f>[26]Fevereiro!$E$15</f>
        <v>*</v>
      </c>
      <c r="M30" s="11" t="str">
        <f>[26]Fevereiro!$E$16</f>
        <v>*</v>
      </c>
      <c r="N30" s="11" t="str">
        <f>[26]Fevereiro!$E$17</f>
        <v>*</v>
      </c>
      <c r="O30" s="11" t="str">
        <f>[26]Fevereiro!$E$18</f>
        <v>*</v>
      </c>
      <c r="P30" s="11" t="str">
        <f>[26]Fevereiro!$E$19</f>
        <v>*</v>
      </c>
      <c r="Q30" s="11" t="str">
        <f>[26]Fevereiro!$E$20</f>
        <v>*</v>
      </c>
      <c r="R30" s="11" t="str">
        <f>[26]Fevereiro!$E$21</f>
        <v>*</v>
      </c>
      <c r="S30" s="11" t="str">
        <f>[26]Fevereiro!$E$22</f>
        <v>*</v>
      </c>
      <c r="T30" s="11" t="str">
        <f>[26]Fevereiro!$E$23</f>
        <v>*</v>
      </c>
      <c r="U30" s="11" t="str">
        <f>[26]Fevereiro!$E$24</f>
        <v>*</v>
      </c>
      <c r="V30" s="11" t="str">
        <f>[26]Fevereiro!$E$25</f>
        <v>*</v>
      </c>
      <c r="W30" s="11" t="str">
        <f>[26]Fevereiro!$E$26</f>
        <v>*</v>
      </c>
      <c r="X30" s="11" t="str">
        <f>[26]Fevereiro!$E$27</f>
        <v>*</v>
      </c>
      <c r="Y30" s="11" t="str">
        <f>[26]Fevereiro!$E$28</f>
        <v>*</v>
      </c>
      <c r="Z30" s="11" t="str">
        <f>[26]Fevereiro!$E$29</f>
        <v>*</v>
      </c>
      <c r="AA30" s="11" t="str">
        <f>[26]Fevereiro!$E$30</f>
        <v>*</v>
      </c>
      <c r="AB30" s="11" t="str">
        <f>[26]Fevereiro!$E$31</f>
        <v>*</v>
      </c>
      <c r="AC30" s="11" t="str">
        <f>[26]Fevereiro!$E$32</f>
        <v>*</v>
      </c>
      <c r="AD30" s="78" t="e">
        <f t="shared" si="1"/>
        <v>#DIV/0!</v>
      </c>
      <c r="AF30" t="s">
        <v>35</v>
      </c>
      <c r="AG30" t="s">
        <v>35</v>
      </c>
    </row>
    <row r="31" spans="1:33" hidden="1" x14ac:dyDescent="0.2">
      <c r="A31" s="108" t="s">
        <v>157</v>
      </c>
      <c r="B31" s="11" t="str">
        <f>[27]Fevereiro!$E$5</f>
        <v>*</v>
      </c>
      <c r="C31" s="11" t="str">
        <f>[27]Fevereiro!$E$6</f>
        <v>*</v>
      </c>
      <c r="D31" s="11" t="str">
        <f>[27]Fevereiro!$E$7</f>
        <v>*</v>
      </c>
      <c r="E31" s="11" t="str">
        <f>[27]Fevereiro!$E$8</f>
        <v>*</v>
      </c>
      <c r="F31" s="11" t="str">
        <f>[27]Fevereiro!$E$9</f>
        <v>*</v>
      </c>
      <c r="G31" s="11" t="str">
        <f>[27]Fevereiro!$E$10</f>
        <v>*</v>
      </c>
      <c r="H31" s="11" t="str">
        <f>[27]Fevereiro!$E$11</f>
        <v>*</v>
      </c>
      <c r="I31" s="11" t="str">
        <f>[27]Fevereiro!$E$12</f>
        <v>*</v>
      </c>
      <c r="J31" s="11" t="str">
        <f>[27]Fevereiro!$E$13</f>
        <v>*</v>
      </c>
      <c r="K31" s="11" t="str">
        <f>[27]Fevereiro!$E$14</f>
        <v>*</v>
      </c>
      <c r="L31" s="11" t="str">
        <f>[27]Fevereiro!$E$15</f>
        <v>*</v>
      </c>
      <c r="M31" s="11" t="str">
        <f>[27]Fevereiro!$E$16</f>
        <v>*</v>
      </c>
      <c r="N31" s="11" t="str">
        <f>[27]Fevereiro!$E$17</f>
        <v>*</v>
      </c>
      <c r="O31" s="11" t="str">
        <f>[27]Fevereiro!$E$18</f>
        <v>*</v>
      </c>
      <c r="P31" s="11" t="str">
        <f>[27]Fevereiro!$E$19</f>
        <v>*</v>
      </c>
      <c r="Q31" s="11" t="str">
        <f>[27]Fevereiro!$E$20</f>
        <v>*</v>
      </c>
      <c r="R31" s="11" t="str">
        <f>[27]Fevereiro!$E$21</f>
        <v>*</v>
      </c>
      <c r="S31" s="11" t="str">
        <f>[27]Fevereiro!$E$22</f>
        <v>*</v>
      </c>
      <c r="T31" s="11" t="str">
        <f>[27]Fevereiro!$E$23</f>
        <v>*</v>
      </c>
      <c r="U31" s="11" t="str">
        <f>[27]Fevereiro!$E$24</f>
        <v>*</v>
      </c>
      <c r="V31" s="11" t="str">
        <f>[27]Fevereiro!$E$25</f>
        <v>*</v>
      </c>
      <c r="W31" s="11" t="str">
        <f>[27]Fevereiro!$E$26</f>
        <v>*</v>
      </c>
      <c r="X31" s="11" t="str">
        <f>[27]Fevereiro!$E$27</f>
        <v>*</v>
      </c>
      <c r="Y31" s="11" t="str">
        <f>[27]Fevereiro!$E$28</f>
        <v>*</v>
      </c>
      <c r="Z31" s="11" t="str">
        <f>[27]Fevereiro!$E$29</f>
        <v>*</v>
      </c>
      <c r="AA31" s="11" t="str">
        <f>[27]Fevereiro!$E$30</f>
        <v>*</v>
      </c>
      <c r="AB31" s="11" t="str">
        <f>[27]Fevereiro!$E$31</f>
        <v>*</v>
      </c>
      <c r="AC31" s="11" t="str">
        <f>[27]Fevereiro!$E$32</f>
        <v>*</v>
      </c>
      <c r="AD31" s="78" t="e">
        <f t="shared" si="1"/>
        <v>#DIV/0!</v>
      </c>
      <c r="AF31" t="s">
        <v>35</v>
      </c>
    </row>
    <row r="32" spans="1:33" hidden="1" x14ac:dyDescent="0.2">
      <c r="A32" s="108" t="s">
        <v>11</v>
      </c>
      <c r="B32" s="11" t="str">
        <f>[28]Fevereiro!$E$5</f>
        <v>*</v>
      </c>
      <c r="C32" s="11" t="str">
        <f>[28]Fevereiro!$E$6</f>
        <v>*</v>
      </c>
      <c r="D32" s="11" t="str">
        <f>[28]Fevereiro!$E$7</f>
        <v>*</v>
      </c>
      <c r="E32" s="11" t="str">
        <f>[28]Fevereiro!$E$8</f>
        <v>*</v>
      </c>
      <c r="F32" s="11" t="str">
        <f>[28]Fevereiro!$E$9</f>
        <v>*</v>
      </c>
      <c r="G32" s="11" t="str">
        <f>[28]Fevereiro!$E$10</f>
        <v>*</v>
      </c>
      <c r="H32" s="11" t="str">
        <f>[28]Fevereiro!$E$11</f>
        <v>*</v>
      </c>
      <c r="I32" s="11" t="str">
        <f>[28]Fevereiro!$E$12</f>
        <v>*</v>
      </c>
      <c r="J32" s="11" t="str">
        <f>[28]Fevereiro!$E$13</f>
        <v>*</v>
      </c>
      <c r="K32" s="11" t="str">
        <f>[28]Fevereiro!$E$14</f>
        <v>*</v>
      </c>
      <c r="L32" s="11" t="str">
        <f>[28]Fevereiro!$E$15</f>
        <v>*</v>
      </c>
      <c r="M32" s="11" t="str">
        <f>[28]Fevereiro!$E$16</f>
        <v>*</v>
      </c>
      <c r="N32" s="11" t="str">
        <f>[28]Fevereiro!$E$17</f>
        <v>*</v>
      </c>
      <c r="O32" s="11" t="str">
        <f>[28]Fevereiro!$E$18</f>
        <v>*</v>
      </c>
      <c r="P32" s="11" t="str">
        <f>[28]Fevereiro!$E$19</f>
        <v>*</v>
      </c>
      <c r="Q32" s="11" t="str">
        <f>[28]Fevereiro!$E$20</f>
        <v>*</v>
      </c>
      <c r="R32" s="11" t="str">
        <f>[28]Fevereiro!$E$21</f>
        <v>*</v>
      </c>
      <c r="S32" s="11" t="str">
        <f>[28]Fevereiro!$E$22</f>
        <v>*</v>
      </c>
      <c r="T32" s="11" t="str">
        <f>[28]Fevereiro!$E$23</f>
        <v>*</v>
      </c>
      <c r="U32" s="11" t="str">
        <f>[28]Fevereiro!$E$24</f>
        <v>*</v>
      </c>
      <c r="V32" s="11" t="str">
        <f>[28]Fevereiro!$E$25</f>
        <v>*</v>
      </c>
      <c r="W32" s="11" t="str">
        <f>[28]Fevereiro!$E$26</f>
        <v>*</v>
      </c>
      <c r="X32" s="11" t="str">
        <f>[28]Fevereiro!$E$27</f>
        <v>*</v>
      </c>
      <c r="Y32" s="11" t="str">
        <f>[28]Fevereiro!$E$28</f>
        <v>*</v>
      </c>
      <c r="Z32" s="11" t="str">
        <f>[28]Fevereiro!$E$29</f>
        <v>*</v>
      </c>
      <c r="AA32" s="11" t="str">
        <f>[28]Fevereiro!$E$30</f>
        <v>*</v>
      </c>
      <c r="AB32" s="11" t="str">
        <f>[28]Fevereiro!$E$31</f>
        <v>*</v>
      </c>
      <c r="AC32" s="11" t="str">
        <f>[28]Fevereiro!$E$32</f>
        <v>*</v>
      </c>
      <c r="AD32" s="78" t="e">
        <f t="shared" si="1"/>
        <v>#DIV/0!</v>
      </c>
      <c r="AG32" t="s">
        <v>35</v>
      </c>
    </row>
    <row r="33" spans="1:34" s="5" customFormat="1" x14ac:dyDescent="0.2">
      <c r="A33" s="54" t="s">
        <v>12</v>
      </c>
      <c r="B33" s="11">
        <f>[29]Fevereiro!$E$5</f>
        <v>83.181818181818187</v>
      </c>
      <c r="C33" s="11">
        <f>[29]Fevereiro!$E$6</f>
        <v>82.38095238095238</v>
      </c>
      <c r="D33" s="11">
        <f>[29]Fevereiro!$E$7</f>
        <v>89.217391304347828</v>
      </c>
      <c r="E33" s="11">
        <f>[29]Fevereiro!$E$8</f>
        <v>83.291666666666671</v>
      </c>
      <c r="F33" s="11">
        <f>[29]Fevereiro!$E$9</f>
        <v>77.347826086956516</v>
      </c>
      <c r="G33" s="11">
        <f>[29]Fevereiro!$E$10</f>
        <v>79.80952380952381</v>
      </c>
      <c r="H33" s="11">
        <f>[29]Fevereiro!$E$11</f>
        <v>81.63636363636364</v>
      </c>
      <c r="I33" s="11">
        <f>[29]Fevereiro!$E$12</f>
        <v>78.952380952380949</v>
      </c>
      <c r="J33" s="11">
        <f>[29]Fevereiro!$E$13</f>
        <v>76.545454545454547</v>
      </c>
      <c r="K33" s="11">
        <f>[29]Fevereiro!$E$14</f>
        <v>87.818181818181813</v>
      </c>
      <c r="L33" s="11">
        <f>[29]Fevereiro!$E$15</f>
        <v>81.652173913043484</v>
      </c>
      <c r="M33" s="11">
        <f>[29]Fevereiro!$E$16</f>
        <v>86.952380952380949</v>
      </c>
      <c r="N33" s="11">
        <f>[29]Fevereiro!$E$17</f>
        <v>84.285714285714292</v>
      </c>
      <c r="O33" s="11">
        <f>[29]Fevereiro!$E$18</f>
        <v>73.75</v>
      </c>
      <c r="P33" s="11">
        <f>[29]Fevereiro!$E$19</f>
        <v>78.36363636363636</v>
      </c>
      <c r="Q33" s="11">
        <f>[29]Fevereiro!$E$20</f>
        <v>78.625</v>
      </c>
      <c r="R33" s="11">
        <f>[29]Fevereiro!$E$21</f>
        <v>81.142857142857139</v>
      </c>
      <c r="S33" s="11">
        <f>[29]Fevereiro!$E$22</f>
        <v>65.086956521739125</v>
      </c>
      <c r="T33" s="11">
        <f>[29]Fevereiro!$E$23</f>
        <v>60.68181818181818</v>
      </c>
      <c r="U33" s="11">
        <f>[29]Fevereiro!$E$24</f>
        <v>77.599999999999994</v>
      </c>
      <c r="V33" s="11">
        <f>[29]Fevereiro!$E$25</f>
        <v>85.681818181818187</v>
      </c>
      <c r="W33" s="11">
        <f>[29]Fevereiro!$E$26</f>
        <v>74.666666666666671</v>
      </c>
      <c r="X33" s="11">
        <f>[29]Fevereiro!$E$27</f>
        <v>75.952380952380949</v>
      </c>
      <c r="Y33" s="11">
        <f>[29]Fevereiro!$E$28</f>
        <v>91.434782608695656</v>
      </c>
      <c r="Z33" s="11">
        <f>[29]Fevereiro!$E$29</f>
        <v>80</v>
      </c>
      <c r="AA33" s="11">
        <f>[29]Fevereiro!$E$30</f>
        <v>80.047619047619051</v>
      </c>
      <c r="AB33" s="11">
        <f>[29]Fevereiro!$E$31</f>
        <v>75.869565217391298</v>
      </c>
      <c r="AC33" s="11">
        <f>[29]Fevereiro!$E$32</f>
        <v>71.291666666666671</v>
      </c>
      <c r="AD33" s="78">
        <f t="shared" si="1"/>
        <v>79.402378431609804</v>
      </c>
    </row>
    <row r="34" spans="1:34" x14ac:dyDescent="0.2">
      <c r="A34" s="54" t="s">
        <v>13</v>
      </c>
      <c r="B34" s="11">
        <f>[30]Fevereiro!$E$5</f>
        <v>80.75</v>
      </c>
      <c r="C34" s="11">
        <f>[30]Fevereiro!$E$6</f>
        <v>79</v>
      </c>
      <c r="D34" s="11">
        <f>[30]Fevereiro!$E$7</f>
        <v>88.166666666666671</v>
      </c>
      <c r="E34" s="11">
        <f>[30]Fevereiro!$E$8</f>
        <v>89</v>
      </c>
      <c r="F34" s="11">
        <f>[30]Fevereiro!$E$9</f>
        <v>77.75</v>
      </c>
      <c r="G34" s="11">
        <f>[30]Fevereiro!$E$10</f>
        <v>85.583333333333329</v>
      </c>
      <c r="H34" s="11">
        <f>[30]Fevereiro!$E$11</f>
        <v>82</v>
      </c>
      <c r="I34" s="11">
        <f>[30]Fevereiro!$E$12</f>
        <v>77.958333333333329</v>
      </c>
      <c r="J34" s="11">
        <f>[30]Fevereiro!$E$13</f>
        <v>84.75</v>
      </c>
      <c r="K34" s="11">
        <f>[30]Fevereiro!$E$14</f>
        <v>93.125</v>
      </c>
      <c r="L34" s="11">
        <f>[30]Fevereiro!$E$15</f>
        <v>86.291666666666671</v>
      </c>
      <c r="M34" s="11">
        <f>[30]Fevereiro!$E$16</f>
        <v>86.166666666666671</v>
      </c>
      <c r="N34" s="11">
        <f>[30]Fevereiro!$E$17</f>
        <v>83.166666666666671</v>
      </c>
      <c r="O34" s="11">
        <f>[30]Fevereiro!$E$18</f>
        <v>76.083333333333329</v>
      </c>
      <c r="P34" s="11">
        <f>[30]Fevereiro!$E$19</f>
        <v>83.375</v>
      </c>
      <c r="Q34" s="11">
        <f>[30]Fevereiro!$E$20</f>
        <v>82.916666666666671</v>
      </c>
      <c r="R34" s="11">
        <f>[30]Fevereiro!$E$21</f>
        <v>87.041666666666671</v>
      </c>
      <c r="S34" s="11">
        <f>[30]Fevereiro!$E$22</f>
        <v>75.083333333333329</v>
      </c>
      <c r="T34" s="11">
        <f>[30]Fevereiro!$E$23</f>
        <v>62.5</v>
      </c>
      <c r="U34" s="11">
        <f>[30]Fevereiro!$E$24</f>
        <v>77.166666666666671</v>
      </c>
      <c r="V34" s="11">
        <f>[30]Fevereiro!$E$25</f>
        <v>83.166666666666671</v>
      </c>
      <c r="W34" s="11">
        <f>[30]Fevereiro!$E$26</f>
        <v>77.041666666666671</v>
      </c>
      <c r="X34" s="11">
        <f>[30]Fevereiro!$E$27</f>
        <v>76.958333333333329</v>
      </c>
      <c r="Y34" s="11">
        <f>[30]Fevereiro!$E$28</f>
        <v>82.208333333333329</v>
      </c>
      <c r="Z34" s="11">
        <f>[30]Fevereiro!$E$29</f>
        <v>80.291666666666671</v>
      </c>
      <c r="AA34" s="11">
        <f>[30]Fevereiro!$E$30</f>
        <v>76.916666666666671</v>
      </c>
      <c r="AB34" s="11">
        <f>[30]Fevereiro!$E$31</f>
        <v>80.434782608695656</v>
      </c>
      <c r="AC34" s="11">
        <f>[30]Fevereiro!$E$32</f>
        <v>74.458333333333329</v>
      </c>
      <c r="AD34" s="78">
        <f t="shared" si="1"/>
        <v>81.048266045548658</v>
      </c>
      <c r="AF34" t="s">
        <v>35</v>
      </c>
    </row>
    <row r="35" spans="1:34" x14ac:dyDescent="0.2">
      <c r="A35" s="54" t="s">
        <v>158</v>
      </c>
      <c r="B35" s="11">
        <f>[31]Fevereiro!$E$5</f>
        <v>86.791666666666671</v>
      </c>
      <c r="C35" s="11">
        <f>[31]Fevereiro!$E$6</f>
        <v>84.791666666666671</v>
      </c>
      <c r="D35" s="11">
        <f>[31]Fevereiro!$E$7</f>
        <v>92.916666666666671</v>
      </c>
      <c r="E35" s="11">
        <f>[31]Fevereiro!$E$8</f>
        <v>88.75</v>
      </c>
      <c r="F35" s="11">
        <f>[31]Fevereiro!$E$9</f>
        <v>74.416666666666671</v>
      </c>
      <c r="G35" s="11">
        <f>[31]Fevereiro!$E$10</f>
        <v>76.25</v>
      </c>
      <c r="H35" s="11">
        <f>[31]Fevereiro!$E$11</f>
        <v>79.458333333333329</v>
      </c>
      <c r="I35" s="11">
        <f>[31]Fevereiro!$E$12</f>
        <v>79.625</v>
      </c>
      <c r="J35" s="11">
        <f>[31]Fevereiro!$E$13</f>
        <v>80.458333333333329</v>
      </c>
      <c r="K35" s="11">
        <f>[31]Fevereiro!$E$14</f>
        <v>87.208333333333329</v>
      </c>
      <c r="L35" s="11">
        <f>[31]Fevereiro!$E$15</f>
        <v>85.208333333333329</v>
      </c>
      <c r="M35" s="11">
        <f>[31]Fevereiro!$E$16</f>
        <v>87.791666666666671</v>
      </c>
      <c r="N35" s="11">
        <f>[31]Fevereiro!$E$17</f>
        <v>83.875</v>
      </c>
      <c r="O35" s="11">
        <f>[31]Fevereiro!$E$18</f>
        <v>78.458333333333329</v>
      </c>
      <c r="P35" s="11">
        <f>[31]Fevereiro!$E$19</f>
        <v>78.208333333333329</v>
      </c>
      <c r="Q35" s="11">
        <f>[31]Fevereiro!$E$20</f>
        <v>78.416666666666671</v>
      </c>
      <c r="R35" s="11">
        <f>[31]Fevereiro!$E$21</f>
        <v>80.208333333333329</v>
      </c>
      <c r="S35" s="11">
        <f>[31]Fevereiro!$E$22</f>
        <v>72.208333333333329</v>
      </c>
      <c r="T35" s="11">
        <f>[31]Fevereiro!$E$23</f>
        <v>76.791666666666671</v>
      </c>
      <c r="U35" s="11">
        <f>[31]Fevereiro!$E$24</f>
        <v>85</v>
      </c>
      <c r="V35" s="11">
        <f>[31]Fevereiro!$E$25</f>
        <v>85.541666666666671</v>
      </c>
      <c r="W35" s="11">
        <f>[31]Fevereiro!$E$26</f>
        <v>79.25</v>
      </c>
      <c r="X35" s="11">
        <f>[31]Fevereiro!$E$27</f>
        <v>79.333333333333329</v>
      </c>
      <c r="Y35" s="11">
        <f>[31]Fevereiro!$E$28</f>
        <v>94.25</v>
      </c>
      <c r="Z35" s="11">
        <f>[31]Fevereiro!$E$29</f>
        <v>79.666666666666671</v>
      </c>
      <c r="AA35" s="11" t="str">
        <f>[31]Fevereiro!$E$30</f>
        <v>*</v>
      </c>
      <c r="AB35" s="11" t="str">
        <f>[31]Fevereiro!$E$31</f>
        <v>*</v>
      </c>
      <c r="AC35" s="11" t="str">
        <f>[31]Fevereiro!$E$32</f>
        <v>*</v>
      </c>
      <c r="AD35" s="78">
        <f t="shared" si="1"/>
        <v>82.194999999999993</v>
      </c>
      <c r="AG35" t="s">
        <v>35</v>
      </c>
    </row>
    <row r="36" spans="1:34" hidden="1" x14ac:dyDescent="0.2">
      <c r="A36" s="108" t="s">
        <v>129</v>
      </c>
      <c r="B36" s="11" t="str">
        <f>[32]Fevereiro!$E$5</f>
        <v>*</v>
      </c>
      <c r="C36" s="11" t="str">
        <f>[32]Fevereiro!$E$6</f>
        <v>*</v>
      </c>
      <c r="D36" s="11" t="str">
        <f>[32]Fevereiro!$E$7</f>
        <v>*</v>
      </c>
      <c r="E36" s="11" t="str">
        <f>[32]Fevereiro!$E$8</f>
        <v>*</v>
      </c>
      <c r="F36" s="11" t="str">
        <f>[32]Fevereiro!$E$9</f>
        <v>*</v>
      </c>
      <c r="G36" s="11" t="str">
        <f>[32]Fevereiro!$E$10</f>
        <v>*</v>
      </c>
      <c r="H36" s="11" t="str">
        <f>[32]Fevereiro!$E$11</f>
        <v>*</v>
      </c>
      <c r="I36" s="11" t="str">
        <f>[32]Fevereiro!$E$12</f>
        <v>*</v>
      </c>
      <c r="J36" s="11" t="str">
        <f>[32]Fevereiro!$E$13</f>
        <v>*</v>
      </c>
      <c r="K36" s="11" t="str">
        <f>[32]Fevereiro!$E$14</f>
        <v>*</v>
      </c>
      <c r="L36" s="11" t="str">
        <f>[32]Fevereiro!$E$15</f>
        <v>*</v>
      </c>
      <c r="M36" s="11" t="str">
        <f>[32]Fevereiro!$E$16</f>
        <v>*</v>
      </c>
      <c r="N36" s="11" t="str">
        <f>[32]Fevereiro!$E$17</f>
        <v>*</v>
      </c>
      <c r="O36" s="11" t="str">
        <f>[32]Fevereiro!$E$18</f>
        <v>*</v>
      </c>
      <c r="P36" s="11" t="str">
        <f>[32]Fevereiro!$E$19</f>
        <v>*</v>
      </c>
      <c r="Q36" s="11" t="str">
        <f>[32]Fevereiro!$E$20</f>
        <v>*</v>
      </c>
      <c r="R36" s="11" t="str">
        <f>[32]Fevereiro!$E$21</f>
        <v>*</v>
      </c>
      <c r="S36" s="11" t="str">
        <f>[32]Fevereiro!$E$22</f>
        <v>*</v>
      </c>
      <c r="T36" s="11" t="str">
        <f>[32]Fevereiro!$E$23</f>
        <v>*</v>
      </c>
      <c r="U36" s="11" t="str">
        <f>[32]Fevereiro!$E$24</f>
        <v>*</v>
      </c>
      <c r="V36" s="11" t="str">
        <f>[32]Fevereiro!$E$25</f>
        <v>*</v>
      </c>
      <c r="W36" s="11" t="str">
        <f>[32]Fevereiro!$E$26</f>
        <v>*</v>
      </c>
      <c r="X36" s="11" t="str">
        <f>[32]Fevereiro!$E$27</f>
        <v>*</v>
      </c>
      <c r="Y36" s="11" t="str">
        <f>[32]Fevereiro!$E$28</f>
        <v>*</v>
      </c>
      <c r="Z36" s="11" t="str">
        <f>[32]Fevereiro!$E$29</f>
        <v>*</v>
      </c>
      <c r="AA36" s="11" t="str">
        <f>[32]Fevereiro!$E$30</f>
        <v>*</v>
      </c>
      <c r="AB36" s="11" t="str">
        <f>[32]Fevereiro!$E$31</f>
        <v>*</v>
      </c>
      <c r="AC36" s="11" t="str">
        <f>[32]Fevereiro!$E$32</f>
        <v>*</v>
      </c>
      <c r="AD36" s="78" t="e">
        <f t="shared" si="1"/>
        <v>#DIV/0!</v>
      </c>
      <c r="AG36" t="s">
        <v>35</v>
      </c>
    </row>
    <row r="37" spans="1:34" x14ac:dyDescent="0.2">
      <c r="A37" s="54" t="s">
        <v>14</v>
      </c>
      <c r="B37" s="11">
        <f>[33]Fevereiro!$E$5</f>
        <v>78.416666666666671</v>
      </c>
      <c r="C37" s="11">
        <f>[33]Fevereiro!$E$6</f>
        <v>71.041666666666671</v>
      </c>
      <c r="D37" s="11">
        <f>[33]Fevereiro!$E$7</f>
        <v>79.208333333333329</v>
      </c>
      <c r="E37" s="11">
        <f>[33]Fevereiro!$E$8</f>
        <v>79.916666666666671</v>
      </c>
      <c r="F37" s="11">
        <f>[33]Fevereiro!$E$9</f>
        <v>82.375</v>
      </c>
      <c r="G37" s="11">
        <f>[33]Fevereiro!$E$10</f>
        <v>82.5</v>
      </c>
      <c r="H37" s="11">
        <f>[33]Fevereiro!$E$11</f>
        <v>73.666666666666671</v>
      </c>
      <c r="I37" s="11">
        <f>[33]Fevereiro!$E$12</f>
        <v>75</v>
      </c>
      <c r="J37" s="11">
        <f>[33]Fevereiro!$E$13</f>
        <v>72.347826086956516</v>
      </c>
      <c r="K37" s="11">
        <f>[33]Fevereiro!$E$14</f>
        <v>73.958333333333329</v>
      </c>
      <c r="L37" s="11">
        <f>[33]Fevereiro!$E$15</f>
        <v>75.375</v>
      </c>
      <c r="M37" s="11">
        <f>[33]Fevereiro!$E$16</f>
        <v>77.75</v>
      </c>
      <c r="N37" s="11">
        <f>[33]Fevereiro!$E$17</f>
        <v>81</v>
      </c>
      <c r="O37" s="11">
        <f>[33]Fevereiro!$E$18</f>
        <v>76.625</v>
      </c>
      <c r="P37" s="11">
        <f>[33]Fevereiro!$E$19</f>
        <v>74.625</v>
      </c>
      <c r="Q37" s="11">
        <f>[33]Fevereiro!$E$20</f>
        <v>72.458333333333329</v>
      </c>
      <c r="R37" s="11">
        <f>[33]Fevereiro!$E$21</f>
        <v>74.083333333333329</v>
      </c>
      <c r="S37" s="11">
        <f>[33]Fevereiro!$E$22</f>
        <v>79.916666666666671</v>
      </c>
      <c r="T37" s="11">
        <f>[33]Fevereiro!$E$23</f>
        <v>78.458333333333329</v>
      </c>
      <c r="U37" s="11">
        <f>[33]Fevereiro!$E$24</f>
        <v>84.826086956521735</v>
      </c>
      <c r="V37" s="11">
        <f>[33]Fevereiro!$E$25</f>
        <v>82.208333333333329</v>
      </c>
      <c r="W37" s="11">
        <f>[33]Fevereiro!$E$26</f>
        <v>75.708333333333329</v>
      </c>
      <c r="X37" s="11">
        <f>[33]Fevereiro!$E$27</f>
        <v>72.083333333333329</v>
      </c>
      <c r="Y37" s="11">
        <f>[33]Fevereiro!$E$28</f>
        <v>82.583333333333329</v>
      </c>
      <c r="Z37" s="11">
        <f>[33]Fevereiro!$E$29</f>
        <v>74.958333333333329</v>
      </c>
      <c r="AA37" s="11">
        <f>[33]Fevereiro!$E$30</f>
        <v>73.208333333333329</v>
      </c>
      <c r="AB37" s="11">
        <f>[33]Fevereiro!$E$31</f>
        <v>72.125</v>
      </c>
      <c r="AC37" s="11">
        <f>[33]Fevereiro!$E$32</f>
        <v>67.260869565217391</v>
      </c>
      <c r="AD37" s="78">
        <f t="shared" si="1"/>
        <v>76.560170807453417</v>
      </c>
      <c r="AE37" t="s">
        <v>35</v>
      </c>
      <c r="AG37" t="s">
        <v>35</v>
      </c>
    </row>
    <row r="38" spans="1:34" hidden="1" x14ac:dyDescent="0.2">
      <c r="A38" s="108" t="s">
        <v>159</v>
      </c>
      <c r="B38" s="11" t="str">
        <f>[34]Fevereiro!$E$5</f>
        <v>*</v>
      </c>
      <c r="C38" s="11" t="str">
        <f>[34]Fevereiro!$E$6</f>
        <v>*</v>
      </c>
      <c r="D38" s="11" t="str">
        <f>[34]Fevereiro!$E$7</f>
        <v>*</v>
      </c>
      <c r="E38" s="11" t="str">
        <f>[34]Fevereiro!$E$8</f>
        <v>*</v>
      </c>
      <c r="F38" s="11" t="str">
        <f>[34]Fevereiro!$E$9</f>
        <v>*</v>
      </c>
      <c r="G38" s="11" t="str">
        <f>[34]Fevereiro!$E$10</f>
        <v>*</v>
      </c>
      <c r="H38" s="11" t="str">
        <f>[34]Fevereiro!$E$11</f>
        <v>*</v>
      </c>
      <c r="I38" s="11" t="str">
        <f>[34]Fevereiro!$E$12</f>
        <v>*</v>
      </c>
      <c r="J38" s="11" t="str">
        <f>[34]Fevereiro!$E$13</f>
        <v>*</v>
      </c>
      <c r="K38" s="11" t="str">
        <f>[34]Fevereiro!$E$14</f>
        <v>*</v>
      </c>
      <c r="L38" s="11" t="str">
        <f>[34]Fevereiro!$E$15</f>
        <v>*</v>
      </c>
      <c r="M38" s="11" t="str">
        <f>[34]Fevereiro!$E$16</f>
        <v>*</v>
      </c>
      <c r="N38" s="11" t="str">
        <f>[34]Fevereiro!$E$17</f>
        <v>*</v>
      </c>
      <c r="O38" s="11" t="str">
        <f>[34]Fevereiro!$E$18</f>
        <v>*</v>
      </c>
      <c r="P38" s="11" t="str">
        <f>[34]Fevereiro!$E$19</f>
        <v>*</v>
      </c>
      <c r="Q38" s="11" t="str">
        <f>[34]Fevereiro!$E$20</f>
        <v>*</v>
      </c>
      <c r="R38" s="11" t="str">
        <f>[34]Fevereiro!$E$21</f>
        <v>*</v>
      </c>
      <c r="S38" s="11" t="str">
        <f>[34]Fevereiro!$E$22</f>
        <v>*</v>
      </c>
      <c r="T38" s="11" t="str">
        <f>[34]Fevereiro!$E$23</f>
        <v>*</v>
      </c>
      <c r="U38" s="11" t="str">
        <f>[34]Fevereiro!$E$24</f>
        <v>*</v>
      </c>
      <c r="V38" s="11" t="str">
        <f>[34]Fevereiro!$E$25</f>
        <v>*</v>
      </c>
      <c r="W38" s="11" t="str">
        <f>[34]Fevereiro!$E$26</f>
        <v>*</v>
      </c>
      <c r="X38" s="11" t="str">
        <f>[34]Fevereiro!$E$27</f>
        <v>*</v>
      </c>
      <c r="Y38" s="11" t="str">
        <f>[34]Fevereiro!$E$28</f>
        <v>*</v>
      </c>
      <c r="Z38" s="11" t="str">
        <f>[34]Fevereiro!$E$29</f>
        <v>*</v>
      </c>
      <c r="AA38" s="11" t="str">
        <f>[34]Fevereiro!$E$30</f>
        <v>*</v>
      </c>
      <c r="AB38" s="11" t="str">
        <f>[34]Fevereiro!$E$31</f>
        <v>*</v>
      </c>
      <c r="AC38" s="11" t="str">
        <f>[34]Fevereiro!$E$32</f>
        <v>*</v>
      </c>
      <c r="AD38" s="78" t="e">
        <f t="shared" si="1"/>
        <v>#DIV/0!</v>
      </c>
      <c r="AE38" t="s">
        <v>35</v>
      </c>
      <c r="AF38" t="s">
        <v>35</v>
      </c>
      <c r="AH38" t="s">
        <v>35</v>
      </c>
    </row>
    <row r="39" spans="1:34" x14ac:dyDescent="0.2">
      <c r="A39" s="54" t="s">
        <v>15</v>
      </c>
      <c r="B39" s="11">
        <f>[35]Fevereiro!$E$5</f>
        <v>84.083333333333329</v>
      </c>
      <c r="C39" s="11">
        <f>[35]Fevereiro!$E$6</f>
        <v>83.458333333333329</v>
      </c>
      <c r="D39" s="11">
        <f>[35]Fevereiro!$E$7</f>
        <v>91.291666666666671</v>
      </c>
      <c r="E39" s="11">
        <f>[35]Fevereiro!$E$8</f>
        <v>79.291666666666671</v>
      </c>
      <c r="F39" s="11">
        <f>[35]Fevereiro!$E$9</f>
        <v>58.541666666666664</v>
      </c>
      <c r="G39" s="11">
        <f>[35]Fevereiro!$E$10</f>
        <v>56.416666666666664</v>
      </c>
      <c r="H39" s="11">
        <f>[35]Fevereiro!$E$11</f>
        <v>75.166666666666671</v>
      </c>
      <c r="I39" s="11">
        <f>[35]Fevereiro!$E$12</f>
        <v>67.75</v>
      </c>
      <c r="J39" s="11">
        <f>[35]Fevereiro!$E$13</f>
        <v>73.208333333333329</v>
      </c>
      <c r="K39" s="11">
        <f>[35]Fevereiro!$E$14</f>
        <v>87.625</v>
      </c>
      <c r="L39" s="11">
        <f>[35]Fevereiro!$E$15</f>
        <v>84.625</v>
      </c>
      <c r="M39" s="11">
        <f>[35]Fevereiro!$E$16</f>
        <v>79.916666666666671</v>
      </c>
      <c r="N39" s="11">
        <f>[35]Fevereiro!$E$17</f>
        <v>81.833333333333329</v>
      </c>
      <c r="O39" s="11">
        <f>[35]Fevereiro!$E$18</f>
        <v>81.541666666666671</v>
      </c>
      <c r="P39" s="11">
        <f>[35]Fevereiro!$E$19</f>
        <v>82.708333333333329</v>
      </c>
      <c r="Q39" s="11">
        <f>[35]Fevereiro!$E$20</f>
        <v>89.333333333333329</v>
      </c>
      <c r="R39" s="11">
        <f>[35]Fevereiro!$E$21</f>
        <v>90.541666666666671</v>
      </c>
      <c r="S39" s="11">
        <f>[35]Fevereiro!$E$22</f>
        <v>66.25</v>
      </c>
      <c r="T39" s="11">
        <f>[35]Fevereiro!$E$23</f>
        <v>69.916666666666671</v>
      </c>
      <c r="U39" s="11">
        <f>[35]Fevereiro!$E$24</f>
        <v>89.75</v>
      </c>
      <c r="V39" s="11">
        <f>[35]Fevereiro!$E$25</f>
        <v>89.75</v>
      </c>
      <c r="W39" s="11">
        <f>[35]Fevereiro!$E$26</f>
        <v>81.958333333333329</v>
      </c>
      <c r="X39" s="11">
        <f>[35]Fevereiro!$E$27</f>
        <v>81.583333333333329</v>
      </c>
      <c r="Y39" s="11">
        <f>[35]Fevereiro!$E$28</f>
        <v>90.125</v>
      </c>
      <c r="Z39" s="11">
        <f>[35]Fevereiro!$E$29</f>
        <v>80.25</v>
      </c>
      <c r="AA39" s="11">
        <f>[35]Fevereiro!$E$30</f>
        <v>81.041666666666671</v>
      </c>
      <c r="AB39" s="11">
        <f>[35]Fevereiro!$E$31</f>
        <v>83.666666666666671</v>
      </c>
      <c r="AC39" s="11">
        <f>[35]Fevereiro!$E$32</f>
        <v>82.291666666666671</v>
      </c>
      <c r="AD39" s="78">
        <f t="shared" si="1"/>
        <v>80.139880952380935</v>
      </c>
      <c r="AE39" t="s">
        <v>35</v>
      </c>
      <c r="AG39" t="s">
        <v>35</v>
      </c>
    </row>
    <row r="40" spans="1:34" x14ac:dyDescent="0.2">
      <c r="A40" s="54" t="s">
        <v>16</v>
      </c>
      <c r="B40" s="11" t="str">
        <f>[36]Fevereiro!$E$5</f>
        <v>*</v>
      </c>
      <c r="C40" s="11" t="str">
        <f>[36]Fevereiro!$E$6</f>
        <v>*</v>
      </c>
      <c r="D40" s="11" t="str">
        <f>[36]Fevereiro!$E$7</f>
        <v>*</v>
      </c>
      <c r="E40" s="11" t="str">
        <f>[36]Fevereiro!$E$8</f>
        <v>*</v>
      </c>
      <c r="F40" s="11" t="str">
        <f>[36]Fevereiro!$E$9</f>
        <v>*</v>
      </c>
      <c r="G40" s="11" t="str">
        <f>[36]Fevereiro!$E$10</f>
        <v>*</v>
      </c>
      <c r="H40" s="11" t="str">
        <f>[36]Fevereiro!$E$11</f>
        <v>*</v>
      </c>
      <c r="I40" s="11" t="str">
        <f>[36]Fevereiro!$E$12</f>
        <v>*</v>
      </c>
      <c r="J40" s="11">
        <f>[36]Fevereiro!$E$13</f>
        <v>73.458333333333329</v>
      </c>
      <c r="K40" s="11">
        <f>[36]Fevereiro!$E$14</f>
        <v>79.875</v>
      </c>
      <c r="L40" s="11">
        <f>[36]Fevereiro!$E$15</f>
        <v>74.666666666666671</v>
      </c>
      <c r="M40" s="11">
        <f>[36]Fevereiro!$E$16</f>
        <v>73.958333333333329</v>
      </c>
      <c r="N40" s="11">
        <f>[36]Fevereiro!$E$17</f>
        <v>76.666666666666671</v>
      </c>
      <c r="O40" s="11">
        <f>[36]Fevereiro!$E$18</f>
        <v>69.708333333333329</v>
      </c>
      <c r="P40" s="11">
        <f>[36]Fevereiro!$E$19</f>
        <v>77.208333333333329</v>
      </c>
      <c r="Q40" s="11">
        <f>[36]Fevereiro!$E$20</f>
        <v>78.041666666666671</v>
      </c>
      <c r="R40" s="11">
        <f>[36]Fevereiro!$E$21</f>
        <v>81.666666666666671</v>
      </c>
      <c r="S40" s="11">
        <f>[36]Fevereiro!$E$22</f>
        <v>56.5</v>
      </c>
      <c r="T40" s="11">
        <f>[36]Fevereiro!$E$23</f>
        <v>62.916666666666664</v>
      </c>
      <c r="U40" s="11">
        <f>[36]Fevereiro!$E$24</f>
        <v>68.208333333333329</v>
      </c>
      <c r="V40" s="11">
        <f>[36]Fevereiro!$E$25</f>
        <v>73.375</v>
      </c>
      <c r="W40" s="11">
        <f>[36]Fevereiro!$E$26</f>
        <v>68.166666666666671</v>
      </c>
      <c r="X40" s="11">
        <f>[36]Fevereiro!$E$27</f>
        <v>75</v>
      </c>
      <c r="Y40" s="11">
        <f>[36]Fevereiro!$E$28</f>
        <v>87.375</v>
      </c>
      <c r="Z40" s="11">
        <f>[36]Fevereiro!$E$29</f>
        <v>77.083333333333329</v>
      </c>
      <c r="AA40" s="11">
        <f>[36]Fevereiro!$E$30</f>
        <v>81.875</v>
      </c>
      <c r="AB40" s="11">
        <f>[36]Fevereiro!$E$31</f>
        <v>78.666666666666671</v>
      </c>
      <c r="AC40" s="11">
        <f>[36]Fevereiro!$E$32</f>
        <v>74.041666666666671</v>
      </c>
      <c r="AD40" s="78">
        <f t="shared" si="1"/>
        <v>74.422916666666666</v>
      </c>
      <c r="AF40" t="s">
        <v>35</v>
      </c>
      <c r="AG40" t="s">
        <v>35</v>
      </c>
    </row>
    <row r="41" spans="1:34" x14ac:dyDescent="0.2">
      <c r="A41" s="54" t="s">
        <v>160</v>
      </c>
      <c r="B41" s="11">
        <f>[37]Fevereiro!$E$5</f>
        <v>88.916666666666671</v>
      </c>
      <c r="C41" s="11">
        <f>[37]Fevereiro!$E$6</f>
        <v>83.791666666666671</v>
      </c>
      <c r="D41" s="11">
        <f>[37]Fevereiro!$E$7</f>
        <v>92.041666666666671</v>
      </c>
      <c r="E41" s="11">
        <f>[37]Fevereiro!$E$8</f>
        <v>87.125</v>
      </c>
      <c r="F41" s="11">
        <f>[37]Fevereiro!$E$9</f>
        <v>89.291666666666671</v>
      </c>
      <c r="G41" s="11">
        <f>[37]Fevereiro!$E$10</f>
        <v>84.208333333333329</v>
      </c>
      <c r="H41" s="11">
        <f>[37]Fevereiro!$E$11</f>
        <v>84.5</v>
      </c>
      <c r="I41" s="11">
        <f>[37]Fevereiro!$E$12</f>
        <v>80.75</v>
      </c>
      <c r="J41" s="11">
        <f>[37]Fevereiro!$E$13</f>
        <v>83.875</v>
      </c>
      <c r="K41" s="11">
        <f>[37]Fevereiro!$E$14</f>
        <v>90.791666666666671</v>
      </c>
      <c r="L41" s="11">
        <f>[37]Fevereiro!$E$15</f>
        <v>81.083333333333329</v>
      </c>
      <c r="M41" s="11">
        <f>[37]Fevereiro!$E$16</f>
        <v>87.625</v>
      </c>
      <c r="N41" s="11">
        <f>[37]Fevereiro!$E$17</f>
        <v>86.833333333333329</v>
      </c>
      <c r="O41" s="11">
        <f>[37]Fevereiro!$E$18</f>
        <v>75.625</v>
      </c>
      <c r="P41" s="11">
        <f>[37]Fevereiro!$E$19</f>
        <v>78.958333333333329</v>
      </c>
      <c r="Q41" s="11">
        <f>[37]Fevereiro!$E$20</f>
        <v>83.708333333333329</v>
      </c>
      <c r="R41" s="11">
        <f>[37]Fevereiro!$E$21</f>
        <v>87.541666666666671</v>
      </c>
      <c r="S41" s="11">
        <f>[37]Fevereiro!$E$22</f>
        <v>77.541666666666671</v>
      </c>
      <c r="T41" s="11">
        <f>[37]Fevereiro!$E$23</f>
        <v>77.916666666666671</v>
      </c>
      <c r="U41" s="11">
        <f>[37]Fevereiro!$E$24</f>
        <v>93.916666666666671</v>
      </c>
      <c r="V41" s="11">
        <f>[37]Fevereiro!$E$25</f>
        <v>86.75</v>
      </c>
      <c r="W41" s="11">
        <f>[37]Fevereiro!$E$26</f>
        <v>76</v>
      </c>
      <c r="X41" s="11">
        <f>[37]Fevereiro!$E$27</f>
        <v>81.333333333333329</v>
      </c>
      <c r="Y41" s="11">
        <f>[37]Fevereiro!$E$28</f>
        <v>96</v>
      </c>
      <c r="Z41" s="11">
        <f>[37]Fevereiro!$E$29</f>
        <v>79.208333333333329</v>
      </c>
      <c r="AA41" s="11">
        <f>[37]Fevereiro!$E$30</f>
        <v>83.083333333333329</v>
      </c>
      <c r="AB41" s="11">
        <f>[37]Fevereiro!$E$31</f>
        <v>77.375</v>
      </c>
      <c r="AC41" s="11">
        <f>[37]Fevereiro!$E$32</f>
        <v>77.75</v>
      </c>
      <c r="AD41" s="78">
        <f t="shared" si="1"/>
        <v>84.055059523809533</v>
      </c>
      <c r="AE41" t="s">
        <v>35</v>
      </c>
      <c r="AF41" t="s">
        <v>35</v>
      </c>
    </row>
    <row r="42" spans="1:34" x14ac:dyDescent="0.2">
      <c r="A42" s="54" t="s">
        <v>17</v>
      </c>
      <c r="B42" s="11">
        <f>[38]Fevereiro!$E$5</f>
        <v>87.041666666666671</v>
      </c>
      <c r="C42" s="11">
        <f>[38]Fevereiro!$E$6</f>
        <v>87.041666666666671</v>
      </c>
      <c r="D42" s="11" t="str">
        <f>[38]Fevereiro!$E$7</f>
        <v>*</v>
      </c>
      <c r="E42" s="11" t="str">
        <f>[38]Fevereiro!$E$8</f>
        <v>*</v>
      </c>
      <c r="F42" s="11" t="str">
        <f>[38]Fevereiro!$E$9</f>
        <v>*</v>
      </c>
      <c r="G42" s="11" t="str">
        <f>[38]Fevereiro!$E$10</f>
        <v>*</v>
      </c>
      <c r="H42" s="11" t="str">
        <f>[38]Fevereiro!$E$11</f>
        <v>*</v>
      </c>
      <c r="I42" s="11">
        <f>[38]Fevereiro!$E$12</f>
        <v>79.5</v>
      </c>
      <c r="J42" s="11">
        <f>[38]Fevereiro!$E$13</f>
        <v>79.541666666666671</v>
      </c>
      <c r="K42" s="11">
        <f>[38]Fevereiro!$E$14</f>
        <v>86.416666666666671</v>
      </c>
      <c r="L42" s="11">
        <f>[38]Fevereiro!$E$15</f>
        <v>86.375</v>
      </c>
      <c r="M42" s="11">
        <f>[38]Fevereiro!$E$16</f>
        <v>88.833333333333329</v>
      </c>
      <c r="N42" s="11">
        <f>[38]Fevereiro!$E$17</f>
        <v>87.041666666666671</v>
      </c>
      <c r="O42" s="11">
        <f>[38]Fevereiro!$E$18</f>
        <v>80.083333333333329</v>
      </c>
      <c r="P42" s="11">
        <f>[38]Fevereiro!$E$19</f>
        <v>81.375</v>
      </c>
      <c r="Q42" s="11">
        <f>[38]Fevereiro!$E$20</f>
        <v>81.958333333333329</v>
      </c>
      <c r="R42" s="11">
        <f>[38]Fevereiro!$E$21</f>
        <v>81.791666666666671</v>
      </c>
      <c r="S42" s="11">
        <f>[38]Fevereiro!$E$22</f>
        <v>67.583333333333329</v>
      </c>
      <c r="T42" s="11">
        <f>[38]Fevereiro!$E$23</f>
        <v>70.625</v>
      </c>
      <c r="U42" s="11">
        <f>[38]Fevereiro!$E$24</f>
        <v>86.458333333333329</v>
      </c>
      <c r="V42" s="11">
        <f>[38]Fevereiro!$E$25</f>
        <v>92</v>
      </c>
      <c r="W42" s="11">
        <f>[38]Fevereiro!$E$26</f>
        <v>84.333333333333329</v>
      </c>
      <c r="X42" s="11">
        <f>[38]Fevereiro!$E$27</f>
        <v>84.291666666666671</v>
      </c>
      <c r="Y42" s="11">
        <f>[38]Fevereiro!$E$28</f>
        <v>97</v>
      </c>
      <c r="Z42" s="11">
        <f>[38]Fevereiro!$E$29</f>
        <v>83.416666666666671</v>
      </c>
      <c r="AA42" s="11">
        <f>[38]Fevereiro!$E$30</f>
        <v>84.208333333333329</v>
      </c>
      <c r="AB42" s="11">
        <f>[38]Fevereiro!$E$31</f>
        <v>82.458333333333329</v>
      </c>
      <c r="AC42" s="11">
        <f>[38]Fevereiro!$E$32</f>
        <v>81.375</v>
      </c>
      <c r="AD42" s="78">
        <f t="shared" si="1"/>
        <v>83.510869565217376</v>
      </c>
      <c r="AF42" t="s">
        <v>35</v>
      </c>
      <c r="AG42" t="s">
        <v>35</v>
      </c>
    </row>
    <row r="43" spans="1:34" x14ac:dyDescent="0.2">
      <c r="A43" s="54" t="s">
        <v>142</v>
      </c>
      <c r="B43" s="11">
        <f>[39]Fevereiro!$E$5</f>
        <v>93.541666666666671</v>
      </c>
      <c r="C43" s="11">
        <f>[39]Fevereiro!$E$6</f>
        <v>91.375</v>
      </c>
      <c r="D43" s="11">
        <f>[39]Fevereiro!$E$7</f>
        <v>97.583333333333329</v>
      </c>
      <c r="E43" s="11">
        <f>[39]Fevereiro!$E$8</f>
        <v>90.166666666666671</v>
      </c>
      <c r="F43" s="11">
        <f>[39]Fevereiro!$E$9</f>
        <v>81.375</v>
      </c>
      <c r="G43" s="11">
        <f>[39]Fevereiro!$E$10</f>
        <v>83.708333333333329</v>
      </c>
      <c r="H43" s="11">
        <f>[39]Fevereiro!$E$11</f>
        <v>89.458333333333329</v>
      </c>
      <c r="I43" s="11">
        <f>[39]Fevereiro!$E$12</f>
        <v>86.5</v>
      </c>
      <c r="J43" s="11">
        <f>[39]Fevereiro!$E$13</f>
        <v>84.458333333333329</v>
      </c>
      <c r="K43" s="11">
        <f>[39]Fevereiro!$E$14</f>
        <v>91</v>
      </c>
      <c r="L43" s="11">
        <f>[39]Fevereiro!$E$15</f>
        <v>88.583333333333329</v>
      </c>
      <c r="M43" s="11">
        <f>[39]Fevereiro!$E$16</f>
        <v>96.083333333333329</v>
      </c>
      <c r="N43" s="11">
        <f>[39]Fevereiro!$E$17</f>
        <v>86.208333333333329</v>
      </c>
      <c r="O43" s="11">
        <f>[39]Fevereiro!$E$18</f>
        <v>83.583333333333329</v>
      </c>
      <c r="P43" s="11">
        <f>[39]Fevereiro!$E$19</f>
        <v>85.125</v>
      </c>
      <c r="Q43" s="11">
        <f>[39]Fevereiro!$E$20</f>
        <v>86</v>
      </c>
      <c r="R43" s="11">
        <f>[39]Fevereiro!$E$21</f>
        <v>92.541666666666671</v>
      </c>
      <c r="S43" s="11">
        <f>[39]Fevereiro!$E$22</f>
        <v>88.041666666666671</v>
      </c>
      <c r="T43" s="11">
        <f>[39]Fevereiro!$E$23</f>
        <v>79.583333333333329</v>
      </c>
      <c r="U43" s="11">
        <f>[39]Fevereiro!$E$24</f>
        <v>98.875</v>
      </c>
      <c r="V43" s="11">
        <f>[39]Fevereiro!$E$25</f>
        <v>90.666666666666671</v>
      </c>
      <c r="W43" s="11">
        <f>[39]Fevereiro!$E$26</f>
        <v>94.375</v>
      </c>
      <c r="X43" s="11">
        <f>[39]Fevereiro!$E$27</f>
        <v>87.541666666666671</v>
      </c>
      <c r="Y43" s="11">
        <f>[39]Fevereiro!$E$28</f>
        <v>99.916666666666671</v>
      </c>
      <c r="Z43" s="11">
        <f>[39]Fevereiro!$E$29</f>
        <v>82.958333333333329</v>
      </c>
      <c r="AA43" s="11">
        <f>[39]Fevereiro!$E$30</f>
        <v>87.916666666666671</v>
      </c>
      <c r="AB43" s="11">
        <f>[39]Fevereiro!$E$31</f>
        <v>78.875</v>
      </c>
      <c r="AC43" s="11">
        <f>[39]Fevereiro!$E$32</f>
        <v>81.208333333333329</v>
      </c>
      <c r="AD43" s="78">
        <f t="shared" si="1"/>
        <v>88.473214285714306</v>
      </c>
      <c r="AG43" t="s">
        <v>35</v>
      </c>
    </row>
    <row r="44" spans="1:34" x14ac:dyDescent="0.2">
      <c r="A44" s="54" t="s">
        <v>18</v>
      </c>
      <c r="B44" s="11">
        <f>[40]Fevereiro!$E$5</f>
        <v>87.833333333333329</v>
      </c>
      <c r="C44" s="11">
        <f>[40]Fevereiro!$E$6</f>
        <v>83.833333333333329</v>
      </c>
      <c r="D44" s="11">
        <f>[40]Fevereiro!$E$7</f>
        <v>91.541666666666671</v>
      </c>
      <c r="E44" s="11">
        <f>[40]Fevereiro!$E$8</f>
        <v>86.875</v>
      </c>
      <c r="F44" s="11">
        <f>[40]Fevereiro!$E$9</f>
        <v>85.208333333333329</v>
      </c>
      <c r="G44" s="11">
        <f>[40]Fevereiro!$E$10</f>
        <v>85.708333333333329</v>
      </c>
      <c r="H44" s="11">
        <f>[40]Fevereiro!$E$11</f>
        <v>83.958333333333329</v>
      </c>
      <c r="I44" s="11">
        <f>[40]Fevereiro!$E$12</f>
        <v>80.125</v>
      </c>
      <c r="J44" s="11">
        <f>[40]Fevereiro!$E$13</f>
        <v>81.291666666666671</v>
      </c>
      <c r="K44" s="11">
        <f>[40]Fevereiro!$E$14</f>
        <v>90.75</v>
      </c>
      <c r="L44" s="11">
        <f>[40]Fevereiro!$E$15</f>
        <v>82.083333333333329</v>
      </c>
      <c r="M44" s="11">
        <f>[40]Fevereiro!$E$16</f>
        <v>84.333333333333329</v>
      </c>
      <c r="N44" s="11">
        <f>[40]Fevereiro!$E$17</f>
        <v>84.166666666666671</v>
      </c>
      <c r="O44" s="11">
        <f>[40]Fevereiro!$E$18</f>
        <v>83.375</v>
      </c>
      <c r="P44" s="11">
        <f>[40]Fevereiro!$E$19</f>
        <v>85.666666666666671</v>
      </c>
      <c r="Q44" s="11">
        <f>[40]Fevereiro!$E$20</f>
        <v>84.25</v>
      </c>
      <c r="R44" s="11">
        <f>[40]Fevereiro!$E$21</f>
        <v>89.833333333333329</v>
      </c>
      <c r="S44" s="11">
        <f>[40]Fevereiro!$E$22</f>
        <v>83.666666666666671</v>
      </c>
      <c r="T44" s="11">
        <f>[40]Fevereiro!$E$23</f>
        <v>76.625</v>
      </c>
      <c r="U44" s="11">
        <f>[40]Fevereiro!$E$24</f>
        <v>86.958333333333329</v>
      </c>
      <c r="V44" s="11">
        <f>[40]Fevereiro!$E$25</f>
        <v>83.291666666666671</v>
      </c>
      <c r="W44" s="11">
        <f>[40]Fevereiro!$E$26</f>
        <v>74.333333333333329</v>
      </c>
      <c r="X44" s="11">
        <f>[40]Fevereiro!$E$27</f>
        <v>79.375</v>
      </c>
      <c r="Y44" s="11">
        <f>[40]Fevereiro!$E$28</f>
        <v>88.416666666666671</v>
      </c>
      <c r="Z44" s="11">
        <f>[40]Fevereiro!$E$29</f>
        <v>74.541666666666671</v>
      </c>
      <c r="AA44" s="11">
        <f>[40]Fevereiro!$E$30</f>
        <v>79.625</v>
      </c>
      <c r="AB44" s="11">
        <f>[40]Fevereiro!$E$31</f>
        <v>75.833333333333329</v>
      </c>
      <c r="AC44" s="11">
        <f>[40]Fevereiro!$E$32</f>
        <v>71.333333333333329</v>
      </c>
      <c r="AD44" s="78">
        <f t="shared" si="1"/>
        <v>83.029761904761926</v>
      </c>
      <c r="AE44" s="12" t="s">
        <v>35</v>
      </c>
      <c r="AG44" t="s">
        <v>35</v>
      </c>
    </row>
    <row r="45" spans="1:34" hidden="1" x14ac:dyDescent="0.2">
      <c r="A45" s="109" t="s">
        <v>147</v>
      </c>
      <c r="B45" s="11" t="str">
        <f>[41]Fevereiro!$E$5</f>
        <v>*</v>
      </c>
      <c r="C45" s="11" t="str">
        <f>[41]Fevereiro!$E$6</f>
        <v>*</v>
      </c>
      <c r="D45" s="11" t="str">
        <f>[41]Fevereiro!$E$7</f>
        <v>*</v>
      </c>
      <c r="E45" s="11" t="str">
        <f>[41]Fevereiro!$E$8</f>
        <v>*</v>
      </c>
      <c r="F45" s="11" t="str">
        <f>[41]Fevereiro!$E$9</f>
        <v>*</v>
      </c>
      <c r="G45" s="11" t="str">
        <f>[41]Fevereiro!$E$10</f>
        <v>*</v>
      </c>
      <c r="H45" s="11" t="str">
        <f>[41]Fevereiro!$E$11</f>
        <v>*</v>
      </c>
      <c r="I45" s="11" t="str">
        <f>[41]Fevereiro!$E$12</f>
        <v>*</v>
      </c>
      <c r="J45" s="11" t="str">
        <f>[41]Fevereiro!$E$13</f>
        <v>*</v>
      </c>
      <c r="K45" s="11" t="str">
        <f>[41]Fevereiro!$E$14</f>
        <v>*</v>
      </c>
      <c r="L45" s="11" t="str">
        <f>[41]Fevereiro!$E$15</f>
        <v>*</v>
      </c>
      <c r="M45" s="11" t="str">
        <f>[41]Fevereiro!$E$16</f>
        <v>*</v>
      </c>
      <c r="N45" s="11" t="str">
        <f>[41]Fevereiro!$E$17</f>
        <v>*</v>
      </c>
      <c r="O45" s="11" t="str">
        <f>[41]Fevereiro!$E$18</f>
        <v>*</v>
      </c>
      <c r="P45" s="11" t="str">
        <f>[41]Fevereiro!$E$19</f>
        <v>*</v>
      </c>
      <c r="Q45" s="11" t="str">
        <f>[41]Fevereiro!$E$20</f>
        <v>*</v>
      </c>
      <c r="R45" s="11" t="str">
        <f>[41]Fevereiro!$E$21</f>
        <v>*</v>
      </c>
      <c r="S45" s="11" t="str">
        <f>[41]Fevereiro!$E$22</f>
        <v>*</v>
      </c>
      <c r="T45" s="11" t="str">
        <f>[41]Fevereiro!$E$23</f>
        <v>*</v>
      </c>
      <c r="U45" s="11" t="str">
        <f>[41]Fevereiro!$E$24</f>
        <v>*</v>
      </c>
      <c r="V45" s="11" t="str">
        <f>[41]Fevereiro!$E$25</f>
        <v>*</v>
      </c>
      <c r="W45" s="11" t="str">
        <f>[41]Fevereiro!$E$26</f>
        <v>*</v>
      </c>
      <c r="X45" s="11" t="str">
        <f>[41]Fevereiro!$E$27</f>
        <v>*</v>
      </c>
      <c r="Y45" s="11" t="str">
        <f>[41]Fevereiro!$E$28</f>
        <v>*</v>
      </c>
      <c r="Z45" s="11" t="str">
        <f>[41]Fevereiro!$E$29</f>
        <v>*</v>
      </c>
      <c r="AA45" s="11" t="str">
        <f>[41]Fevereiro!$E$30</f>
        <v>*</v>
      </c>
      <c r="AB45" s="11" t="str">
        <f>[41]Fevereiro!$E$31</f>
        <v>*</v>
      </c>
      <c r="AC45" s="11" t="str">
        <f>[41]Fevereiro!$E$32</f>
        <v>*</v>
      </c>
      <c r="AD45" s="78" t="e">
        <f t="shared" si="1"/>
        <v>#DIV/0!</v>
      </c>
      <c r="AF45" t="s">
        <v>35</v>
      </c>
      <c r="AG45" t="s">
        <v>35</v>
      </c>
    </row>
    <row r="46" spans="1:34" x14ac:dyDescent="0.2">
      <c r="A46" s="54" t="s">
        <v>19</v>
      </c>
      <c r="B46" s="11">
        <f>[42]Fevereiro!$E$5</f>
        <v>87.75</v>
      </c>
      <c r="C46" s="11">
        <f>[42]Fevereiro!$E$6</f>
        <v>93.958333333333329</v>
      </c>
      <c r="D46" s="11">
        <f>[42]Fevereiro!$E$7</f>
        <v>91.083333333333329</v>
      </c>
      <c r="E46" s="11">
        <f>[42]Fevereiro!$E$8</f>
        <v>75.791666666666671</v>
      </c>
      <c r="F46" s="11">
        <f>[42]Fevereiro!$E$9</f>
        <v>66.916666666666671</v>
      </c>
      <c r="G46" s="11">
        <f>[42]Fevereiro!$E$10</f>
        <v>61.25</v>
      </c>
      <c r="H46" s="11">
        <f>[42]Fevereiro!$E$11</f>
        <v>62.416666666666664</v>
      </c>
      <c r="I46" s="11">
        <f>[42]Fevereiro!$E$12</f>
        <v>62.75</v>
      </c>
      <c r="J46" s="11">
        <f>[42]Fevereiro!$E$13</f>
        <v>63.083333333333336</v>
      </c>
      <c r="K46" s="11">
        <f>[42]Fevereiro!$E$14</f>
        <v>84.041666666666671</v>
      </c>
      <c r="L46" s="11">
        <f>[42]Fevereiro!$E$15</f>
        <v>82.708333333333329</v>
      </c>
      <c r="M46" s="11">
        <f>[42]Fevereiro!$E$16</f>
        <v>79.666666666666671</v>
      </c>
      <c r="N46" s="11">
        <f>[42]Fevereiro!$E$17</f>
        <v>93.208333333333329</v>
      </c>
      <c r="O46" s="11">
        <f>[42]Fevereiro!$E$18</f>
        <v>83.75</v>
      </c>
      <c r="P46" s="11">
        <f>[42]Fevereiro!$E$19</f>
        <v>84.791666666666671</v>
      </c>
      <c r="Q46" s="11">
        <f>[42]Fevereiro!$E$20</f>
        <v>90.833333333333329</v>
      </c>
      <c r="R46" s="11">
        <f>[42]Fevereiro!$E$21</f>
        <v>88.291666666666671</v>
      </c>
      <c r="S46" s="11">
        <f>[42]Fevereiro!$E$22</f>
        <v>61.083333333333336</v>
      </c>
      <c r="T46" s="11">
        <f>[42]Fevereiro!$E$23</f>
        <v>67.375</v>
      </c>
      <c r="U46" s="11">
        <f>[42]Fevereiro!$E$24</f>
        <v>94</v>
      </c>
      <c r="V46" s="11">
        <f>[42]Fevereiro!$E$25</f>
        <v>85.333333333333329</v>
      </c>
      <c r="W46" s="11">
        <f>[42]Fevereiro!$E$26</f>
        <v>82.791666666666671</v>
      </c>
      <c r="X46" s="11">
        <f>[42]Fevereiro!$E$27</f>
        <v>90.75</v>
      </c>
      <c r="Y46" s="11">
        <f>[42]Fevereiro!$E$28</f>
        <v>92</v>
      </c>
      <c r="Z46" s="11">
        <f>[42]Fevereiro!$E$29</f>
        <v>92.041666666666671</v>
      </c>
      <c r="AA46" s="11">
        <f>[42]Fevereiro!$E$30</f>
        <v>88.833333333333329</v>
      </c>
      <c r="AB46" s="11">
        <f>[42]Fevereiro!$E$31</f>
        <v>83.791666666666671</v>
      </c>
      <c r="AC46" s="11">
        <f>[42]Fevereiro!$E$32</f>
        <v>83.333333333333329</v>
      </c>
      <c r="AD46" s="78">
        <f t="shared" si="1"/>
        <v>81.200892857142861</v>
      </c>
      <c r="AF46" t="s">
        <v>35</v>
      </c>
      <c r="AG46" t="s">
        <v>35</v>
      </c>
      <c r="AH46" t="s">
        <v>35</v>
      </c>
    </row>
    <row r="47" spans="1:34" x14ac:dyDescent="0.2">
      <c r="A47" s="54" t="s">
        <v>23</v>
      </c>
      <c r="B47" s="11">
        <f>[43]Fevereiro!$E$5</f>
        <v>87.541666666666671</v>
      </c>
      <c r="C47" s="11">
        <f>[43]Fevereiro!$E$6</f>
        <v>78</v>
      </c>
      <c r="D47" s="11">
        <f>[43]Fevereiro!$E$7</f>
        <v>88.875</v>
      </c>
      <c r="E47" s="11">
        <f>[43]Fevereiro!$E$8</f>
        <v>89.666666666666671</v>
      </c>
      <c r="F47" s="11">
        <f>[43]Fevereiro!$E$9</f>
        <v>76.25</v>
      </c>
      <c r="G47" s="11">
        <f>[43]Fevereiro!$E$10</f>
        <v>71.791666666666671</v>
      </c>
      <c r="H47" s="11">
        <f>[43]Fevereiro!$E$11</f>
        <v>82.083333333333329</v>
      </c>
      <c r="I47" s="11">
        <f>[43]Fevereiro!$E$12</f>
        <v>75.166666666666671</v>
      </c>
      <c r="J47" s="11">
        <f>[43]Fevereiro!$E$13</f>
        <v>74.333333333333329</v>
      </c>
      <c r="K47" s="11">
        <f>[43]Fevereiro!$E$14</f>
        <v>87.708333333333329</v>
      </c>
      <c r="L47" s="11">
        <f>[43]Fevereiro!$E$15</f>
        <v>83.416666666666671</v>
      </c>
      <c r="M47" s="11">
        <f>[43]Fevereiro!$E$16</f>
        <v>76.666666666666671</v>
      </c>
      <c r="N47" s="11">
        <f>[43]Fevereiro!$E$17</f>
        <v>81.916666666666671</v>
      </c>
      <c r="O47" s="11">
        <f>[43]Fevereiro!$E$18</f>
        <v>71.583333333333329</v>
      </c>
      <c r="P47" s="11">
        <f>[43]Fevereiro!$E$19</f>
        <v>73.333333333333329</v>
      </c>
      <c r="Q47" s="11">
        <f>[43]Fevereiro!$E$20</f>
        <v>80.083333333333329</v>
      </c>
      <c r="R47" s="11">
        <f>[43]Fevereiro!$E$21</f>
        <v>79.708333333333329</v>
      </c>
      <c r="S47" s="11">
        <f>[43]Fevereiro!$E$22</f>
        <v>69.375</v>
      </c>
      <c r="T47" s="11">
        <f>[43]Fevereiro!$E$23</f>
        <v>70.375</v>
      </c>
      <c r="U47" s="11">
        <f>[43]Fevereiro!$E$24</f>
        <v>82.291666666666671</v>
      </c>
      <c r="V47" s="11">
        <f>[43]Fevereiro!$E$25</f>
        <v>83.041666666666671</v>
      </c>
      <c r="W47" s="11">
        <f>[43]Fevereiro!$E$26</f>
        <v>72.416666666666671</v>
      </c>
      <c r="X47" s="11">
        <f>[43]Fevereiro!$E$27</f>
        <v>77.5</v>
      </c>
      <c r="Y47" s="11">
        <f>[43]Fevereiro!$E$28</f>
        <v>89.208333333333329</v>
      </c>
      <c r="Z47" s="11">
        <f>[43]Fevereiro!$E$29</f>
        <v>81.625</v>
      </c>
      <c r="AA47" s="11">
        <f>[43]Fevereiro!$E$30</f>
        <v>72.458333333333329</v>
      </c>
      <c r="AB47" s="11">
        <f>[43]Fevereiro!$E$31</f>
        <v>77.708333333333329</v>
      </c>
      <c r="AC47" s="11">
        <f>[43]Fevereiro!$E$32</f>
        <v>72</v>
      </c>
      <c r="AD47" s="78">
        <f t="shared" si="1"/>
        <v>78.790178571428569</v>
      </c>
      <c r="AG47" t="s">
        <v>35</v>
      </c>
    </row>
    <row r="48" spans="1:34" x14ac:dyDescent="0.2">
      <c r="A48" s="54" t="s">
        <v>34</v>
      </c>
      <c r="B48" s="11">
        <f>[44]Fevereiro!$E$5</f>
        <v>78.19047619047619</v>
      </c>
      <c r="C48" s="11">
        <f>[44]Fevereiro!$E$6</f>
        <v>73.916666666666671</v>
      </c>
      <c r="D48" s="11">
        <f>[44]Fevereiro!$E$7</f>
        <v>83.666666666666671</v>
      </c>
      <c r="E48" s="11">
        <f>[44]Fevereiro!$E$8</f>
        <v>85.956521739130437</v>
      </c>
      <c r="F48" s="11">
        <f>[44]Fevereiro!$E$9</f>
        <v>89.272727272727266</v>
      </c>
      <c r="G48" s="11">
        <f>[44]Fevereiro!$E$10</f>
        <v>78.956521739130437</v>
      </c>
      <c r="H48" s="11">
        <f>[44]Fevereiro!$E$11</f>
        <v>71.166666666666671</v>
      </c>
      <c r="I48" s="11">
        <f>[44]Fevereiro!$E$12</f>
        <v>80.416666666666671</v>
      </c>
      <c r="J48" s="11">
        <f>[44]Fevereiro!$E$13</f>
        <v>80.75</v>
      </c>
      <c r="K48" s="11">
        <f>[44]Fevereiro!$E$14</f>
        <v>89.15789473684211</v>
      </c>
      <c r="L48" s="11">
        <f>[44]Fevereiro!$E$15</f>
        <v>76.722222222222229</v>
      </c>
      <c r="M48" s="11">
        <f>[44]Fevereiro!$E$16</f>
        <v>84.347826086956516</v>
      </c>
      <c r="N48" s="11">
        <f>[44]Fevereiro!$E$17</f>
        <v>78.347826086956516</v>
      </c>
      <c r="O48" s="11">
        <f>[44]Fevereiro!$E$18</f>
        <v>78.166666666666671</v>
      </c>
      <c r="P48" s="11">
        <f>[44]Fevereiro!$E$19</f>
        <v>78</v>
      </c>
      <c r="Q48" s="11">
        <f>[44]Fevereiro!$E$20</f>
        <v>80.304347826086953</v>
      </c>
      <c r="R48" s="11">
        <f>[44]Fevereiro!$E$21</f>
        <v>94</v>
      </c>
      <c r="S48" s="11">
        <f>[44]Fevereiro!$E$22</f>
        <v>77.84615384615384</v>
      </c>
      <c r="T48" s="11">
        <f>[44]Fevereiro!$E$23</f>
        <v>82.736842105263165</v>
      </c>
      <c r="U48" s="11">
        <f>[44]Fevereiro!$E$24</f>
        <v>75.538461538461533</v>
      </c>
      <c r="V48" s="11">
        <f>[44]Fevereiro!$E$25</f>
        <v>81.333333333333329</v>
      </c>
      <c r="W48" s="11">
        <f>[44]Fevereiro!$E$26</f>
        <v>76.666666666666671</v>
      </c>
      <c r="X48" s="11">
        <f>[44]Fevereiro!$E$27</f>
        <v>76.833333333333329</v>
      </c>
      <c r="Y48" s="11">
        <f>[44]Fevereiro!$E$28</f>
        <v>77.5</v>
      </c>
      <c r="Z48" s="11">
        <f>[44]Fevereiro!$E$29</f>
        <v>76.833333333333329</v>
      </c>
      <c r="AA48" s="11">
        <f>[44]Fevereiro!$E$30</f>
        <v>77.458333333333329</v>
      </c>
      <c r="AB48" s="11">
        <f>[44]Fevereiro!$E$31</f>
        <v>73.583333333333329</v>
      </c>
      <c r="AC48" s="11">
        <f>[44]Fevereiro!$E$32</f>
        <v>79.75</v>
      </c>
      <c r="AD48" s="78">
        <f t="shared" si="1"/>
        <v>79.907838859181197</v>
      </c>
      <c r="AF48" t="s">
        <v>35</v>
      </c>
      <c r="AG48" t="s">
        <v>35</v>
      </c>
    </row>
    <row r="49" spans="1:33" x14ac:dyDescent="0.2">
      <c r="A49" s="54" t="s">
        <v>20</v>
      </c>
      <c r="B49" s="11">
        <f>[45]Fevereiro!$E$5</f>
        <v>77.375</v>
      </c>
      <c r="C49" s="11">
        <f>[45]Fevereiro!$E$6</f>
        <v>79.166666666666671</v>
      </c>
      <c r="D49" s="11">
        <f>[45]Fevereiro!$E$7</f>
        <v>84.208333333333329</v>
      </c>
      <c r="E49" s="11">
        <f>[45]Fevereiro!$E$8</f>
        <v>75.666666666666671</v>
      </c>
      <c r="F49" s="11">
        <f>[45]Fevereiro!$E$9</f>
        <v>75.666666666666671</v>
      </c>
      <c r="G49" s="11">
        <f>[45]Fevereiro!$E$10</f>
        <v>77.916666666666671</v>
      </c>
      <c r="H49" s="11">
        <f>[45]Fevereiro!$E$11</f>
        <v>73.416666666666671</v>
      </c>
      <c r="I49" s="11">
        <f>[45]Fevereiro!$E$12</f>
        <v>73.666666666666671</v>
      </c>
      <c r="J49" s="11">
        <f>[45]Fevereiro!$E$13</f>
        <v>72.416666666666671</v>
      </c>
      <c r="K49" s="11">
        <f>[45]Fevereiro!$E$14</f>
        <v>75.333333333333329</v>
      </c>
      <c r="L49" s="11">
        <f>[45]Fevereiro!$E$15</f>
        <v>85.208333333333329</v>
      </c>
      <c r="M49" s="11">
        <f>[45]Fevereiro!$E$16</f>
        <v>83.375</v>
      </c>
      <c r="N49" s="11">
        <f>[45]Fevereiro!$E$17</f>
        <v>76.125</v>
      </c>
      <c r="O49" s="11">
        <f>[45]Fevereiro!$E$18</f>
        <v>69.5</v>
      </c>
      <c r="P49" s="11">
        <f>[45]Fevereiro!$E$19</f>
        <v>75.583333333333329</v>
      </c>
      <c r="Q49" s="11">
        <f>[45]Fevereiro!$E$20</f>
        <v>70.666666666666671</v>
      </c>
      <c r="R49" s="11">
        <f>[45]Fevereiro!$E$21</f>
        <v>77.291666666666671</v>
      </c>
      <c r="S49" s="11">
        <f>[45]Fevereiro!$E$22</f>
        <v>70.833333333333329</v>
      </c>
      <c r="T49" s="11">
        <f>[45]Fevereiro!$E$23</f>
        <v>72.416666666666671</v>
      </c>
      <c r="U49" s="11">
        <f>[45]Fevereiro!$E$24</f>
        <v>80.125</v>
      </c>
      <c r="V49" s="11">
        <f>[45]Fevereiro!$E$25</f>
        <v>83.458333333333329</v>
      </c>
      <c r="W49" s="11">
        <f>[45]Fevereiro!$E$26</f>
        <v>71.708333333333329</v>
      </c>
      <c r="X49" s="11">
        <f>[45]Fevereiro!$E$27</f>
        <v>77.625</v>
      </c>
      <c r="Y49" s="11">
        <f>[45]Fevereiro!$E$28</f>
        <v>86.5</v>
      </c>
      <c r="Z49" s="11">
        <f>[45]Fevereiro!$E$29</f>
        <v>73.125</v>
      </c>
      <c r="AA49" s="11">
        <f>[45]Fevereiro!$E$30</f>
        <v>82.041666666666671</v>
      </c>
      <c r="AB49" s="11">
        <f>[45]Fevereiro!$E$31</f>
        <v>73.083333333333329</v>
      </c>
      <c r="AC49" s="11">
        <f>[45]Fevereiro!$E$32</f>
        <v>66.791666666666671</v>
      </c>
      <c r="AD49" s="78">
        <f t="shared" si="1"/>
        <v>76.438988095238088</v>
      </c>
      <c r="AE49" t="s">
        <v>35</v>
      </c>
      <c r="AF49" t="s">
        <v>35</v>
      </c>
      <c r="AG49" t="s">
        <v>35</v>
      </c>
    </row>
    <row r="50" spans="1:33" s="5" customFormat="1" ht="17.100000000000001" customHeight="1" x14ac:dyDescent="0.2">
      <c r="A50" s="55" t="s">
        <v>212</v>
      </c>
      <c r="B50" s="13">
        <f t="shared" ref="B50:AC50" si="2">AVERAGE(B5:B49)</f>
        <v>84.329829349394586</v>
      </c>
      <c r="C50" s="13">
        <f t="shared" si="2"/>
        <v>82.517925633143037</v>
      </c>
      <c r="D50" s="13">
        <f t="shared" si="2"/>
        <v>89.390651468097118</v>
      </c>
      <c r="E50" s="13">
        <f t="shared" si="2"/>
        <v>83.204235382308838</v>
      </c>
      <c r="F50" s="13">
        <f t="shared" si="2"/>
        <v>76.280954649646418</v>
      </c>
      <c r="G50" s="13">
        <f t="shared" si="2"/>
        <v>76.331927380465601</v>
      </c>
      <c r="H50" s="13">
        <f t="shared" si="2"/>
        <v>79.283556997183922</v>
      </c>
      <c r="I50" s="13">
        <f t="shared" si="2"/>
        <v>76.187148829431422</v>
      </c>
      <c r="J50" s="13">
        <f t="shared" si="2"/>
        <v>77.254549571804986</v>
      </c>
      <c r="K50" s="13">
        <f t="shared" si="2"/>
        <v>86.759586713820099</v>
      </c>
      <c r="L50" s="13">
        <f t="shared" si="2"/>
        <v>82.033874924516923</v>
      </c>
      <c r="M50" s="13">
        <f t="shared" si="2"/>
        <v>84.113857990701234</v>
      </c>
      <c r="N50" s="13">
        <f t="shared" si="2"/>
        <v>84.028226902173913</v>
      </c>
      <c r="O50" s="13">
        <f t="shared" si="2"/>
        <v>77.27507778679653</v>
      </c>
      <c r="P50" s="13">
        <f t="shared" si="2"/>
        <v>81.022778003246742</v>
      </c>
      <c r="Q50" s="13">
        <f t="shared" si="2"/>
        <v>82.64399747670808</v>
      </c>
      <c r="R50" s="13">
        <f t="shared" si="2"/>
        <v>84.750543402366674</v>
      </c>
      <c r="S50" s="13">
        <f t="shared" si="2"/>
        <v>71.980086376485843</v>
      </c>
      <c r="T50" s="13">
        <f t="shared" si="2"/>
        <v>72.485044596421886</v>
      </c>
      <c r="U50" s="13">
        <f t="shared" si="2"/>
        <v>84.787320638688101</v>
      </c>
      <c r="V50" s="13">
        <f t="shared" si="2"/>
        <v>86.124208603896108</v>
      </c>
      <c r="W50" s="13">
        <f t="shared" si="2"/>
        <v>78.892926474567091</v>
      </c>
      <c r="X50" s="13">
        <f t="shared" si="2"/>
        <v>81.271678253811388</v>
      </c>
      <c r="Y50" s="13">
        <f t="shared" si="2"/>
        <v>90.399509116409533</v>
      </c>
      <c r="Z50" s="13">
        <f t="shared" si="2"/>
        <v>79.105976055194802</v>
      </c>
      <c r="AA50" s="13">
        <f t="shared" si="2"/>
        <v>81.468298473382632</v>
      </c>
      <c r="AB50" s="13">
        <f t="shared" si="2"/>
        <v>78.16313512361468</v>
      </c>
      <c r="AC50" s="13">
        <f t="shared" si="2"/>
        <v>76.032524154589368</v>
      </c>
      <c r="AD50" s="110"/>
      <c r="AE50" s="5" t="s">
        <v>35</v>
      </c>
    </row>
    <row r="51" spans="1:33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76"/>
    </row>
    <row r="52" spans="1:33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76"/>
      <c r="AG52" t="s">
        <v>35</v>
      </c>
    </row>
    <row r="53" spans="1:33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76"/>
    </row>
    <row r="54" spans="1:33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76"/>
    </row>
    <row r="55" spans="1:33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76"/>
    </row>
    <row r="56" spans="1:33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76"/>
    </row>
    <row r="57" spans="1:33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77"/>
      <c r="AE57" t="s">
        <v>35</v>
      </c>
    </row>
    <row r="59" spans="1:33" x14ac:dyDescent="0.2">
      <c r="AE59" t="s">
        <v>35</v>
      </c>
      <c r="AG59" t="s">
        <v>35</v>
      </c>
    </row>
    <row r="60" spans="1:33" x14ac:dyDescent="0.2">
      <c r="K60" s="2" t="s">
        <v>35</v>
      </c>
    </row>
    <row r="62" spans="1:33" x14ac:dyDescent="0.2">
      <c r="M62" s="2" t="s">
        <v>35</v>
      </c>
      <c r="T62" s="2" t="s">
        <v>35</v>
      </c>
    </row>
    <row r="63" spans="1:33" x14ac:dyDescent="0.2">
      <c r="AB63" s="2" t="s">
        <v>35</v>
      </c>
      <c r="AC63" s="2" t="s">
        <v>35</v>
      </c>
      <c r="AD63" s="7" t="s">
        <v>35</v>
      </c>
    </row>
    <row r="64" spans="1:33" x14ac:dyDescent="0.2">
      <c r="P64" s="2" t="s">
        <v>35</v>
      </c>
      <c r="R64" s="2" t="s">
        <v>35</v>
      </c>
    </row>
    <row r="69" spans="11:20" x14ac:dyDescent="0.2">
      <c r="T69" s="2" t="s">
        <v>35</v>
      </c>
    </row>
    <row r="72" spans="11:20" x14ac:dyDescent="0.2">
      <c r="K72" s="2" t="s">
        <v>35</v>
      </c>
    </row>
  </sheetData>
  <mergeCells count="34">
    <mergeCell ref="AD3:AD4"/>
    <mergeCell ref="T52:X52"/>
    <mergeCell ref="T53:X53"/>
    <mergeCell ref="Z3:Z4"/>
    <mergeCell ref="AA3:AA4"/>
    <mergeCell ref="AB3:AB4"/>
    <mergeCell ref="AC3:AC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D2"/>
    <mergeCell ref="M3:M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" style="2" customWidth="1"/>
    <col min="30" max="30" width="7.5703125" style="7" bestFit="1" customWidth="1"/>
    <col min="31" max="31" width="7.7109375" style="1" customWidth="1"/>
  </cols>
  <sheetData>
    <row r="1" spans="1:33" ht="20.100000000000001" customHeight="1" x14ac:dyDescent="0.2">
      <c r="A1" s="146" t="s">
        <v>220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8"/>
    </row>
    <row r="2" spans="1:33" s="4" customFormat="1" ht="20.100000000000001" customHeight="1" x14ac:dyDescent="0.2">
      <c r="A2" s="165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3" s="5" customFormat="1" ht="20.100000000000001" customHeight="1" x14ac:dyDescent="0.2">
      <c r="A3" s="165"/>
      <c r="B3" s="166">
        <v>1</v>
      </c>
      <c r="C3" s="166">
        <f>SUM(B3+1)</f>
        <v>2</v>
      </c>
      <c r="D3" s="166">
        <f t="shared" ref="D3:AC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92" t="s">
        <v>27</v>
      </c>
      <c r="AE3" s="88" t="s">
        <v>26</v>
      </c>
    </row>
    <row r="4" spans="1:33" s="5" customFormat="1" ht="20.100000000000001" customHeight="1" x14ac:dyDescent="0.2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92" t="s">
        <v>25</v>
      </c>
      <c r="AE4" s="88" t="s">
        <v>25</v>
      </c>
    </row>
    <row r="5" spans="1:33" s="5" customFormat="1" x14ac:dyDescent="0.2">
      <c r="A5" s="54" t="s">
        <v>30</v>
      </c>
      <c r="B5" s="97">
        <f>[1]Fevereiro!$F$5</f>
        <v>100</v>
      </c>
      <c r="C5" s="97">
        <f>[1]Fevereiro!$F$6</f>
        <v>100</v>
      </c>
      <c r="D5" s="97">
        <f>[1]Fevereiro!$F$7</f>
        <v>100</v>
      </c>
      <c r="E5" s="97">
        <f>[1]Fevereiro!$F$8</f>
        <v>100</v>
      </c>
      <c r="F5" s="97">
        <f>[1]Fevereiro!$F$9</f>
        <v>100</v>
      </c>
      <c r="G5" s="97">
        <f>[1]Fevereiro!$F$10</f>
        <v>100</v>
      </c>
      <c r="H5" s="97">
        <f>[1]Fevereiro!$F$11</f>
        <v>95</v>
      </c>
      <c r="I5" s="97">
        <f>[1]Fevereiro!$F$12</f>
        <v>100</v>
      </c>
      <c r="J5" s="97">
        <f>[1]Fevereiro!$F$13</f>
        <v>100</v>
      </c>
      <c r="K5" s="97">
        <f>[1]Fevereiro!$F$14</f>
        <v>100</v>
      </c>
      <c r="L5" s="97">
        <f>[1]Fevereiro!$F$15</f>
        <v>100</v>
      </c>
      <c r="M5" s="97">
        <f>[1]Fevereiro!$F$16</f>
        <v>100</v>
      </c>
      <c r="N5" s="97">
        <f>[1]Fevereiro!$F$17</f>
        <v>100</v>
      </c>
      <c r="O5" s="97">
        <f>[1]Fevereiro!$F$18</f>
        <v>99</v>
      </c>
      <c r="P5" s="97">
        <f>[1]Fevereiro!$F$19</f>
        <v>98</v>
      </c>
      <c r="Q5" s="97">
        <f>[1]Fevereiro!$F$20</f>
        <v>96</v>
      </c>
      <c r="R5" s="97">
        <f>[1]Fevereiro!$F$21</f>
        <v>99</v>
      </c>
      <c r="S5" s="97">
        <f>[1]Fevereiro!$F$22</f>
        <v>99</v>
      </c>
      <c r="T5" s="97">
        <f>[1]Fevereiro!$F$23</f>
        <v>87</v>
      </c>
      <c r="U5" s="97">
        <f>[1]Fevereiro!$F$24</f>
        <v>100</v>
      </c>
      <c r="V5" s="97">
        <f>[1]Fevereiro!$F$25</f>
        <v>100</v>
      </c>
      <c r="W5" s="97">
        <f>[1]Fevereiro!$F$26</f>
        <v>100</v>
      </c>
      <c r="X5" s="97">
        <f>[1]Fevereiro!$F$27</f>
        <v>100</v>
      </c>
      <c r="Y5" s="97">
        <f>[1]Fevereiro!$F$28</f>
        <v>100</v>
      </c>
      <c r="Z5" s="97">
        <f>[1]Fevereiro!$F$29</f>
        <v>100</v>
      </c>
      <c r="AA5" s="97">
        <f>[1]Fevereiro!$F$30</f>
        <v>100</v>
      </c>
      <c r="AB5" s="97">
        <f>[1]Fevereiro!$F$31</f>
        <v>100</v>
      </c>
      <c r="AC5" s="97">
        <f>[1]Fevereiro!$F$32</f>
        <v>97</v>
      </c>
      <c r="AD5" s="14">
        <f>MAX(B5:AC5)</f>
        <v>100</v>
      </c>
      <c r="AE5" s="79">
        <f>AVERAGE(B5:AC5)</f>
        <v>98.928571428571431</v>
      </c>
    </row>
    <row r="6" spans="1:33" x14ac:dyDescent="0.2">
      <c r="A6" s="54" t="s">
        <v>0</v>
      </c>
      <c r="B6" s="11">
        <f>[2]Fevereiro!$F$5</f>
        <v>100</v>
      </c>
      <c r="C6" s="11">
        <f>[2]Fevereiro!$F$6</f>
        <v>100</v>
      </c>
      <c r="D6" s="11">
        <f>[2]Fevereiro!$F$7</f>
        <v>100</v>
      </c>
      <c r="E6" s="11">
        <f>[2]Fevereiro!$F$8</f>
        <v>100</v>
      </c>
      <c r="F6" s="11">
        <f>[2]Fevereiro!$F$9</f>
        <v>92</v>
      </c>
      <c r="G6" s="11">
        <f>[2]Fevereiro!$F$10</f>
        <v>93</v>
      </c>
      <c r="H6" s="11">
        <f>[2]Fevereiro!$F$11</f>
        <v>100</v>
      </c>
      <c r="I6" s="11">
        <f>[2]Fevereiro!$F$12</f>
        <v>100</v>
      </c>
      <c r="J6" s="11">
        <f>[2]Fevereiro!$F$13</f>
        <v>100</v>
      </c>
      <c r="K6" s="11">
        <f>[2]Fevereiro!$F$14</f>
        <v>96</v>
      </c>
      <c r="L6" s="11">
        <f>[2]Fevereiro!$F$15</f>
        <v>100</v>
      </c>
      <c r="M6" s="11">
        <f>[2]Fevereiro!$F$16</f>
        <v>100</v>
      </c>
      <c r="N6" s="11">
        <f>[2]Fevereiro!$F$17</f>
        <v>100</v>
      </c>
      <c r="O6" s="11">
        <f>[2]Fevereiro!$F$18</f>
        <v>100</v>
      </c>
      <c r="P6" s="11">
        <f>[2]Fevereiro!$F$19</f>
        <v>100</v>
      </c>
      <c r="Q6" s="11">
        <f>[2]Fevereiro!$F$20</f>
        <v>100</v>
      </c>
      <c r="R6" s="11">
        <f>[2]Fevereiro!$F$21</f>
        <v>100</v>
      </c>
      <c r="S6" s="11">
        <f>[2]Fevereiro!$F$22</f>
        <v>85</v>
      </c>
      <c r="T6" s="11">
        <f>[2]Fevereiro!$F$23</f>
        <v>89</v>
      </c>
      <c r="U6" s="11">
        <f>[2]Fevereiro!$F$24</f>
        <v>94</v>
      </c>
      <c r="V6" s="11">
        <f>[2]Fevereiro!$F$25</f>
        <v>100</v>
      </c>
      <c r="W6" s="11">
        <f>[2]Fevereiro!$F$26</f>
        <v>100</v>
      </c>
      <c r="X6" s="11">
        <f>[2]Fevereiro!$F$27</f>
        <v>100</v>
      </c>
      <c r="Y6" s="11">
        <f>[2]Fevereiro!$F$28</f>
        <v>100</v>
      </c>
      <c r="Z6" s="11">
        <f>[2]Fevereiro!$F$29</f>
        <v>100</v>
      </c>
      <c r="AA6" s="11">
        <f>[2]Fevereiro!$F$30</f>
        <v>100</v>
      </c>
      <c r="AB6" s="11">
        <f>[2]Fevereiro!$F$31</f>
        <v>99</v>
      </c>
      <c r="AC6" s="11">
        <f>[2]Fevereiro!$F$32</f>
        <v>100</v>
      </c>
      <c r="AD6" s="14">
        <f t="shared" ref="AD6:AD49" si="1">MAX(B6:AC6)</f>
        <v>100</v>
      </c>
      <c r="AE6" s="79">
        <f t="shared" ref="AE6:AE49" si="2">AVERAGE(B6:AC6)</f>
        <v>98.142857142857139</v>
      </c>
    </row>
    <row r="7" spans="1:33" x14ac:dyDescent="0.2">
      <c r="A7" s="54" t="s">
        <v>89</v>
      </c>
      <c r="B7" s="11">
        <f>[3]Fevereiro!$F$5</f>
        <v>99</v>
      </c>
      <c r="C7" s="11">
        <f>[3]Fevereiro!$F$6</f>
        <v>99</v>
      </c>
      <c r="D7" s="11">
        <f>[3]Fevereiro!$F$7</f>
        <v>100</v>
      </c>
      <c r="E7" s="11">
        <f>[3]Fevereiro!$F$8</f>
        <v>99</v>
      </c>
      <c r="F7" s="11">
        <f>[3]Fevereiro!$F$9</f>
        <v>97</v>
      </c>
      <c r="G7" s="11">
        <f>[3]Fevereiro!$F$10</f>
        <v>98</v>
      </c>
      <c r="H7" s="11">
        <f>[3]Fevereiro!$F$11</f>
        <v>99</v>
      </c>
      <c r="I7" s="11">
        <f>[3]Fevereiro!$F$12</f>
        <v>98</v>
      </c>
      <c r="J7" s="11">
        <f>[3]Fevereiro!$F$13</f>
        <v>98</v>
      </c>
      <c r="K7" s="11">
        <f>[3]Fevereiro!$F$14</f>
        <v>99</v>
      </c>
      <c r="L7" s="11">
        <f>[3]Fevereiro!$F$15</f>
        <v>99</v>
      </c>
      <c r="M7" s="11">
        <f>[3]Fevereiro!$F$16</f>
        <v>99</v>
      </c>
      <c r="N7" s="11">
        <f>[3]Fevereiro!$F$17</f>
        <v>100</v>
      </c>
      <c r="O7" s="11">
        <f>[3]Fevereiro!$F$18</f>
        <v>99</v>
      </c>
      <c r="P7" s="11">
        <f>[3]Fevereiro!$F$19</f>
        <v>97</v>
      </c>
      <c r="Q7" s="11">
        <f>[3]Fevereiro!$F$20</f>
        <v>99</v>
      </c>
      <c r="R7" s="11">
        <f>[3]Fevereiro!$F$21</f>
        <v>99</v>
      </c>
      <c r="S7" s="11">
        <f>[3]Fevereiro!$F$22</f>
        <v>91</v>
      </c>
      <c r="T7" s="11">
        <f>[3]Fevereiro!$F$23</f>
        <v>87</v>
      </c>
      <c r="U7" s="11">
        <f>[3]Fevereiro!$F$24</f>
        <v>97</v>
      </c>
      <c r="V7" s="11">
        <f>[3]Fevereiro!$F$25</f>
        <v>99</v>
      </c>
      <c r="W7" s="11">
        <f>[3]Fevereiro!$F$26</f>
        <v>98</v>
      </c>
      <c r="X7" s="11">
        <f>[3]Fevereiro!$F$27</f>
        <v>99</v>
      </c>
      <c r="Y7" s="11">
        <f>[3]Fevereiro!$F$28</f>
        <v>100</v>
      </c>
      <c r="Z7" s="11">
        <f>[3]Fevereiro!$F$29</f>
        <v>100</v>
      </c>
      <c r="AA7" s="11">
        <f>[3]Fevereiro!$F$30</f>
        <v>99</v>
      </c>
      <c r="AB7" s="11">
        <f>[3]Fevereiro!$F$31</f>
        <v>99</v>
      </c>
      <c r="AC7" s="11">
        <f>[3]Fevereiro!$F$32</f>
        <v>97</v>
      </c>
      <c r="AD7" s="14">
        <f t="shared" si="1"/>
        <v>100</v>
      </c>
      <c r="AE7" s="79">
        <f t="shared" si="2"/>
        <v>98</v>
      </c>
    </row>
    <row r="8" spans="1:33" x14ac:dyDescent="0.2">
      <c r="A8" s="54" t="s">
        <v>1</v>
      </c>
      <c r="B8" s="11">
        <f>[4]Fevereiro!$F$5</f>
        <v>95</v>
      </c>
      <c r="C8" s="11">
        <f>[4]Fevereiro!$F$6</f>
        <v>94</v>
      </c>
      <c r="D8" s="11">
        <f>[4]Fevereiro!$F$7</f>
        <v>94</v>
      </c>
      <c r="E8" s="11">
        <f>[4]Fevereiro!$F$8</f>
        <v>94</v>
      </c>
      <c r="F8" s="11">
        <f>[4]Fevereiro!$F$9</f>
        <v>95</v>
      </c>
      <c r="G8" s="11">
        <f>[4]Fevereiro!$F$10</f>
        <v>94</v>
      </c>
      <c r="H8" s="11">
        <f>[4]Fevereiro!$F$11</f>
        <v>92</v>
      </c>
      <c r="I8" s="11">
        <f>[4]Fevereiro!$F$12</f>
        <v>94</v>
      </c>
      <c r="J8" s="11">
        <f>[4]Fevereiro!$F$13</f>
        <v>94</v>
      </c>
      <c r="K8" s="11">
        <f>[4]Fevereiro!$F$14</f>
        <v>95</v>
      </c>
      <c r="L8" s="11">
        <f>[4]Fevereiro!$F$15</f>
        <v>95</v>
      </c>
      <c r="M8" s="11">
        <f>[4]Fevereiro!$F$16</f>
        <v>95</v>
      </c>
      <c r="N8" s="11">
        <f>[4]Fevereiro!$F$17</f>
        <v>94</v>
      </c>
      <c r="O8" s="11">
        <f>[4]Fevereiro!$F$18</f>
        <v>94</v>
      </c>
      <c r="P8" s="11">
        <f>[4]Fevereiro!$F$19</f>
        <v>92</v>
      </c>
      <c r="Q8" s="11">
        <f>[4]Fevereiro!$F$20</f>
        <v>90</v>
      </c>
      <c r="R8" s="11">
        <f>[4]Fevereiro!$F$21</f>
        <v>94</v>
      </c>
      <c r="S8" s="11">
        <f>[4]Fevereiro!$F$22</f>
        <v>94</v>
      </c>
      <c r="T8" s="11">
        <f>[4]Fevereiro!$F$23</f>
        <v>88</v>
      </c>
      <c r="U8" s="11">
        <f>[4]Fevereiro!$F$24</f>
        <v>92</v>
      </c>
      <c r="V8" s="11">
        <f>[4]Fevereiro!$F$25</f>
        <v>95</v>
      </c>
      <c r="W8" s="11">
        <f>[4]Fevereiro!$F$26</f>
        <v>95</v>
      </c>
      <c r="X8" s="11">
        <f>[4]Fevereiro!$F$27</f>
        <v>92</v>
      </c>
      <c r="Y8" s="11">
        <f>[4]Fevereiro!$F$28</f>
        <v>95</v>
      </c>
      <c r="Z8" s="11">
        <f>[4]Fevereiro!$F$29</f>
        <v>95</v>
      </c>
      <c r="AA8" s="11">
        <f>[4]Fevereiro!$F$30</f>
        <v>93</v>
      </c>
      <c r="AB8" s="11">
        <f>[4]Fevereiro!$F$31</f>
        <v>93</v>
      </c>
      <c r="AC8" s="11">
        <f>[4]Fevereiro!$F$32</f>
        <v>92</v>
      </c>
      <c r="AD8" s="14">
        <f t="shared" si="1"/>
        <v>95</v>
      </c>
      <c r="AE8" s="79">
        <f t="shared" si="2"/>
        <v>93.535714285714292</v>
      </c>
    </row>
    <row r="9" spans="1:33" hidden="1" x14ac:dyDescent="0.2">
      <c r="A9" s="108" t="s">
        <v>152</v>
      </c>
      <c r="B9" s="11" t="str">
        <f>[5]Fevereiro!$F$5</f>
        <v>*</v>
      </c>
      <c r="C9" s="11" t="str">
        <f>[5]Fevereiro!$F$6</f>
        <v>*</v>
      </c>
      <c r="D9" s="11" t="str">
        <f>[5]Fevereiro!$F$7</f>
        <v>*</v>
      </c>
      <c r="E9" s="11" t="str">
        <f>[5]Fevereiro!$F$8</f>
        <v>*</v>
      </c>
      <c r="F9" s="11" t="str">
        <f>[5]Fevereiro!$F$9</f>
        <v>*</v>
      </c>
      <c r="G9" s="11" t="str">
        <f>[5]Fevereiro!$F$10</f>
        <v>*</v>
      </c>
      <c r="H9" s="11" t="str">
        <f>[5]Fevereiro!$F$11</f>
        <v>*</v>
      </c>
      <c r="I9" s="11" t="str">
        <f>[5]Fevereiro!$F$12</f>
        <v>*</v>
      </c>
      <c r="J9" s="11" t="str">
        <f>[5]Fevereiro!$F$13</f>
        <v>*</v>
      </c>
      <c r="K9" s="11" t="str">
        <f>[5]Fevereiro!$F$14</f>
        <v>*</v>
      </c>
      <c r="L9" s="11" t="str">
        <f>[5]Fevereiro!$F$15</f>
        <v>*</v>
      </c>
      <c r="M9" s="11" t="str">
        <f>[5]Fevereiro!$F$16</f>
        <v>*</v>
      </c>
      <c r="N9" s="11" t="str">
        <f>[5]Fevereiro!$F$17</f>
        <v>*</v>
      </c>
      <c r="O9" s="11" t="str">
        <f>[5]Fevereiro!$F$18</f>
        <v>*</v>
      </c>
      <c r="P9" s="11" t="str">
        <f>[5]Fevereiro!$F$19</f>
        <v>*</v>
      </c>
      <c r="Q9" s="11" t="str">
        <f>[5]Fevereiro!$F$20</f>
        <v>*</v>
      </c>
      <c r="R9" s="11" t="str">
        <f>[5]Fevereiro!$F$21</f>
        <v>*</v>
      </c>
      <c r="S9" s="11" t="str">
        <f>[5]Fevereiro!$F$22</f>
        <v>*</v>
      </c>
      <c r="T9" s="11" t="str">
        <f>[5]Fevereiro!$F$23</f>
        <v>*</v>
      </c>
      <c r="U9" s="11" t="str">
        <f>[5]Fevereiro!$F$24</f>
        <v>*</v>
      </c>
      <c r="V9" s="11" t="str">
        <f>[5]Fevereiro!$F$25</f>
        <v>*</v>
      </c>
      <c r="W9" s="11" t="str">
        <f>[5]Fevereiro!$F$26</f>
        <v>*</v>
      </c>
      <c r="X9" s="11" t="str">
        <f>[5]Fevereiro!$F$27</f>
        <v>*</v>
      </c>
      <c r="Y9" s="11" t="str">
        <f>[5]Fevereiro!$F$28</f>
        <v>*</v>
      </c>
      <c r="Z9" s="11" t="str">
        <f>[5]Fevereiro!$F$29</f>
        <v>*</v>
      </c>
      <c r="AA9" s="11" t="str">
        <f>[5]Fevereiro!$F$30</f>
        <v>*</v>
      </c>
      <c r="AB9" s="11" t="str">
        <f>[5]Fevereiro!$F$31</f>
        <v>*</v>
      </c>
      <c r="AC9" s="11" t="str">
        <f>[5]Fevereiro!$F$32</f>
        <v>*</v>
      </c>
      <c r="AD9" s="14" t="s">
        <v>211</v>
      </c>
      <c r="AE9" s="79" t="s">
        <v>211</v>
      </c>
    </row>
    <row r="10" spans="1:33" x14ac:dyDescent="0.2">
      <c r="A10" s="54" t="s">
        <v>96</v>
      </c>
      <c r="B10" s="11">
        <f>[6]Fevereiro!$F$5</f>
        <v>100</v>
      </c>
      <c r="C10" s="11">
        <f>[6]Fevereiro!$F$6</f>
        <v>100</v>
      </c>
      <c r="D10" s="11">
        <f>[6]Fevereiro!$F$7</f>
        <v>100</v>
      </c>
      <c r="E10" s="11">
        <f>[6]Fevereiro!$F$8</f>
        <v>100</v>
      </c>
      <c r="F10" s="11">
        <f>[6]Fevereiro!$F$9</f>
        <v>100</v>
      </c>
      <c r="G10" s="11">
        <f>[6]Fevereiro!$F$10</f>
        <v>100</v>
      </c>
      <c r="H10" s="11">
        <f>[6]Fevereiro!$F$11</f>
        <v>100</v>
      </c>
      <c r="I10" s="11">
        <f>[6]Fevereiro!$F$12</f>
        <v>100</v>
      </c>
      <c r="J10" s="11">
        <f>[6]Fevereiro!$F$13</f>
        <v>100</v>
      </c>
      <c r="K10" s="11">
        <f>[6]Fevereiro!$F$14</f>
        <v>100</v>
      </c>
      <c r="L10" s="11">
        <f>[6]Fevereiro!$F$15</f>
        <v>100</v>
      </c>
      <c r="M10" s="11">
        <f>[6]Fevereiro!$F$16</f>
        <v>100</v>
      </c>
      <c r="N10" s="11">
        <f>[6]Fevereiro!$F$17</f>
        <v>100</v>
      </c>
      <c r="O10" s="11">
        <f>[6]Fevereiro!$F$18</f>
        <v>95</v>
      </c>
      <c r="P10" s="11">
        <f>[6]Fevereiro!$F$19</f>
        <v>100</v>
      </c>
      <c r="Q10" s="11">
        <f>[6]Fevereiro!$F$20</f>
        <v>100</v>
      </c>
      <c r="R10" s="11">
        <f>[6]Fevereiro!$F$21</f>
        <v>100</v>
      </c>
      <c r="S10" s="11">
        <f>[6]Fevereiro!$F$22</f>
        <v>100</v>
      </c>
      <c r="T10" s="11">
        <f>[6]Fevereiro!$F$23</f>
        <v>95</v>
      </c>
      <c r="U10" s="11">
        <f>[6]Fevereiro!$F$24</f>
        <v>100</v>
      </c>
      <c r="V10" s="11">
        <f>[6]Fevereiro!$F$25</f>
        <v>100</v>
      </c>
      <c r="W10" s="11">
        <f>[6]Fevereiro!$F$26</f>
        <v>100</v>
      </c>
      <c r="X10" s="11">
        <f>[6]Fevereiro!$F$27</f>
        <v>100</v>
      </c>
      <c r="Y10" s="11">
        <f>[6]Fevereiro!$F$28</f>
        <v>100</v>
      </c>
      <c r="Z10" s="11">
        <f>[6]Fevereiro!$F$29</f>
        <v>100</v>
      </c>
      <c r="AA10" s="11">
        <f>[6]Fevereiro!$F$30</f>
        <v>100</v>
      </c>
      <c r="AB10" s="11">
        <f>[6]Fevereiro!$F$31</f>
        <v>100</v>
      </c>
      <c r="AC10" s="11">
        <f>[6]Fevereiro!$F$32</f>
        <v>100</v>
      </c>
      <c r="AD10" s="14">
        <f t="shared" si="1"/>
        <v>100</v>
      </c>
      <c r="AE10" s="79">
        <f t="shared" si="2"/>
        <v>99.642857142857139</v>
      </c>
    </row>
    <row r="11" spans="1:33" x14ac:dyDescent="0.2">
      <c r="A11" s="54" t="s">
        <v>52</v>
      </c>
      <c r="B11" s="11">
        <f>[7]Fevereiro!$F$5</f>
        <v>98</v>
      </c>
      <c r="C11" s="11">
        <f>[7]Fevereiro!$F$6</f>
        <v>100</v>
      </c>
      <c r="D11" s="11">
        <f>[7]Fevereiro!$F$7</f>
        <v>96</v>
      </c>
      <c r="E11" s="11">
        <f>[7]Fevereiro!$F$8</f>
        <v>100</v>
      </c>
      <c r="F11" s="11">
        <f>[7]Fevereiro!$F$9</f>
        <v>100</v>
      </c>
      <c r="G11" s="11">
        <f>[7]Fevereiro!$F$10</f>
        <v>100</v>
      </c>
      <c r="H11" s="11">
        <f>[7]Fevereiro!$F$11</f>
        <v>100</v>
      </c>
      <c r="I11" s="11">
        <f>[7]Fevereiro!$F$12</f>
        <v>100</v>
      </c>
      <c r="J11" s="11">
        <f>[7]Fevereiro!$F$13</f>
        <v>100</v>
      </c>
      <c r="K11" s="11">
        <f>[7]Fevereiro!$F$14</f>
        <v>100</v>
      </c>
      <c r="L11" s="11">
        <f>[7]Fevereiro!$F$15</f>
        <v>100</v>
      </c>
      <c r="M11" s="11">
        <f>[7]Fevereiro!$F$16</f>
        <v>100</v>
      </c>
      <c r="N11" s="11">
        <f>[7]Fevereiro!$F$17</f>
        <v>100</v>
      </c>
      <c r="O11" s="11">
        <f>[7]Fevereiro!$F$18</f>
        <v>100</v>
      </c>
      <c r="P11" s="11">
        <f>[7]Fevereiro!$F$19</f>
        <v>100</v>
      </c>
      <c r="Q11" s="11">
        <f>[7]Fevereiro!$F$20</f>
        <v>98</v>
      </c>
      <c r="R11" s="11">
        <f>[7]Fevereiro!$F$21</f>
        <v>100</v>
      </c>
      <c r="S11" s="11">
        <f>[7]Fevereiro!$F$22</f>
        <v>100</v>
      </c>
      <c r="T11" s="11">
        <f>[7]Fevereiro!$F$23</f>
        <v>85</v>
      </c>
      <c r="U11" s="11">
        <f>[7]Fevereiro!$F$24</f>
        <v>93</v>
      </c>
      <c r="V11" s="11">
        <f>[7]Fevereiro!$F$25</f>
        <v>100</v>
      </c>
      <c r="W11" s="11">
        <f>[7]Fevereiro!$F$26</f>
        <v>100</v>
      </c>
      <c r="X11" s="11">
        <f>[7]Fevereiro!$F$27</f>
        <v>100</v>
      </c>
      <c r="Y11" s="11">
        <f>[7]Fevereiro!$F$28</f>
        <v>100</v>
      </c>
      <c r="Z11" s="11">
        <f>[7]Fevereiro!$F$29</f>
        <v>100</v>
      </c>
      <c r="AA11" s="11">
        <f>[7]Fevereiro!$F$30</f>
        <v>100</v>
      </c>
      <c r="AB11" s="11">
        <f>[7]Fevereiro!$F$31</f>
        <v>100</v>
      </c>
      <c r="AC11" s="11">
        <f>[7]Fevereiro!$F$32</f>
        <v>93</v>
      </c>
      <c r="AD11" s="14">
        <f t="shared" si="1"/>
        <v>100</v>
      </c>
      <c r="AE11" s="79">
        <f t="shared" si="2"/>
        <v>98.678571428571431</v>
      </c>
    </row>
    <row r="12" spans="1:33" hidden="1" x14ac:dyDescent="0.2">
      <c r="A12" s="109" t="s">
        <v>31</v>
      </c>
      <c r="B12" s="11" t="str">
        <f>[8]Fevereiro!$F$5</f>
        <v>*</v>
      </c>
      <c r="C12" s="11" t="str">
        <f>[8]Fevereiro!$F$6</f>
        <v>*</v>
      </c>
      <c r="D12" s="11" t="str">
        <f>[8]Fevereiro!$F$7</f>
        <v>*</v>
      </c>
      <c r="E12" s="11" t="str">
        <f>[8]Fevereiro!$F$8</f>
        <v>*</v>
      </c>
      <c r="F12" s="11" t="str">
        <f>[8]Fevereiro!$F$9</f>
        <v>*</v>
      </c>
      <c r="G12" s="11" t="str">
        <f>[8]Fevereiro!$F$10</f>
        <v>*</v>
      </c>
      <c r="H12" s="11" t="str">
        <f>[8]Fevereiro!$F$11</f>
        <v>*</v>
      </c>
      <c r="I12" s="11" t="str">
        <f>[8]Fevereiro!$F$12</f>
        <v>*</v>
      </c>
      <c r="J12" s="11" t="str">
        <f>[8]Fevereiro!$F$13</f>
        <v>*</v>
      </c>
      <c r="K12" s="11" t="str">
        <f>[8]Fevereiro!$F$14</f>
        <v>*</v>
      </c>
      <c r="L12" s="11" t="str">
        <f>[8]Fevereiro!$F$15</f>
        <v>*</v>
      </c>
      <c r="M12" s="11" t="str">
        <f>[8]Fevereiro!$F$16</f>
        <v>*</v>
      </c>
      <c r="N12" s="11" t="str">
        <f>[8]Fevereiro!$F$17</f>
        <v>*</v>
      </c>
      <c r="O12" s="11" t="str">
        <f>[8]Fevereiro!$F$18</f>
        <v>*</v>
      </c>
      <c r="P12" s="11" t="str">
        <f>[8]Fevereiro!$F$19</f>
        <v>*</v>
      </c>
      <c r="Q12" s="11" t="str">
        <f>[8]Fevereiro!$F$20</f>
        <v>*</v>
      </c>
      <c r="R12" s="11" t="str">
        <f>[8]Fevereiro!$F$21</f>
        <v>*</v>
      </c>
      <c r="S12" s="11" t="str">
        <f>[8]Fevereiro!$F$22</f>
        <v>*</v>
      </c>
      <c r="T12" s="11" t="str">
        <f>[8]Fevereiro!$F$23</f>
        <v>*</v>
      </c>
      <c r="U12" s="11" t="str">
        <f>[8]Fevereiro!$F$24</f>
        <v>*</v>
      </c>
      <c r="V12" s="11" t="str">
        <f>[8]Fevereiro!$F$25</f>
        <v>*</v>
      </c>
      <c r="W12" s="11" t="str">
        <f>[8]Fevereiro!$F$26</f>
        <v>*</v>
      </c>
      <c r="X12" s="11" t="str">
        <f>[8]Fevereiro!$F$27</f>
        <v>*</v>
      </c>
      <c r="Y12" s="11" t="str">
        <f>[8]Fevereiro!$F$28</f>
        <v>*</v>
      </c>
      <c r="Z12" s="11" t="str">
        <f>[8]Fevereiro!$F$29</f>
        <v>*</v>
      </c>
      <c r="AA12" s="11" t="str">
        <f>[8]Fevereiro!$F$30</f>
        <v>*</v>
      </c>
      <c r="AB12" s="11" t="str">
        <f>[8]Fevereiro!$F$31</f>
        <v>*</v>
      </c>
      <c r="AC12" s="11" t="str">
        <f>[8]Fevereiro!$F$32</f>
        <v>*</v>
      </c>
      <c r="AD12" s="14" t="s">
        <v>211</v>
      </c>
      <c r="AE12" s="79" t="s">
        <v>211</v>
      </c>
    </row>
    <row r="13" spans="1:33" x14ac:dyDescent="0.2">
      <c r="A13" s="54" t="s">
        <v>99</v>
      </c>
      <c r="B13" s="11" t="str">
        <f>[9]Fevereiro!$F$5</f>
        <v>*</v>
      </c>
      <c r="C13" s="11" t="str">
        <f>[9]Fevereiro!$F$6</f>
        <v>*</v>
      </c>
      <c r="D13" s="11" t="str">
        <f>[9]Fevereiro!$F$7</f>
        <v>*</v>
      </c>
      <c r="E13" s="11" t="str">
        <f>[9]Fevereiro!$F$8</f>
        <v>*</v>
      </c>
      <c r="F13" s="11" t="str">
        <f>[9]Fevereiro!$F$9</f>
        <v>*</v>
      </c>
      <c r="G13" s="11" t="str">
        <f>[9]Fevereiro!$F$10</f>
        <v>*</v>
      </c>
      <c r="H13" s="11" t="str">
        <f>[9]Fevereiro!$F$11</f>
        <v>*</v>
      </c>
      <c r="I13" s="11" t="str">
        <f>[9]Fevereiro!$F$12</f>
        <v>*</v>
      </c>
      <c r="J13" s="11">
        <f>[9]Fevereiro!$F$13</f>
        <v>100</v>
      </c>
      <c r="K13" s="11">
        <f>[9]Fevereiro!$F$14</f>
        <v>100</v>
      </c>
      <c r="L13" s="11">
        <f>[9]Fevereiro!$F$15</f>
        <v>100</v>
      </c>
      <c r="M13" s="11">
        <f>[9]Fevereiro!$F$16</f>
        <v>100</v>
      </c>
      <c r="N13" s="11">
        <f>[9]Fevereiro!$F$17</f>
        <v>100</v>
      </c>
      <c r="O13" s="11">
        <f>[9]Fevereiro!$F$18</f>
        <v>100</v>
      </c>
      <c r="P13" s="11">
        <f>[9]Fevereiro!$F$19</f>
        <v>100</v>
      </c>
      <c r="Q13" s="11">
        <f>[9]Fevereiro!$F$20</f>
        <v>98</v>
      </c>
      <c r="R13" s="11">
        <f>[9]Fevereiro!$F$21</f>
        <v>100</v>
      </c>
      <c r="S13" s="11">
        <f>[9]Fevereiro!$F$22</f>
        <v>95</v>
      </c>
      <c r="T13" s="11">
        <f>[9]Fevereiro!$F$23</f>
        <v>90</v>
      </c>
      <c r="U13" s="11">
        <f>[9]Fevereiro!$F$24</f>
        <v>99</v>
      </c>
      <c r="V13" s="11">
        <f>[9]Fevereiro!$F$25</f>
        <v>100</v>
      </c>
      <c r="W13" s="11">
        <f>[9]Fevereiro!$F$26</f>
        <v>100</v>
      </c>
      <c r="X13" s="11">
        <f>[9]Fevereiro!$F$27</f>
        <v>99</v>
      </c>
      <c r="Y13" s="11">
        <f>[9]Fevereiro!$F$28</f>
        <v>100</v>
      </c>
      <c r="Z13" s="11">
        <f>[9]Fevereiro!$F$29</f>
        <v>100</v>
      </c>
      <c r="AA13" s="11">
        <f>[9]Fevereiro!$F$30</f>
        <v>99</v>
      </c>
      <c r="AB13" s="11">
        <f>[9]Fevereiro!$F$31</f>
        <v>100</v>
      </c>
      <c r="AC13" s="11">
        <f>[9]Fevereiro!$F$32</f>
        <v>99</v>
      </c>
      <c r="AD13" s="14">
        <f t="shared" si="1"/>
        <v>100</v>
      </c>
      <c r="AE13" s="79">
        <f t="shared" si="2"/>
        <v>98.95</v>
      </c>
    </row>
    <row r="14" spans="1:33" hidden="1" x14ac:dyDescent="0.2">
      <c r="A14" s="109" t="s">
        <v>103</v>
      </c>
      <c r="B14" s="11" t="str">
        <f>[10]Fevereiro!$F$5</f>
        <v>*</v>
      </c>
      <c r="C14" s="11" t="str">
        <f>[10]Fevereiro!$F$6</f>
        <v>*</v>
      </c>
      <c r="D14" s="11" t="str">
        <f>[10]Fevereiro!$F$7</f>
        <v>*</v>
      </c>
      <c r="E14" s="11" t="str">
        <f>[10]Fevereiro!$F$8</f>
        <v>*</v>
      </c>
      <c r="F14" s="11" t="str">
        <f>[10]Fevereiro!$F$9</f>
        <v>*</v>
      </c>
      <c r="G14" s="11" t="str">
        <f>[10]Fevereiro!$F$10</f>
        <v>*</v>
      </c>
      <c r="H14" s="11" t="str">
        <f>[10]Fevereiro!$F$11</f>
        <v>*</v>
      </c>
      <c r="I14" s="11" t="str">
        <f>[10]Fevereiro!$F$12</f>
        <v>*</v>
      </c>
      <c r="J14" s="11" t="str">
        <f>[10]Fevereiro!$F$13</f>
        <v>*</v>
      </c>
      <c r="K14" s="11" t="str">
        <f>[10]Fevereiro!$F$14</f>
        <v>*</v>
      </c>
      <c r="L14" s="11" t="str">
        <f>[10]Fevereiro!$F$15</f>
        <v>*</v>
      </c>
      <c r="M14" s="11" t="str">
        <f>[10]Fevereiro!$F$16</f>
        <v>*</v>
      </c>
      <c r="N14" s="11" t="str">
        <f>[10]Fevereiro!$F$17</f>
        <v>*</v>
      </c>
      <c r="O14" s="11" t="str">
        <f>[10]Fevereiro!$F$18</f>
        <v>*</v>
      </c>
      <c r="P14" s="11" t="str">
        <f>[10]Fevereiro!$F$19</f>
        <v>*</v>
      </c>
      <c r="Q14" s="11" t="str">
        <f>[10]Fevereiro!$F$20</f>
        <v>*</v>
      </c>
      <c r="R14" s="11" t="str">
        <f>[10]Fevereiro!$F$21</f>
        <v>*</v>
      </c>
      <c r="S14" s="11" t="str">
        <f>[10]Fevereiro!$F$22</f>
        <v>*</v>
      </c>
      <c r="T14" s="11" t="str">
        <f>[10]Fevereiro!$F$23</f>
        <v>*</v>
      </c>
      <c r="U14" s="11" t="str">
        <f>[10]Fevereiro!$F$24</f>
        <v>*</v>
      </c>
      <c r="V14" s="11" t="str">
        <f>[10]Fevereiro!$F$25</f>
        <v>*</v>
      </c>
      <c r="W14" s="11" t="str">
        <f>[10]Fevereiro!$F$26</f>
        <v>*</v>
      </c>
      <c r="X14" s="11" t="str">
        <f>[10]Fevereiro!$F$27</f>
        <v>*</v>
      </c>
      <c r="Y14" s="11" t="str">
        <f>[10]Fevereiro!$F$28</f>
        <v>*</v>
      </c>
      <c r="Z14" s="11" t="str">
        <f>[10]Fevereiro!$F$29</f>
        <v>*</v>
      </c>
      <c r="AA14" s="11" t="str">
        <f>[10]Fevereiro!$F$30</f>
        <v>*</v>
      </c>
      <c r="AB14" s="11" t="str">
        <f>[10]Fevereiro!$F$31</f>
        <v>*</v>
      </c>
      <c r="AC14" s="11" t="str">
        <f>[10]Fevereiro!$F$32</f>
        <v>*</v>
      </c>
      <c r="AD14" s="14" t="s">
        <v>211</v>
      </c>
      <c r="AE14" s="79" t="s">
        <v>211</v>
      </c>
    </row>
    <row r="15" spans="1:33" x14ac:dyDescent="0.2">
      <c r="A15" s="54" t="s">
        <v>106</v>
      </c>
      <c r="B15" s="11">
        <f>[11]Fevereiro!$F$5</f>
        <v>100</v>
      </c>
      <c r="C15" s="11">
        <f>[11]Fevereiro!$F$6</f>
        <v>100</v>
      </c>
      <c r="D15" s="11">
        <f>[11]Fevereiro!$F$7</f>
        <v>100</v>
      </c>
      <c r="E15" s="11">
        <f>[11]Fevereiro!$F$8</f>
        <v>100</v>
      </c>
      <c r="F15" s="11">
        <f>[11]Fevereiro!$F$9</f>
        <v>99</v>
      </c>
      <c r="G15" s="11">
        <f>[11]Fevereiro!$F$10</f>
        <v>95</v>
      </c>
      <c r="H15" s="11">
        <f>[11]Fevereiro!$F$11</f>
        <v>100</v>
      </c>
      <c r="I15" s="11">
        <f>[11]Fevereiro!$F$12</f>
        <v>100</v>
      </c>
      <c r="J15" s="11">
        <f>[11]Fevereiro!$F$13</f>
        <v>100</v>
      </c>
      <c r="K15" s="11">
        <f>[11]Fevereiro!$F$14</f>
        <v>100</v>
      </c>
      <c r="L15" s="11">
        <f>[11]Fevereiro!$F$15</f>
        <v>100</v>
      </c>
      <c r="M15" s="11">
        <f>[11]Fevereiro!$F$16</f>
        <v>100</v>
      </c>
      <c r="N15" s="11">
        <f>[11]Fevereiro!$F$17</f>
        <v>100</v>
      </c>
      <c r="O15" s="11">
        <f>[11]Fevereiro!$F$18</f>
        <v>100</v>
      </c>
      <c r="P15" s="11">
        <f>[11]Fevereiro!$F$19</f>
        <v>100</v>
      </c>
      <c r="Q15" s="11">
        <f>[11]Fevereiro!$F$20</f>
        <v>100</v>
      </c>
      <c r="R15" s="11">
        <f>[11]Fevereiro!$F$21</f>
        <v>100</v>
      </c>
      <c r="S15" s="11">
        <f>[11]Fevereiro!$F$22</f>
        <v>92</v>
      </c>
      <c r="T15" s="11">
        <f>[11]Fevereiro!$F$23</f>
        <v>89</v>
      </c>
      <c r="U15" s="11">
        <f>[11]Fevereiro!$F$24</f>
        <v>100</v>
      </c>
      <c r="V15" s="11">
        <f>[11]Fevereiro!$F$25</f>
        <v>100</v>
      </c>
      <c r="W15" s="11">
        <f>[11]Fevereiro!$F$26</f>
        <v>100</v>
      </c>
      <c r="X15" s="11">
        <f>[11]Fevereiro!$F$27</f>
        <v>100</v>
      </c>
      <c r="Y15" s="11">
        <f>[11]Fevereiro!$F$28</f>
        <v>100</v>
      </c>
      <c r="Z15" s="11">
        <f>[11]Fevereiro!$F$29</f>
        <v>100</v>
      </c>
      <c r="AA15" s="11">
        <f>[11]Fevereiro!$F$30</f>
        <v>100</v>
      </c>
      <c r="AB15" s="11">
        <f>[11]Fevereiro!$F$31</f>
        <v>100</v>
      </c>
      <c r="AC15" s="11">
        <f>[11]Fevereiro!$F$32</f>
        <v>100</v>
      </c>
      <c r="AD15" s="14">
        <f t="shared" si="1"/>
        <v>100</v>
      </c>
      <c r="AE15" s="79">
        <f t="shared" si="2"/>
        <v>99.107142857142861</v>
      </c>
      <c r="AG15" t="s">
        <v>35</v>
      </c>
    </row>
    <row r="16" spans="1:33" x14ac:dyDescent="0.2">
      <c r="A16" s="54" t="s">
        <v>153</v>
      </c>
      <c r="B16" s="11">
        <f>[12]Fevereiro!$F$5</f>
        <v>100</v>
      </c>
      <c r="C16" s="11">
        <f>[12]Fevereiro!$F$6</f>
        <v>100</v>
      </c>
      <c r="D16" s="11">
        <f>[12]Fevereiro!$F$7</f>
        <v>0</v>
      </c>
      <c r="E16" s="11">
        <f>[12]Fevereiro!$F$8</f>
        <v>100</v>
      </c>
      <c r="F16" s="11">
        <f>[12]Fevereiro!$F$9</f>
        <v>0</v>
      </c>
      <c r="G16" s="11">
        <f>[12]Fevereiro!$F$10</f>
        <v>100</v>
      </c>
      <c r="H16" s="11">
        <f>[12]Fevereiro!$F$11</f>
        <v>100</v>
      </c>
      <c r="I16" s="11">
        <f>[12]Fevereiro!$F$12</f>
        <v>100</v>
      </c>
      <c r="J16" s="11">
        <f>[12]Fevereiro!$F$13</f>
        <v>100</v>
      </c>
      <c r="K16" s="11">
        <f>[12]Fevereiro!$F$14</f>
        <v>100</v>
      </c>
      <c r="L16" s="11">
        <f>[12]Fevereiro!$F$15</f>
        <v>100</v>
      </c>
      <c r="M16" s="11">
        <f>[12]Fevereiro!$F$16</f>
        <v>100</v>
      </c>
      <c r="N16" s="11">
        <f>[12]Fevereiro!$F$17</f>
        <v>100</v>
      </c>
      <c r="O16" s="11">
        <f>[12]Fevereiro!$F$18</f>
        <v>100</v>
      </c>
      <c r="P16" s="11">
        <f>[12]Fevereiro!$F$19</f>
        <v>100</v>
      </c>
      <c r="Q16" s="11">
        <f>[12]Fevereiro!$F$20</f>
        <v>0</v>
      </c>
      <c r="R16" s="11">
        <f>[12]Fevereiro!$F$21</f>
        <v>0</v>
      </c>
      <c r="S16" s="11">
        <f>[12]Fevereiro!$F$22</f>
        <v>100</v>
      </c>
      <c r="T16" s="11">
        <f>[12]Fevereiro!$F$23</f>
        <v>100</v>
      </c>
      <c r="U16" s="11">
        <f>[12]Fevereiro!$F$24</f>
        <v>0</v>
      </c>
      <c r="V16" s="11">
        <f>[12]Fevereiro!$F$25</f>
        <v>100</v>
      </c>
      <c r="W16" s="11">
        <f>[12]Fevereiro!$F$26</f>
        <v>100</v>
      </c>
      <c r="X16" s="11">
        <f>[12]Fevereiro!$F$27</f>
        <v>100</v>
      </c>
      <c r="Y16" s="11">
        <f>[12]Fevereiro!$F$28</f>
        <v>0</v>
      </c>
      <c r="Z16" s="11">
        <f>[12]Fevereiro!$F$29</f>
        <v>100</v>
      </c>
      <c r="AA16" s="11">
        <f>[12]Fevereiro!$F$30</f>
        <v>100</v>
      </c>
      <c r="AB16" s="11">
        <f>[12]Fevereiro!$F$31</f>
        <v>100</v>
      </c>
      <c r="AC16" s="11">
        <f>[12]Fevereiro!$F$32</f>
        <v>100</v>
      </c>
      <c r="AD16" s="14">
        <f t="shared" si="1"/>
        <v>100</v>
      </c>
      <c r="AE16" s="79">
        <f t="shared" si="2"/>
        <v>78.571428571428569</v>
      </c>
    </row>
    <row r="17" spans="1:34" x14ac:dyDescent="0.2">
      <c r="A17" s="54" t="s">
        <v>2</v>
      </c>
      <c r="B17" s="11">
        <f>[13]Fevereiro!$F$5</f>
        <v>94</v>
      </c>
      <c r="C17" s="11">
        <f>[13]Fevereiro!$F$6</f>
        <v>88</v>
      </c>
      <c r="D17" s="11">
        <f>[13]Fevereiro!$F$7</f>
        <v>95</v>
      </c>
      <c r="E17" s="11">
        <f>[13]Fevereiro!$F$8</f>
        <v>95</v>
      </c>
      <c r="F17" s="11">
        <f>[13]Fevereiro!$F$9</f>
        <v>95</v>
      </c>
      <c r="G17" s="11">
        <f>[13]Fevereiro!$F$10</f>
        <v>92</v>
      </c>
      <c r="H17" s="11">
        <f>[13]Fevereiro!$F$11</f>
        <v>95</v>
      </c>
      <c r="I17" s="11">
        <f>[13]Fevereiro!$F$12</f>
        <v>93</v>
      </c>
      <c r="J17" s="11">
        <f>[13]Fevereiro!$F$13</f>
        <v>92</v>
      </c>
      <c r="K17" s="11">
        <f>[13]Fevereiro!$F$14</f>
        <v>94</v>
      </c>
      <c r="L17" s="11">
        <f>[13]Fevereiro!$F$15</f>
        <v>95</v>
      </c>
      <c r="M17" s="11">
        <f>[13]Fevereiro!$F$16</f>
        <v>94</v>
      </c>
      <c r="N17" s="11">
        <f>[13]Fevereiro!$F$17</f>
        <v>93</v>
      </c>
      <c r="O17" s="11">
        <f>[13]Fevereiro!$F$18</f>
        <v>87</v>
      </c>
      <c r="P17" s="11">
        <f>[13]Fevereiro!$F$19</f>
        <v>91</v>
      </c>
      <c r="Q17" s="11">
        <f>[13]Fevereiro!$F$20</f>
        <v>93</v>
      </c>
      <c r="R17" s="11">
        <f>[13]Fevereiro!$F$21</f>
        <v>93</v>
      </c>
      <c r="S17" s="11">
        <f>[13]Fevereiro!$F$22</f>
        <v>92</v>
      </c>
      <c r="T17" s="11">
        <f>[13]Fevereiro!$F$23</f>
        <v>93</v>
      </c>
      <c r="U17" s="11">
        <f>[13]Fevereiro!$F$24</f>
        <v>93</v>
      </c>
      <c r="V17" s="11">
        <f>[13]Fevereiro!$F$25</f>
        <v>94</v>
      </c>
      <c r="W17" s="11">
        <f>[13]Fevereiro!$F$26</f>
        <v>90</v>
      </c>
      <c r="X17" s="11">
        <f>[13]Fevereiro!$F$27</f>
        <v>91</v>
      </c>
      <c r="Y17" s="11">
        <f>[13]Fevereiro!$F$28</f>
        <v>95</v>
      </c>
      <c r="Z17" s="11">
        <f>[13]Fevereiro!$F$29</f>
        <v>95</v>
      </c>
      <c r="AA17" s="11">
        <f>[13]Fevereiro!$F$30</f>
        <v>89</v>
      </c>
      <c r="AB17" s="11">
        <f>[13]Fevereiro!$F$31</f>
        <v>93</v>
      </c>
      <c r="AC17" s="11">
        <f>[13]Fevereiro!$F$32</f>
        <v>87</v>
      </c>
      <c r="AD17" s="14">
        <f t="shared" si="1"/>
        <v>95</v>
      </c>
      <c r="AE17" s="79">
        <f t="shared" si="2"/>
        <v>92.535714285714292</v>
      </c>
      <c r="AG17" s="12" t="s">
        <v>35</v>
      </c>
    </row>
    <row r="18" spans="1:34" hidden="1" x14ac:dyDescent="0.2">
      <c r="A18" s="108" t="s">
        <v>3</v>
      </c>
      <c r="B18" s="11" t="str">
        <f>[14]Fevereiro!$F$5</f>
        <v>*</v>
      </c>
      <c r="C18" s="11" t="str">
        <f>[14]Fevereiro!$F$6</f>
        <v>*</v>
      </c>
      <c r="D18" s="11" t="str">
        <f>[14]Fevereiro!$F$7</f>
        <v>*</v>
      </c>
      <c r="E18" s="11" t="str">
        <f>[14]Fevereiro!$F$8</f>
        <v>*</v>
      </c>
      <c r="F18" s="11" t="str">
        <f>[14]Fevereiro!$F$9</f>
        <v>*</v>
      </c>
      <c r="G18" s="11" t="str">
        <f>[14]Fevereiro!$F$10</f>
        <v>*</v>
      </c>
      <c r="H18" s="11" t="str">
        <f>[14]Fevereiro!$F$11</f>
        <v>*</v>
      </c>
      <c r="I18" s="11" t="str">
        <f>[14]Fevereiro!$F$12</f>
        <v>*</v>
      </c>
      <c r="J18" s="11" t="str">
        <f>[14]Fevereiro!$F$13</f>
        <v>*</v>
      </c>
      <c r="K18" s="11" t="str">
        <f>[14]Fevereiro!$F$14</f>
        <v>*</v>
      </c>
      <c r="L18" s="11" t="str">
        <f>[14]Fevereiro!$F$15</f>
        <v>*</v>
      </c>
      <c r="M18" s="11" t="str">
        <f>[14]Fevereiro!$F$16</f>
        <v>*</v>
      </c>
      <c r="N18" s="11" t="str">
        <f>[14]Fevereiro!$F$17</f>
        <v>*</v>
      </c>
      <c r="O18" s="11" t="str">
        <f>[14]Fevereiro!$F$18</f>
        <v>*</v>
      </c>
      <c r="P18" s="11" t="str">
        <f>[14]Fevereiro!$F$19</f>
        <v>*</v>
      </c>
      <c r="Q18" s="11" t="str">
        <f>[14]Fevereiro!$F$20</f>
        <v>*</v>
      </c>
      <c r="R18" s="11" t="str">
        <f>[14]Fevereiro!$F$21</f>
        <v>*</v>
      </c>
      <c r="S18" s="11" t="str">
        <f>[14]Fevereiro!$F$22</f>
        <v>*</v>
      </c>
      <c r="T18" s="11" t="str">
        <f>[14]Fevereiro!$F$23</f>
        <v>*</v>
      </c>
      <c r="U18" s="11" t="str">
        <f>[14]Fevereiro!$F$24</f>
        <v>*</v>
      </c>
      <c r="V18" s="11" t="str">
        <f>[14]Fevereiro!$F$25</f>
        <v>*</v>
      </c>
      <c r="W18" s="11" t="str">
        <f>[14]Fevereiro!$F$26</f>
        <v>*</v>
      </c>
      <c r="X18" s="11" t="str">
        <f>[14]Fevereiro!$F$27</f>
        <v>*</v>
      </c>
      <c r="Y18" s="11" t="str">
        <f>[14]Fevereiro!$F$28</f>
        <v>*</v>
      </c>
      <c r="Z18" s="11" t="str">
        <f>[14]Fevereiro!$F$29</f>
        <v>*</v>
      </c>
      <c r="AA18" s="11" t="str">
        <f>[14]Fevereiro!$F$30</f>
        <v>*</v>
      </c>
      <c r="AB18" s="11" t="str">
        <f>[14]Fevereiro!$F$31</f>
        <v>*</v>
      </c>
      <c r="AC18" s="11" t="str">
        <f>[14]Fevereiro!$F$32</f>
        <v>*</v>
      </c>
      <c r="AD18" s="14" t="s">
        <v>211</v>
      </c>
      <c r="AE18" s="79" t="s">
        <v>211</v>
      </c>
      <c r="AF18" s="12" t="s">
        <v>35</v>
      </c>
      <c r="AG18" s="12" t="s">
        <v>35</v>
      </c>
    </row>
    <row r="19" spans="1:34" x14ac:dyDescent="0.2">
      <c r="A19" s="54" t="s">
        <v>4</v>
      </c>
      <c r="B19" s="11">
        <f>[15]Fevereiro!$F$5</f>
        <v>95</v>
      </c>
      <c r="C19" s="11">
        <f>[15]Fevereiro!$F$6</f>
        <v>90</v>
      </c>
      <c r="D19" s="11">
        <f>[15]Fevereiro!$F$7</f>
        <v>96</v>
      </c>
      <c r="E19" s="11">
        <f>[15]Fevereiro!$F$8</f>
        <v>96</v>
      </c>
      <c r="F19" s="11">
        <f>[15]Fevereiro!$F$9</f>
        <v>94</v>
      </c>
      <c r="G19" s="11">
        <f>[15]Fevereiro!$F$10</f>
        <v>94</v>
      </c>
      <c r="H19" s="11">
        <f>[15]Fevereiro!$F$11</f>
        <v>94</v>
      </c>
      <c r="I19" s="11">
        <f>[15]Fevereiro!$F$12</f>
        <v>89</v>
      </c>
      <c r="J19" s="11">
        <f>[15]Fevereiro!$F$13</f>
        <v>86</v>
      </c>
      <c r="K19" s="11">
        <f>[15]Fevereiro!$F$14</f>
        <v>94</v>
      </c>
      <c r="L19" s="11">
        <f>[15]Fevereiro!$F$15</f>
        <v>93</v>
      </c>
      <c r="M19" s="11">
        <f>[15]Fevereiro!$F$16</f>
        <v>94</v>
      </c>
      <c r="N19" s="11">
        <f>[15]Fevereiro!$F$17</f>
        <v>95</v>
      </c>
      <c r="O19" s="11">
        <f>[15]Fevereiro!$F$18</f>
        <v>94</v>
      </c>
      <c r="P19" s="11">
        <f>[15]Fevereiro!$F$19</f>
        <v>90</v>
      </c>
      <c r="Q19" s="11">
        <f>[15]Fevereiro!$F$20</f>
        <v>92</v>
      </c>
      <c r="R19" s="11">
        <f>[15]Fevereiro!$F$21</f>
        <v>92</v>
      </c>
      <c r="S19" s="11">
        <f>[15]Fevereiro!$F$22</f>
        <v>94</v>
      </c>
      <c r="T19" s="11">
        <f>[15]Fevereiro!$F$23</f>
        <v>92</v>
      </c>
      <c r="U19" s="11">
        <f>[15]Fevereiro!$F$24</f>
        <v>94</v>
      </c>
      <c r="V19" s="11">
        <f>[15]Fevereiro!$F$25</f>
        <v>91</v>
      </c>
      <c r="W19" s="11">
        <f>[15]Fevereiro!$F$26</f>
        <v>94</v>
      </c>
      <c r="X19" s="11">
        <f>[15]Fevereiro!$F$27</f>
        <v>93</v>
      </c>
      <c r="Y19" s="11">
        <f>[15]Fevereiro!$F$28</f>
        <v>94</v>
      </c>
      <c r="Z19" s="11">
        <f>[15]Fevereiro!$F$29</f>
        <v>94</v>
      </c>
      <c r="AA19" s="11">
        <f>[15]Fevereiro!$F$30</f>
        <v>88</v>
      </c>
      <c r="AB19" s="11">
        <f>[15]Fevereiro!$F$31</f>
        <v>91</v>
      </c>
      <c r="AC19" s="11">
        <f>[15]Fevereiro!$F$32</f>
        <v>92</v>
      </c>
      <c r="AD19" s="14">
        <f t="shared" si="1"/>
        <v>96</v>
      </c>
      <c r="AE19" s="79">
        <f t="shared" si="2"/>
        <v>92.678571428571431</v>
      </c>
      <c r="AG19" t="s">
        <v>35</v>
      </c>
    </row>
    <row r="20" spans="1:34" x14ac:dyDescent="0.2">
      <c r="A20" s="54" t="s">
        <v>5</v>
      </c>
      <c r="B20" s="11">
        <f>[16]Fevereiro!$F$5</f>
        <v>91</v>
      </c>
      <c r="C20" s="11">
        <f>[16]Fevereiro!$F$6</f>
        <v>88</v>
      </c>
      <c r="D20" s="11">
        <f>[16]Fevereiro!$F$7</f>
        <v>89</v>
      </c>
      <c r="E20" s="11">
        <f>[16]Fevereiro!$F$8</f>
        <v>91</v>
      </c>
      <c r="F20" s="11">
        <f>[16]Fevereiro!$F$9</f>
        <v>90</v>
      </c>
      <c r="G20" s="11">
        <f>[16]Fevereiro!$F$10</f>
        <v>90</v>
      </c>
      <c r="H20" s="11">
        <f>[16]Fevereiro!$F$11</f>
        <v>90</v>
      </c>
      <c r="I20" s="11">
        <f>[16]Fevereiro!$F$12</f>
        <v>88</v>
      </c>
      <c r="J20" s="11">
        <f>[16]Fevereiro!$F$13</f>
        <v>89</v>
      </c>
      <c r="K20" s="11">
        <f>[16]Fevereiro!$F$14</f>
        <v>88</v>
      </c>
      <c r="L20" s="11">
        <f>[16]Fevereiro!$F$15</f>
        <v>89</v>
      </c>
      <c r="M20" s="11">
        <f>[16]Fevereiro!$F$16</f>
        <v>90</v>
      </c>
      <c r="N20" s="11">
        <f>[16]Fevereiro!$F$17</f>
        <v>90</v>
      </c>
      <c r="O20" s="11">
        <f>[16]Fevereiro!$F$18</f>
        <v>86</v>
      </c>
      <c r="P20" s="11">
        <f>[16]Fevereiro!$F$19</f>
        <v>88</v>
      </c>
      <c r="Q20" s="11">
        <f>[16]Fevereiro!$F$20</f>
        <v>90</v>
      </c>
      <c r="R20" s="11">
        <f>[16]Fevereiro!$F$21</f>
        <v>92</v>
      </c>
      <c r="S20" s="11">
        <f>[16]Fevereiro!$F$22</f>
        <v>85</v>
      </c>
      <c r="T20" s="11">
        <f>[16]Fevereiro!$F$23</f>
        <v>70</v>
      </c>
      <c r="U20" s="11">
        <f>[16]Fevereiro!$F$24</f>
        <v>81</v>
      </c>
      <c r="V20" s="11">
        <f>[16]Fevereiro!$F$25</f>
        <v>89</v>
      </c>
      <c r="W20" s="11">
        <f>[16]Fevereiro!$F$26</f>
        <v>88</v>
      </c>
      <c r="X20" s="11">
        <f>[16]Fevereiro!$F$27</f>
        <v>87</v>
      </c>
      <c r="Y20" s="11">
        <f>[16]Fevereiro!$F$28</f>
        <v>91</v>
      </c>
      <c r="Z20" s="11">
        <f>[16]Fevereiro!$F$29</f>
        <v>89</v>
      </c>
      <c r="AA20" s="11">
        <f>[16]Fevereiro!$F$30</f>
        <v>84</v>
      </c>
      <c r="AB20" s="11">
        <f>[16]Fevereiro!$F$31</f>
        <v>91</v>
      </c>
      <c r="AC20" s="11">
        <f>[16]Fevereiro!$F$32</f>
        <v>91</v>
      </c>
      <c r="AD20" s="14">
        <f t="shared" si="1"/>
        <v>92</v>
      </c>
      <c r="AE20" s="79">
        <f t="shared" si="2"/>
        <v>88.035714285714292</v>
      </c>
      <c r="AF20" s="12" t="s">
        <v>35</v>
      </c>
    </row>
    <row r="21" spans="1:34" x14ac:dyDescent="0.2">
      <c r="A21" s="54" t="s">
        <v>33</v>
      </c>
      <c r="B21" s="11">
        <f>[17]Fevereiro!$F$5</f>
        <v>100</v>
      </c>
      <c r="C21" s="11">
        <f>[17]Fevereiro!$F$6</f>
        <v>95</v>
      </c>
      <c r="D21" s="11">
        <f>[17]Fevereiro!$F$7</f>
        <v>100</v>
      </c>
      <c r="E21" s="11">
        <f>[17]Fevereiro!$F$8</f>
        <v>100</v>
      </c>
      <c r="F21" s="11">
        <f>[17]Fevereiro!$F$9</f>
        <v>100</v>
      </c>
      <c r="G21" s="11">
        <f>[17]Fevereiro!$F$10</f>
        <v>100</v>
      </c>
      <c r="H21" s="11">
        <f>[17]Fevereiro!$F$11</f>
        <v>100</v>
      </c>
      <c r="I21" s="11">
        <f>[17]Fevereiro!$F$12</f>
        <v>100</v>
      </c>
      <c r="J21" s="11">
        <f>[17]Fevereiro!$F$13</f>
        <v>95</v>
      </c>
      <c r="K21" s="11">
        <f>[17]Fevereiro!$F$14</f>
        <v>100</v>
      </c>
      <c r="L21" s="11">
        <f>[17]Fevereiro!$F$15</f>
        <v>100</v>
      </c>
      <c r="M21" s="11">
        <f>[17]Fevereiro!$F$16</f>
        <v>100</v>
      </c>
      <c r="N21" s="11">
        <f>[17]Fevereiro!$F$17</f>
        <v>100</v>
      </c>
      <c r="O21" s="11">
        <f>[17]Fevereiro!$F$18</f>
        <v>100</v>
      </c>
      <c r="P21" s="11">
        <f>[17]Fevereiro!$F$19</f>
        <v>96</v>
      </c>
      <c r="Q21" s="11">
        <f>[17]Fevereiro!$F$20</f>
        <v>100</v>
      </c>
      <c r="R21" s="11">
        <f>[17]Fevereiro!$F$21</f>
        <v>100</v>
      </c>
      <c r="S21" s="11">
        <f>[17]Fevereiro!$F$22</f>
        <v>100</v>
      </c>
      <c r="T21" s="11">
        <f>[17]Fevereiro!$F$23</f>
        <v>100</v>
      </c>
      <c r="U21" s="11">
        <f>[17]Fevereiro!$F$24</f>
        <v>100</v>
      </c>
      <c r="V21" s="11">
        <f>[17]Fevereiro!$F$25</f>
        <v>100</v>
      </c>
      <c r="W21" s="11">
        <f>[17]Fevereiro!$F$26</f>
        <v>100</v>
      </c>
      <c r="X21" s="11">
        <f>[17]Fevereiro!$F$27</f>
        <v>100</v>
      </c>
      <c r="Y21" s="11">
        <f>[17]Fevereiro!$F$28</f>
        <v>100</v>
      </c>
      <c r="Z21" s="11">
        <f>[17]Fevereiro!$F$29</f>
        <v>97</v>
      </c>
      <c r="AA21" s="11">
        <f>[17]Fevereiro!$F$30</f>
        <v>95</v>
      </c>
      <c r="AB21" s="11">
        <f>[17]Fevereiro!$F$31</f>
        <v>100</v>
      </c>
      <c r="AC21" s="11">
        <f>[17]Fevereiro!$F$32</f>
        <v>92</v>
      </c>
      <c r="AD21" s="14">
        <f t="shared" si="1"/>
        <v>100</v>
      </c>
      <c r="AE21" s="79">
        <f t="shared" si="2"/>
        <v>98.928571428571431</v>
      </c>
    </row>
    <row r="22" spans="1:34" x14ac:dyDescent="0.2">
      <c r="A22" s="54" t="s">
        <v>6</v>
      </c>
      <c r="B22" s="11">
        <f>[18]Fevereiro!$F$5</f>
        <v>98</v>
      </c>
      <c r="C22" s="11">
        <f>[18]Fevereiro!$F$6</f>
        <v>99</v>
      </c>
      <c r="D22" s="11">
        <f>[18]Fevereiro!$F$7</f>
        <v>98</v>
      </c>
      <c r="E22" s="11">
        <f>[18]Fevereiro!$F$8</f>
        <v>99</v>
      </c>
      <c r="F22" s="11">
        <f>[18]Fevereiro!$F$9</f>
        <v>99</v>
      </c>
      <c r="G22" s="11">
        <f>[18]Fevereiro!$F$10</f>
        <v>98</v>
      </c>
      <c r="H22" s="11">
        <f>[18]Fevereiro!$F$11</f>
        <v>98</v>
      </c>
      <c r="I22" s="11">
        <f>[18]Fevereiro!$F$12</f>
        <v>99</v>
      </c>
      <c r="J22" s="11">
        <f>[18]Fevereiro!$F$13</f>
        <v>98</v>
      </c>
      <c r="K22" s="11">
        <f>[18]Fevereiro!$F$14</f>
        <v>98</v>
      </c>
      <c r="L22" s="11">
        <f>[18]Fevereiro!$F$15</f>
        <v>99</v>
      </c>
      <c r="M22" s="11">
        <f>[18]Fevereiro!$F$16</f>
        <v>97</v>
      </c>
      <c r="N22" s="11">
        <f>[18]Fevereiro!$F$17</f>
        <v>98</v>
      </c>
      <c r="O22" s="11">
        <f>[18]Fevereiro!$F$18</f>
        <v>97</v>
      </c>
      <c r="P22" s="11">
        <f>[18]Fevereiro!$F$19</f>
        <v>99</v>
      </c>
      <c r="Q22" s="11">
        <f>[18]Fevereiro!$F$20</f>
        <v>99</v>
      </c>
      <c r="R22" s="11">
        <f>[18]Fevereiro!$F$21</f>
        <v>99</v>
      </c>
      <c r="S22" s="11">
        <f>[18]Fevereiro!$F$22</f>
        <v>98</v>
      </c>
      <c r="T22" s="11">
        <f>[18]Fevereiro!$F$23</f>
        <v>95</v>
      </c>
      <c r="U22" s="11">
        <f>[18]Fevereiro!$F$24</f>
        <v>98</v>
      </c>
      <c r="V22" s="11">
        <f>[18]Fevereiro!$F$25</f>
        <v>99</v>
      </c>
      <c r="W22" s="11">
        <f>[18]Fevereiro!$F$26</f>
        <v>99</v>
      </c>
      <c r="X22" s="11">
        <f>[18]Fevereiro!$F$27</f>
        <v>99</v>
      </c>
      <c r="Y22" s="11">
        <f>[18]Fevereiro!$F$28</f>
        <v>99</v>
      </c>
      <c r="Z22" s="11">
        <f>[18]Fevereiro!$F$29</f>
        <v>99</v>
      </c>
      <c r="AA22" s="11">
        <f>[18]Fevereiro!$F$30</f>
        <v>98</v>
      </c>
      <c r="AB22" s="11">
        <f>[18]Fevereiro!$F$31</f>
        <v>99</v>
      </c>
      <c r="AC22" s="11">
        <f>[18]Fevereiro!$F$32</f>
        <v>99</v>
      </c>
      <c r="AD22" s="14">
        <f t="shared" si="1"/>
        <v>99</v>
      </c>
      <c r="AE22" s="79">
        <f t="shared" si="2"/>
        <v>98.357142857142861</v>
      </c>
    </row>
    <row r="23" spans="1:34" x14ac:dyDescent="0.2">
      <c r="A23" s="54" t="s">
        <v>7</v>
      </c>
      <c r="B23" s="11">
        <f>[19]Fevereiro!$F$5</f>
        <v>98</v>
      </c>
      <c r="C23" s="11">
        <f>[19]Fevereiro!$F$6</f>
        <v>97</v>
      </c>
      <c r="D23" s="11">
        <f>[19]Fevereiro!$F$7</f>
        <v>99</v>
      </c>
      <c r="E23" s="11">
        <f>[19]Fevereiro!$F$8</f>
        <v>97</v>
      </c>
      <c r="F23" s="11">
        <f>[19]Fevereiro!$F$9</f>
        <v>93</v>
      </c>
      <c r="G23" s="11">
        <f>[19]Fevereiro!$F$10</f>
        <v>86</v>
      </c>
      <c r="H23" s="11">
        <f>[19]Fevereiro!$F$11</f>
        <v>92</v>
      </c>
      <c r="I23" s="11">
        <f>[19]Fevereiro!$F$12</f>
        <v>96</v>
      </c>
      <c r="J23" s="11">
        <f>[19]Fevereiro!$F$13</f>
        <v>88</v>
      </c>
      <c r="K23" s="11">
        <f>[19]Fevereiro!$F$14</f>
        <v>94</v>
      </c>
      <c r="L23" s="11">
        <f>[19]Fevereiro!$F$15</f>
        <v>98</v>
      </c>
      <c r="M23" s="11">
        <f>[19]Fevereiro!$F$16</f>
        <v>97</v>
      </c>
      <c r="N23" s="11">
        <f>[19]Fevereiro!$F$17</f>
        <v>98</v>
      </c>
      <c r="O23" s="11">
        <f>[19]Fevereiro!$F$18</f>
        <v>97</v>
      </c>
      <c r="P23" s="11">
        <f>[19]Fevereiro!$F$19</f>
        <v>96</v>
      </c>
      <c r="Q23" s="11">
        <f>[19]Fevereiro!$F$20</f>
        <v>96</v>
      </c>
      <c r="R23" s="11">
        <f>[19]Fevereiro!$F$21</f>
        <v>99</v>
      </c>
      <c r="S23" s="11">
        <f>[19]Fevereiro!$F$22</f>
        <v>87</v>
      </c>
      <c r="T23" s="11">
        <f>[19]Fevereiro!$F$23</f>
        <v>82</v>
      </c>
      <c r="U23" s="11">
        <f>[19]Fevereiro!$F$24</f>
        <v>98</v>
      </c>
      <c r="V23" s="11">
        <f>[19]Fevereiro!$F$25</f>
        <v>98</v>
      </c>
      <c r="W23" s="11">
        <f>[19]Fevereiro!$F$26</f>
        <v>97</v>
      </c>
      <c r="X23" s="11">
        <f>[19]Fevereiro!$F$27</f>
        <v>98</v>
      </c>
      <c r="Y23" s="11">
        <f>[19]Fevereiro!$F$28</f>
        <v>98</v>
      </c>
      <c r="Z23" s="11">
        <f>[19]Fevereiro!$F$29</f>
        <v>100</v>
      </c>
      <c r="AA23" s="11">
        <f>[19]Fevereiro!$F$30</f>
        <v>98</v>
      </c>
      <c r="AB23" s="11">
        <f>[19]Fevereiro!$F$31</f>
        <v>96</v>
      </c>
      <c r="AC23" s="11">
        <f>[19]Fevereiro!$F$32</f>
        <v>98</v>
      </c>
      <c r="AD23" s="14">
        <f t="shared" si="1"/>
        <v>100</v>
      </c>
      <c r="AE23" s="79">
        <f t="shared" si="2"/>
        <v>95.392857142857139</v>
      </c>
      <c r="AG23" t="s">
        <v>35</v>
      </c>
    </row>
    <row r="24" spans="1:34" hidden="1" x14ac:dyDescent="0.2">
      <c r="A24" s="108" t="s">
        <v>154</v>
      </c>
      <c r="B24" s="11" t="str">
        <f>[20]Fevereiro!$F$5</f>
        <v>*</v>
      </c>
      <c r="C24" s="11" t="str">
        <f>[20]Fevereiro!$F$6</f>
        <v>*</v>
      </c>
      <c r="D24" s="11" t="str">
        <f>[20]Fevereiro!$F$7</f>
        <v>*</v>
      </c>
      <c r="E24" s="11" t="str">
        <f>[20]Fevereiro!$F$8</f>
        <v>*</v>
      </c>
      <c r="F24" s="11" t="str">
        <f>[20]Fevereiro!$F$9</f>
        <v>*</v>
      </c>
      <c r="G24" s="11" t="str">
        <f>[20]Fevereiro!$F$10</f>
        <v>*</v>
      </c>
      <c r="H24" s="11" t="str">
        <f>[20]Fevereiro!$F$11</f>
        <v>*</v>
      </c>
      <c r="I24" s="11" t="str">
        <f>[20]Fevereiro!$F$12</f>
        <v>*</v>
      </c>
      <c r="J24" s="11" t="str">
        <f>[20]Fevereiro!$F$13</f>
        <v>*</v>
      </c>
      <c r="K24" s="11" t="str">
        <f>[20]Fevereiro!$F$14</f>
        <v>*</v>
      </c>
      <c r="L24" s="11" t="str">
        <f>[20]Fevereiro!$F$15</f>
        <v>*</v>
      </c>
      <c r="M24" s="11" t="str">
        <f>[20]Fevereiro!$F$16</f>
        <v>*</v>
      </c>
      <c r="N24" s="11" t="str">
        <f>[20]Fevereiro!$F$17</f>
        <v>*</v>
      </c>
      <c r="O24" s="11" t="str">
        <f>[20]Fevereiro!$F$18</f>
        <v>*</v>
      </c>
      <c r="P24" s="11" t="str">
        <f>[20]Fevereiro!$F$19</f>
        <v>*</v>
      </c>
      <c r="Q24" s="11" t="str">
        <f>[20]Fevereiro!$F$20</f>
        <v>*</v>
      </c>
      <c r="R24" s="11" t="str">
        <f>[20]Fevereiro!$F$21</f>
        <v>*</v>
      </c>
      <c r="S24" s="11" t="str">
        <f>[20]Fevereiro!$F$22</f>
        <v>*</v>
      </c>
      <c r="T24" s="11" t="str">
        <f>[20]Fevereiro!$F$23</f>
        <v>*</v>
      </c>
      <c r="U24" s="11" t="str">
        <f>[20]Fevereiro!$F$24</f>
        <v>*</v>
      </c>
      <c r="V24" s="11" t="str">
        <f>[20]Fevereiro!$F$25</f>
        <v>*</v>
      </c>
      <c r="W24" s="11" t="str">
        <f>[20]Fevereiro!$F$26</f>
        <v>*</v>
      </c>
      <c r="X24" s="11" t="str">
        <f>[20]Fevereiro!$F$27</f>
        <v>*</v>
      </c>
      <c r="Y24" s="11" t="str">
        <f>[20]Fevereiro!$F$28</f>
        <v>*</v>
      </c>
      <c r="Z24" s="11" t="str">
        <f>[20]Fevereiro!$F$29</f>
        <v>*</v>
      </c>
      <c r="AA24" s="11" t="str">
        <f>[20]Fevereiro!$F$30</f>
        <v>*</v>
      </c>
      <c r="AB24" s="11" t="str">
        <f>[20]Fevereiro!$F$31</f>
        <v>*</v>
      </c>
      <c r="AC24" s="11" t="str">
        <f>[20]Fevereiro!$F$32</f>
        <v>*</v>
      </c>
      <c r="AD24" s="14" t="s">
        <v>211</v>
      </c>
      <c r="AE24" s="79" t="s">
        <v>211</v>
      </c>
    </row>
    <row r="25" spans="1:34" hidden="1" x14ac:dyDescent="0.2">
      <c r="A25" s="108" t="s">
        <v>155</v>
      </c>
      <c r="B25" s="11" t="str">
        <f>[21]Fevereiro!$F$5</f>
        <v>*</v>
      </c>
      <c r="C25" s="11" t="str">
        <f>[21]Fevereiro!$F$6</f>
        <v>*</v>
      </c>
      <c r="D25" s="11" t="str">
        <f>[21]Fevereiro!$F$7</f>
        <v>*</v>
      </c>
      <c r="E25" s="11" t="str">
        <f>[21]Fevereiro!$F$8</f>
        <v>*</v>
      </c>
      <c r="F25" s="11" t="str">
        <f>[21]Fevereiro!$F$9</f>
        <v>*</v>
      </c>
      <c r="G25" s="11" t="str">
        <f>[21]Fevereiro!$F$10</f>
        <v>*</v>
      </c>
      <c r="H25" s="11" t="str">
        <f>[21]Fevereiro!$F$11</f>
        <v>*</v>
      </c>
      <c r="I25" s="11" t="str">
        <f>[21]Fevereiro!$F$12</f>
        <v>*</v>
      </c>
      <c r="J25" s="11" t="str">
        <f>[21]Fevereiro!$F$13</f>
        <v>*</v>
      </c>
      <c r="K25" s="11" t="str">
        <f>[21]Fevereiro!$F$14</f>
        <v>*</v>
      </c>
      <c r="L25" s="11" t="str">
        <f>[21]Fevereiro!$F$15</f>
        <v>*</v>
      </c>
      <c r="M25" s="11" t="str">
        <f>[21]Fevereiro!$F$16</f>
        <v>*</v>
      </c>
      <c r="N25" s="11" t="str">
        <f>[21]Fevereiro!$F$17</f>
        <v>*</v>
      </c>
      <c r="O25" s="11" t="str">
        <f>[21]Fevereiro!$F$18</f>
        <v>*</v>
      </c>
      <c r="P25" s="11" t="str">
        <f>[21]Fevereiro!$F$19</f>
        <v>*</v>
      </c>
      <c r="Q25" s="11" t="str">
        <f>[21]Fevereiro!$F$20</f>
        <v>*</v>
      </c>
      <c r="R25" s="11" t="str">
        <f>[21]Fevereiro!$F$21</f>
        <v>*</v>
      </c>
      <c r="S25" s="11" t="str">
        <f>[21]Fevereiro!$F$22</f>
        <v>*</v>
      </c>
      <c r="T25" s="11" t="str">
        <f>[21]Fevereiro!$F$23</f>
        <v>*</v>
      </c>
      <c r="U25" s="11" t="str">
        <f>[21]Fevereiro!$F$24</f>
        <v>*</v>
      </c>
      <c r="V25" s="11" t="str">
        <f>[21]Fevereiro!$F$25</f>
        <v>*</v>
      </c>
      <c r="W25" s="11" t="str">
        <f>[21]Fevereiro!$F$26</f>
        <v>*</v>
      </c>
      <c r="X25" s="11" t="str">
        <f>[21]Fevereiro!$F$27</f>
        <v>*</v>
      </c>
      <c r="Y25" s="11" t="str">
        <f>[21]Fevereiro!$F$28</f>
        <v>*</v>
      </c>
      <c r="Z25" s="11" t="str">
        <f>[21]Fevereiro!$F$29</f>
        <v>*</v>
      </c>
      <c r="AA25" s="11" t="str">
        <f>[21]Fevereiro!$F$30</f>
        <v>*</v>
      </c>
      <c r="AB25" s="11" t="str">
        <f>[21]Fevereiro!$F$31</f>
        <v>*</v>
      </c>
      <c r="AC25" s="11" t="str">
        <f>[21]Fevereiro!$F$32</f>
        <v>*</v>
      </c>
      <c r="AD25" s="14" t="s">
        <v>211</v>
      </c>
      <c r="AE25" s="79" t="s">
        <v>211</v>
      </c>
      <c r="AF25" s="12" t="s">
        <v>35</v>
      </c>
    </row>
    <row r="26" spans="1:34" x14ac:dyDescent="0.2">
      <c r="A26" s="54" t="s">
        <v>156</v>
      </c>
      <c r="B26" s="11">
        <f>[22]Fevereiro!$F$5</f>
        <v>100</v>
      </c>
      <c r="C26" s="11">
        <f>[22]Fevereiro!$F$6</f>
        <v>100</v>
      </c>
      <c r="D26" s="11">
        <f>[22]Fevereiro!$F$7</f>
        <v>100</v>
      </c>
      <c r="E26" s="11">
        <f>[22]Fevereiro!$F$8</f>
        <v>100</v>
      </c>
      <c r="F26" s="11">
        <f>[22]Fevereiro!$F$9</f>
        <v>100</v>
      </c>
      <c r="G26" s="11">
        <f>[22]Fevereiro!$F$10</f>
        <v>99</v>
      </c>
      <c r="H26" s="11">
        <f>[22]Fevereiro!$F$11</f>
        <v>100</v>
      </c>
      <c r="I26" s="11">
        <f>[22]Fevereiro!$F$12</f>
        <v>100</v>
      </c>
      <c r="J26" s="11">
        <f>[22]Fevereiro!$F$13</f>
        <v>100</v>
      </c>
      <c r="K26" s="11">
        <f>[22]Fevereiro!$F$14</f>
        <v>100</v>
      </c>
      <c r="L26" s="11">
        <f>[22]Fevereiro!$F$15</f>
        <v>100</v>
      </c>
      <c r="M26" s="11">
        <f>[22]Fevereiro!$F$16</f>
        <v>100</v>
      </c>
      <c r="N26" s="11">
        <f>[22]Fevereiro!$F$17</f>
        <v>100</v>
      </c>
      <c r="O26" s="11">
        <f>[22]Fevereiro!$F$18</f>
        <v>100</v>
      </c>
      <c r="P26" s="11">
        <f>[22]Fevereiro!$F$19</f>
        <v>100</v>
      </c>
      <c r="Q26" s="11">
        <f>[22]Fevereiro!$F$20</f>
        <v>100</v>
      </c>
      <c r="R26" s="11">
        <f>[22]Fevereiro!$F$21</f>
        <v>100</v>
      </c>
      <c r="S26" s="11">
        <f>[22]Fevereiro!$F$22</f>
        <v>88</v>
      </c>
      <c r="T26" s="11">
        <f>[22]Fevereiro!$F$23</f>
        <v>83</v>
      </c>
      <c r="U26" s="11">
        <f>[22]Fevereiro!$F$24</f>
        <v>100</v>
      </c>
      <c r="V26" s="11">
        <f>[22]Fevereiro!$F$25</f>
        <v>100</v>
      </c>
      <c r="W26" s="11">
        <f>[22]Fevereiro!$F$26</f>
        <v>100</v>
      </c>
      <c r="X26" s="11">
        <f>[22]Fevereiro!$F$27</f>
        <v>100</v>
      </c>
      <c r="Y26" s="11">
        <f>[22]Fevereiro!$F$28</f>
        <v>100</v>
      </c>
      <c r="Z26" s="11">
        <f>[22]Fevereiro!$F$29</f>
        <v>100</v>
      </c>
      <c r="AA26" s="11">
        <f>[22]Fevereiro!$F$30</f>
        <v>100</v>
      </c>
      <c r="AB26" s="11">
        <f>[22]Fevereiro!$F$31</f>
        <v>100</v>
      </c>
      <c r="AC26" s="11">
        <f>[22]Fevereiro!$F$32</f>
        <v>100</v>
      </c>
      <c r="AD26" s="14">
        <f t="shared" si="1"/>
        <v>100</v>
      </c>
      <c r="AE26" s="79">
        <f t="shared" si="2"/>
        <v>98.928571428571431</v>
      </c>
      <c r="AG26" t="s">
        <v>35</v>
      </c>
    </row>
    <row r="27" spans="1:34" x14ac:dyDescent="0.2">
      <c r="A27" s="54" t="s">
        <v>8</v>
      </c>
      <c r="B27" s="11">
        <f>[23]Fevereiro!$F$5</f>
        <v>100</v>
      </c>
      <c r="C27" s="11">
        <f>[23]Fevereiro!$F$6</f>
        <v>100</v>
      </c>
      <c r="D27" s="11">
        <f>[23]Fevereiro!$F$7</f>
        <v>100</v>
      </c>
      <c r="E27" s="11">
        <f>[23]Fevereiro!$F$8</f>
        <v>100</v>
      </c>
      <c r="F27" s="11">
        <f>[23]Fevereiro!$F$9</f>
        <v>100</v>
      </c>
      <c r="G27" s="11">
        <f>[23]Fevereiro!$F$10</f>
        <v>100</v>
      </c>
      <c r="H27" s="11">
        <f>[23]Fevereiro!$F$11</f>
        <v>100</v>
      </c>
      <c r="I27" s="11">
        <f>[23]Fevereiro!$F$12</f>
        <v>100</v>
      </c>
      <c r="J27" s="11">
        <f>[23]Fevereiro!$F$13</f>
        <v>96</v>
      </c>
      <c r="K27" s="11">
        <f>[23]Fevereiro!$F$14</f>
        <v>99</v>
      </c>
      <c r="L27" s="11">
        <f>[23]Fevereiro!$F$15</f>
        <v>100</v>
      </c>
      <c r="M27" s="11">
        <f>[23]Fevereiro!$F$16</f>
        <v>100</v>
      </c>
      <c r="N27" s="11">
        <f>[23]Fevereiro!$F$17</f>
        <v>100</v>
      </c>
      <c r="O27" s="11">
        <f>[23]Fevereiro!$F$18</f>
        <v>100</v>
      </c>
      <c r="P27" s="11">
        <f>[23]Fevereiro!$F$19</f>
        <v>100</v>
      </c>
      <c r="Q27" s="11">
        <f>[23]Fevereiro!$F$20</f>
        <v>100</v>
      </c>
      <c r="R27" s="11">
        <f>[23]Fevereiro!$F$21</f>
        <v>98</v>
      </c>
      <c r="S27" s="11">
        <f>[23]Fevereiro!$F$22</f>
        <v>87</v>
      </c>
      <c r="T27" s="11">
        <f>[23]Fevereiro!$F$23</f>
        <v>80</v>
      </c>
      <c r="U27" s="11">
        <f>[23]Fevereiro!$F$24</f>
        <v>100</v>
      </c>
      <c r="V27" s="11">
        <f>[23]Fevereiro!$F$25</f>
        <v>100</v>
      </c>
      <c r="W27" s="11">
        <f>[23]Fevereiro!$F$26</f>
        <v>100</v>
      </c>
      <c r="X27" s="11">
        <f>[23]Fevereiro!$F$27</f>
        <v>100</v>
      </c>
      <c r="Y27" s="11">
        <f>[23]Fevereiro!$F$28</f>
        <v>100</v>
      </c>
      <c r="Z27" s="11">
        <f>[23]Fevereiro!$F$29</f>
        <v>100</v>
      </c>
      <c r="AA27" s="11">
        <f>[23]Fevereiro!$F$30</f>
        <v>100</v>
      </c>
      <c r="AB27" s="11">
        <f>[23]Fevereiro!$F$31</f>
        <v>100</v>
      </c>
      <c r="AC27" s="11">
        <f>[23]Fevereiro!$F$32</f>
        <v>100</v>
      </c>
      <c r="AD27" s="14">
        <f t="shared" si="1"/>
        <v>100</v>
      </c>
      <c r="AE27" s="79">
        <f t="shared" si="2"/>
        <v>98.571428571428569</v>
      </c>
      <c r="AG27" t="s">
        <v>35</v>
      </c>
    </row>
    <row r="28" spans="1:34" hidden="1" x14ac:dyDescent="0.2">
      <c r="A28" s="54" t="s">
        <v>9</v>
      </c>
      <c r="B28" s="11" t="str">
        <f>[24]Fevereiro!$F$5</f>
        <v>*</v>
      </c>
      <c r="C28" s="11" t="str">
        <f>[24]Fevereiro!$F$6</f>
        <v>*</v>
      </c>
      <c r="D28" s="11" t="str">
        <f>[24]Fevereiro!$F$7</f>
        <v>*</v>
      </c>
      <c r="E28" s="11" t="str">
        <f>[24]Fevereiro!$F$8</f>
        <v>*</v>
      </c>
      <c r="F28" s="11" t="str">
        <f>[24]Fevereiro!$F$9</f>
        <v>*</v>
      </c>
      <c r="G28" s="11" t="str">
        <f>[24]Fevereiro!$F$10</f>
        <v>*</v>
      </c>
      <c r="H28" s="11" t="str">
        <f>[24]Fevereiro!$F$11</f>
        <v>*</v>
      </c>
      <c r="I28" s="11" t="str">
        <f>[24]Fevereiro!$F$12</f>
        <v>*</v>
      </c>
      <c r="J28" s="11" t="str">
        <f>[24]Fevereiro!$F$13</f>
        <v>*</v>
      </c>
      <c r="K28" s="11" t="str">
        <f>[24]Fevereiro!$F$14</f>
        <v>*</v>
      </c>
      <c r="L28" s="11" t="str">
        <f>[24]Fevereiro!$F$15</f>
        <v>*</v>
      </c>
      <c r="M28" s="11" t="str">
        <f>[24]Fevereiro!$F$16</f>
        <v>*</v>
      </c>
      <c r="N28" s="11" t="str">
        <f>[24]Fevereiro!$F$17</f>
        <v>*</v>
      </c>
      <c r="O28" s="11" t="str">
        <f>[24]Fevereiro!$F$18</f>
        <v>*</v>
      </c>
      <c r="P28" s="11" t="str">
        <f>[24]Fevereiro!$F$19</f>
        <v>*</v>
      </c>
      <c r="Q28" s="11" t="str">
        <f>[24]Fevereiro!$F$20</f>
        <v>*</v>
      </c>
      <c r="R28" s="11" t="str">
        <f>[24]Fevereiro!$F$21</f>
        <v>*</v>
      </c>
      <c r="S28" s="11" t="str">
        <f>[24]Fevereiro!$F$22</f>
        <v>*</v>
      </c>
      <c r="T28" s="11" t="str">
        <f>[24]Fevereiro!$F$23</f>
        <v>*</v>
      </c>
      <c r="U28" s="11" t="str">
        <f>[24]Fevereiro!$F$24</f>
        <v>*</v>
      </c>
      <c r="V28" s="11" t="str">
        <f>[24]Fevereiro!$F$25</f>
        <v>*</v>
      </c>
      <c r="W28" s="11" t="str">
        <f>[24]Fevereiro!$F$26</f>
        <v>*</v>
      </c>
      <c r="X28" s="11" t="str">
        <f>[24]Fevereiro!$F$27</f>
        <v>*</v>
      </c>
      <c r="Y28" s="11" t="str">
        <f>[24]Fevereiro!$F$28</f>
        <v>*</v>
      </c>
      <c r="Z28" s="11" t="str">
        <f>[24]Fevereiro!$F$29</f>
        <v>*</v>
      </c>
      <c r="AA28" s="11" t="str">
        <f>[24]Fevereiro!$F$30</f>
        <v>*</v>
      </c>
      <c r="AB28" s="11" t="str">
        <f>[24]Fevereiro!$F$31</f>
        <v>*</v>
      </c>
      <c r="AC28" s="11" t="str">
        <f>[24]Fevereiro!$F$32</f>
        <v>*</v>
      </c>
      <c r="AD28" s="14" t="s">
        <v>211</v>
      </c>
      <c r="AE28" s="79" t="s">
        <v>211</v>
      </c>
      <c r="AG28" t="s">
        <v>35</v>
      </c>
    </row>
    <row r="29" spans="1:34" x14ac:dyDescent="0.2">
      <c r="A29" s="54" t="s">
        <v>32</v>
      </c>
      <c r="B29" s="11">
        <f>[25]Fevereiro!$F$5</f>
        <v>88</v>
      </c>
      <c r="C29" s="11">
        <f>[25]Fevereiro!$F$6</f>
        <v>82</v>
      </c>
      <c r="D29" s="11">
        <f>[25]Fevereiro!$F$7</f>
        <v>88</v>
      </c>
      <c r="E29" s="11">
        <f>[25]Fevereiro!$F$8</f>
        <v>87</v>
      </c>
      <c r="F29" s="11">
        <f>[25]Fevereiro!$F$9</f>
        <v>85</v>
      </c>
      <c r="G29" s="11">
        <f>[25]Fevereiro!$F$10</f>
        <v>82</v>
      </c>
      <c r="H29" s="11">
        <f>[25]Fevereiro!$F$11</f>
        <v>84</v>
      </c>
      <c r="I29" s="11">
        <f>[25]Fevereiro!$F$12</f>
        <v>93</v>
      </c>
      <c r="J29" s="11">
        <f>[25]Fevereiro!$F$13</f>
        <v>90</v>
      </c>
      <c r="K29" s="11">
        <f>[25]Fevereiro!$F$14</f>
        <v>100</v>
      </c>
      <c r="L29" s="11">
        <f>[25]Fevereiro!$F$15</f>
        <v>100</v>
      </c>
      <c r="M29" s="11">
        <f>[25]Fevereiro!$F$16</f>
        <v>100</v>
      </c>
      <c r="N29" s="11">
        <f>[25]Fevereiro!$F$17</f>
        <v>100</v>
      </c>
      <c r="O29" s="11">
        <f>[25]Fevereiro!$F$18</f>
        <v>100</v>
      </c>
      <c r="P29" s="11">
        <f>[25]Fevereiro!$F$19</f>
        <v>99</v>
      </c>
      <c r="Q29" s="11">
        <f>[25]Fevereiro!$F$20</f>
        <v>100</v>
      </c>
      <c r="R29" s="11">
        <f>[25]Fevereiro!$F$21</f>
        <v>100</v>
      </c>
      <c r="S29" s="11">
        <f>[25]Fevereiro!$F$22</f>
        <v>81</v>
      </c>
      <c r="T29" s="11">
        <f>[25]Fevereiro!$F$23</f>
        <v>87</v>
      </c>
      <c r="U29" s="11">
        <f>[25]Fevereiro!$F$24</f>
        <v>88</v>
      </c>
      <c r="V29" s="11">
        <f>[25]Fevereiro!$F$25</f>
        <v>100</v>
      </c>
      <c r="W29" s="11">
        <f>[25]Fevereiro!$F$26</f>
        <v>100</v>
      </c>
      <c r="X29" s="11">
        <f>[25]Fevereiro!$F$27</f>
        <v>88</v>
      </c>
      <c r="Y29" s="11">
        <f>[25]Fevereiro!$F$28</f>
        <v>99</v>
      </c>
      <c r="Z29" s="11">
        <f>[25]Fevereiro!$F$29</f>
        <v>89</v>
      </c>
      <c r="AA29" s="11">
        <f>[25]Fevereiro!$F$30</f>
        <v>92</v>
      </c>
      <c r="AB29" s="11" t="str">
        <f>[25]Fevereiro!$F$31</f>
        <v>*</v>
      </c>
      <c r="AC29" s="11" t="str">
        <f>[25]Fevereiro!$F$32</f>
        <v>*</v>
      </c>
      <c r="AD29" s="14">
        <f t="shared" si="1"/>
        <v>100</v>
      </c>
      <c r="AE29" s="79">
        <f t="shared" si="2"/>
        <v>92.384615384615387</v>
      </c>
      <c r="AG29" t="s">
        <v>35</v>
      </c>
    </row>
    <row r="30" spans="1:34" hidden="1" x14ac:dyDescent="0.2">
      <c r="A30" s="108" t="s">
        <v>10</v>
      </c>
      <c r="B30" s="11" t="str">
        <f>[26]Fevereiro!$F$5</f>
        <v>*</v>
      </c>
      <c r="C30" s="11" t="str">
        <f>[26]Fevereiro!$F$6</f>
        <v>*</v>
      </c>
      <c r="D30" s="11" t="str">
        <f>[26]Fevereiro!$F$7</f>
        <v>*</v>
      </c>
      <c r="E30" s="11" t="str">
        <f>[26]Fevereiro!$F$8</f>
        <v>*</v>
      </c>
      <c r="F30" s="11" t="str">
        <f>[26]Fevereiro!$F$9</f>
        <v>*</v>
      </c>
      <c r="G30" s="11" t="str">
        <f>[26]Fevereiro!$F$10</f>
        <v>*</v>
      </c>
      <c r="H30" s="11" t="str">
        <f>[26]Fevereiro!$F$11</f>
        <v>*</v>
      </c>
      <c r="I30" s="11" t="str">
        <f>[26]Fevereiro!$F$12</f>
        <v>*</v>
      </c>
      <c r="J30" s="11" t="str">
        <f>[26]Fevereiro!$F$13</f>
        <v>*</v>
      </c>
      <c r="K30" s="11" t="str">
        <f>[26]Fevereiro!$F$14</f>
        <v>*</v>
      </c>
      <c r="L30" s="11" t="str">
        <f>[26]Fevereiro!$F$15</f>
        <v>*</v>
      </c>
      <c r="M30" s="11" t="str">
        <f>[26]Fevereiro!$F$16</f>
        <v>*</v>
      </c>
      <c r="N30" s="11" t="str">
        <f>[26]Fevereiro!$F$17</f>
        <v>*</v>
      </c>
      <c r="O30" s="11" t="str">
        <f>[26]Fevereiro!$F$18</f>
        <v>*</v>
      </c>
      <c r="P30" s="11" t="str">
        <f>[26]Fevereiro!$F$19</f>
        <v>*</v>
      </c>
      <c r="Q30" s="11" t="str">
        <f>[26]Fevereiro!$F$20</f>
        <v>*</v>
      </c>
      <c r="R30" s="11" t="str">
        <f>[26]Fevereiro!$F$21</f>
        <v>*</v>
      </c>
      <c r="S30" s="11" t="str">
        <f>[26]Fevereiro!$F$22</f>
        <v>*</v>
      </c>
      <c r="T30" s="11" t="str">
        <f>[26]Fevereiro!$F$23</f>
        <v>*</v>
      </c>
      <c r="U30" s="11" t="str">
        <f>[26]Fevereiro!$F$24</f>
        <v>*</v>
      </c>
      <c r="V30" s="11" t="str">
        <f>[26]Fevereiro!$F$25</f>
        <v>*</v>
      </c>
      <c r="W30" s="11" t="str">
        <f>[26]Fevereiro!$F$26</f>
        <v>*</v>
      </c>
      <c r="X30" s="11" t="str">
        <f>[26]Fevereiro!$F$27</f>
        <v>*</v>
      </c>
      <c r="Y30" s="11" t="str">
        <f>[26]Fevereiro!$F$28</f>
        <v>*</v>
      </c>
      <c r="Z30" s="11" t="str">
        <f>[26]Fevereiro!$F$29</f>
        <v>*</v>
      </c>
      <c r="AA30" s="11" t="str">
        <f>[26]Fevereiro!$F$30</f>
        <v>*</v>
      </c>
      <c r="AB30" s="11" t="str">
        <f>[26]Fevereiro!$F$31</f>
        <v>*</v>
      </c>
      <c r="AC30" s="11" t="str">
        <f>[26]Fevereiro!$F$32</f>
        <v>*</v>
      </c>
      <c r="AD30" s="14" t="s">
        <v>211</v>
      </c>
      <c r="AE30" s="79" t="s">
        <v>211</v>
      </c>
      <c r="AG30" t="s">
        <v>35</v>
      </c>
    </row>
    <row r="31" spans="1:34" hidden="1" x14ac:dyDescent="0.2">
      <c r="A31" s="108" t="s">
        <v>157</v>
      </c>
      <c r="B31" s="11" t="str">
        <f>[27]Fevereiro!$F$5</f>
        <v>*</v>
      </c>
      <c r="C31" s="11" t="str">
        <f>[27]Fevereiro!$F$6</f>
        <v>*</v>
      </c>
      <c r="D31" s="11" t="str">
        <f>[27]Fevereiro!$F$7</f>
        <v>*</v>
      </c>
      <c r="E31" s="11" t="str">
        <f>[27]Fevereiro!$F$8</f>
        <v>*</v>
      </c>
      <c r="F31" s="11" t="str">
        <f>[27]Fevereiro!$F$9</f>
        <v>*</v>
      </c>
      <c r="G31" s="11" t="str">
        <f>[27]Fevereiro!$F$10</f>
        <v>*</v>
      </c>
      <c r="H31" s="11" t="str">
        <f>[27]Fevereiro!$F$11</f>
        <v>*</v>
      </c>
      <c r="I31" s="11" t="str">
        <f>[27]Fevereiro!$F$12</f>
        <v>*</v>
      </c>
      <c r="J31" s="11" t="str">
        <f>[27]Fevereiro!$F$13</f>
        <v>*</v>
      </c>
      <c r="K31" s="11" t="str">
        <f>[27]Fevereiro!$F$14</f>
        <v>*</v>
      </c>
      <c r="L31" s="11" t="str">
        <f>[27]Fevereiro!$F$15</f>
        <v>*</v>
      </c>
      <c r="M31" s="11" t="str">
        <f>[27]Fevereiro!$F$16</f>
        <v>*</v>
      </c>
      <c r="N31" s="11" t="str">
        <f>[27]Fevereiro!$F$17</f>
        <v>*</v>
      </c>
      <c r="O31" s="11" t="str">
        <f>[27]Fevereiro!$F$18</f>
        <v>*</v>
      </c>
      <c r="P31" s="11" t="str">
        <f>[27]Fevereiro!$F$19</f>
        <v>*</v>
      </c>
      <c r="Q31" s="11" t="str">
        <f>[27]Fevereiro!$F$20</f>
        <v>*</v>
      </c>
      <c r="R31" s="11" t="str">
        <f>[27]Fevereiro!$F$21</f>
        <v>*</v>
      </c>
      <c r="S31" s="11" t="str">
        <f>[27]Fevereiro!$F$22</f>
        <v>*</v>
      </c>
      <c r="T31" s="11" t="str">
        <f>[27]Fevereiro!$F$23</f>
        <v>*</v>
      </c>
      <c r="U31" s="11" t="str">
        <f>[27]Fevereiro!$F$24</f>
        <v>*</v>
      </c>
      <c r="V31" s="11" t="str">
        <f>[27]Fevereiro!$F$25</f>
        <v>*</v>
      </c>
      <c r="W31" s="11" t="str">
        <f>[27]Fevereiro!$F$26</f>
        <v>*</v>
      </c>
      <c r="X31" s="11" t="str">
        <f>[27]Fevereiro!$F$27</f>
        <v>*</v>
      </c>
      <c r="Y31" s="11" t="str">
        <f>[27]Fevereiro!$F$28</f>
        <v>*</v>
      </c>
      <c r="Z31" s="11" t="str">
        <f>[27]Fevereiro!$F$29</f>
        <v>*</v>
      </c>
      <c r="AA31" s="11" t="str">
        <f>[27]Fevereiro!$F$30</f>
        <v>*</v>
      </c>
      <c r="AB31" s="11" t="str">
        <f>[27]Fevereiro!$F$31</f>
        <v>*</v>
      </c>
      <c r="AC31" s="11" t="str">
        <f>[27]Fevereiro!$F$32</f>
        <v>*</v>
      </c>
      <c r="AD31" s="14" t="s">
        <v>211</v>
      </c>
      <c r="AE31" s="79" t="s">
        <v>211</v>
      </c>
      <c r="AF31" s="12" t="s">
        <v>35</v>
      </c>
    </row>
    <row r="32" spans="1:34" hidden="1" x14ac:dyDescent="0.2">
      <c r="A32" s="108" t="s">
        <v>11</v>
      </c>
      <c r="B32" s="11" t="str">
        <f>[28]Fevereiro!$F$5</f>
        <v>*</v>
      </c>
      <c r="C32" s="11" t="str">
        <f>[28]Fevereiro!$F$6</f>
        <v>*</v>
      </c>
      <c r="D32" s="11" t="str">
        <f>[28]Fevereiro!$F$7</f>
        <v>*</v>
      </c>
      <c r="E32" s="11" t="str">
        <f>[28]Fevereiro!$F$8</f>
        <v>*</v>
      </c>
      <c r="F32" s="11" t="str">
        <f>[28]Fevereiro!$F$9</f>
        <v>*</v>
      </c>
      <c r="G32" s="11" t="str">
        <f>[28]Fevereiro!$F$10</f>
        <v>*</v>
      </c>
      <c r="H32" s="11" t="str">
        <f>[28]Fevereiro!$F$11</f>
        <v>*</v>
      </c>
      <c r="I32" s="11" t="str">
        <f>[28]Fevereiro!$F$12</f>
        <v>*</v>
      </c>
      <c r="J32" s="11" t="str">
        <f>[28]Fevereiro!$F$13</f>
        <v>*</v>
      </c>
      <c r="K32" s="11" t="str">
        <f>[28]Fevereiro!$F$14</f>
        <v>*</v>
      </c>
      <c r="L32" s="11" t="str">
        <f>[28]Fevereiro!$F$15</f>
        <v>*</v>
      </c>
      <c r="M32" s="11" t="str">
        <f>[28]Fevereiro!$F$16</f>
        <v>*</v>
      </c>
      <c r="N32" s="11" t="str">
        <f>[28]Fevereiro!$F$17</f>
        <v>*</v>
      </c>
      <c r="O32" s="11" t="str">
        <f>[28]Fevereiro!$F$18</f>
        <v>*</v>
      </c>
      <c r="P32" s="11" t="str">
        <f>[28]Fevereiro!$F$19</f>
        <v>*</v>
      </c>
      <c r="Q32" s="11" t="str">
        <f>[28]Fevereiro!$F$20</f>
        <v>*</v>
      </c>
      <c r="R32" s="11" t="str">
        <f>[28]Fevereiro!$F$21</f>
        <v>*</v>
      </c>
      <c r="S32" s="11" t="str">
        <f>[28]Fevereiro!$F$22</f>
        <v>*</v>
      </c>
      <c r="T32" s="11" t="str">
        <f>[28]Fevereiro!$F$23</f>
        <v>*</v>
      </c>
      <c r="U32" s="11" t="str">
        <f>[28]Fevereiro!$F$24</f>
        <v>*</v>
      </c>
      <c r="V32" s="11" t="str">
        <f>[28]Fevereiro!$F$25</f>
        <v>*</v>
      </c>
      <c r="W32" s="11" t="str">
        <f>[28]Fevereiro!$F$26</f>
        <v>*</v>
      </c>
      <c r="X32" s="11" t="str">
        <f>[28]Fevereiro!$F$27</f>
        <v>*</v>
      </c>
      <c r="Y32" s="11" t="str">
        <f>[28]Fevereiro!$F$28</f>
        <v>*</v>
      </c>
      <c r="Z32" s="11" t="str">
        <f>[28]Fevereiro!$F$29</f>
        <v>*</v>
      </c>
      <c r="AA32" s="11" t="str">
        <f>[28]Fevereiro!$F$30</f>
        <v>*</v>
      </c>
      <c r="AB32" s="11" t="str">
        <f>[28]Fevereiro!$F$31</f>
        <v>*</v>
      </c>
      <c r="AC32" s="11" t="str">
        <f>[28]Fevereiro!$F$32</f>
        <v>*</v>
      </c>
      <c r="AD32" s="14" t="s">
        <v>211</v>
      </c>
      <c r="AE32" s="79" t="s">
        <v>211</v>
      </c>
      <c r="AG32" t="s">
        <v>35</v>
      </c>
      <c r="AH32" t="s">
        <v>35</v>
      </c>
    </row>
    <row r="33" spans="1:34" s="5" customFormat="1" x14ac:dyDescent="0.2">
      <c r="A33" s="54" t="s">
        <v>12</v>
      </c>
      <c r="B33" s="11">
        <f>[29]Fevereiro!$F$5</f>
        <v>94</v>
      </c>
      <c r="C33" s="11">
        <f>[29]Fevereiro!$F$6</f>
        <v>93</v>
      </c>
      <c r="D33" s="11">
        <f>[29]Fevereiro!$F$7</f>
        <v>95</v>
      </c>
      <c r="E33" s="11">
        <f>[29]Fevereiro!$F$8</f>
        <v>94</v>
      </c>
      <c r="F33" s="11">
        <f>[29]Fevereiro!$F$9</f>
        <v>95</v>
      </c>
      <c r="G33" s="11">
        <f>[29]Fevereiro!$F$10</f>
        <v>94</v>
      </c>
      <c r="H33" s="11">
        <f>[29]Fevereiro!$F$11</f>
        <v>94</v>
      </c>
      <c r="I33" s="11">
        <f>[29]Fevereiro!$F$12</f>
        <v>94</v>
      </c>
      <c r="J33" s="11">
        <f>[29]Fevereiro!$F$13</f>
        <v>94</v>
      </c>
      <c r="K33" s="11">
        <f>[29]Fevereiro!$F$14</f>
        <v>94</v>
      </c>
      <c r="L33" s="11">
        <f>[29]Fevereiro!$F$15</f>
        <v>94</v>
      </c>
      <c r="M33" s="11">
        <f>[29]Fevereiro!$F$16</f>
        <v>94</v>
      </c>
      <c r="N33" s="11">
        <f>[29]Fevereiro!$F$17</f>
        <v>94</v>
      </c>
      <c r="O33" s="11">
        <f>[29]Fevereiro!$F$18</f>
        <v>94</v>
      </c>
      <c r="P33" s="11">
        <f>[29]Fevereiro!$F$19</f>
        <v>92</v>
      </c>
      <c r="Q33" s="11">
        <f>[29]Fevereiro!$F$20</f>
        <v>91</v>
      </c>
      <c r="R33" s="11">
        <f>[29]Fevereiro!$F$21</f>
        <v>94</v>
      </c>
      <c r="S33" s="11">
        <f>[29]Fevereiro!$F$22</f>
        <v>93</v>
      </c>
      <c r="T33" s="11">
        <f>[29]Fevereiro!$F$23</f>
        <v>77</v>
      </c>
      <c r="U33" s="11">
        <f>[29]Fevereiro!$F$24</f>
        <v>86</v>
      </c>
      <c r="V33" s="11">
        <f>[29]Fevereiro!$F$25</f>
        <v>94</v>
      </c>
      <c r="W33" s="11">
        <f>[29]Fevereiro!$F$26</f>
        <v>94</v>
      </c>
      <c r="X33" s="11">
        <f>[29]Fevereiro!$F$27</f>
        <v>91</v>
      </c>
      <c r="Y33" s="11">
        <f>[29]Fevereiro!$F$28</f>
        <v>94</v>
      </c>
      <c r="Z33" s="11">
        <f>[29]Fevereiro!$F$29</f>
        <v>95</v>
      </c>
      <c r="AA33" s="11">
        <f>[29]Fevereiro!$F$30</f>
        <v>94</v>
      </c>
      <c r="AB33" s="11">
        <f>[29]Fevereiro!$F$31</f>
        <v>93</v>
      </c>
      <c r="AC33" s="11">
        <f>[29]Fevereiro!$F$32</f>
        <v>92</v>
      </c>
      <c r="AD33" s="14">
        <f t="shared" si="1"/>
        <v>95</v>
      </c>
      <c r="AE33" s="79">
        <f t="shared" si="2"/>
        <v>92.75</v>
      </c>
    </row>
    <row r="34" spans="1:34" x14ac:dyDescent="0.2">
      <c r="A34" s="54" t="s">
        <v>13</v>
      </c>
      <c r="B34" s="11">
        <f>[30]Fevereiro!$F$5</f>
        <v>95</v>
      </c>
      <c r="C34" s="11">
        <f>[30]Fevereiro!$F$6</f>
        <v>95</v>
      </c>
      <c r="D34" s="11">
        <f>[30]Fevereiro!$F$7</f>
        <v>94</v>
      </c>
      <c r="E34" s="11">
        <f>[30]Fevereiro!$F$8</f>
        <v>99</v>
      </c>
      <c r="F34" s="11">
        <f>[30]Fevereiro!$F$9</f>
        <v>100</v>
      </c>
      <c r="G34" s="11">
        <f>[30]Fevereiro!$F$10</f>
        <v>95</v>
      </c>
      <c r="H34" s="11">
        <f>[30]Fevereiro!$F$11</f>
        <v>95</v>
      </c>
      <c r="I34" s="11">
        <f>[30]Fevereiro!$F$12</f>
        <v>95</v>
      </c>
      <c r="J34" s="11">
        <f>[30]Fevereiro!$F$13</f>
        <v>94</v>
      </c>
      <c r="K34" s="11">
        <f>[30]Fevereiro!$F$14</f>
        <v>100</v>
      </c>
      <c r="L34" s="11">
        <f>[30]Fevereiro!$F$15</f>
        <v>100</v>
      </c>
      <c r="M34" s="11">
        <f>[30]Fevereiro!$F$16</f>
        <v>95</v>
      </c>
      <c r="N34" s="11">
        <f>[30]Fevereiro!$F$17</f>
        <v>100</v>
      </c>
      <c r="O34" s="11">
        <f>[30]Fevereiro!$F$18</f>
        <v>93</v>
      </c>
      <c r="P34" s="11">
        <f>[30]Fevereiro!$F$19</f>
        <v>94</v>
      </c>
      <c r="Q34" s="11">
        <f>[30]Fevereiro!$F$20</f>
        <v>94</v>
      </c>
      <c r="R34" s="11">
        <f>[30]Fevereiro!$F$21</f>
        <v>100</v>
      </c>
      <c r="S34" s="11">
        <f>[30]Fevereiro!$F$22</f>
        <v>95</v>
      </c>
      <c r="T34" s="11">
        <f>[30]Fevereiro!$F$23</f>
        <v>79</v>
      </c>
      <c r="U34" s="11">
        <f>[30]Fevereiro!$F$24</f>
        <v>89</v>
      </c>
      <c r="V34" s="11">
        <f>[30]Fevereiro!$F$25</f>
        <v>94</v>
      </c>
      <c r="W34" s="11">
        <f>[30]Fevereiro!$F$26</f>
        <v>95</v>
      </c>
      <c r="X34" s="11">
        <f>[30]Fevereiro!$F$27</f>
        <v>93</v>
      </c>
      <c r="Y34" s="11">
        <f>[30]Fevereiro!$F$28</f>
        <v>93</v>
      </c>
      <c r="Z34" s="11">
        <f>[30]Fevereiro!$F$29</f>
        <v>95</v>
      </c>
      <c r="AA34" s="11">
        <f>[30]Fevereiro!$F$30</f>
        <v>93</v>
      </c>
      <c r="AB34" s="11">
        <f>[30]Fevereiro!$F$31</f>
        <v>95</v>
      </c>
      <c r="AC34" s="11">
        <f>[30]Fevereiro!$F$32</f>
        <v>93</v>
      </c>
      <c r="AD34" s="14">
        <f t="shared" si="1"/>
        <v>100</v>
      </c>
      <c r="AE34" s="79">
        <f t="shared" si="2"/>
        <v>94.714285714285708</v>
      </c>
      <c r="AG34" t="s">
        <v>35</v>
      </c>
    </row>
    <row r="35" spans="1:34" x14ac:dyDescent="0.2">
      <c r="A35" s="54" t="s">
        <v>158</v>
      </c>
      <c r="B35" s="11">
        <f>[31]Fevereiro!$F$5</f>
        <v>96</v>
      </c>
      <c r="C35" s="11">
        <f>[31]Fevereiro!$F$6</f>
        <v>96</v>
      </c>
      <c r="D35" s="11">
        <f>[31]Fevereiro!$F$7</f>
        <v>98</v>
      </c>
      <c r="E35" s="11">
        <f>[31]Fevereiro!$F$8</f>
        <v>96</v>
      </c>
      <c r="F35" s="11">
        <f>[31]Fevereiro!$F$9</f>
        <v>94</v>
      </c>
      <c r="G35" s="11">
        <f>[31]Fevereiro!$F$10</f>
        <v>97</v>
      </c>
      <c r="H35" s="11">
        <f>[31]Fevereiro!$F$11</f>
        <v>95</v>
      </c>
      <c r="I35" s="11">
        <f>[31]Fevereiro!$F$12</f>
        <v>96</v>
      </c>
      <c r="J35" s="11">
        <f>[31]Fevereiro!$F$13</f>
        <v>98</v>
      </c>
      <c r="K35" s="11">
        <f>[31]Fevereiro!$F$14</f>
        <v>97</v>
      </c>
      <c r="L35" s="11">
        <f>[31]Fevereiro!$F$15</f>
        <v>97</v>
      </c>
      <c r="M35" s="11">
        <f>[31]Fevereiro!$F$16</f>
        <v>97</v>
      </c>
      <c r="N35" s="11">
        <f>[31]Fevereiro!$F$17</f>
        <v>98</v>
      </c>
      <c r="O35" s="11">
        <f>[31]Fevereiro!$F$18</f>
        <v>94</v>
      </c>
      <c r="P35" s="11">
        <f>[31]Fevereiro!$F$19</f>
        <v>94</v>
      </c>
      <c r="Q35" s="11">
        <f>[31]Fevereiro!$F$20</f>
        <v>92</v>
      </c>
      <c r="R35" s="11">
        <f>[31]Fevereiro!$F$21</f>
        <v>97</v>
      </c>
      <c r="S35" s="11">
        <f>[31]Fevereiro!$F$22</f>
        <v>97</v>
      </c>
      <c r="T35" s="11">
        <f>[31]Fevereiro!$F$23</f>
        <v>92</v>
      </c>
      <c r="U35" s="11">
        <f>[31]Fevereiro!$F$24</f>
        <v>96</v>
      </c>
      <c r="V35" s="11">
        <f>[31]Fevereiro!$F$25</f>
        <v>97</v>
      </c>
      <c r="W35" s="11">
        <f>[31]Fevereiro!$F$26</f>
        <v>97</v>
      </c>
      <c r="X35" s="11">
        <f>[31]Fevereiro!$F$27</f>
        <v>97</v>
      </c>
      <c r="Y35" s="11">
        <f>[31]Fevereiro!$F$28</f>
        <v>98</v>
      </c>
      <c r="Z35" s="11">
        <f>[31]Fevereiro!$F$29</f>
        <v>98</v>
      </c>
      <c r="AA35" s="11" t="str">
        <f>[31]Fevereiro!$F$30</f>
        <v>*</v>
      </c>
      <c r="AB35" s="11" t="str">
        <f>[31]Fevereiro!$F$31</f>
        <v>*</v>
      </c>
      <c r="AC35" s="11" t="str">
        <f>[31]Fevereiro!$F$32</f>
        <v>*</v>
      </c>
      <c r="AD35" s="14">
        <f t="shared" si="1"/>
        <v>98</v>
      </c>
      <c r="AE35" s="79">
        <f t="shared" si="2"/>
        <v>96.16</v>
      </c>
      <c r="AG35" t="s">
        <v>35</v>
      </c>
    </row>
    <row r="36" spans="1:34" hidden="1" x14ac:dyDescent="0.2">
      <c r="A36" s="108" t="s">
        <v>129</v>
      </c>
      <c r="B36" s="11" t="str">
        <f>[32]Fevereiro!$F$5</f>
        <v>*</v>
      </c>
      <c r="C36" s="11" t="str">
        <f>[32]Fevereiro!$F$6</f>
        <v>*</v>
      </c>
      <c r="D36" s="11" t="str">
        <f>[32]Fevereiro!$F$7</f>
        <v>*</v>
      </c>
      <c r="E36" s="11" t="str">
        <f>[32]Fevereiro!$F$8</f>
        <v>*</v>
      </c>
      <c r="F36" s="11" t="str">
        <f>[32]Fevereiro!$F$9</f>
        <v>*</v>
      </c>
      <c r="G36" s="11" t="str">
        <f>[32]Fevereiro!$F$10</f>
        <v>*</v>
      </c>
      <c r="H36" s="11" t="str">
        <f>[32]Fevereiro!$F$11</f>
        <v>*</v>
      </c>
      <c r="I36" s="11" t="str">
        <f>[32]Fevereiro!$F$12</f>
        <v>*</v>
      </c>
      <c r="J36" s="11" t="str">
        <f>[32]Fevereiro!$F$13</f>
        <v>*</v>
      </c>
      <c r="K36" s="11" t="str">
        <f>[32]Fevereiro!$F$14</f>
        <v>*</v>
      </c>
      <c r="L36" s="11" t="str">
        <f>[32]Fevereiro!$F$15</f>
        <v>*</v>
      </c>
      <c r="M36" s="11" t="str">
        <f>[32]Fevereiro!$F$16</f>
        <v>*</v>
      </c>
      <c r="N36" s="11" t="str">
        <f>[32]Fevereiro!$F$17</f>
        <v>*</v>
      </c>
      <c r="O36" s="11" t="str">
        <f>[32]Fevereiro!$F$18</f>
        <v>*</v>
      </c>
      <c r="P36" s="11" t="str">
        <f>[32]Fevereiro!$F$19</f>
        <v>*</v>
      </c>
      <c r="Q36" s="11" t="str">
        <f>[32]Fevereiro!$F$20</f>
        <v>*</v>
      </c>
      <c r="R36" s="11" t="str">
        <f>[32]Fevereiro!$F$21</f>
        <v>*</v>
      </c>
      <c r="S36" s="11" t="str">
        <f>[32]Fevereiro!$F$22</f>
        <v>*</v>
      </c>
      <c r="T36" s="11" t="str">
        <f>[32]Fevereiro!$F$23</f>
        <v>*</v>
      </c>
      <c r="U36" s="11" t="str">
        <f>[32]Fevereiro!$F$24</f>
        <v>*</v>
      </c>
      <c r="V36" s="11" t="str">
        <f>[32]Fevereiro!$F$25</f>
        <v>*</v>
      </c>
      <c r="W36" s="11" t="str">
        <f>[32]Fevereiro!$F$26</f>
        <v>*</v>
      </c>
      <c r="X36" s="11" t="str">
        <f>[32]Fevereiro!$F$27</f>
        <v>*</v>
      </c>
      <c r="Y36" s="11" t="str">
        <f>[32]Fevereiro!$F$28</f>
        <v>*</v>
      </c>
      <c r="Z36" s="11" t="str">
        <f>[32]Fevereiro!$F$29</f>
        <v>*</v>
      </c>
      <c r="AA36" s="11" t="str">
        <f>[32]Fevereiro!$F$30</f>
        <v>*</v>
      </c>
      <c r="AB36" s="11" t="str">
        <f>[32]Fevereiro!$F$31</f>
        <v>*</v>
      </c>
      <c r="AC36" s="11" t="str">
        <f>[32]Fevereiro!$F$32</f>
        <v>*</v>
      </c>
      <c r="AD36" s="14" t="s">
        <v>211</v>
      </c>
      <c r="AE36" s="79" t="s">
        <v>211</v>
      </c>
    </row>
    <row r="37" spans="1:34" x14ac:dyDescent="0.2">
      <c r="A37" s="54" t="s">
        <v>14</v>
      </c>
      <c r="B37" s="11">
        <f>[33]Fevereiro!$F$5</f>
        <v>93</v>
      </c>
      <c r="C37" s="11">
        <f>[33]Fevereiro!$F$6</f>
        <v>92</v>
      </c>
      <c r="D37" s="11">
        <f>[33]Fevereiro!$F$7</f>
        <v>91</v>
      </c>
      <c r="E37" s="11">
        <f>[33]Fevereiro!$F$8</f>
        <v>92</v>
      </c>
      <c r="F37" s="11">
        <f>[33]Fevereiro!$F$9</f>
        <v>93</v>
      </c>
      <c r="G37" s="11">
        <f>[33]Fevereiro!$F$10</f>
        <v>92</v>
      </c>
      <c r="H37" s="11">
        <f>[33]Fevereiro!$F$11</f>
        <v>89</v>
      </c>
      <c r="I37" s="11">
        <f>[33]Fevereiro!$F$12</f>
        <v>91</v>
      </c>
      <c r="J37" s="11">
        <f>[33]Fevereiro!$F$13</f>
        <v>91</v>
      </c>
      <c r="K37" s="11">
        <f>[33]Fevereiro!$F$14</f>
        <v>92</v>
      </c>
      <c r="L37" s="11">
        <f>[33]Fevereiro!$F$15</f>
        <v>89</v>
      </c>
      <c r="M37" s="11">
        <f>[33]Fevereiro!$F$16</f>
        <v>93</v>
      </c>
      <c r="N37" s="11">
        <f>[33]Fevereiro!$F$17</f>
        <v>93</v>
      </c>
      <c r="O37" s="11">
        <f>[33]Fevereiro!$F$18</f>
        <v>92</v>
      </c>
      <c r="P37" s="11">
        <f>[33]Fevereiro!$F$19</f>
        <v>92</v>
      </c>
      <c r="Q37" s="11">
        <f>[33]Fevereiro!$F$20</f>
        <v>89</v>
      </c>
      <c r="R37" s="11">
        <f>[33]Fevereiro!$F$21</f>
        <v>91</v>
      </c>
      <c r="S37" s="11">
        <f>[33]Fevereiro!$F$22</f>
        <v>92</v>
      </c>
      <c r="T37" s="11">
        <f>[33]Fevereiro!$F$23</f>
        <v>90</v>
      </c>
      <c r="U37" s="11">
        <f>[33]Fevereiro!$F$24</f>
        <v>94</v>
      </c>
      <c r="V37" s="11">
        <f>[33]Fevereiro!$F$25</f>
        <v>92</v>
      </c>
      <c r="W37" s="11">
        <f>[33]Fevereiro!$F$26</f>
        <v>92</v>
      </c>
      <c r="X37" s="11">
        <f>[33]Fevereiro!$F$27</f>
        <v>88</v>
      </c>
      <c r="Y37" s="11">
        <f>[33]Fevereiro!$F$28</f>
        <v>92</v>
      </c>
      <c r="Z37" s="11">
        <f>[33]Fevereiro!$F$29</f>
        <v>93</v>
      </c>
      <c r="AA37" s="11">
        <f>[33]Fevereiro!$F$30</f>
        <v>86</v>
      </c>
      <c r="AB37" s="11">
        <f>[33]Fevereiro!$F$31</f>
        <v>92</v>
      </c>
      <c r="AC37" s="11">
        <f>[33]Fevereiro!$F$32</f>
        <v>89</v>
      </c>
      <c r="AD37" s="14">
        <f t="shared" si="1"/>
        <v>94</v>
      </c>
      <c r="AE37" s="79">
        <f t="shared" si="2"/>
        <v>91.25</v>
      </c>
    </row>
    <row r="38" spans="1:34" hidden="1" x14ac:dyDescent="0.2">
      <c r="A38" s="108" t="s">
        <v>159</v>
      </c>
      <c r="B38" s="11" t="str">
        <f>[34]Fevereiro!$F$5</f>
        <v>*</v>
      </c>
      <c r="C38" s="11" t="str">
        <f>[34]Fevereiro!$F$6</f>
        <v>*</v>
      </c>
      <c r="D38" s="11" t="str">
        <f>[34]Fevereiro!$F$7</f>
        <v>*</v>
      </c>
      <c r="E38" s="11" t="str">
        <f>[34]Fevereiro!$F$8</f>
        <v>*</v>
      </c>
      <c r="F38" s="11" t="str">
        <f>[34]Fevereiro!$F$9</f>
        <v>*</v>
      </c>
      <c r="G38" s="11" t="str">
        <f>[34]Fevereiro!$F$10</f>
        <v>*</v>
      </c>
      <c r="H38" s="11" t="str">
        <f>[34]Fevereiro!$F$11</f>
        <v>*</v>
      </c>
      <c r="I38" s="11" t="str">
        <f>[34]Fevereiro!$F$12</f>
        <v>*</v>
      </c>
      <c r="J38" s="11" t="str">
        <f>[34]Fevereiro!$F$13</f>
        <v>*</v>
      </c>
      <c r="K38" s="11" t="str">
        <f>[34]Fevereiro!$F$14</f>
        <v>*</v>
      </c>
      <c r="L38" s="11" t="str">
        <f>[34]Fevereiro!$F$15</f>
        <v>*</v>
      </c>
      <c r="M38" s="11" t="str">
        <f>[34]Fevereiro!$F$16</f>
        <v>*</v>
      </c>
      <c r="N38" s="11" t="str">
        <f>[34]Fevereiro!$F$17</f>
        <v>*</v>
      </c>
      <c r="O38" s="11" t="str">
        <f>[34]Fevereiro!$F$18</f>
        <v>*</v>
      </c>
      <c r="P38" s="11" t="str">
        <f>[34]Fevereiro!$F$19</f>
        <v>*</v>
      </c>
      <c r="Q38" s="11" t="str">
        <f>[34]Fevereiro!$F$20</f>
        <v>*</v>
      </c>
      <c r="R38" s="11" t="str">
        <f>[34]Fevereiro!$F$21</f>
        <v>*</v>
      </c>
      <c r="S38" s="11" t="str">
        <f>[34]Fevereiro!$F$22</f>
        <v>*</v>
      </c>
      <c r="T38" s="11" t="str">
        <f>[34]Fevereiro!$F$23</f>
        <v>*</v>
      </c>
      <c r="U38" s="11" t="str">
        <f>[34]Fevereiro!$F$24</f>
        <v>*</v>
      </c>
      <c r="V38" s="11" t="str">
        <f>[34]Fevereiro!$F$25</f>
        <v>*</v>
      </c>
      <c r="W38" s="11" t="str">
        <f>[34]Fevereiro!$F$26</f>
        <v>*</v>
      </c>
      <c r="X38" s="11" t="str">
        <f>[34]Fevereiro!$F$27</f>
        <v>*</v>
      </c>
      <c r="Y38" s="11" t="str">
        <f>[34]Fevereiro!$F$28</f>
        <v>*</v>
      </c>
      <c r="Z38" s="11" t="str">
        <f>[34]Fevereiro!$F$29</f>
        <v>*</v>
      </c>
      <c r="AA38" s="11" t="str">
        <f>[34]Fevereiro!$F$30</f>
        <v>*</v>
      </c>
      <c r="AB38" s="11" t="str">
        <f>[34]Fevereiro!$F$31</f>
        <v>*</v>
      </c>
      <c r="AC38" s="11" t="str">
        <f>[34]Fevereiro!$F$32</f>
        <v>*</v>
      </c>
      <c r="AD38" s="14" t="s">
        <v>211</v>
      </c>
      <c r="AE38" s="79" t="s">
        <v>211</v>
      </c>
    </row>
    <row r="39" spans="1:34" x14ac:dyDescent="0.2">
      <c r="A39" s="54" t="s">
        <v>15</v>
      </c>
      <c r="B39" s="11">
        <f>[35]Fevereiro!$F$5</f>
        <v>96</v>
      </c>
      <c r="C39" s="11">
        <f>[35]Fevereiro!$F$6</f>
        <v>94</v>
      </c>
      <c r="D39" s="11">
        <f>[35]Fevereiro!$F$7</f>
        <v>95</v>
      </c>
      <c r="E39" s="11">
        <f>[35]Fevereiro!$F$8</f>
        <v>96</v>
      </c>
      <c r="F39" s="11">
        <f>[35]Fevereiro!$F$9</f>
        <v>84</v>
      </c>
      <c r="G39" s="11">
        <f>[35]Fevereiro!$F$10</f>
        <v>73</v>
      </c>
      <c r="H39" s="11">
        <f>[35]Fevereiro!$F$11</f>
        <v>95</v>
      </c>
      <c r="I39" s="11">
        <f>[35]Fevereiro!$F$12</f>
        <v>89</v>
      </c>
      <c r="J39" s="11">
        <f>[35]Fevereiro!$F$13</f>
        <v>93</v>
      </c>
      <c r="K39" s="11">
        <f>[35]Fevereiro!$F$14</f>
        <v>95</v>
      </c>
      <c r="L39" s="11">
        <f>[35]Fevereiro!$F$15</f>
        <v>96</v>
      </c>
      <c r="M39" s="11">
        <f>[35]Fevereiro!$F$16</f>
        <v>94</v>
      </c>
      <c r="N39" s="11">
        <f>[35]Fevereiro!$F$17</f>
        <v>95</v>
      </c>
      <c r="O39" s="11">
        <f>[35]Fevereiro!$F$18</f>
        <v>95</v>
      </c>
      <c r="P39" s="11">
        <f>[35]Fevereiro!$F$19</f>
        <v>96</v>
      </c>
      <c r="Q39" s="11">
        <f>[35]Fevereiro!$F$20</f>
        <v>96</v>
      </c>
      <c r="R39" s="11">
        <f>[35]Fevereiro!$F$21</f>
        <v>97</v>
      </c>
      <c r="S39" s="11">
        <f>[35]Fevereiro!$F$22</f>
        <v>88</v>
      </c>
      <c r="T39" s="11">
        <f>[35]Fevereiro!$F$23</f>
        <v>89</v>
      </c>
      <c r="U39" s="11">
        <f>[35]Fevereiro!$F$24</f>
        <v>94</v>
      </c>
      <c r="V39" s="11">
        <f>[35]Fevereiro!$F$25</f>
        <v>96</v>
      </c>
      <c r="W39" s="11">
        <f>[35]Fevereiro!$F$26</f>
        <v>97</v>
      </c>
      <c r="X39" s="11">
        <f>[35]Fevereiro!$F$27</f>
        <v>96</v>
      </c>
      <c r="Y39" s="11">
        <f>[35]Fevereiro!$F$28</f>
        <v>96</v>
      </c>
      <c r="Z39" s="11">
        <f>[35]Fevereiro!$F$29</f>
        <v>97</v>
      </c>
      <c r="AA39" s="11">
        <f>[35]Fevereiro!$F$30</f>
        <v>96</v>
      </c>
      <c r="AB39" s="11">
        <f>[35]Fevereiro!$F$31</f>
        <v>94</v>
      </c>
      <c r="AC39" s="11">
        <f>[35]Fevereiro!$F$32</f>
        <v>96</v>
      </c>
      <c r="AD39" s="14">
        <f t="shared" si="1"/>
        <v>97</v>
      </c>
      <c r="AE39" s="79">
        <f t="shared" si="2"/>
        <v>93.5</v>
      </c>
      <c r="AF39" s="12" t="s">
        <v>35</v>
      </c>
      <c r="AG39" t="s">
        <v>35</v>
      </c>
      <c r="AH39" t="s">
        <v>35</v>
      </c>
    </row>
    <row r="40" spans="1:34" x14ac:dyDescent="0.2">
      <c r="A40" s="54" t="s">
        <v>16</v>
      </c>
      <c r="B40" s="11" t="str">
        <f>[36]Fevereiro!$F$5</f>
        <v>*</v>
      </c>
      <c r="C40" s="11" t="str">
        <f>[36]Fevereiro!$F$6</f>
        <v>*</v>
      </c>
      <c r="D40" s="11" t="str">
        <f>[36]Fevereiro!$F$7</f>
        <v>*</v>
      </c>
      <c r="E40" s="11" t="str">
        <f>[36]Fevereiro!$F$8</f>
        <v>*</v>
      </c>
      <c r="F40" s="11" t="str">
        <f>[36]Fevereiro!$F$9</f>
        <v>*</v>
      </c>
      <c r="G40" s="11" t="str">
        <f>[36]Fevereiro!$F$10</f>
        <v>*</v>
      </c>
      <c r="H40" s="11" t="str">
        <f>[36]Fevereiro!$F$11</f>
        <v>*</v>
      </c>
      <c r="I40" s="11" t="str">
        <f>[36]Fevereiro!$F$12</f>
        <v>*</v>
      </c>
      <c r="J40" s="11">
        <f>[36]Fevereiro!$F$13</f>
        <v>90</v>
      </c>
      <c r="K40" s="11">
        <f>[36]Fevereiro!$F$14</f>
        <v>92</v>
      </c>
      <c r="L40" s="11">
        <f>[36]Fevereiro!$F$15</f>
        <v>91</v>
      </c>
      <c r="M40" s="11">
        <f>[36]Fevereiro!$F$16</f>
        <v>91</v>
      </c>
      <c r="N40" s="11">
        <f>[36]Fevereiro!$F$17</f>
        <v>93</v>
      </c>
      <c r="O40" s="11">
        <f>[36]Fevereiro!$F$18</f>
        <v>87</v>
      </c>
      <c r="P40" s="11">
        <f>[36]Fevereiro!$F$19</f>
        <v>95</v>
      </c>
      <c r="Q40" s="11">
        <f>[36]Fevereiro!$F$20</f>
        <v>92</v>
      </c>
      <c r="R40" s="11">
        <f>[36]Fevereiro!$F$21</f>
        <v>96</v>
      </c>
      <c r="S40" s="11">
        <f>[36]Fevereiro!$F$22</f>
        <v>86</v>
      </c>
      <c r="T40" s="11">
        <f>[36]Fevereiro!$F$23</f>
        <v>80</v>
      </c>
      <c r="U40" s="11">
        <f>[36]Fevereiro!$F$24</f>
        <v>81</v>
      </c>
      <c r="V40" s="11">
        <f>[36]Fevereiro!$F$25</f>
        <v>92</v>
      </c>
      <c r="W40" s="11">
        <f>[36]Fevereiro!$F$26</f>
        <v>87</v>
      </c>
      <c r="X40" s="11">
        <f>[36]Fevereiro!$F$27</f>
        <v>86</v>
      </c>
      <c r="Y40" s="11">
        <f>[36]Fevereiro!$F$28</f>
        <v>95</v>
      </c>
      <c r="Z40" s="11">
        <f>[36]Fevereiro!$F$29</f>
        <v>92</v>
      </c>
      <c r="AA40" s="11">
        <f>[36]Fevereiro!$F$30</f>
        <v>93</v>
      </c>
      <c r="AB40" s="11">
        <f>[36]Fevereiro!$F$31</f>
        <v>94</v>
      </c>
      <c r="AC40" s="11">
        <f>[36]Fevereiro!$F$32</f>
        <v>92</v>
      </c>
      <c r="AD40" s="14">
        <f t="shared" si="1"/>
        <v>96</v>
      </c>
      <c r="AE40" s="79">
        <f t="shared" si="2"/>
        <v>90.25</v>
      </c>
    </row>
    <row r="41" spans="1:34" x14ac:dyDescent="0.2">
      <c r="A41" s="54" t="s">
        <v>160</v>
      </c>
      <c r="B41" s="11">
        <f>[37]Fevereiro!$F$5</f>
        <v>100</v>
      </c>
      <c r="C41" s="11">
        <f>[37]Fevereiro!$F$6</f>
        <v>100</v>
      </c>
      <c r="D41" s="11">
        <f>[37]Fevereiro!$F$7</f>
        <v>100</v>
      </c>
      <c r="E41" s="11">
        <f>[37]Fevereiro!$F$8</f>
        <v>100</v>
      </c>
      <c r="F41" s="11">
        <f>[37]Fevereiro!$F$9</f>
        <v>100</v>
      </c>
      <c r="G41" s="11">
        <f>[37]Fevereiro!$F$10</f>
        <v>100</v>
      </c>
      <c r="H41" s="11">
        <f>[37]Fevereiro!$F$11</f>
        <v>97</v>
      </c>
      <c r="I41" s="11">
        <f>[37]Fevereiro!$F$12</f>
        <v>100</v>
      </c>
      <c r="J41" s="11">
        <f>[37]Fevereiro!$F$13</f>
        <v>100</v>
      </c>
      <c r="K41" s="11">
        <f>[37]Fevereiro!$F$14</f>
        <v>100</v>
      </c>
      <c r="L41" s="11">
        <f>[37]Fevereiro!$F$15</f>
        <v>100</v>
      </c>
      <c r="M41" s="11">
        <f>[37]Fevereiro!$F$16</f>
        <v>100</v>
      </c>
      <c r="N41" s="11">
        <f>[37]Fevereiro!$F$17</f>
        <v>100</v>
      </c>
      <c r="O41" s="11">
        <f>[37]Fevereiro!$F$18</f>
        <v>99</v>
      </c>
      <c r="P41" s="11">
        <f>[37]Fevereiro!$F$19</f>
        <v>95</v>
      </c>
      <c r="Q41" s="11">
        <f>[37]Fevereiro!$F$20</f>
        <v>99</v>
      </c>
      <c r="R41" s="11">
        <f>[37]Fevereiro!$F$21</f>
        <v>99</v>
      </c>
      <c r="S41" s="11">
        <f>[37]Fevereiro!$F$22</f>
        <v>96</v>
      </c>
      <c r="T41" s="11">
        <f>[37]Fevereiro!$F$23</f>
        <v>98</v>
      </c>
      <c r="U41" s="11">
        <f>[37]Fevereiro!$F$24</f>
        <v>100</v>
      </c>
      <c r="V41" s="11">
        <f>[37]Fevereiro!$F$25</f>
        <v>99</v>
      </c>
      <c r="W41" s="11">
        <f>[37]Fevereiro!$F$26</f>
        <v>99</v>
      </c>
      <c r="X41" s="11">
        <f>[37]Fevereiro!$F$27</f>
        <v>100</v>
      </c>
      <c r="Y41" s="11">
        <f>[37]Fevereiro!$F$28</f>
        <v>100</v>
      </c>
      <c r="Z41" s="11">
        <f>[37]Fevereiro!$F$29</f>
        <v>100</v>
      </c>
      <c r="AA41" s="11">
        <f>[37]Fevereiro!$F$30</f>
        <v>99</v>
      </c>
      <c r="AB41" s="11">
        <f>[37]Fevereiro!$F$31</f>
        <v>99</v>
      </c>
      <c r="AC41" s="11">
        <f>[37]Fevereiro!$F$32</f>
        <v>99</v>
      </c>
      <c r="AD41" s="14">
        <f t="shared" si="1"/>
        <v>100</v>
      </c>
      <c r="AE41" s="79">
        <f t="shared" si="2"/>
        <v>99.214285714285708</v>
      </c>
    </row>
    <row r="42" spans="1:34" x14ac:dyDescent="0.2">
      <c r="A42" s="54" t="s">
        <v>17</v>
      </c>
      <c r="B42" s="11">
        <f>[38]Fevereiro!$F$5</f>
        <v>98</v>
      </c>
      <c r="C42" s="11">
        <f>[38]Fevereiro!$F$6</f>
        <v>98</v>
      </c>
      <c r="D42" s="11" t="str">
        <f>[38]Fevereiro!$F$7</f>
        <v>*</v>
      </c>
      <c r="E42" s="11" t="str">
        <f>[38]Fevereiro!$F$8</f>
        <v>*</v>
      </c>
      <c r="F42" s="11" t="str">
        <f>[38]Fevereiro!$F$9</f>
        <v>*</v>
      </c>
      <c r="G42" s="11" t="str">
        <f>[38]Fevereiro!$F$10</f>
        <v>*</v>
      </c>
      <c r="H42" s="11" t="str">
        <f>[38]Fevereiro!$F$11</f>
        <v>*</v>
      </c>
      <c r="I42" s="11">
        <f>[38]Fevereiro!$F$12</f>
        <v>99</v>
      </c>
      <c r="J42" s="11">
        <f>[38]Fevereiro!$F$13</f>
        <v>97</v>
      </c>
      <c r="K42" s="11">
        <f>[38]Fevereiro!$F$14</f>
        <v>96</v>
      </c>
      <c r="L42" s="11">
        <f>[38]Fevereiro!$F$15</f>
        <v>98</v>
      </c>
      <c r="M42" s="11">
        <f>[38]Fevereiro!$F$16</f>
        <v>99</v>
      </c>
      <c r="N42" s="11">
        <f>[38]Fevereiro!$F$17</f>
        <v>99</v>
      </c>
      <c r="O42" s="11">
        <f>[38]Fevereiro!$F$18</f>
        <v>97</v>
      </c>
      <c r="P42" s="11">
        <f>[38]Fevereiro!$F$19</f>
        <v>97</v>
      </c>
      <c r="Q42" s="11">
        <f>[38]Fevereiro!$F$20</f>
        <v>95</v>
      </c>
      <c r="R42" s="11">
        <f>[38]Fevereiro!$F$21</f>
        <v>99</v>
      </c>
      <c r="S42" s="11">
        <f>[38]Fevereiro!$F$22</f>
        <v>87</v>
      </c>
      <c r="T42" s="11">
        <f>[38]Fevereiro!$F$23</f>
        <v>82</v>
      </c>
      <c r="U42" s="11">
        <f>[38]Fevereiro!$F$24</f>
        <v>99</v>
      </c>
      <c r="V42" s="11">
        <f>[38]Fevereiro!$F$25</f>
        <v>99</v>
      </c>
      <c r="W42" s="11">
        <f>[38]Fevereiro!$F$26</f>
        <v>98</v>
      </c>
      <c r="X42" s="11">
        <f>[38]Fevereiro!$F$27</f>
        <v>98</v>
      </c>
      <c r="Y42" s="11">
        <f>[38]Fevereiro!$F$28</f>
        <v>99</v>
      </c>
      <c r="Z42" s="11">
        <f>[38]Fevereiro!$F$29</f>
        <v>99</v>
      </c>
      <c r="AA42" s="11">
        <f>[38]Fevereiro!$F$30</f>
        <v>97</v>
      </c>
      <c r="AB42" s="11">
        <f>[38]Fevereiro!$F$31</f>
        <v>99</v>
      </c>
      <c r="AC42" s="11">
        <f>[38]Fevereiro!$F$32</f>
        <v>99</v>
      </c>
      <c r="AD42" s="14">
        <f t="shared" si="1"/>
        <v>99</v>
      </c>
      <c r="AE42" s="79">
        <f t="shared" si="2"/>
        <v>96.869565217391298</v>
      </c>
    </row>
    <row r="43" spans="1:34" x14ac:dyDescent="0.2">
      <c r="A43" s="54" t="s">
        <v>142</v>
      </c>
      <c r="B43" s="11">
        <f>[39]Fevereiro!$F$5</f>
        <v>100</v>
      </c>
      <c r="C43" s="11">
        <f>[39]Fevereiro!$F$6</f>
        <v>100</v>
      </c>
      <c r="D43" s="11">
        <f>[39]Fevereiro!$F$7</f>
        <v>100</v>
      </c>
      <c r="E43" s="11">
        <f>[39]Fevereiro!$F$8</f>
        <v>100</v>
      </c>
      <c r="F43" s="11">
        <f>[39]Fevereiro!$F$9</f>
        <v>100</v>
      </c>
      <c r="G43" s="11">
        <f>[39]Fevereiro!$F$10</f>
        <v>100</v>
      </c>
      <c r="H43" s="11">
        <f>[39]Fevereiro!$F$11</f>
        <v>100</v>
      </c>
      <c r="I43" s="11">
        <f>[39]Fevereiro!$F$12</f>
        <v>100</v>
      </c>
      <c r="J43" s="11">
        <f>[39]Fevereiro!$F$13</f>
        <v>100</v>
      </c>
      <c r="K43" s="11">
        <f>[39]Fevereiro!$F$14</f>
        <v>100</v>
      </c>
      <c r="L43" s="11">
        <f>[39]Fevereiro!$F$15</f>
        <v>100</v>
      </c>
      <c r="M43" s="11">
        <f>[39]Fevereiro!$F$16</f>
        <v>100</v>
      </c>
      <c r="N43" s="11">
        <f>[39]Fevereiro!$F$17</f>
        <v>100</v>
      </c>
      <c r="O43" s="11">
        <f>[39]Fevereiro!$F$18</f>
        <v>100</v>
      </c>
      <c r="P43" s="11">
        <f>[39]Fevereiro!$F$19</f>
        <v>100</v>
      </c>
      <c r="Q43" s="11">
        <f>[39]Fevereiro!$F$20</f>
        <v>100</v>
      </c>
      <c r="R43" s="11">
        <f>[39]Fevereiro!$F$21</f>
        <v>100</v>
      </c>
      <c r="S43" s="11">
        <f>[39]Fevereiro!$F$22</f>
        <v>100</v>
      </c>
      <c r="T43" s="11">
        <f>[39]Fevereiro!$F$23</f>
        <v>100</v>
      </c>
      <c r="U43" s="11">
        <f>[39]Fevereiro!$F$24</f>
        <v>100</v>
      </c>
      <c r="V43" s="11">
        <f>[39]Fevereiro!$F$25</f>
        <v>100</v>
      </c>
      <c r="W43" s="11">
        <f>[39]Fevereiro!$F$26</f>
        <v>100</v>
      </c>
      <c r="X43" s="11">
        <f>[39]Fevereiro!$F$27</f>
        <v>100</v>
      </c>
      <c r="Y43" s="11">
        <f>[39]Fevereiro!$F$28</f>
        <v>100</v>
      </c>
      <c r="Z43" s="11">
        <f>[39]Fevereiro!$F$29</f>
        <v>100</v>
      </c>
      <c r="AA43" s="11">
        <f>[39]Fevereiro!$F$30</f>
        <v>100</v>
      </c>
      <c r="AB43" s="11">
        <f>[39]Fevereiro!$F$31</f>
        <v>100</v>
      </c>
      <c r="AC43" s="11">
        <f>[39]Fevereiro!$F$32</f>
        <v>100</v>
      </c>
      <c r="AD43" s="14">
        <f t="shared" si="1"/>
        <v>100</v>
      </c>
      <c r="AE43" s="79">
        <f t="shared" si="2"/>
        <v>100</v>
      </c>
    </row>
    <row r="44" spans="1:34" x14ac:dyDescent="0.2">
      <c r="A44" s="54" t="s">
        <v>18</v>
      </c>
      <c r="B44" s="11">
        <f>[40]Fevereiro!$F$5</f>
        <v>97</v>
      </c>
      <c r="C44" s="11">
        <f>[40]Fevereiro!$F$6</f>
        <v>96</v>
      </c>
      <c r="D44" s="11">
        <f>[40]Fevereiro!$F$7</f>
        <v>96</v>
      </c>
      <c r="E44" s="11">
        <f>[40]Fevereiro!$F$8</f>
        <v>97</v>
      </c>
      <c r="F44" s="11">
        <f>[40]Fevereiro!$F$9</f>
        <v>97</v>
      </c>
      <c r="G44" s="11">
        <f>[40]Fevereiro!$F$10</f>
        <v>98</v>
      </c>
      <c r="H44" s="11">
        <f>[40]Fevereiro!$F$11</f>
        <v>96</v>
      </c>
      <c r="I44" s="11">
        <f>[40]Fevereiro!$F$12</f>
        <v>95</v>
      </c>
      <c r="J44" s="11">
        <f>[40]Fevereiro!$F$13</f>
        <v>95</v>
      </c>
      <c r="K44" s="11">
        <f>[40]Fevereiro!$F$14</f>
        <v>97</v>
      </c>
      <c r="L44" s="11">
        <f>[40]Fevereiro!$F$15</f>
        <v>97</v>
      </c>
      <c r="M44" s="11">
        <f>[40]Fevereiro!$F$16</f>
        <v>94</v>
      </c>
      <c r="N44" s="11">
        <f>[40]Fevereiro!$F$17</f>
        <v>96</v>
      </c>
      <c r="O44" s="11">
        <f>[40]Fevereiro!$F$18</f>
        <v>97</v>
      </c>
      <c r="P44" s="11">
        <f>[40]Fevereiro!$F$19</f>
        <v>96</v>
      </c>
      <c r="Q44" s="11">
        <f>[40]Fevereiro!$F$20</f>
        <v>96</v>
      </c>
      <c r="R44" s="11">
        <f>[40]Fevereiro!$F$21</f>
        <v>97</v>
      </c>
      <c r="S44" s="11">
        <f>[40]Fevereiro!$F$22</f>
        <v>96</v>
      </c>
      <c r="T44" s="11">
        <f>[40]Fevereiro!$F$23</f>
        <v>94</v>
      </c>
      <c r="U44" s="11">
        <f>[40]Fevereiro!$F$24</f>
        <v>96</v>
      </c>
      <c r="V44" s="11">
        <f>[40]Fevereiro!$F$25</f>
        <v>97</v>
      </c>
      <c r="W44" s="11">
        <f>[40]Fevereiro!$F$26</f>
        <v>92</v>
      </c>
      <c r="X44" s="11">
        <f>[40]Fevereiro!$F$27</f>
        <v>96</v>
      </c>
      <c r="Y44" s="11">
        <f>[40]Fevereiro!$F$28</f>
        <v>97</v>
      </c>
      <c r="Z44" s="11">
        <f>[40]Fevereiro!$F$29</f>
        <v>96</v>
      </c>
      <c r="AA44" s="11">
        <f>[40]Fevereiro!$F$30</f>
        <v>93</v>
      </c>
      <c r="AB44" s="11">
        <f>[40]Fevereiro!$F$31</f>
        <v>94</v>
      </c>
      <c r="AC44" s="11">
        <f>[40]Fevereiro!$F$32</f>
        <v>89</v>
      </c>
      <c r="AD44" s="14">
        <f t="shared" si="1"/>
        <v>98</v>
      </c>
      <c r="AE44" s="79">
        <f t="shared" si="2"/>
        <v>95.607142857142861</v>
      </c>
      <c r="AG44" t="s">
        <v>35</v>
      </c>
    </row>
    <row r="45" spans="1:34" hidden="1" x14ac:dyDescent="0.2">
      <c r="A45" s="109" t="s">
        <v>147</v>
      </c>
      <c r="B45" s="11" t="str">
        <f>[41]Fevereiro!$F$5</f>
        <v>*</v>
      </c>
      <c r="C45" s="11" t="str">
        <f>[41]Fevereiro!$F$6</f>
        <v>*</v>
      </c>
      <c r="D45" s="11" t="str">
        <f>[41]Fevereiro!$F$7</f>
        <v>*</v>
      </c>
      <c r="E45" s="11" t="str">
        <f>[41]Fevereiro!$F$8</f>
        <v>*</v>
      </c>
      <c r="F45" s="11" t="str">
        <f>[41]Fevereiro!$F$9</f>
        <v>*</v>
      </c>
      <c r="G45" s="11" t="str">
        <f>[41]Fevereiro!$F$10</f>
        <v>*</v>
      </c>
      <c r="H45" s="11" t="str">
        <f>[41]Fevereiro!$F$11</f>
        <v>*</v>
      </c>
      <c r="I45" s="11" t="str">
        <f>[41]Fevereiro!$F$12</f>
        <v>*</v>
      </c>
      <c r="J45" s="11" t="str">
        <f>[41]Fevereiro!$F$13</f>
        <v>*</v>
      </c>
      <c r="K45" s="11" t="str">
        <f>[41]Fevereiro!$F$14</f>
        <v>*</v>
      </c>
      <c r="L45" s="11" t="str">
        <f>[41]Fevereiro!$F$15</f>
        <v>*</v>
      </c>
      <c r="M45" s="11" t="str">
        <f>[41]Fevereiro!$F$16</f>
        <v>*</v>
      </c>
      <c r="N45" s="11" t="str">
        <f>[41]Fevereiro!$F$17</f>
        <v>*</v>
      </c>
      <c r="O45" s="11" t="str">
        <f>[41]Fevereiro!$F$18</f>
        <v>*</v>
      </c>
      <c r="P45" s="11" t="str">
        <f>[41]Fevereiro!$F$19</f>
        <v>*</v>
      </c>
      <c r="Q45" s="11" t="str">
        <f>[41]Fevereiro!$F$20</f>
        <v>*</v>
      </c>
      <c r="R45" s="11" t="str">
        <f>[41]Fevereiro!$F$21</f>
        <v>*</v>
      </c>
      <c r="S45" s="11" t="str">
        <f>[41]Fevereiro!$F$22</f>
        <v>*</v>
      </c>
      <c r="T45" s="11" t="str">
        <f>[41]Fevereiro!$F$23</f>
        <v>*</v>
      </c>
      <c r="U45" s="11" t="str">
        <f>[41]Fevereiro!$F$24</f>
        <v>*</v>
      </c>
      <c r="V45" s="11" t="str">
        <f>[41]Fevereiro!$F$25</f>
        <v>*</v>
      </c>
      <c r="W45" s="11" t="str">
        <f>[41]Fevereiro!$F$26</f>
        <v>*</v>
      </c>
      <c r="X45" s="11" t="str">
        <f>[41]Fevereiro!$F$27</f>
        <v>*</v>
      </c>
      <c r="Y45" s="11" t="str">
        <f>[41]Fevereiro!$F$28</f>
        <v>*</v>
      </c>
      <c r="Z45" s="11" t="str">
        <f>[41]Fevereiro!$F$29</f>
        <v>*</v>
      </c>
      <c r="AA45" s="11" t="str">
        <f>[41]Fevereiro!$F$30</f>
        <v>*</v>
      </c>
      <c r="AB45" s="11" t="str">
        <f>[41]Fevereiro!$F$31</f>
        <v>*</v>
      </c>
      <c r="AC45" s="11" t="str">
        <f>[41]Fevereiro!$F$32</f>
        <v>*</v>
      </c>
      <c r="AD45" s="14" t="s">
        <v>211</v>
      </c>
      <c r="AE45" s="79" t="s">
        <v>211</v>
      </c>
      <c r="AG45" t="s">
        <v>35</v>
      </c>
    </row>
    <row r="46" spans="1:34" x14ac:dyDescent="0.2">
      <c r="A46" s="54" t="s">
        <v>19</v>
      </c>
      <c r="B46" s="11">
        <f>[42]Fevereiro!$F$5</f>
        <v>99</v>
      </c>
      <c r="C46" s="11">
        <f>[42]Fevereiro!$F$6</f>
        <v>98</v>
      </c>
      <c r="D46" s="11">
        <f>[42]Fevereiro!$F$7</f>
        <v>98</v>
      </c>
      <c r="E46" s="11">
        <f>[42]Fevereiro!$F$8</f>
        <v>97</v>
      </c>
      <c r="F46" s="11">
        <f>[42]Fevereiro!$F$9</f>
        <v>95</v>
      </c>
      <c r="G46" s="11">
        <f>[42]Fevereiro!$F$10</f>
        <v>85</v>
      </c>
      <c r="H46" s="11">
        <f>[42]Fevereiro!$F$11</f>
        <v>91</v>
      </c>
      <c r="I46" s="11">
        <f>[42]Fevereiro!$F$12</f>
        <v>87</v>
      </c>
      <c r="J46" s="11">
        <f>[42]Fevereiro!$F$13</f>
        <v>85</v>
      </c>
      <c r="K46" s="11">
        <f>[42]Fevereiro!$F$14</f>
        <v>98</v>
      </c>
      <c r="L46" s="11">
        <f>[42]Fevereiro!$F$15</f>
        <v>99</v>
      </c>
      <c r="M46" s="11">
        <f>[42]Fevereiro!$F$16</f>
        <v>98</v>
      </c>
      <c r="N46" s="11">
        <f>[42]Fevereiro!$F$17</f>
        <v>99</v>
      </c>
      <c r="O46" s="11">
        <f>[42]Fevereiro!$F$18</f>
        <v>99</v>
      </c>
      <c r="P46" s="11">
        <f>[42]Fevereiro!$F$19</f>
        <v>99</v>
      </c>
      <c r="Q46" s="11">
        <f>[42]Fevereiro!$F$20</f>
        <v>98</v>
      </c>
      <c r="R46" s="11">
        <f>[42]Fevereiro!$F$21</f>
        <v>99</v>
      </c>
      <c r="S46" s="11">
        <f>[42]Fevereiro!$F$22</f>
        <v>84</v>
      </c>
      <c r="T46" s="11">
        <f>[42]Fevereiro!$F$23</f>
        <v>81</v>
      </c>
      <c r="U46" s="11">
        <f>[42]Fevereiro!$F$24</f>
        <v>99</v>
      </c>
      <c r="V46" s="11">
        <f>[42]Fevereiro!$F$25</f>
        <v>99</v>
      </c>
      <c r="W46" s="11">
        <f>[42]Fevereiro!$F$26</f>
        <v>99</v>
      </c>
      <c r="X46" s="11">
        <f>[42]Fevereiro!$F$27</f>
        <v>98</v>
      </c>
      <c r="Y46" s="11">
        <f>[42]Fevereiro!$F$28</f>
        <v>99</v>
      </c>
      <c r="Z46" s="11">
        <f>[42]Fevereiro!$F$29</f>
        <v>99</v>
      </c>
      <c r="AA46" s="11">
        <f>[42]Fevereiro!$F$30</f>
        <v>99</v>
      </c>
      <c r="AB46" s="11">
        <f>[42]Fevereiro!$F$31</f>
        <v>98</v>
      </c>
      <c r="AC46" s="11">
        <f>[42]Fevereiro!$F$32</f>
        <v>97</v>
      </c>
      <c r="AD46" s="14">
        <f t="shared" si="1"/>
        <v>99</v>
      </c>
      <c r="AE46" s="79">
        <f t="shared" si="2"/>
        <v>95.571428571428569</v>
      </c>
      <c r="AF46" s="12" t="s">
        <v>35</v>
      </c>
      <c r="AG46" t="s">
        <v>35</v>
      </c>
    </row>
    <row r="47" spans="1:34" x14ac:dyDescent="0.2">
      <c r="A47" s="54" t="s">
        <v>23</v>
      </c>
      <c r="B47" s="11">
        <f>[43]Fevereiro!$F$5</f>
        <v>94</v>
      </c>
      <c r="C47" s="11">
        <f>[43]Fevereiro!$F$6</f>
        <v>88</v>
      </c>
      <c r="D47" s="11">
        <f>[43]Fevereiro!$F$7</f>
        <v>92</v>
      </c>
      <c r="E47" s="11">
        <f>[43]Fevereiro!$F$8</f>
        <v>95</v>
      </c>
      <c r="F47" s="11">
        <f>[43]Fevereiro!$F$9</f>
        <v>92</v>
      </c>
      <c r="G47" s="11">
        <f>[43]Fevereiro!$F$10</f>
        <v>89</v>
      </c>
      <c r="H47" s="11">
        <f>[43]Fevereiro!$F$11</f>
        <v>94</v>
      </c>
      <c r="I47" s="11">
        <f>[43]Fevereiro!$F$12</f>
        <v>89</v>
      </c>
      <c r="J47" s="11">
        <f>[43]Fevereiro!$F$13</f>
        <v>90</v>
      </c>
      <c r="K47" s="11">
        <f>[43]Fevereiro!$F$14</f>
        <v>92</v>
      </c>
      <c r="L47" s="11">
        <f>[43]Fevereiro!$F$15</f>
        <v>95</v>
      </c>
      <c r="M47" s="11">
        <f>[43]Fevereiro!$F$16</f>
        <v>89</v>
      </c>
      <c r="N47" s="11">
        <f>[43]Fevereiro!$F$17</f>
        <v>91</v>
      </c>
      <c r="O47" s="11">
        <f>[43]Fevereiro!$F$18</f>
        <v>84</v>
      </c>
      <c r="P47" s="11">
        <f>[43]Fevereiro!$F$19</f>
        <v>89</v>
      </c>
      <c r="Q47" s="11">
        <f>[43]Fevereiro!$F$20</f>
        <v>90</v>
      </c>
      <c r="R47" s="11">
        <f>[43]Fevereiro!$F$21</f>
        <v>92</v>
      </c>
      <c r="S47" s="11">
        <f>[43]Fevereiro!$F$22</f>
        <v>86</v>
      </c>
      <c r="T47" s="11">
        <f>[43]Fevereiro!$F$23</f>
        <v>78</v>
      </c>
      <c r="U47" s="11">
        <f>[43]Fevereiro!$F$24</f>
        <v>90</v>
      </c>
      <c r="V47" s="11">
        <f>[43]Fevereiro!$F$25</f>
        <v>91</v>
      </c>
      <c r="W47" s="11">
        <f>[43]Fevereiro!$F$26</f>
        <v>87</v>
      </c>
      <c r="X47" s="11">
        <f>[43]Fevereiro!$F$27</f>
        <v>89</v>
      </c>
      <c r="Y47" s="11">
        <f>[43]Fevereiro!$F$28</f>
        <v>93</v>
      </c>
      <c r="Z47" s="11">
        <f>[43]Fevereiro!$F$29</f>
        <v>95</v>
      </c>
      <c r="AA47" s="11">
        <f>[43]Fevereiro!$F$30</f>
        <v>84</v>
      </c>
      <c r="AB47" s="11">
        <f>[43]Fevereiro!$F$31</f>
        <v>92</v>
      </c>
      <c r="AC47" s="11">
        <f>[43]Fevereiro!$F$32</f>
        <v>91</v>
      </c>
      <c r="AD47" s="14">
        <f t="shared" si="1"/>
        <v>95</v>
      </c>
      <c r="AE47" s="79">
        <f t="shared" si="2"/>
        <v>90.035714285714292</v>
      </c>
      <c r="AG47" t="s">
        <v>35</v>
      </c>
    </row>
    <row r="48" spans="1:34" x14ac:dyDescent="0.2">
      <c r="A48" s="54" t="s">
        <v>34</v>
      </c>
      <c r="B48" s="11">
        <f>[44]Fevereiro!$F$5</f>
        <v>100</v>
      </c>
      <c r="C48" s="11">
        <f>[44]Fevereiro!$F$6</f>
        <v>98</v>
      </c>
      <c r="D48" s="11">
        <f>[44]Fevereiro!$F$7</f>
        <v>100</v>
      </c>
      <c r="E48" s="11">
        <f>[44]Fevereiro!$F$8</f>
        <v>100</v>
      </c>
      <c r="F48" s="11">
        <f>[44]Fevereiro!$F$9</f>
        <v>100</v>
      </c>
      <c r="G48" s="11">
        <f>[44]Fevereiro!$F$10</f>
        <v>100</v>
      </c>
      <c r="H48" s="11">
        <f>[44]Fevereiro!$F$11</f>
        <v>100</v>
      </c>
      <c r="I48" s="11">
        <f>[44]Fevereiro!$F$12</f>
        <v>99</v>
      </c>
      <c r="J48" s="11">
        <f>[44]Fevereiro!$F$13</f>
        <v>97</v>
      </c>
      <c r="K48" s="11">
        <f>[44]Fevereiro!$F$14</f>
        <v>100</v>
      </c>
      <c r="L48" s="11">
        <f>[44]Fevereiro!$F$15</f>
        <v>100</v>
      </c>
      <c r="M48" s="11">
        <f>[44]Fevereiro!$F$16</f>
        <v>100</v>
      </c>
      <c r="N48" s="11">
        <f>[44]Fevereiro!$F$17</f>
        <v>100</v>
      </c>
      <c r="O48" s="11">
        <f>[44]Fevereiro!$F$18</f>
        <v>100</v>
      </c>
      <c r="P48" s="11">
        <f>[44]Fevereiro!$F$19</f>
        <v>91</v>
      </c>
      <c r="Q48" s="11">
        <f>[44]Fevereiro!$F$20</f>
        <v>100</v>
      </c>
      <c r="R48" s="11">
        <f>[44]Fevereiro!$F$21</f>
        <v>100</v>
      </c>
      <c r="S48" s="11">
        <f>[44]Fevereiro!$F$22</f>
        <v>100</v>
      </c>
      <c r="T48" s="11">
        <f>[44]Fevereiro!$F$23</f>
        <v>100</v>
      </c>
      <c r="U48" s="11">
        <f>[44]Fevereiro!$F$24</f>
        <v>100</v>
      </c>
      <c r="V48" s="11">
        <f>[44]Fevereiro!$F$25</f>
        <v>100</v>
      </c>
      <c r="W48" s="11">
        <f>[44]Fevereiro!$F$26</f>
        <v>100</v>
      </c>
      <c r="X48" s="11">
        <f>[44]Fevereiro!$F$27</f>
        <v>96</v>
      </c>
      <c r="Y48" s="11">
        <f>[44]Fevereiro!$F$28</f>
        <v>100</v>
      </c>
      <c r="Z48" s="11">
        <f>[44]Fevereiro!$F$29</f>
        <v>100</v>
      </c>
      <c r="AA48" s="11">
        <f>[44]Fevereiro!$F$30</f>
        <v>89</v>
      </c>
      <c r="AB48" s="11">
        <f>[44]Fevereiro!$F$31</f>
        <v>89</v>
      </c>
      <c r="AC48" s="11">
        <f>[44]Fevereiro!$F$32</f>
        <v>100</v>
      </c>
      <c r="AD48" s="14">
        <f t="shared" si="1"/>
        <v>100</v>
      </c>
      <c r="AE48" s="79">
        <f t="shared" si="2"/>
        <v>98.535714285714292</v>
      </c>
      <c r="AF48" s="12" t="s">
        <v>35</v>
      </c>
      <c r="AG48" t="s">
        <v>35</v>
      </c>
    </row>
    <row r="49" spans="1:34" x14ac:dyDescent="0.2">
      <c r="A49" s="54" t="s">
        <v>20</v>
      </c>
      <c r="B49" s="11">
        <f>[45]Fevereiro!$F$5</f>
        <v>94</v>
      </c>
      <c r="C49" s="11">
        <f>[45]Fevereiro!$F$6</f>
        <v>94</v>
      </c>
      <c r="D49" s="11">
        <f>[45]Fevereiro!$F$7</f>
        <v>95</v>
      </c>
      <c r="E49" s="11">
        <f>[45]Fevereiro!$F$8</f>
        <v>93</v>
      </c>
      <c r="F49" s="11">
        <f>[45]Fevereiro!$F$9</f>
        <v>95</v>
      </c>
      <c r="G49" s="11">
        <f>[45]Fevereiro!$F$10</f>
        <v>94</v>
      </c>
      <c r="H49" s="11">
        <f>[45]Fevereiro!$F$11</f>
        <v>93</v>
      </c>
      <c r="I49" s="11">
        <f>[45]Fevereiro!$F$12</f>
        <v>94</v>
      </c>
      <c r="J49" s="11">
        <f>[45]Fevereiro!$F$13</f>
        <v>93</v>
      </c>
      <c r="K49" s="11">
        <f>[45]Fevereiro!$F$14</f>
        <v>93</v>
      </c>
      <c r="L49" s="11">
        <f>[45]Fevereiro!$F$15</f>
        <v>95</v>
      </c>
      <c r="M49" s="11">
        <f>[45]Fevereiro!$F$16</f>
        <v>95</v>
      </c>
      <c r="N49" s="11">
        <f>[45]Fevereiro!$F$17</f>
        <v>95</v>
      </c>
      <c r="O49" s="11">
        <f>[45]Fevereiro!$F$18</f>
        <v>82</v>
      </c>
      <c r="P49" s="11">
        <f>[45]Fevereiro!$F$19</f>
        <v>88</v>
      </c>
      <c r="Q49" s="11">
        <f>[45]Fevereiro!$F$20</f>
        <v>88</v>
      </c>
      <c r="R49" s="11">
        <f>[45]Fevereiro!$F$21</f>
        <v>89</v>
      </c>
      <c r="S49" s="11">
        <f>[45]Fevereiro!$F$22</f>
        <v>87</v>
      </c>
      <c r="T49" s="11">
        <f>[45]Fevereiro!$F$23</f>
        <v>88</v>
      </c>
      <c r="U49" s="11">
        <f>[45]Fevereiro!$F$24</f>
        <v>92</v>
      </c>
      <c r="V49" s="11">
        <f>[45]Fevereiro!$F$25</f>
        <v>95</v>
      </c>
      <c r="W49" s="11">
        <f>[45]Fevereiro!$F$26</f>
        <v>94</v>
      </c>
      <c r="X49" s="11">
        <f>[45]Fevereiro!$F$27</f>
        <v>94</v>
      </c>
      <c r="Y49" s="11">
        <f>[45]Fevereiro!$F$28</f>
        <v>95</v>
      </c>
      <c r="Z49" s="11">
        <f>[45]Fevereiro!$F$29</f>
        <v>95</v>
      </c>
      <c r="AA49" s="11">
        <f>[45]Fevereiro!$F$30</f>
        <v>95</v>
      </c>
      <c r="AB49" s="11">
        <f>[45]Fevereiro!$F$31</f>
        <v>95</v>
      </c>
      <c r="AC49" s="11">
        <f>[45]Fevereiro!$F$32</f>
        <v>88</v>
      </c>
      <c r="AD49" s="14">
        <f t="shared" si="1"/>
        <v>95</v>
      </c>
      <c r="AE49" s="79">
        <f t="shared" si="2"/>
        <v>92.428571428571431</v>
      </c>
    </row>
    <row r="50" spans="1:34" s="5" customFormat="1" ht="17.100000000000001" customHeight="1" x14ac:dyDescent="0.2">
      <c r="A50" s="55" t="s">
        <v>24</v>
      </c>
      <c r="B50" s="13">
        <f t="shared" ref="B50:AC50" si="3">MAX(B5:B49)</f>
        <v>100</v>
      </c>
      <c r="C50" s="13">
        <f t="shared" si="3"/>
        <v>100</v>
      </c>
      <c r="D50" s="13">
        <f t="shared" si="3"/>
        <v>100</v>
      </c>
      <c r="E50" s="13">
        <f t="shared" si="3"/>
        <v>100</v>
      </c>
      <c r="F50" s="13">
        <f t="shared" si="3"/>
        <v>100</v>
      </c>
      <c r="G50" s="13">
        <f t="shared" si="3"/>
        <v>100</v>
      </c>
      <c r="H50" s="13">
        <f t="shared" si="3"/>
        <v>100</v>
      </c>
      <c r="I50" s="13">
        <f t="shared" si="3"/>
        <v>100</v>
      </c>
      <c r="J50" s="13">
        <f t="shared" si="3"/>
        <v>100</v>
      </c>
      <c r="K50" s="13">
        <f t="shared" si="3"/>
        <v>100</v>
      </c>
      <c r="L50" s="13">
        <f t="shared" si="3"/>
        <v>100</v>
      </c>
      <c r="M50" s="13">
        <f t="shared" si="3"/>
        <v>100</v>
      </c>
      <c r="N50" s="13">
        <f t="shared" si="3"/>
        <v>100</v>
      </c>
      <c r="O50" s="13">
        <f t="shared" si="3"/>
        <v>100</v>
      </c>
      <c r="P50" s="13">
        <f t="shared" si="3"/>
        <v>100</v>
      </c>
      <c r="Q50" s="13">
        <f t="shared" si="3"/>
        <v>100</v>
      </c>
      <c r="R50" s="13">
        <f t="shared" si="3"/>
        <v>100</v>
      </c>
      <c r="S50" s="13">
        <f t="shared" si="3"/>
        <v>100</v>
      </c>
      <c r="T50" s="13">
        <f t="shared" si="3"/>
        <v>100</v>
      </c>
      <c r="U50" s="13">
        <f t="shared" si="3"/>
        <v>100</v>
      </c>
      <c r="V50" s="13">
        <f t="shared" si="3"/>
        <v>100</v>
      </c>
      <c r="W50" s="13">
        <f t="shared" si="3"/>
        <v>100</v>
      </c>
      <c r="X50" s="13">
        <f t="shared" si="3"/>
        <v>100</v>
      </c>
      <c r="Y50" s="13">
        <f t="shared" si="3"/>
        <v>100</v>
      </c>
      <c r="Z50" s="13">
        <f t="shared" si="3"/>
        <v>100</v>
      </c>
      <c r="AA50" s="13">
        <f t="shared" si="3"/>
        <v>100</v>
      </c>
      <c r="AB50" s="13">
        <f t="shared" si="3"/>
        <v>100</v>
      </c>
      <c r="AC50" s="13">
        <f t="shared" si="3"/>
        <v>100</v>
      </c>
      <c r="AD50" s="14">
        <f>MAX(AD5:AD49)</f>
        <v>100</v>
      </c>
      <c r="AE50" s="119"/>
      <c r="AG50" s="5" t="s">
        <v>35</v>
      </c>
    </row>
    <row r="51" spans="1:34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</row>
    <row r="52" spans="1:34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  <c r="AH52" t="s">
        <v>35</v>
      </c>
    </row>
    <row r="53" spans="1:34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  <c r="AF53" s="12" t="s">
        <v>35</v>
      </c>
    </row>
    <row r="54" spans="1:34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</row>
    <row r="55" spans="1:34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  <c r="AG55" t="s">
        <v>35</v>
      </c>
    </row>
    <row r="56" spans="1:34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</row>
    <row r="57" spans="1:34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</row>
    <row r="58" spans="1:34" x14ac:dyDescent="0.2">
      <c r="AG58" t="s">
        <v>35</v>
      </c>
    </row>
    <row r="59" spans="1:34" x14ac:dyDescent="0.2">
      <c r="U59" s="2" t="s">
        <v>35</v>
      </c>
      <c r="Y59" s="2" t="s">
        <v>35</v>
      </c>
      <c r="AG59" t="s">
        <v>35</v>
      </c>
    </row>
    <row r="60" spans="1:34" x14ac:dyDescent="0.2">
      <c r="L60" s="2" t="s">
        <v>35</v>
      </c>
      <c r="Q60" s="2" t="s">
        <v>35</v>
      </c>
      <c r="U60" s="2" t="s">
        <v>35</v>
      </c>
      <c r="AG60" t="s">
        <v>35</v>
      </c>
    </row>
    <row r="61" spans="1:34" x14ac:dyDescent="0.2">
      <c r="O61" s="2" t="s">
        <v>35</v>
      </c>
      <c r="AB61" s="2" t="s">
        <v>35</v>
      </c>
      <c r="AD61" s="7" t="s">
        <v>35</v>
      </c>
    </row>
    <row r="62" spans="1:34" x14ac:dyDescent="0.2">
      <c r="G62" s="2" t="s">
        <v>35</v>
      </c>
      <c r="L62" s="2" t="s">
        <v>35</v>
      </c>
    </row>
    <row r="63" spans="1:34" x14ac:dyDescent="0.2">
      <c r="P63" s="2" t="s">
        <v>214</v>
      </c>
      <c r="S63" s="2" t="s">
        <v>35</v>
      </c>
      <c r="U63" s="2" t="s">
        <v>35</v>
      </c>
      <c r="V63" s="2" t="s">
        <v>35</v>
      </c>
      <c r="Y63" s="2" t="s">
        <v>35</v>
      </c>
    </row>
    <row r="64" spans="1:34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</row>
    <row r="65" spans="7:30" x14ac:dyDescent="0.2">
      <c r="V65" s="2" t="s">
        <v>35</v>
      </c>
      <c r="W65" s="2" t="s">
        <v>35</v>
      </c>
      <c r="X65" s="2" t="s">
        <v>35</v>
      </c>
      <c r="Y65" s="2" t="s">
        <v>35</v>
      </c>
      <c r="AD65" s="7" t="s">
        <v>35</v>
      </c>
    </row>
    <row r="66" spans="7:30" x14ac:dyDescent="0.2">
      <c r="G66" s="2" t="s">
        <v>35</v>
      </c>
      <c r="P66" s="2" t="s">
        <v>35</v>
      </c>
      <c r="V66" s="2" t="s">
        <v>35</v>
      </c>
      <c r="Y66" s="2" t="s">
        <v>35</v>
      </c>
    </row>
    <row r="67" spans="7:30" x14ac:dyDescent="0.2">
      <c r="R67" s="2" t="s">
        <v>35</v>
      </c>
      <c r="U67" s="2" t="s">
        <v>35</v>
      </c>
    </row>
    <row r="68" spans="7:30" x14ac:dyDescent="0.2">
      <c r="L68" s="2" t="s">
        <v>35</v>
      </c>
      <c r="Y68" s="2" t="s">
        <v>35</v>
      </c>
      <c r="AC68" s="2" t="s">
        <v>35</v>
      </c>
    </row>
    <row r="70" spans="7:30" x14ac:dyDescent="0.2">
      <c r="N70" s="2" t="s">
        <v>35</v>
      </c>
    </row>
    <row r="71" spans="7:30" x14ac:dyDescent="0.2">
      <c r="U71" s="2" t="s">
        <v>35</v>
      </c>
    </row>
    <row r="76" spans="7:30" x14ac:dyDescent="0.2">
      <c r="W76" s="2" t="s">
        <v>35</v>
      </c>
    </row>
  </sheetData>
  <mergeCells count="33">
    <mergeCell ref="S3:S4"/>
    <mergeCell ref="T3:T4"/>
    <mergeCell ref="V3:V4"/>
    <mergeCell ref="T53:X53"/>
    <mergeCell ref="U3:U4"/>
    <mergeCell ref="T52:X5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2:A4"/>
    <mergeCell ref="J3:J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B2:AE2"/>
    <mergeCell ref="I3:I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7" style="6" bestFit="1" customWidth="1"/>
    <col min="31" max="31" width="6.85546875" style="1" customWidth="1"/>
  </cols>
  <sheetData>
    <row r="1" spans="1:31" ht="20.100000000000001" customHeight="1" x14ac:dyDescent="0.2">
      <c r="A1" s="157" t="s">
        <v>219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9"/>
    </row>
    <row r="2" spans="1:31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1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93" t="s">
        <v>28</v>
      </c>
      <c r="AE3" s="56" t="s">
        <v>26</v>
      </c>
    </row>
    <row r="4" spans="1:31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93" t="s">
        <v>25</v>
      </c>
      <c r="AE4" s="56" t="s">
        <v>25</v>
      </c>
    </row>
    <row r="5" spans="1:31" s="5" customFormat="1" x14ac:dyDescent="0.2">
      <c r="A5" s="54" t="s">
        <v>30</v>
      </c>
      <c r="B5" s="97">
        <f>[1]Fevereiro!$G$5</f>
        <v>56</v>
      </c>
      <c r="C5" s="97">
        <f>[1]Fevereiro!$G$6</f>
        <v>45</v>
      </c>
      <c r="D5" s="97">
        <f>[1]Fevereiro!$G$7</f>
        <v>63</v>
      </c>
      <c r="E5" s="97">
        <f>[1]Fevereiro!$G$8</f>
        <v>47</v>
      </c>
      <c r="F5" s="97">
        <f>[1]Fevereiro!$G$9</f>
        <v>46</v>
      </c>
      <c r="G5" s="97">
        <f>[1]Fevereiro!$G$10</f>
        <v>43</v>
      </c>
      <c r="H5" s="97">
        <f>[1]Fevereiro!$G$11</f>
        <v>51</v>
      </c>
      <c r="I5" s="97">
        <f>[1]Fevereiro!$G$12</f>
        <v>38</v>
      </c>
      <c r="J5" s="97">
        <f>[1]Fevereiro!$G$13</f>
        <v>43</v>
      </c>
      <c r="K5" s="97">
        <f>[1]Fevereiro!$G$14</f>
        <v>60</v>
      </c>
      <c r="L5" s="97">
        <f>[1]Fevereiro!$G$15</f>
        <v>46</v>
      </c>
      <c r="M5" s="97">
        <f>[1]Fevereiro!$G$16</f>
        <v>44</v>
      </c>
      <c r="N5" s="97">
        <f>[1]Fevereiro!$G$17</f>
        <v>50</v>
      </c>
      <c r="O5" s="97">
        <f>[1]Fevereiro!$G$18</f>
        <v>40</v>
      </c>
      <c r="P5" s="97">
        <f>[1]Fevereiro!$G$19</f>
        <v>50</v>
      </c>
      <c r="Q5" s="97">
        <f>[1]Fevereiro!$G$20</f>
        <v>52</v>
      </c>
      <c r="R5" s="97">
        <f>[1]Fevereiro!$G$21</f>
        <v>63</v>
      </c>
      <c r="S5" s="97">
        <f>[1]Fevereiro!$G$22</f>
        <v>51</v>
      </c>
      <c r="T5" s="97">
        <f>[1]Fevereiro!$G$23</f>
        <v>63</v>
      </c>
      <c r="U5" s="97">
        <f>[1]Fevereiro!$G$24</f>
        <v>79</v>
      </c>
      <c r="V5" s="97">
        <f>[1]Fevereiro!$G$25</f>
        <v>48</v>
      </c>
      <c r="W5" s="97">
        <f>[1]Fevereiro!$G$26</f>
        <v>40</v>
      </c>
      <c r="X5" s="97">
        <f>[1]Fevereiro!$G$27</f>
        <v>42</v>
      </c>
      <c r="Y5" s="97">
        <f>[1]Fevereiro!$G$28</f>
        <v>71</v>
      </c>
      <c r="Z5" s="97">
        <f>[1]Fevereiro!$G$29</f>
        <v>46</v>
      </c>
      <c r="AA5" s="97">
        <f>[1]Fevereiro!$G$30</f>
        <v>53</v>
      </c>
      <c r="AB5" s="97">
        <f>[1]Fevereiro!$G$31</f>
        <v>45</v>
      </c>
      <c r="AC5" s="97">
        <f>[1]Fevereiro!$G$32</f>
        <v>43</v>
      </c>
      <c r="AD5" s="14">
        <f>MIN(B5:AC5)</f>
        <v>38</v>
      </c>
      <c r="AE5" s="79">
        <f>AVERAGE(B5:AC5)</f>
        <v>50.642857142857146</v>
      </c>
    </row>
    <row r="6" spans="1:31" x14ac:dyDescent="0.2">
      <c r="A6" s="54" t="s">
        <v>0</v>
      </c>
      <c r="B6" s="11">
        <f>[2]Fevereiro!$G$5</f>
        <v>57</v>
      </c>
      <c r="C6" s="11">
        <f>[2]Fevereiro!$G$6</f>
        <v>53</v>
      </c>
      <c r="D6" s="11">
        <f>[2]Fevereiro!$G$7</f>
        <v>75</v>
      </c>
      <c r="E6" s="11">
        <f>[2]Fevereiro!$G$8</f>
        <v>43</v>
      </c>
      <c r="F6" s="11">
        <f>[2]Fevereiro!$G$9</f>
        <v>27</v>
      </c>
      <c r="G6" s="11">
        <f>[2]Fevereiro!$G$10</f>
        <v>31</v>
      </c>
      <c r="H6" s="11">
        <f>[2]Fevereiro!$G$11</f>
        <v>40</v>
      </c>
      <c r="I6" s="11">
        <f>[2]Fevereiro!$G$12</f>
        <v>30</v>
      </c>
      <c r="J6" s="11">
        <f>[2]Fevereiro!$G$13</f>
        <v>46</v>
      </c>
      <c r="K6" s="11">
        <f>[2]Fevereiro!$G$14</f>
        <v>51</v>
      </c>
      <c r="L6" s="11">
        <f>[2]Fevereiro!$G$15</f>
        <v>40</v>
      </c>
      <c r="M6" s="11">
        <f>[2]Fevereiro!$G$16</f>
        <v>46</v>
      </c>
      <c r="N6" s="11">
        <f>[2]Fevereiro!$G$17</f>
        <v>60</v>
      </c>
      <c r="O6" s="11">
        <f>[2]Fevereiro!$G$18</f>
        <v>40</v>
      </c>
      <c r="P6" s="11">
        <f>[2]Fevereiro!$G$19</f>
        <v>56</v>
      </c>
      <c r="Q6" s="11">
        <f>[2]Fevereiro!$G$20</f>
        <v>58</v>
      </c>
      <c r="R6" s="11">
        <f>[2]Fevereiro!$G$21</f>
        <v>57</v>
      </c>
      <c r="S6" s="11">
        <f>[2]Fevereiro!$G$22</f>
        <v>30</v>
      </c>
      <c r="T6" s="11">
        <f>[2]Fevereiro!$G$23</f>
        <v>53</v>
      </c>
      <c r="U6" s="11">
        <f>[2]Fevereiro!$G$24</f>
        <v>78</v>
      </c>
      <c r="V6" s="11">
        <f>[2]Fevereiro!$G$25</f>
        <v>49</v>
      </c>
      <c r="W6" s="11">
        <f>[2]Fevereiro!$G$26</f>
        <v>45</v>
      </c>
      <c r="X6" s="11">
        <f>[2]Fevereiro!$G$27</f>
        <v>52</v>
      </c>
      <c r="Y6" s="11">
        <f>[2]Fevereiro!$G$28</f>
        <v>69</v>
      </c>
      <c r="Z6" s="11">
        <f>[2]Fevereiro!$G$29</f>
        <v>49</v>
      </c>
      <c r="AA6" s="11">
        <f>[2]Fevereiro!$G$30</f>
        <v>60</v>
      </c>
      <c r="AB6" s="11">
        <f>[2]Fevereiro!$G$31</f>
        <v>56</v>
      </c>
      <c r="AC6" s="11">
        <f>[2]Fevereiro!$G$32</f>
        <v>52</v>
      </c>
      <c r="AD6" s="14">
        <f t="shared" ref="AD6:AD49" si="1">MIN(B6:AC6)</f>
        <v>27</v>
      </c>
      <c r="AE6" s="79">
        <f t="shared" ref="AE6:AE49" si="2">AVERAGE(B6:AC6)</f>
        <v>50.107142857142854</v>
      </c>
    </row>
    <row r="7" spans="1:31" x14ac:dyDescent="0.2">
      <c r="A7" s="54" t="s">
        <v>89</v>
      </c>
      <c r="B7" s="11">
        <f>[3]Fevereiro!$G$5</f>
        <v>65</v>
      </c>
      <c r="C7" s="11">
        <f>[3]Fevereiro!$G$6</f>
        <v>56</v>
      </c>
      <c r="D7" s="11">
        <f>[3]Fevereiro!$G$7</f>
        <v>77</v>
      </c>
      <c r="E7" s="11">
        <f>[3]Fevereiro!$G$8</f>
        <v>57</v>
      </c>
      <c r="F7" s="11">
        <f>[3]Fevereiro!$G$9</f>
        <v>41</v>
      </c>
      <c r="G7" s="11">
        <f>[3]Fevereiro!$G$10</f>
        <v>44</v>
      </c>
      <c r="H7" s="11">
        <f>[3]Fevereiro!$G$11</f>
        <v>58</v>
      </c>
      <c r="I7" s="11">
        <f>[3]Fevereiro!$G$12</f>
        <v>47</v>
      </c>
      <c r="J7" s="11">
        <f>[3]Fevereiro!$G$13</f>
        <v>44</v>
      </c>
      <c r="K7" s="11">
        <f>[3]Fevereiro!$G$14</f>
        <v>64</v>
      </c>
      <c r="L7" s="11">
        <f>[3]Fevereiro!$G$15</f>
        <v>62</v>
      </c>
      <c r="M7" s="11">
        <f>[3]Fevereiro!$G$16</f>
        <v>61</v>
      </c>
      <c r="N7" s="11">
        <f>[3]Fevereiro!$G$17</f>
        <v>64</v>
      </c>
      <c r="O7" s="11">
        <f>[3]Fevereiro!$G$18</f>
        <v>55</v>
      </c>
      <c r="P7" s="11">
        <f>[3]Fevereiro!$G$19</f>
        <v>66</v>
      </c>
      <c r="Q7" s="11">
        <f>[3]Fevereiro!$G$20</f>
        <v>66</v>
      </c>
      <c r="R7" s="11">
        <f>[3]Fevereiro!$G$21</f>
        <v>58</v>
      </c>
      <c r="S7" s="11">
        <f>[3]Fevereiro!$G$22</f>
        <v>52</v>
      </c>
      <c r="T7" s="11">
        <f>[3]Fevereiro!$G$23</f>
        <v>52</v>
      </c>
      <c r="U7" s="11">
        <f>[3]Fevereiro!$G$24</f>
        <v>75</v>
      </c>
      <c r="V7" s="11">
        <f>[3]Fevereiro!$G$25</f>
        <v>73</v>
      </c>
      <c r="W7" s="11">
        <f>[3]Fevereiro!$G$26</f>
        <v>53</v>
      </c>
      <c r="X7" s="11">
        <f>[3]Fevereiro!$G$27</f>
        <v>53</v>
      </c>
      <c r="Y7" s="11">
        <f>[3]Fevereiro!$G$28</f>
        <v>87</v>
      </c>
      <c r="Z7" s="11">
        <f>[3]Fevereiro!$G$29</f>
        <v>58</v>
      </c>
      <c r="AA7" s="11">
        <f>[3]Fevereiro!$G$30</f>
        <v>60</v>
      </c>
      <c r="AB7" s="11">
        <f>[3]Fevereiro!$G$31</f>
        <v>51</v>
      </c>
      <c r="AC7" s="11">
        <f>[3]Fevereiro!$G$32</f>
        <v>52</v>
      </c>
      <c r="AD7" s="14">
        <f t="shared" si="1"/>
        <v>41</v>
      </c>
      <c r="AE7" s="79">
        <f t="shared" si="2"/>
        <v>58.964285714285715</v>
      </c>
    </row>
    <row r="8" spans="1:31" x14ac:dyDescent="0.2">
      <c r="A8" s="54" t="s">
        <v>1</v>
      </c>
      <c r="B8" s="11">
        <f>[4]Fevereiro!$G$5</f>
        <v>55</v>
      </c>
      <c r="C8" s="11">
        <f>[4]Fevereiro!$G$6</f>
        <v>52</v>
      </c>
      <c r="D8" s="11">
        <f>[4]Fevereiro!$G$7</f>
        <v>77</v>
      </c>
      <c r="E8" s="11">
        <f>[4]Fevereiro!$G$8</f>
        <v>75</v>
      </c>
      <c r="F8" s="11">
        <f>[4]Fevereiro!$G$9</f>
        <v>44</v>
      </c>
      <c r="G8" s="11">
        <f>[4]Fevereiro!$G$10</f>
        <v>38</v>
      </c>
      <c r="H8" s="11">
        <f>[4]Fevereiro!$G$11</f>
        <v>54</v>
      </c>
      <c r="I8" s="11">
        <f>[4]Fevereiro!$G$12</f>
        <v>40</v>
      </c>
      <c r="J8" s="11">
        <f>[4]Fevereiro!$G$13</f>
        <v>44</v>
      </c>
      <c r="K8" s="11">
        <f>[4]Fevereiro!$G$14</f>
        <v>79</v>
      </c>
      <c r="L8" s="11">
        <f>[4]Fevereiro!$G$15</f>
        <v>52</v>
      </c>
      <c r="M8" s="11">
        <f>[4]Fevereiro!$G$16</f>
        <v>56</v>
      </c>
      <c r="N8" s="11">
        <f>[4]Fevereiro!$G$17</f>
        <v>58</v>
      </c>
      <c r="O8" s="11">
        <f>[4]Fevereiro!$G$18</f>
        <v>51</v>
      </c>
      <c r="P8" s="11">
        <f>[4]Fevereiro!$G$19</f>
        <v>54</v>
      </c>
      <c r="Q8" s="11">
        <f>[4]Fevereiro!$G$20</f>
        <v>63</v>
      </c>
      <c r="R8" s="11">
        <f>[4]Fevereiro!$G$21</f>
        <v>55</v>
      </c>
      <c r="S8" s="11">
        <f>[4]Fevereiro!$G$22</f>
        <v>44</v>
      </c>
      <c r="T8" s="11">
        <f>[4]Fevereiro!$G$23</f>
        <v>48</v>
      </c>
      <c r="U8" s="11">
        <f>[4]Fevereiro!$G$24</f>
        <v>70</v>
      </c>
      <c r="V8" s="11">
        <f>[4]Fevereiro!$G$25</f>
        <v>60</v>
      </c>
      <c r="W8" s="11">
        <f>[4]Fevereiro!$G$26</f>
        <v>47</v>
      </c>
      <c r="X8" s="11">
        <f>[4]Fevereiro!$G$27</f>
        <v>57</v>
      </c>
      <c r="Y8" s="11">
        <f>[4]Fevereiro!$G$28</f>
        <v>71</v>
      </c>
      <c r="Z8" s="11">
        <f>[4]Fevereiro!$G$29</f>
        <v>54</v>
      </c>
      <c r="AA8" s="11">
        <f>[4]Fevereiro!$G$30</f>
        <v>53</v>
      </c>
      <c r="AB8" s="11">
        <f>[4]Fevereiro!$G$31</f>
        <v>45</v>
      </c>
      <c r="AC8" s="11">
        <f>[4]Fevereiro!$G$32</f>
        <v>30</v>
      </c>
      <c r="AD8" s="14">
        <f t="shared" si="1"/>
        <v>30</v>
      </c>
      <c r="AE8" s="79">
        <f t="shared" si="2"/>
        <v>54.5</v>
      </c>
    </row>
    <row r="9" spans="1:31" hidden="1" x14ac:dyDescent="0.2">
      <c r="A9" s="108" t="s">
        <v>152</v>
      </c>
      <c r="B9" s="11" t="str">
        <f>[5]Fevereiro!$G$5</f>
        <v>*</v>
      </c>
      <c r="C9" s="11" t="str">
        <f>[5]Fevereiro!$G$6</f>
        <v>*</v>
      </c>
      <c r="D9" s="11" t="str">
        <f>[5]Fevereiro!$G$7</f>
        <v>*</v>
      </c>
      <c r="E9" s="11" t="str">
        <f>[5]Fevereiro!$G$8</f>
        <v>*</v>
      </c>
      <c r="F9" s="11" t="str">
        <f>[5]Fevereiro!$G$9</f>
        <v>*</v>
      </c>
      <c r="G9" s="11" t="str">
        <f>[5]Fevereiro!$G$10</f>
        <v>*</v>
      </c>
      <c r="H9" s="11" t="str">
        <f>[5]Fevereiro!$G$11</f>
        <v>*</v>
      </c>
      <c r="I9" s="11" t="str">
        <f>[5]Fevereiro!$G$12</f>
        <v>*</v>
      </c>
      <c r="J9" s="11" t="str">
        <f>[5]Fevereiro!$G$13</f>
        <v>*</v>
      </c>
      <c r="K9" s="11" t="str">
        <f>[5]Fevereiro!$G$14</f>
        <v>*</v>
      </c>
      <c r="L9" s="11" t="str">
        <f>[5]Fevereiro!$G$15</f>
        <v>*</v>
      </c>
      <c r="M9" s="11" t="str">
        <f>[5]Fevereiro!$G$16</f>
        <v>*</v>
      </c>
      <c r="N9" s="11" t="str">
        <f>[5]Fevereiro!$G$17</f>
        <v>*</v>
      </c>
      <c r="O9" s="11" t="str">
        <f>[5]Fevereiro!$G$18</f>
        <v>*</v>
      </c>
      <c r="P9" s="11" t="str">
        <f>[5]Fevereiro!$G$19</f>
        <v>*</v>
      </c>
      <c r="Q9" s="11" t="str">
        <f>[5]Fevereiro!$G$20</f>
        <v>*</v>
      </c>
      <c r="R9" s="11" t="str">
        <f>[5]Fevereiro!$G$21</f>
        <v>*</v>
      </c>
      <c r="S9" s="11" t="str">
        <f>[5]Fevereiro!$G$22</f>
        <v>*</v>
      </c>
      <c r="T9" s="11" t="str">
        <f>[5]Fevereiro!$G$23</f>
        <v>*</v>
      </c>
      <c r="U9" s="11" t="str">
        <f>[5]Fevereiro!$G$24</f>
        <v>*</v>
      </c>
      <c r="V9" s="11" t="str">
        <f>[5]Fevereiro!$G$25</f>
        <v>*</v>
      </c>
      <c r="W9" s="11" t="str">
        <f>[5]Fevereiro!$G$26</f>
        <v>*</v>
      </c>
      <c r="X9" s="11" t="str">
        <f>[5]Fevereiro!$G$27</f>
        <v>*</v>
      </c>
      <c r="Y9" s="11" t="str">
        <f>[5]Fevereiro!$G$28</f>
        <v>*</v>
      </c>
      <c r="Z9" s="11" t="str">
        <f>[5]Fevereiro!$G$29</f>
        <v>*</v>
      </c>
      <c r="AA9" s="11" t="str">
        <f>[5]Fevereiro!$G$30</f>
        <v>*</v>
      </c>
      <c r="AB9" s="11" t="str">
        <f>[5]Fevereiro!$G$31</f>
        <v>*</v>
      </c>
      <c r="AC9" s="11" t="str">
        <f>[5]Fevereiro!$G$32</f>
        <v>*</v>
      </c>
      <c r="AD9" s="14" t="s">
        <v>211</v>
      </c>
      <c r="AE9" s="79" t="s">
        <v>211</v>
      </c>
    </row>
    <row r="10" spans="1:31" x14ac:dyDescent="0.2">
      <c r="A10" s="54" t="s">
        <v>96</v>
      </c>
      <c r="B10" s="11">
        <f>[6]Fevereiro!$G$5</f>
        <v>67</v>
      </c>
      <c r="C10" s="11">
        <f>[6]Fevereiro!$G$6</f>
        <v>58</v>
      </c>
      <c r="D10" s="11">
        <f>[6]Fevereiro!$G$7</f>
        <v>73</v>
      </c>
      <c r="E10" s="11">
        <f>[6]Fevereiro!$G$8</f>
        <v>66</v>
      </c>
      <c r="F10" s="11">
        <f>[6]Fevereiro!$G$9</f>
        <v>64</v>
      </c>
      <c r="G10" s="11">
        <f>[6]Fevereiro!$G$10</f>
        <v>57</v>
      </c>
      <c r="H10" s="11">
        <f>[6]Fevereiro!$G$11</f>
        <v>66</v>
      </c>
      <c r="I10" s="11">
        <f>[6]Fevereiro!$G$12</f>
        <v>48</v>
      </c>
      <c r="J10" s="11">
        <f>[6]Fevereiro!$G$13</f>
        <v>55</v>
      </c>
      <c r="K10" s="11">
        <f>[6]Fevereiro!$G$14</f>
        <v>74</v>
      </c>
      <c r="L10" s="11">
        <f>[6]Fevereiro!$G$15</f>
        <v>57</v>
      </c>
      <c r="M10" s="11">
        <f>[6]Fevereiro!$G$16</f>
        <v>63</v>
      </c>
      <c r="N10" s="11">
        <f>[6]Fevereiro!$G$17</f>
        <v>58</v>
      </c>
      <c r="O10" s="11">
        <f>[6]Fevereiro!$G$18</f>
        <v>52</v>
      </c>
      <c r="P10" s="11">
        <f>[6]Fevereiro!$G$19</f>
        <v>63</v>
      </c>
      <c r="Q10" s="11">
        <f>[6]Fevereiro!$G$20</f>
        <v>70</v>
      </c>
      <c r="R10" s="11">
        <f>[6]Fevereiro!$G$21</f>
        <v>72</v>
      </c>
      <c r="S10" s="11">
        <f>[6]Fevereiro!$G$22</f>
        <v>56</v>
      </c>
      <c r="T10" s="11">
        <f>[6]Fevereiro!$G$23</f>
        <v>66</v>
      </c>
      <c r="U10" s="11">
        <f>[6]Fevereiro!$G$24</f>
        <v>69</v>
      </c>
      <c r="V10" s="11">
        <f>[6]Fevereiro!$G$25</f>
        <v>62</v>
      </c>
      <c r="W10" s="11">
        <f>[6]Fevereiro!$G$26</f>
        <v>53</v>
      </c>
      <c r="X10" s="11">
        <f>[6]Fevereiro!$G$27</f>
        <v>59</v>
      </c>
      <c r="Y10" s="11">
        <f>[6]Fevereiro!$G$28</f>
        <v>68</v>
      </c>
      <c r="Z10" s="11">
        <f>[6]Fevereiro!$G$29</f>
        <v>51</v>
      </c>
      <c r="AA10" s="11">
        <f>[6]Fevereiro!$G$30</f>
        <v>63</v>
      </c>
      <c r="AB10" s="11">
        <f>[6]Fevereiro!$G$31</f>
        <v>49</v>
      </c>
      <c r="AC10" s="11">
        <f>[6]Fevereiro!$G$32</f>
        <v>46</v>
      </c>
      <c r="AD10" s="14">
        <f t="shared" si="1"/>
        <v>46</v>
      </c>
      <c r="AE10" s="79">
        <f t="shared" si="2"/>
        <v>60.892857142857146</v>
      </c>
    </row>
    <row r="11" spans="1:31" x14ac:dyDescent="0.2">
      <c r="A11" s="54" t="s">
        <v>52</v>
      </c>
      <c r="B11" s="11">
        <f>[7]Fevereiro!$G$5</f>
        <v>54</v>
      </c>
      <c r="C11" s="11">
        <f>[7]Fevereiro!$G$6</f>
        <v>58</v>
      </c>
      <c r="D11" s="11">
        <f>[7]Fevereiro!$G$7</f>
        <v>74</v>
      </c>
      <c r="E11" s="11">
        <f>[7]Fevereiro!$G$8</f>
        <v>56</v>
      </c>
      <c r="F11" s="11">
        <f>[7]Fevereiro!$G$9</f>
        <v>43</v>
      </c>
      <c r="G11" s="11">
        <f>[7]Fevereiro!$G$10</f>
        <v>35</v>
      </c>
      <c r="H11" s="11">
        <f>[7]Fevereiro!$G$11</f>
        <v>57</v>
      </c>
      <c r="I11" s="11">
        <f>[7]Fevereiro!$G$12</f>
        <v>46</v>
      </c>
      <c r="J11" s="11">
        <f>[7]Fevereiro!$G$13</f>
        <v>45</v>
      </c>
      <c r="K11" s="11">
        <f>[7]Fevereiro!$G$14</f>
        <v>61</v>
      </c>
      <c r="L11" s="11">
        <f>[7]Fevereiro!$G$15</f>
        <v>54</v>
      </c>
      <c r="M11" s="11">
        <f>[7]Fevereiro!$G$16</f>
        <v>60</v>
      </c>
      <c r="N11" s="11">
        <f>[7]Fevereiro!$G$17</f>
        <v>47</v>
      </c>
      <c r="O11" s="11">
        <f>[7]Fevereiro!$G$18</f>
        <v>42</v>
      </c>
      <c r="P11" s="11">
        <f>[7]Fevereiro!$G$19</f>
        <v>46</v>
      </c>
      <c r="Q11" s="11">
        <f>[7]Fevereiro!$G$20</f>
        <v>52</v>
      </c>
      <c r="R11" s="11">
        <f>[7]Fevereiro!$G$21</f>
        <v>67</v>
      </c>
      <c r="S11" s="11">
        <f>[7]Fevereiro!$G$22</f>
        <v>50</v>
      </c>
      <c r="T11" s="11">
        <f>[7]Fevereiro!$G$23</f>
        <v>58</v>
      </c>
      <c r="U11" s="11">
        <f>[7]Fevereiro!$G$24</f>
        <v>73</v>
      </c>
      <c r="V11" s="11">
        <f>[7]Fevereiro!$G$25</f>
        <v>63</v>
      </c>
      <c r="W11" s="11">
        <f>[7]Fevereiro!$G$26</f>
        <v>49</v>
      </c>
      <c r="X11" s="11">
        <f>[7]Fevereiro!$G$27</f>
        <v>54</v>
      </c>
      <c r="Y11" s="11">
        <f>[7]Fevereiro!$G$28</f>
        <v>70</v>
      </c>
      <c r="Z11" s="11">
        <f>[7]Fevereiro!$G$29</f>
        <v>46</v>
      </c>
      <c r="AA11" s="11">
        <f>[7]Fevereiro!$G$30</f>
        <v>52</v>
      </c>
      <c r="AB11" s="11">
        <f>[7]Fevereiro!$G$31</f>
        <v>42</v>
      </c>
      <c r="AC11" s="11">
        <f>[7]Fevereiro!$G$32</f>
        <v>53</v>
      </c>
      <c r="AD11" s="14">
        <f t="shared" si="1"/>
        <v>35</v>
      </c>
      <c r="AE11" s="79">
        <f t="shared" si="2"/>
        <v>53.821428571428569</v>
      </c>
    </row>
    <row r="12" spans="1:31" hidden="1" x14ac:dyDescent="0.2">
      <c r="A12" s="109" t="s">
        <v>31</v>
      </c>
      <c r="B12" s="11" t="str">
        <f>[8]Fevereiro!$G$5</f>
        <v>*</v>
      </c>
      <c r="C12" s="11" t="str">
        <f>[8]Fevereiro!$G$6</f>
        <v>*</v>
      </c>
      <c r="D12" s="11" t="str">
        <f>[8]Fevereiro!$G$7</f>
        <v>*</v>
      </c>
      <c r="E12" s="11" t="str">
        <f>[8]Fevereiro!$G$8</f>
        <v>*</v>
      </c>
      <c r="F12" s="11" t="str">
        <f>[8]Fevereiro!$G$9</f>
        <v>*</v>
      </c>
      <c r="G12" s="11" t="str">
        <f>[8]Fevereiro!$G$10</f>
        <v>*</v>
      </c>
      <c r="H12" s="11" t="str">
        <f>[8]Fevereiro!$G$11</f>
        <v>*</v>
      </c>
      <c r="I12" s="11" t="str">
        <f>[8]Fevereiro!$G$12</f>
        <v>*</v>
      </c>
      <c r="J12" s="11" t="str">
        <f>[8]Fevereiro!$G$13</f>
        <v>*</v>
      </c>
      <c r="K12" s="11" t="str">
        <f>[8]Fevereiro!$G$14</f>
        <v>*</v>
      </c>
      <c r="L12" s="11" t="str">
        <f>[8]Fevereiro!$G$15</f>
        <v>*</v>
      </c>
      <c r="M12" s="11" t="str">
        <f>[8]Fevereiro!$G$16</f>
        <v>*</v>
      </c>
      <c r="N12" s="11" t="str">
        <f>[8]Fevereiro!$G$17</f>
        <v>*</v>
      </c>
      <c r="O12" s="11" t="str">
        <f>[8]Fevereiro!$G$18</f>
        <v>*</v>
      </c>
      <c r="P12" s="11" t="str">
        <f>[8]Fevereiro!$G$19</f>
        <v>*</v>
      </c>
      <c r="Q12" s="11" t="str">
        <f>[8]Fevereiro!$G$20</f>
        <v>*</v>
      </c>
      <c r="R12" s="11" t="str">
        <f>[8]Fevereiro!$G$21</f>
        <v>*</v>
      </c>
      <c r="S12" s="11" t="str">
        <f>[8]Fevereiro!$G$22</f>
        <v>*</v>
      </c>
      <c r="T12" s="11" t="str">
        <f>[8]Fevereiro!$G$23</f>
        <v>*</v>
      </c>
      <c r="U12" s="11" t="str">
        <f>[8]Fevereiro!$G$24</f>
        <v>*</v>
      </c>
      <c r="V12" s="11" t="str">
        <f>[8]Fevereiro!$G$25</f>
        <v>*</v>
      </c>
      <c r="W12" s="11" t="str">
        <f>[8]Fevereiro!$G$26</f>
        <v>*</v>
      </c>
      <c r="X12" s="11" t="str">
        <f>[8]Fevereiro!$G$27</f>
        <v>*</v>
      </c>
      <c r="Y12" s="11" t="str">
        <f>[8]Fevereiro!$G$28</f>
        <v>*</v>
      </c>
      <c r="Z12" s="11" t="str">
        <f>[8]Fevereiro!$G$29</f>
        <v>*</v>
      </c>
      <c r="AA12" s="11" t="str">
        <f>[8]Fevereiro!$G$30</f>
        <v>*</v>
      </c>
      <c r="AB12" s="11" t="str">
        <f>[8]Fevereiro!$G$31</f>
        <v>*</v>
      </c>
      <c r="AC12" s="11" t="str">
        <f>[8]Fevereiro!$G$32</f>
        <v>*</v>
      </c>
      <c r="AD12" s="14" t="s">
        <v>211</v>
      </c>
      <c r="AE12" s="79" t="s">
        <v>211</v>
      </c>
    </row>
    <row r="13" spans="1:31" x14ac:dyDescent="0.2">
      <c r="A13" s="54" t="s">
        <v>99</v>
      </c>
      <c r="B13" s="11" t="str">
        <f>[9]Fevereiro!$G$5</f>
        <v>*</v>
      </c>
      <c r="C13" s="11" t="str">
        <f>[9]Fevereiro!$G$6</f>
        <v>*</v>
      </c>
      <c r="D13" s="11" t="str">
        <f>[9]Fevereiro!$G$7</f>
        <v>*</v>
      </c>
      <c r="E13" s="11" t="str">
        <f>[9]Fevereiro!$G$8</f>
        <v>*</v>
      </c>
      <c r="F13" s="11" t="str">
        <f>[9]Fevereiro!$G$9</f>
        <v>*</v>
      </c>
      <c r="G13" s="11" t="str">
        <f>[9]Fevereiro!$G$10</f>
        <v>*</v>
      </c>
      <c r="H13" s="11" t="str">
        <f>[9]Fevereiro!$G$11</f>
        <v>*</v>
      </c>
      <c r="I13" s="11" t="str">
        <f>[9]Fevereiro!$G$12</f>
        <v>*</v>
      </c>
      <c r="J13" s="11">
        <f>[9]Fevereiro!$G$13</f>
        <v>44</v>
      </c>
      <c r="K13" s="11">
        <f>[9]Fevereiro!$G$14</f>
        <v>80</v>
      </c>
      <c r="L13" s="11">
        <f>[9]Fevereiro!$G$15</f>
        <v>57</v>
      </c>
      <c r="M13" s="11">
        <f>[9]Fevereiro!$G$16</f>
        <v>61</v>
      </c>
      <c r="N13" s="11">
        <f>[9]Fevereiro!$G$17</f>
        <v>78</v>
      </c>
      <c r="O13" s="11">
        <f>[9]Fevereiro!$G$18</f>
        <v>50</v>
      </c>
      <c r="P13" s="11">
        <f>[9]Fevereiro!$G$19</f>
        <v>69</v>
      </c>
      <c r="Q13" s="11">
        <f>[9]Fevereiro!$G$20</f>
        <v>63</v>
      </c>
      <c r="R13" s="11">
        <f>[9]Fevereiro!$G$21</f>
        <v>62</v>
      </c>
      <c r="S13" s="11">
        <f>[9]Fevereiro!$G$22</f>
        <v>37</v>
      </c>
      <c r="T13" s="11">
        <f>[9]Fevereiro!$G$23</f>
        <v>53</v>
      </c>
      <c r="U13" s="11">
        <f>[9]Fevereiro!$G$24</f>
        <v>62</v>
      </c>
      <c r="V13" s="11">
        <f>[9]Fevereiro!$G$25</f>
        <v>72</v>
      </c>
      <c r="W13" s="11">
        <f>[9]Fevereiro!$G$26</f>
        <v>47</v>
      </c>
      <c r="X13" s="11">
        <f>[9]Fevereiro!$G$27</f>
        <v>63</v>
      </c>
      <c r="Y13" s="11">
        <f>[9]Fevereiro!$G$28</f>
        <v>95</v>
      </c>
      <c r="Z13" s="11">
        <f>[9]Fevereiro!$G$29</f>
        <v>59</v>
      </c>
      <c r="AA13" s="11">
        <f>[9]Fevereiro!$G$30</f>
        <v>69</v>
      </c>
      <c r="AB13" s="11">
        <f>[9]Fevereiro!$G$31</f>
        <v>53</v>
      </c>
      <c r="AC13" s="11">
        <f>[9]Fevereiro!$G$32</f>
        <v>43</v>
      </c>
      <c r="AD13" s="14">
        <f t="shared" si="1"/>
        <v>37</v>
      </c>
      <c r="AE13" s="79">
        <f t="shared" si="2"/>
        <v>60.85</v>
      </c>
    </row>
    <row r="14" spans="1:31" hidden="1" x14ac:dyDescent="0.2">
      <c r="A14" s="109" t="s">
        <v>103</v>
      </c>
      <c r="B14" s="11" t="str">
        <f>[10]Fevereiro!$G$5</f>
        <v>*</v>
      </c>
      <c r="C14" s="11" t="str">
        <f>[10]Fevereiro!$G$6</f>
        <v>*</v>
      </c>
      <c r="D14" s="11" t="str">
        <f>[10]Fevereiro!$G$7</f>
        <v>*</v>
      </c>
      <c r="E14" s="11" t="str">
        <f>[10]Fevereiro!$G$8</f>
        <v>*</v>
      </c>
      <c r="F14" s="11" t="str">
        <f>[10]Fevereiro!$G$9</f>
        <v>*</v>
      </c>
      <c r="G14" s="11" t="str">
        <f>[10]Fevereiro!$G$10</f>
        <v>*</v>
      </c>
      <c r="H14" s="11" t="str">
        <f>[10]Fevereiro!$G$11</f>
        <v>*</v>
      </c>
      <c r="I14" s="11" t="str">
        <f>[10]Fevereiro!$G$12</f>
        <v>*</v>
      </c>
      <c r="J14" s="11" t="str">
        <f>[10]Fevereiro!$G$13</f>
        <v>*</v>
      </c>
      <c r="K14" s="11" t="str">
        <f>[10]Fevereiro!$G$14</f>
        <v>*</v>
      </c>
      <c r="L14" s="11" t="str">
        <f>[10]Fevereiro!$G$15</f>
        <v>*</v>
      </c>
      <c r="M14" s="11" t="str">
        <f>[10]Fevereiro!$G$16</f>
        <v>*</v>
      </c>
      <c r="N14" s="11" t="str">
        <f>[10]Fevereiro!$G$17</f>
        <v>*</v>
      </c>
      <c r="O14" s="11" t="str">
        <f>[10]Fevereiro!$G$18</f>
        <v>*</v>
      </c>
      <c r="P14" s="11" t="str">
        <f>[10]Fevereiro!$G$19</f>
        <v>*</v>
      </c>
      <c r="Q14" s="11" t="str">
        <f>[10]Fevereiro!$G$20</f>
        <v>*</v>
      </c>
      <c r="R14" s="11" t="str">
        <f>[10]Fevereiro!$G$21</f>
        <v>*</v>
      </c>
      <c r="S14" s="11" t="str">
        <f>[10]Fevereiro!$G$22</f>
        <v>*</v>
      </c>
      <c r="T14" s="11" t="str">
        <f>[10]Fevereiro!$G$23</f>
        <v>*</v>
      </c>
      <c r="U14" s="11" t="str">
        <f>[10]Fevereiro!$G$24</f>
        <v>*</v>
      </c>
      <c r="V14" s="11" t="str">
        <f>[10]Fevereiro!$G$25</f>
        <v>*</v>
      </c>
      <c r="W14" s="11" t="str">
        <f>[10]Fevereiro!$G$26</f>
        <v>*</v>
      </c>
      <c r="X14" s="11" t="str">
        <f>[10]Fevereiro!$G$27</f>
        <v>*</v>
      </c>
      <c r="Y14" s="11" t="str">
        <f>[10]Fevereiro!$G$28</f>
        <v>*</v>
      </c>
      <c r="Z14" s="11" t="str">
        <f>[10]Fevereiro!$G$29</f>
        <v>*</v>
      </c>
      <c r="AA14" s="11" t="str">
        <f>[10]Fevereiro!$G$30</f>
        <v>*</v>
      </c>
      <c r="AB14" s="11" t="str">
        <f>[10]Fevereiro!$G$31</f>
        <v>*</v>
      </c>
      <c r="AC14" s="11" t="str">
        <f>[10]Fevereiro!$G$32</f>
        <v>*</v>
      </c>
      <c r="AD14" s="14" t="s">
        <v>211</v>
      </c>
      <c r="AE14" s="79" t="s">
        <v>211</v>
      </c>
    </row>
    <row r="15" spans="1:31" x14ac:dyDescent="0.2">
      <c r="A15" s="54" t="s">
        <v>106</v>
      </c>
      <c r="B15" s="11">
        <f>[11]Fevereiro!$G$5</f>
        <v>57</v>
      </c>
      <c r="C15" s="11">
        <f>[11]Fevereiro!$G$6</f>
        <v>57</v>
      </c>
      <c r="D15" s="11">
        <f>[11]Fevereiro!$G$7</f>
        <v>79</v>
      </c>
      <c r="E15" s="11">
        <f>[11]Fevereiro!$G$8</f>
        <v>44</v>
      </c>
      <c r="F15" s="11">
        <f>[11]Fevereiro!$G$9</f>
        <v>36</v>
      </c>
      <c r="G15" s="11">
        <f>[11]Fevereiro!$G$10</f>
        <v>40</v>
      </c>
      <c r="H15" s="11">
        <f>[11]Fevereiro!$G$11</f>
        <v>55</v>
      </c>
      <c r="I15" s="11">
        <f>[11]Fevereiro!$G$12</f>
        <v>44</v>
      </c>
      <c r="J15" s="11">
        <f>[11]Fevereiro!$G$13</f>
        <v>49</v>
      </c>
      <c r="K15" s="11">
        <f>[11]Fevereiro!$G$14</f>
        <v>56</v>
      </c>
      <c r="L15" s="11">
        <f>[11]Fevereiro!$G$15</f>
        <v>56</v>
      </c>
      <c r="M15" s="11">
        <f>[11]Fevereiro!$G$16</f>
        <v>49</v>
      </c>
      <c r="N15" s="11">
        <f>[11]Fevereiro!$G$17</f>
        <v>66</v>
      </c>
      <c r="O15" s="11">
        <f>[11]Fevereiro!$G$18</f>
        <v>51</v>
      </c>
      <c r="P15" s="11">
        <f>[11]Fevereiro!$G$19</f>
        <v>56</v>
      </c>
      <c r="Q15" s="11">
        <f>[11]Fevereiro!$G$20</f>
        <v>64</v>
      </c>
      <c r="R15" s="11">
        <f>[11]Fevereiro!$G$21</f>
        <v>68</v>
      </c>
      <c r="S15" s="11">
        <f>[11]Fevereiro!$G$22</f>
        <v>32</v>
      </c>
      <c r="T15" s="11">
        <f>[11]Fevereiro!$G$23</f>
        <v>63</v>
      </c>
      <c r="U15" s="11">
        <f>[11]Fevereiro!$G$24</f>
        <v>89</v>
      </c>
      <c r="V15" s="11">
        <f>[11]Fevereiro!$G$25</f>
        <v>69</v>
      </c>
      <c r="W15" s="11">
        <f>[11]Fevereiro!$G$26</f>
        <v>60</v>
      </c>
      <c r="X15" s="11">
        <f>[11]Fevereiro!$G$27</f>
        <v>55</v>
      </c>
      <c r="Y15" s="11">
        <f>[11]Fevereiro!$G$28</f>
        <v>81</v>
      </c>
      <c r="Z15" s="11">
        <f>[11]Fevereiro!$G$29</f>
        <v>61</v>
      </c>
      <c r="AA15" s="11">
        <f>[11]Fevereiro!$G$30</f>
        <v>69</v>
      </c>
      <c r="AB15" s="11">
        <f>[11]Fevereiro!$G$31</f>
        <v>68</v>
      </c>
      <c r="AC15" s="11">
        <f>[11]Fevereiro!$G$32</f>
        <v>54</v>
      </c>
      <c r="AD15" s="14">
        <f t="shared" si="1"/>
        <v>32</v>
      </c>
      <c r="AE15" s="79">
        <f t="shared" si="2"/>
        <v>58.142857142857146</v>
      </c>
    </row>
    <row r="16" spans="1:31" x14ac:dyDescent="0.2">
      <c r="A16" s="54" t="s">
        <v>153</v>
      </c>
      <c r="B16" s="11">
        <f>[12]Fevereiro!$G$5</f>
        <v>77</v>
      </c>
      <c r="C16" s="11">
        <f>[12]Fevereiro!$G$6</f>
        <v>64</v>
      </c>
      <c r="D16" s="11" t="str">
        <f>[12]Fevereiro!$G$7</f>
        <v>*</v>
      </c>
      <c r="E16" s="11">
        <f>[12]Fevereiro!$G$8</f>
        <v>89</v>
      </c>
      <c r="F16" s="11" t="str">
        <f>[12]Fevereiro!$G$9</f>
        <v>*</v>
      </c>
      <c r="G16" s="11">
        <f>[12]Fevereiro!$G$10</f>
        <v>66</v>
      </c>
      <c r="H16" s="11">
        <f>[12]Fevereiro!$G$11</f>
        <v>71</v>
      </c>
      <c r="I16" s="11">
        <f>[12]Fevereiro!$G$12</f>
        <v>48</v>
      </c>
      <c r="J16" s="11">
        <f>[12]Fevereiro!$G$13</f>
        <v>58</v>
      </c>
      <c r="K16" s="11">
        <f>[12]Fevereiro!$G$14</f>
        <v>78</v>
      </c>
      <c r="L16" s="11">
        <f>[12]Fevereiro!$G$15</f>
        <v>53</v>
      </c>
      <c r="M16" s="11">
        <f>[12]Fevereiro!$G$16</f>
        <v>62</v>
      </c>
      <c r="N16" s="11">
        <f>[12]Fevereiro!$G$17</f>
        <v>69</v>
      </c>
      <c r="O16" s="11">
        <f>[12]Fevereiro!$G$18</f>
        <v>54</v>
      </c>
      <c r="P16" s="11">
        <f>[12]Fevereiro!$G$19</f>
        <v>71</v>
      </c>
      <c r="Q16" s="11" t="str">
        <f>[12]Fevereiro!$G$20</f>
        <v>*</v>
      </c>
      <c r="R16" s="11" t="str">
        <f>[12]Fevereiro!$G$21</f>
        <v>*</v>
      </c>
      <c r="S16" s="11">
        <f>[12]Fevereiro!$G$22</f>
        <v>63</v>
      </c>
      <c r="T16" s="11">
        <f>[12]Fevereiro!$G$23</f>
        <v>69</v>
      </c>
      <c r="U16" s="11" t="str">
        <f>[12]Fevereiro!$G$24</f>
        <v>*</v>
      </c>
      <c r="V16" s="11">
        <f>[12]Fevereiro!$G$25</f>
        <v>76</v>
      </c>
      <c r="W16" s="11">
        <f>[12]Fevereiro!$G$26</f>
        <v>57</v>
      </c>
      <c r="X16" s="11">
        <f>[12]Fevereiro!$G$27</f>
        <v>73</v>
      </c>
      <c r="Y16" s="11" t="str">
        <f>[12]Fevereiro!$G$28</f>
        <v>*</v>
      </c>
      <c r="Z16" s="11">
        <f>[12]Fevereiro!$G$29</f>
        <v>55</v>
      </c>
      <c r="AA16" s="11">
        <f>[12]Fevereiro!$G$30</f>
        <v>64</v>
      </c>
      <c r="AB16" s="11">
        <f>[12]Fevereiro!$G$31</f>
        <v>46</v>
      </c>
      <c r="AC16" s="11">
        <f>[12]Fevereiro!$G$32</f>
        <v>43</v>
      </c>
      <c r="AD16" s="14">
        <f t="shared" si="1"/>
        <v>43</v>
      </c>
      <c r="AE16" s="79">
        <f t="shared" si="2"/>
        <v>63.909090909090907</v>
      </c>
    </row>
    <row r="17" spans="1:36" x14ac:dyDescent="0.2">
      <c r="A17" s="54" t="s">
        <v>2</v>
      </c>
      <c r="B17" s="11">
        <f>[13]Fevereiro!$G$5</f>
        <v>62</v>
      </c>
      <c r="C17" s="11">
        <f>[13]Fevereiro!$G$6</f>
        <v>53</v>
      </c>
      <c r="D17" s="11">
        <f>[13]Fevereiro!$G$7</f>
        <v>63</v>
      </c>
      <c r="E17" s="11">
        <f>[13]Fevereiro!$G$8</f>
        <v>67</v>
      </c>
      <c r="F17" s="11">
        <f>[13]Fevereiro!$G$9</f>
        <v>43</v>
      </c>
      <c r="G17" s="11">
        <f>[13]Fevereiro!$G$10</f>
        <v>47</v>
      </c>
      <c r="H17" s="11">
        <f>[13]Fevereiro!$G$11</f>
        <v>60</v>
      </c>
      <c r="I17" s="11">
        <f>[13]Fevereiro!$G$12</f>
        <v>46</v>
      </c>
      <c r="J17" s="11">
        <f>[13]Fevereiro!$G$13</f>
        <v>48</v>
      </c>
      <c r="K17" s="11">
        <f>[13]Fevereiro!$G$14</f>
        <v>64</v>
      </c>
      <c r="L17" s="11">
        <f>[13]Fevereiro!$G$15</f>
        <v>51</v>
      </c>
      <c r="M17" s="11">
        <f>[13]Fevereiro!$G$16</f>
        <v>58</v>
      </c>
      <c r="N17" s="11">
        <f>[13]Fevereiro!$G$17</f>
        <v>55</v>
      </c>
      <c r="O17" s="11">
        <f>[13]Fevereiro!$G$18</f>
        <v>47</v>
      </c>
      <c r="P17" s="11">
        <f>[13]Fevereiro!$G$19</f>
        <v>61</v>
      </c>
      <c r="Q17" s="11">
        <f>[13]Fevereiro!$G$20</f>
        <v>61</v>
      </c>
      <c r="R17" s="11">
        <f>[13]Fevereiro!$G$21</f>
        <v>63</v>
      </c>
      <c r="S17" s="11">
        <f>[13]Fevereiro!$G$22</f>
        <v>47</v>
      </c>
      <c r="T17" s="11">
        <f>[13]Fevereiro!$G$23</f>
        <v>59</v>
      </c>
      <c r="U17" s="11">
        <f>[13]Fevereiro!$G$24</f>
        <v>53</v>
      </c>
      <c r="V17" s="11">
        <f>[13]Fevereiro!$G$25</f>
        <v>61</v>
      </c>
      <c r="W17" s="11">
        <f>[13]Fevereiro!$G$26</f>
        <v>50</v>
      </c>
      <c r="X17" s="11">
        <f>[13]Fevereiro!$G$27</f>
        <v>57</v>
      </c>
      <c r="Y17" s="11">
        <f>[13]Fevereiro!$G$28</f>
        <v>75</v>
      </c>
      <c r="Z17" s="11">
        <f>[13]Fevereiro!$G$29</f>
        <v>51</v>
      </c>
      <c r="AA17" s="11">
        <f>[13]Fevereiro!$G$30</f>
        <v>53</v>
      </c>
      <c r="AB17" s="11">
        <f>[13]Fevereiro!$G$31</f>
        <v>41</v>
      </c>
      <c r="AC17" s="11">
        <f>[13]Fevereiro!$G$32</f>
        <v>38</v>
      </c>
      <c r="AD17" s="14">
        <f t="shared" si="1"/>
        <v>38</v>
      </c>
      <c r="AE17" s="79">
        <f t="shared" si="2"/>
        <v>54.785714285714285</v>
      </c>
      <c r="AG17" s="12" t="s">
        <v>35</v>
      </c>
    </row>
    <row r="18" spans="1:36" hidden="1" x14ac:dyDescent="0.2">
      <c r="A18" s="108" t="s">
        <v>3</v>
      </c>
      <c r="B18" s="11" t="str">
        <f>[14]Fevereiro!$G$5</f>
        <v>*</v>
      </c>
      <c r="C18" s="11" t="str">
        <f>[14]Fevereiro!$G$6</f>
        <v>*</v>
      </c>
      <c r="D18" s="11" t="str">
        <f>[14]Fevereiro!$G$7</f>
        <v>*</v>
      </c>
      <c r="E18" s="11" t="str">
        <f>[14]Fevereiro!$G$8</f>
        <v>*</v>
      </c>
      <c r="F18" s="11" t="str">
        <f>[14]Fevereiro!$G$9</f>
        <v>*</v>
      </c>
      <c r="G18" s="11" t="str">
        <f>[14]Fevereiro!$G$10</f>
        <v>*</v>
      </c>
      <c r="H18" s="11" t="str">
        <f>[14]Fevereiro!$G$11</f>
        <v>*</v>
      </c>
      <c r="I18" s="11" t="str">
        <f>[14]Fevereiro!$G$12</f>
        <v>*</v>
      </c>
      <c r="J18" s="11" t="str">
        <f>[14]Fevereiro!$G$13</f>
        <v>*</v>
      </c>
      <c r="K18" s="11" t="str">
        <f>[14]Fevereiro!$G$14</f>
        <v>*</v>
      </c>
      <c r="L18" s="11" t="str">
        <f>[14]Fevereiro!$G$15</f>
        <v>*</v>
      </c>
      <c r="M18" s="11" t="str">
        <f>[14]Fevereiro!$G$16</f>
        <v>*</v>
      </c>
      <c r="N18" s="11" t="str">
        <f>[14]Fevereiro!$G$17</f>
        <v>*</v>
      </c>
      <c r="O18" s="11" t="str">
        <f>[14]Fevereiro!$G$18</f>
        <v>*</v>
      </c>
      <c r="P18" s="11" t="str">
        <f>[14]Fevereiro!$G$19</f>
        <v>*</v>
      </c>
      <c r="Q18" s="11" t="str">
        <f>[14]Fevereiro!$G$20</f>
        <v>*</v>
      </c>
      <c r="R18" s="11" t="str">
        <f>[14]Fevereiro!$G$21</f>
        <v>*</v>
      </c>
      <c r="S18" s="11" t="str">
        <f>[14]Fevereiro!$G$22</f>
        <v>*</v>
      </c>
      <c r="T18" s="11" t="str">
        <f>[14]Fevereiro!$G$23</f>
        <v>*</v>
      </c>
      <c r="U18" s="11" t="str">
        <f>[14]Fevereiro!$G$24</f>
        <v>*</v>
      </c>
      <c r="V18" s="11" t="str">
        <f>[14]Fevereiro!$G$25</f>
        <v>*</v>
      </c>
      <c r="W18" s="11" t="str">
        <f>[14]Fevereiro!$G$26</f>
        <v>*</v>
      </c>
      <c r="X18" s="11" t="str">
        <f>[14]Fevereiro!$G$27</f>
        <v>*</v>
      </c>
      <c r="Y18" s="11" t="str">
        <f>[14]Fevereiro!$G$28</f>
        <v>*</v>
      </c>
      <c r="Z18" s="11" t="str">
        <f>[14]Fevereiro!$G$29</f>
        <v>*</v>
      </c>
      <c r="AA18" s="11" t="str">
        <f>[14]Fevereiro!$G$30</f>
        <v>*</v>
      </c>
      <c r="AB18" s="11" t="str">
        <f>[14]Fevereiro!$G$31</f>
        <v>*</v>
      </c>
      <c r="AC18" s="11" t="str">
        <f>[14]Fevereiro!$G$32</f>
        <v>*</v>
      </c>
      <c r="AD18" s="14" t="s">
        <v>211</v>
      </c>
      <c r="AE18" s="79" t="s">
        <v>211</v>
      </c>
      <c r="AF18" s="12" t="s">
        <v>35</v>
      </c>
      <c r="AG18" s="12" t="s">
        <v>35</v>
      </c>
    </row>
    <row r="19" spans="1:36" x14ac:dyDescent="0.2">
      <c r="A19" s="54" t="s">
        <v>4</v>
      </c>
      <c r="B19" s="11">
        <f>[15]Fevereiro!$G$5</f>
        <v>53</v>
      </c>
      <c r="C19" s="11">
        <f>[15]Fevereiro!$G$6</f>
        <v>47</v>
      </c>
      <c r="D19" s="11">
        <f>[15]Fevereiro!$G$7</f>
        <v>59</v>
      </c>
      <c r="E19" s="11">
        <f>[15]Fevereiro!$G$8</f>
        <v>56</v>
      </c>
      <c r="F19" s="11">
        <f>[15]Fevereiro!$G$9</f>
        <v>53</v>
      </c>
      <c r="G19" s="11">
        <f>[15]Fevereiro!$G$10</f>
        <v>49</v>
      </c>
      <c r="H19" s="11">
        <f>[15]Fevereiro!$G$11</f>
        <v>50</v>
      </c>
      <c r="I19" s="11">
        <f>[15]Fevereiro!$G$12</f>
        <v>48</v>
      </c>
      <c r="J19" s="11">
        <f>[15]Fevereiro!$G$13</f>
        <v>43</v>
      </c>
      <c r="K19" s="11">
        <f>[15]Fevereiro!$G$14</f>
        <v>53</v>
      </c>
      <c r="L19" s="11">
        <f>[15]Fevereiro!$G$15</f>
        <v>48</v>
      </c>
      <c r="M19" s="11">
        <f>[15]Fevereiro!$G$16</f>
        <v>55</v>
      </c>
      <c r="N19" s="11">
        <f>[15]Fevereiro!$G$17</f>
        <v>54</v>
      </c>
      <c r="O19" s="11">
        <f>[15]Fevereiro!$G$18</f>
        <v>47</v>
      </c>
      <c r="P19" s="11">
        <f>[15]Fevereiro!$G$19</f>
        <v>49</v>
      </c>
      <c r="Q19" s="11">
        <f>[15]Fevereiro!$G$20</f>
        <v>45</v>
      </c>
      <c r="R19" s="11">
        <f>[15]Fevereiro!$G$21</f>
        <v>51</v>
      </c>
      <c r="S19" s="11">
        <f>[15]Fevereiro!$G$22</f>
        <v>67</v>
      </c>
      <c r="T19" s="11">
        <f>[15]Fevereiro!$G$23</f>
        <v>53</v>
      </c>
      <c r="U19" s="11">
        <f>[15]Fevereiro!$G$24</f>
        <v>61</v>
      </c>
      <c r="V19" s="11">
        <f>[15]Fevereiro!$G$25</f>
        <v>52</v>
      </c>
      <c r="W19" s="11">
        <f>[15]Fevereiro!$G$26</f>
        <v>46</v>
      </c>
      <c r="X19" s="11">
        <f>[15]Fevereiro!$G$27</f>
        <v>51</v>
      </c>
      <c r="Y19" s="11">
        <f>[15]Fevereiro!$G$28</f>
        <v>52</v>
      </c>
      <c r="Z19" s="11">
        <f>[15]Fevereiro!$G$29</f>
        <v>35</v>
      </c>
      <c r="AA19" s="11">
        <f>[15]Fevereiro!$G$30</f>
        <v>52</v>
      </c>
      <c r="AB19" s="11">
        <f>[15]Fevereiro!$G$31</f>
        <v>41</v>
      </c>
      <c r="AC19" s="11">
        <f>[15]Fevereiro!$G$32</f>
        <v>31</v>
      </c>
      <c r="AD19" s="14">
        <f t="shared" si="1"/>
        <v>31</v>
      </c>
      <c r="AE19" s="79">
        <f t="shared" si="2"/>
        <v>50.035714285714285</v>
      </c>
      <c r="AI19" t="s">
        <v>35</v>
      </c>
    </row>
    <row r="20" spans="1:36" x14ac:dyDescent="0.2">
      <c r="A20" s="54" t="s">
        <v>5</v>
      </c>
      <c r="B20" s="11">
        <f>[16]Fevereiro!$G$5</f>
        <v>55</v>
      </c>
      <c r="C20" s="11">
        <f>[16]Fevereiro!$G$6</f>
        <v>55</v>
      </c>
      <c r="D20" s="11">
        <f>[16]Fevereiro!$G$7</f>
        <v>71</v>
      </c>
      <c r="E20" s="11">
        <f>[16]Fevereiro!$G$8</f>
        <v>66</v>
      </c>
      <c r="F20" s="11">
        <f>[16]Fevereiro!$G$9</f>
        <v>35</v>
      </c>
      <c r="G20" s="11">
        <f>[16]Fevereiro!$G$10</f>
        <v>58</v>
      </c>
      <c r="H20" s="11">
        <f>[16]Fevereiro!$G$11</f>
        <v>44</v>
      </c>
      <c r="I20" s="11">
        <f>[16]Fevereiro!$G$12</f>
        <v>51</v>
      </c>
      <c r="J20" s="11">
        <f>[16]Fevereiro!$G$13</f>
        <v>55</v>
      </c>
      <c r="K20" s="11">
        <f>[16]Fevereiro!$G$14</f>
        <v>61</v>
      </c>
      <c r="L20" s="11">
        <f>[16]Fevereiro!$G$15</f>
        <v>57</v>
      </c>
      <c r="M20" s="11">
        <f>[16]Fevereiro!$G$16</f>
        <v>53</v>
      </c>
      <c r="N20" s="11">
        <f>[16]Fevereiro!$G$17</f>
        <v>51</v>
      </c>
      <c r="O20" s="11">
        <f>[16]Fevereiro!$G$18</f>
        <v>54</v>
      </c>
      <c r="P20" s="11">
        <f>[16]Fevereiro!$G$19</f>
        <v>48</v>
      </c>
      <c r="Q20" s="11">
        <f>[16]Fevereiro!$G$20</f>
        <v>56</v>
      </c>
      <c r="R20" s="11">
        <f>[16]Fevereiro!$G$21</f>
        <v>66</v>
      </c>
      <c r="S20" s="11">
        <f>[16]Fevereiro!$G$22</f>
        <v>43</v>
      </c>
      <c r="T20" s="11">
        <f>[16]Fevereiro!$G$23</f>
        <v>38</v>
      </c>
      <c r="U20" s="11">
        <f>[16]Fevereiro!$G$24</f>
        <v>48</v>
      </c>
      <c r="V20" s="11">
        <f>[16]Fevereiro!$G$25</f>
        <v>57</v>
      </c>
      <c r="W20" s="11">
        <f>[16]Fevereiro!$G$26</f>
        <v>55</v>
      </c>
      <c r="X20" s="11">
        <f>[16]Fevereiro!$G$27</f>
        <v>53</v>
      </c>
      <c r="Y20" s="11">
        <f>[16]Fevereiro!$G$28</f>
        <v>50</v>
      </c>
      <c r="Z20" s="11">
        <f>[16]Fevereiro!$G$29</f>
        <v>55</v>
      </c>
      <c r="AA20" s="11">
        <f>[16]Fevereiro!$G$30</f>
        <v>52</v>
      </c>
      <c r="AB20" s="11">
        <f>[16]Fevereiro!$G$31</f>
        <v>47</v>
      </c>
      <c r="AC20" s="11">
        <f>[16]Fevereiro!$G$32</f>
        <v>52</v>
      </c>
      <c r="AD20" s="14">
        <f t="shared" si="1"/>
        <v>35</v>
      </c>
      <c r="AE20" s="79">
        <f t="shared" si="2"/>
        <v>53.071428571428569</v>
      </c>
      <c r="AF20" s="12" t="s">
        <v>35</v>
      </c>
    </row>
    <row r="21" spans="1:36" x14ac:dyDescent="0.2">
      <c r="A21" s="54" t="s">
        <v>33</v>
      </c>
      <c r="B21" s="11">
        <f>[17]Fevereiro!$G$5</f>
        <v>48</v>
      </c>
      <c r="C21" s="11">
        <f>[17]Fevereiro!$G$6</f>
        <v>45</v>
      </c>
      <c r="D21" s="11">
        <f>[17]Fevereiro!$G$7</f>
        <v>56</v>
      </c>
      <c r="E21" s="11">
        <f>[17]Fevereiro!$G$8</f>
        <v>53</v>
      </c>
      <c r="F21" s="11">
        <f>[17]Fevereiro!$G$9</f>
        <v>56</v>
      </c>
      <c r="G21" s="11">
        <f>[17]Fevereiro!$G$10</f>
        <v>52</v>
      </c>
      <c r="H21" s="11">
        <f>[17]Fevereiro!$G$11</f>
        <v>47</v>
      </c>
      <c r="I21" s="11">
        <f>[17]Fevereiro!$G$12</f>
        <v>48</v>
      </c>
      <c r="J21" s="11">
        <f>[17]Fevereiro!$G$13</f>
        <v>48</v>
      </c>
      <c r="K21" s="11">
        <f>[17]Fevereiro!$G$14</f>
        <v>59</v>
      </c>
      <c r="L21" s="11">
        <f>[17]Fevereiro!$G$15</f>
        <v>44</v>
      </c>
      <c r="M21" s="11">
        <f>[17]Fevereiro!$G$16</f>
        <v>56</v>
      </c>
      <c r="N21" s="11">
        <f>[17]Fevereiro!$G$17</f>
        <v>46</v>
      </c>
      <c r="O21" s="11">
        <f>[17]Fevereiro!$G$18</f>
        <v>45</v>
      </c>
      <c r="P21" s="11">
        <f>[17]Fevereiro!$G$19</f>
        <v>48</v>
      </c>
      <c r="Q21" s="11">
        <f>[17]Fevereiro!$G$20</f>
        <v>53</v>
      </c>
      <c r="R21" s="11">
        <f>[17]Fevereiro!$G$21</f>
        <v>58</v>
      </c>
      <c r="S21" s="11">
        <f>[17]Fevereiro!$G$22</f>
        <v>65</v>
      </c>
      <c r="T21" s="11">
        <f>[17]Fevereiro!$G$23</f>
        <v>61</v>
      </c>
      <c r="U21" s="11">
        <f>[17]Fevereiro!$G$24</f>
        <v>56</v>
      </c>
      <c r="V21" s="11">
        <f>[17]Fevereiro!$G$25</f>
        <v>66</v>
      </c>
      <c r="W21" s="11">
        <f>[17]Fevereiro!$G$26</f>
        <v>45</v>
      </c>
      <c r="X21" s="11">
        <f>[17]Fevereiro!$G$27</f>
        <v>56</v>
      </c>
      <c r="Y21" s="11">
        <f>[17]Fevereiro!$G$28</f>
        <v>49</v>
      </c>
      <c r="Z21" s="11">
        <f>[17]Fevereiro!$G$29</f>
        <v>42</v>
      </c>
      <c r="AA21" s="11">
        <f>[17]Fevereiro!$G$30</f>
        <v>51</v>
      </c>
      <c r="AB21" s="11">
        <f>[17]Fevereiro!$G$31</f>
        <v>34</v>
      </c>
      <c r="AC21" s="11">
        <f>[17]Fevereiro!$G$32</f>
        <v>32</v>
      </c>
      <c r="AD21" s="14">
        <f t="shared" si="1"/>
        <v>32</v>
      </c>
      <c r="AE21" s="79">
        <f t="shared" si="2"/>
        <v>50.678571428571431</v>
      </c>
      <c r="AG21" t="s">
        <v>35</v>
      </c>
      <c r="AI21" t="s">
        <v>35</v>
      </c>
    </row>
    <row r="22" spans="1:36" x14ac:dyDescent="0.2">
      <c r="A22" s="54" t="s">
        <v>6</v>
      </c>
      <c r="B22" s="11">
        <f>[18]Fevereiro!$G$5</f>
        <v>48</v>
      </c>
      <c r="C22" s="11">
        <f>[18]Fevereiro!$G$6</f>
        <v>38</v>
      </c>
      <c r="D22" s="11">
        <f>[18]Fevereiro!$G$7</f>
        <v>66</v>
      </c>
      <c r="E22" s="11">
        <f>[18]Fevereiro!$G$8</f>
        <v>50</v>
      </c>
      <c r="F22" s="11">
        <f>[18]Fevereiro!$G$9</f>
        <v>54</v>
      </c>
      <c r="G22" s="11">
        <f>[18]Fevereiro!$G$10</f>
        <v>47</v>
      </c>
      <c r="H22" s="11">
        <f>[18]Fevereiro!$G$11</f>
        <v>49</v>
      </c>
      <c r="I22" s="11">
        <f>[18]Fevereiro!$G$12</f>
        <v>41</v>
      </c>
      <c r="J22" s="11">
        <f>[18]Fevereiro!$G$13</f>
        <v>53</v>
      </c>
      <c r="K22" s="11">
        <f>[18]Fevereiro!$G$14</f>
        <v>80</v>
      </c>
      <c r="L22" s="11">
        <f>[18]Fevereiro!$G$15</f>
        <v>43</v>
      </c>
      <c r="M22" s="11">
        <f>[18]Fevereiro!$G$16</f>
        <v>49</v>
      </c>
      <c r="N22" s="11">
        <f>[18]Fevereiro!$G$17</f>
        <v>43</v>
      </c>
      <c r="O22" s="11">
        <f>[18]Fevereiro!$G$18</f>
        <v>43</v>
      </c>
      <c r="P22" s="11">
        <f>[18]Fevereiro!$G$19</f>
        <v>51</v>
      </c>
      <c r="Q22" s="11">
        <f>[18]Fevereiro!$G$20</f>
        <v>52</v>
      </c>
      <c r="R22" s="11">
        <f>[18]Fevereiro!$G$21</f>
        <v>72</v>
      </c>
      <c r="S22" s="11">
        <f>[18]Fevereiro!$G$22</f>
        <v>45</v>
      </c>
      <c r="T22" s="11">
        <f>[18]Fevereiro!$G$23</f>
        <v>51</v>
      </c>
      <c r="U22" s="11">
        <f>[18]Fevereiro!$G$24</f>
        <v>54</v>
      </c>
      <c r="V22" s="11">
        <f>[18]Fevereiro!$G$25</f>
        <v>53</v>
      </c>
      <c r="W22" s="11">
        <f>[18]Fevereiro!$G$26</f>
        <v>46</v>
      </c>
      <c r="X22" s="11">
        <f>[18]Fevereiro!$G$27</f>
        <v>48</v>
      </c>
      <c r="Y22" s="11">
        <f>[18]Fevereiro!$G$28</f>
        <v>52</v>
      </c>
      <c r="Z22" s="11">
        <f>[18]Fevereiro!$G$29</f>
        <v>47</v>
      </c>
      <c r="AA22" s="11">
        <f>[18]Fevereiro!$G$30</f>
        <v>46</v>
      </c>
      <c r="AB22" s="11">
        <f>[18]Fevereiro!$G$31</f>
        <v>39</v>
      </c>
      <c r="AC22" s="11">
        <f>[18]Fevereiro!$G$32</f>
        <v>55</v>
      </c>
      <c r="AD22" s="14">
        <f t="shared" si="1"/>
        <v>38</v>
      </c>
      <c r="AE22" s="79">
        <f t="shared" si="2"/>
        <v>50.535714285714285</v>
      </c>
      <c r="AH22" t="s">
        <v>35</v>
      </c>
      <c r="AI22" t="s">
        <v>35</v>
      </c>
    </row>
    <row r="23" spans="1:36" x14ac:dyDescent="0.2">
      <c r="A23" s="54" t="s">
        <v>7</v>
      </c>
      <c r="B23" s="11">
        <f>[19]Fevereiro!$G$5</f>
        <v>56</v>
      </c>
      <c r="C23" s="11">
        <f>[19]Fevereiro!$G$6</f>
        <v>48</v>
      </c>
      <c r="D23" s="11">
        <f>[19]Fevereiro!$G$7</f>
        <v>78</v>
      </c>
      <c r="E23" s="11">
        <f>[19]Fevereiro!$G$8</f>
        <v>39</v>
      </c>
      <c r="F23" s="11">
        <f>[19]Fevereiro!$G$9</f>
        <v>33</v>
      </c>
      <c r="G23" s="11">
        <f>[19]Fevereiro!$G$10</f>
        <v>40</v>
      </c>
      <c r="H23" s="11">
        <f>[19]Fevereiro!$G$11</f>
        <v>55</v>
      </c>
      <c r="I23" s="11">
        <f>[19]Fevereiro!$G$12</f>
        <v>39</v>
      </c>
      <c r="J23" s="11">
        <f>[19]Fevereiro!$G$13</f>
        <v>45</v>
      </c>
      <c r="K23" s="11">
        <f>[19]Fevereiro!$G$14</f>
        <v>58</v>
      </c>
      <c r="L23" s="11">
        <f>[19]Fevereiro!$G$15</f>
        <v>53</v>
      </c>
      <c r="M23" s="11">
        <f>[19]Fevereiro!$G$16</f>
        <v>50</v>
      </c>
      <c r="N23" s="11">
        <f>[19]Fevereiro!$G$17</f>
        <v>69</v>
      </c>
      <c r="O23" s="11">
        <f>[19]Fevereiro!$G$18</f>
        <v>45</v>
      </c>
      <c r="P23" s="11">
        <f>[19]Fevereiro!$G$19</f>
        <v>63</v>
      </c>
      <c r="Q23" s="11">
        <f>[19]Fevereiro!$G$20</f>
        <v>52</v>
      </c>
      <c r="R23" s="11">
        <f>[19]Fevereiro!$G$21</f>
        <v>58</v>
      </c>
      <c r="S23" s="11">
        <f>[19]Fevereiro!$G$22</f>
        <v>34</v>
      </c>
      <c r="T23" s="11">
        <f>[19]Fevereiro!$G$23</f>
        <v>52</v>
      </c>
      <c r="U23" s="11">
        <f>[19]Fevereiro!$G$24</f>
        <v>63</v>
      </c>
      <c r="V23" s="11">
        <f>[19]Fevereiro!$G$25</f>
        <v>66</v>
      </c>
      <c r="W23" s="11">
        <f>[19]Fevereiro!$G$26</f>
        <v>55</v>
      </c>
      <c r="X23" s="11">
        <f>[19]Fevereiro!$G$27</f>
        <v>52</v>
      </c>
      <c r="Y23" s="11">
        <f>[19]Fevereiro!$G$28</f>
        <v>70</v>
      </c>
      <c r="Z23" s="11">
        <f>[19]Fevereiro!$G$29</f>
        <v>51</v>
      </c>
      <c r="AA23" s="11">
        <f>[19]Fevereiro!$G$30</f>
        <v>64</v>
      </c>
      <c r="AB23" s="11">
        <f>[19]Fevereiro!$G$31</f>
        <v>56</v>
      </c>
      <c r="AC23" s="11">
        <f>[19]Fevereiro!$G$32</f>
        <v>50</v>
      </c>
      <c r="AD23" s="14">
        <f t="shared" si="1"/>
        <v>33</v>
      </c>
      <c r="AE23" s="79">
        <f t="shared" si="2"/>
        <v>53.357142857142854</v>
      </c>
      <c r="AG23" t="s">
        <v>35</v>
      </c>
      <c r="AH23" t="s">
        <v>35</v>
      </c>
    </row>
    <row r="24" spans="1:36" hidden="1" x14ac:dyDescent="0.2">
      <c r="A24" s="108" t="s">
        <v>154</v>
      </c>
      <c r="B24" s="11" t="str">
        <f>[20]Fevereiro!$G$5</f>
        <v>*</v>
      </c>
      <c r="C24" s="11" t="str">
        <f>[20]Fevereiro!$G$6</f>
        <v>*</v>
      </c>
      <c r="D24" s="11" t="str">
        <f>[20]Fevereiro!$G$7</f>
        <v>*</v>
      </c>
      <c r="E24" s="11" t="str">
        <f>[20]Fevereiro!$G$8</f>
        <v>*</v>
      </c>
      <c r="F24" s="11" t="str">
        <f>[20]Fevereiro!$G$9</f>
        <v>*</v>
      </c>
      <c r="G24" s="11" t="str">
        <f>[20]Fevereiro!$G$10</f>
        <v>*</v>
      </c>
      <c r="H24" s="11" t="str">
        <f>[20]Fevereiro!$G$11</f>
        <v>*</v>
      </c>
      <c r="I24" s="11" t="str">
        <f>[20]Fevereiro!$G$12</f>
        <v>*</v>
      </c>
      <c r="J24" s="11" t="str">
        <f>[20]Fevereiro!$G$13</f>
        <v>*</v>
      </c>
      <c r="K24" s="11" t="str">
        <f>[20]Fevereiro!$G$14</f>
        <v>*</v>
      </c>
      <c r="L24" s="11" t="str">
        <f>[20]Fevereiro!$G$15</f>
        <v>*</v>
      </c>
      <c r="M24" s="11" t="str">
        <f>[20]Fevereiro!$G$16</f>
        <v>*</v>
      </c>
      <c r="N24" s="11" t="str">
        <f>[20]Fevereiro!$G$17</f>
        <v>*</v>
      </c>
      <c r="O24" s="11" t="str">
        <f>[20]Fevereiro!$G$18</f>
        <v>*</v>
      </c>
      <c r="P24" s="11" t="str">
        <f>[20]Fevereiro!$G$19</f>
        <v>*</v>
      </c>
      <c r="Q24" s="11" t="str">
        <f>[20]Fevereiro!$G$20</f>
        <v>*</v>
      </c>
      <c r="R24" s="11" t="str">
        <f>[20]Fevereiro!$G$21</f>
        <v>*</v>
      </c>
      <c r="S24" s="11" t="str">
        <f>[20]Fevereiro!$G$22</f>
        <v>*</v>
      </c>
      <c r="T24" s="11" t="str">
        <f>[20]Fevereiro!$G$23</f>
        <v>*</v>
      </c>
      <c r="U24" s="11" t="str">
        <f>[20]Fevereiro!$G$24</f>
        <v>*</v>
      </c>
      <c r="V24" s="11" t="str">
        <f>[20]Fevereiro!$G$25</f>
        <v>*</v>
      </c>
      <c r="W24" s="11" t="str">
        <f>[20]Fevereiro!$G$26</f>
        <v>*</v>
      </c>
      <c r="X24" s="11" t="str">
        <f>[20]Fevereiro!$G$27</f>
        <v>*</v>
      </c>
      <c r="Y24" s="11" t="str">
        <f>[20]Fevereiro!$G$28</f>
        <v>*</v>
      </c>
      <c r="Z24" s="11" t="str">
        <f>[20]Fevereiro!$G$29</f>
        <v>*</v>
      </c>
      <c r="AA24" s="11" t="str">
        <f>[20]Fevereiro!$G$30</f>
        <v>*</v>
      </c>
      <c r="AB24" s="11" t="str">
        <f>[20]Fevereiro!$G$31</f>
        <v>*</v>
      </c>
      <c r="AC24" s="11" t="str">
        <f>[20]Fevereiro!$G$32</f>
        <v>*</v>
      </c>
      <c r="AD24" s="14" t="s">
        <v>211</v>
      </c>
      <c r="AE24" s="79" t="s">
        <v>211</v>
      </c>
      <c r="AG24" t="s">
        <v>35</v>
      </c>
    </row>
    <row r="25" spans="1:36" hidden="1" x14ac:dyDescent="0.2">
      <c r="A25" s="108" t="s">
        <v>155</v>
      </c>
      <c r="B25" s="11" t="str">
        <f>[21]Fevereiro!$G$5</f>
        <v>*</v>
      </c>
      <c r="C25" s="11" t="str">
        <f>[21]Fevereiro!$G$6</f>
        <v>*</v>
      </c>
      <c r="D25" s="11" t="str">
        <f>[21]Fevereiro!$G$7</f>
        <v>*</v>
      </c>
      <c r="E25" s="11" t="str">
        <f>[21]Fevereiro!$G$8</f>
        <v>*</v>
      </c>
      <c r="F25" s="11" t="str">
        <f>[21]Fevereiro!$G$9</f>
        <v>*</v>
      </c>
      <c r="G25" s="11" t="str">
        <f>[21]Fevereiro!$G$10</f>
        <v>*</v>
      </c>
      <c r="H25" s="11" t="str">
        <f>[21]Fevereiro!$G$11</f>
        <v>*</v>
      </c>
      <c r="I25" s="11" t="str">
        <f>[21]Fevereiro!$G$12</f>
        <v>*</v>
      </c>
      <c r="J25" s="11" t="str">
        <f>[21]Fevereiro!$G$13</f>
        <v>*</v>
      </c>
      <c r="K25" s="11" t="str">
        <f>[21]Fevereiro!$G$14</f>
        <v>*</v>
      </c>
      <c r="L25" s="11" t="str">
        <f>[21]Fevereiro!$G$15</f>
        <v>*</v>
      </c>
      <c r="M25" s="11" t="str">
        <f>[21]Fevereiro!$G$16</f>
        <v>*</v>
      </c>
      <c r="N25" s="11" t="str">
        <f>[21]Fevereiro!$G$17</f>
        <v>*</v>
      </c>
      <c r="O25" s="11" t="str">
        <f>[21]Fevereiro!$G$18</f>
        <v>*</v>
      </c>
      <c r="P25" s="11" t="str">
        <f>[21]Fevereiro!$G$19</f>
        <v>*</v>
      </c>
      <c r="Q25" s="11" t="str">
        <f>[21]Fevereiro!$G$20</f>
        <v>*</v>
      </c>
      <c r="R25" s="11" t="str">
        <f>[21]Fevereiro!$G$21</f>
        <v>*</v>
      </c>
      <c r="S25" s="11" t="str">
        <f>[21]Fevereiro!$G$22</f>
        <v>*</v>
      </c>
      <c r="T25" s="11" t="str">
        <f>[21]Fevereiro!$G$23</f>
        <v>*</v>
      </c>
      <c r="U25" s="11" t="str">
        <f>[21]Fevereiro!$G$24</f>
        <v>*</v>
      </c>
      <c r="V25" s="11" t="str">
        <f>[21]Fevereiro!$G$25</f>
        <v>*</v>
      </c>
      <c r="W25" s="11" t="str">
        <f>[21]Fevereiro!$G$26</f>
        <v>*</v>
      </c>
      <c r="X25" s="11" t="str">
        <f>[21]Fevereiro!$G$27</f>
        <v>*</v>
      </c>
      <c r="Y25" s="11" t="str">
        <f>[21]Fevereiro!$G$28</f>
        <v>*</v>
      </c>
      <c r="Z25" s="11" t="str">
        <f>[21]Fevereiro!$G$29</f>
        <v>*</v>
      </c>
      <c r="AA25" s="11" t="str">
        <f>[21]Fevereiro!$G$30</f>
        <v>*</v>
      </c>
      <c r="AB25" s="11" t="str">
        <f>[21]Fevereiro!$G$31</f>
        <v>*</v>
      </c>
      <c r="AC25" s="11" t="str">
        <f>[21]Fevereiro!$G$32</f>
        <v>*</v>
      </c>
      <c r="AD25" s="14" t="s">
        <v>211</v>
      </c>
      <c r="AE25" s="79" t="s">
        <v>211</v>
      </c>
      <c r="AF25" s="12" t="s">
        <v>35</v>
      </c>
      <c r="AG25" t="s">
        <v>35</v>
      </c>
    </row>
    <row r="26" spans="1:36" x14ac:dyDescent="0.2">
      <c r="A26" s="54" t="s">
        <v>156</v>
      </c>
      <c r="B26" s="11">
        <f>[22]Fevereiro!$G$5</f>
        <v>58</v>
      </c>
      <c r="C26" s="11">
        <f>[22]Fevereiro!$G$6</f>
        <v>56</v>
      </c>
      <c r="D26" s="11">
        <f>[22]Fevereiro!$G$7</f>
        <v>75</v>
      </c>
      <c r="E26" s="11">
        <f>[22]Fevereiro!$G$8</f>
        <v>54</v>
      </c>
      <c r="F26" s="11">
        <f>[22]Fevereiro!$G$9</f>
        <v>40</v>
      </c>
      <c r="G26" s="11">
        <f>[22]Fevereiro!$G$10</f>
        <v>46</v>
      </c>
      <c r="H26" s="11">
        <f>[22]Fevereiro!$G$11</f>
        <v>61</v>
      </c>
      <c r="I26" s="11">
        <f>[22]Fevereiro!$G$12</f>
        <v>41</v>
      </c>
      <c r="J26" s="11">
        <f>[22]Fevereiro!$G$13</f>
        <v>51</v>
      </c>
      <c r="K26" s="11">
        <f>[22]Fevereiro!$G$14</f>
        <v>60</v>
      </c>
      <c r="L26" s="11">
        <f>[22]Fevereiro!$G$15</f>
        <v>56</v>
      </c>
      <c r="M26" s="11">
        <f>[22]Fevereiro!$G$16</f>
        <v>55</v>
      </c>
      <c r="N26" s="11">
        <f>[22]Fevereiro!$G$17</f>
        <v>68</v>
      </c>
      <c r="O26" s="11">
        <f>[22]Fevereiro!$G$18</f>
        <v>51</v>
      </c>
      <c r="P26" s="11">
        <f>[22]Fevereiro!$G$19</f>
        <v>61</v>
      </c>
      <c r="Q26" s="11">
        <f>[22]Fevereiro!$G$20</f>
        <v>56</v>
      </c>
      <c r="R26" s="11">
        <f>[22]Fevereiro!$G$21</f>
        <v>59</v>
      </c>
      <c r="S26" s="11">
        <f>[22]Fevereiro!$G$22</f>
        <v>33</v>
      </c>
      <c r="T26" s="11">
        <f>[22]Fevereiro!$G$23</f>
        <v>48</v>
      </c>
      <c r="U26" s="11">
        <f>[22]Fevereiro!$G$24</f>
        <v>62</v>
      </c>
      <c r="V26" s="11">
        <f>[22]Fevereiro!$G$25</f>
        <v>66</v>
      </c>
      <c r="W26" s="11">
        <f>[22]Fevereiro!$G$26</f>
        <v>57</v>
      </c>
      <c r="X26" s="11">
        <f>[22]Fevereiro!$G$27</f>
        <v>53</v>
      </c>
      <c r="Y26" s="11">
        <f>[22]Fevereiro!$G$28</f>
        <v>82</v>
      </c>
      <c r="Z26" s="11">
        <f>[22]Fevereiro!$G$29</f>
        <v>52</v>
      </c>
      <c r="AA26" s="11">
        <f>[22]Fevereiro!$G$30</f>
        <v>63</v>
      </c>
      <c r="AB26" s="11">
        <f>[22]Fevereiro!$G$31</f>
        <v>50</v>
      </c>
      <c r="AC26" s="11">
        <f>[22]Fevereiro!$G$32</f>
        <v>47</v>
      </c>
      <c r="AD26" s="14">
        <f t="shared" si="1"/>
        <v>33</v>
      </c>
      <c r="AE26" s="79">
        <f t="shared" si="2"/>
        <v>55.75</v>
      </c>
      <c r="AG26" t="s">
        <v>35</v>
      </c>
      <c r="AJ26" t="s">
        <v>35</v>
      </c>
    </row>
    <row r="27" spans="1:36" x14ac:dyDescent="0.2">
      <c r="A27" s="54" t="s">
        <v>8</v>
      </c>
      <c r="B27" s="11">
        <f>[23]Fevereiro!$G$5</f>
        <v>55</v>
      </c>
      <c r="C27" s="11">
        <f>[23]Fevereiro!$G$6</f>
        <v>57</v>
      </c>
      <c r="D27" s="11">
        <f>[23]Fevereiro!$G$7</f>
        <v>72</v>
      </c>
      <c r="E27" s="11">
        <f>[23]Fevereiro!$G$8</f>
        <v>42</v>
      </c>
      <c r="F27" s="11">
        <f>[23]Fevereiro!$G$9</f>
        <v>31</v>
      </c>
      <c r="G27" s="11">
        <f>[23]Fevereiro!$G$10</f>
        <v>32</v>
      </c>
      <c r="H27" s="11">
        <f>[23]Fevereiro!$G$11</f>
        <v>26</v>
      </c>
      <c r="I27" s="11">
        <f>[23]Fevereiro!$G$12</f>
        <v>34</v>
      </c>
      <c r="J27" s="11">
        <f>[23]Fevereiro!$G$13</f>
        <v>45</v>
      </c>
      <c r="K27" s="11">
        <f>[23]Fevereiro!$G$14</f>
        <v>50</v>
      </c>
      <c r="L27" s="11">
        <f>[23]Fevereiro!$G$15</f>
        <v>56</v>
      </c>
      <c r="M27" s="11">
        <f>[23]Fevereiro!$G$16</f>
        <v>45</v>
      </c>
      <c r="N27" s="11">
        <f>[23]Fevereiro!$G$17</f>
        <v>62</v>
      </c>
      <c r="O27" s="11">
        <f>[23]Fevereiro!$G$18</f>
        <v>54</v>
      </c>
      <c r="P27" s="11">
        <f>[23]Fevereiro!$G$19</f>
        <v>57</v>
      </c>
      <c r="Q27" s="11">
        <f>[23]Fevereiro!$G$20</f>
        <v>77</v>
      </c>
      <c r="R27" s="11">
        <f>[23]Fevereiro!$G$21</f>
        <v>72</v>
      </c>
      <c r="S27" s="11">
        <f>[23]Fevereiro!$G$22</f>
        <v>35</v>
      </c>
      <c r="T27" s="11">
        <f>[23]Fevereiro!$G$23</f>
        <v>53</v>
      </c>
      <c r="U27" s="11">
        <f>[23]Fevereiro!$G$24</f>
        <v>79</v>
      </c>
      <c r="V27" s="11">
        <f>[23]Fevereiro!$G$25</f>
        <v>68</v>
      </c>
      <c r="W27" s="11">
        <f>[23]Fevereiro!$G$26</f>
        <v>64</v>
      </c>
      <c r="X27" s="11">
        <f>[23]Fevereiro!$G$27</f>
        <v>76</v>
      </c>
      <c r="Y27" s="11">
        <f>[23]Fevereiro!$G$28</f>
        <v>79</v>
      </c>
      <c r="Z27" s="11">
        <f>[23]Fevereiro!$G$29</f>
        <v>61</v>
      </c>
      <c r="AA27" s="11">
        <f>[23]Fevereiro!$G$30</f>
        <v>71</v>
      </c>
      <c r="AB27" s="11">
        <f>[23]Fevereiro!$G$31</f>
        <v>63</v>
      </c>
      <c r="AC27" s="11">
        <f>[23]Fevereiro!$G$32</f>
        <v>57</v>
      </c>
      <c r="AD27" s="14">
        <f t="shared" si="1"/>
        <v>26</v>
      </c>
      <c r="AE27" s="79">
        <f t="shared" si="2"/>
        <v>56.178571428571431</v>
      </c>
      <c r="AG27" t="s">
        <v>35</v>
      </c>
      <c r="AH27" t="s">
        <v>35</v>
      </c>
      <c r="AI27" t="s">
        <v>35</v>
      </c>
    </row>
    <row r="28" spans="1:36" hidden="1" x14ac:dyDescent="0.2">
      <c r="A28" s="54" t="s">
        <v>9</v>
      </c>
      <c r="B28" s="11" t="str">
        <f>[24]Fevereiro!$G$5</f>
        <v>*</v>
      </c>
      <c r="C28" s="11" t="str">
        <f>[24]Fevereiro!$G$6</f>
        <v>*</v>
      </c>
      <c r="D28" s="11" t="str">
        <f>[24]Fevereiro!$G$7</f>
        <v>*</v>
      </c>
      <c r="E28" s="11" t="str">
        <f>[24]Fevereiro!$G$8</f>
        <v>*</v>
      </c>
      <c r="F28" s="11" t="str">
        <f>[24]Fevereiro!$G$9</f>
        <v>*</v>
      </c>
      <c r="G28" s="11" t="str">
        <f>[24]Fevereiro!$G$10</f>
        <v>*</v>
      </c>
      <c r="H28" s="11" t="str">
        <f>[24]Fevereiro!$G$11</f>
        <v>*</v>
      </c>
      <c r="I28" s="11" t="str">
        <f>[24]Fevereiro!$G$12</f>
        <v>*</v>
      </c>
      <c r="J28" s="11" t="str">
        <f>[24]Fevereiro!$G$13</f>
        <v>*</v>
      </c>
      <c r="K28" s="11" t="str">
        <f>[24]Fevereiro!$G$14</f>
        <v>*</v>
      </c>
      <c r="L28" s="11" t="str">
        <f>[24]Fevereiro!$G$15</f>
        <v>*</v>
      </c>
      <c r="M28" s="11" t="str">
        <f>[24]Fevereiro!$G$16</f>
        <v>*</v>
      </c>
      <c r="N28" s="11" t="str">
        <f>[24]Fevereiro!$G$17</f>
        <v>*</v>
      </c>
      <c r="O28" s="11" t="str">
        <f>[24]Fevereiro!$G$18</f>
        <v>*</v>
      </c>
      <c r="P28" s="11" t="str">
        <f>[24]Fevereiro!$G$19</f>
        <v>*</v>
      </c>
      <c r="Q28" s="11" t="str">
        <f>[24]Fevereiro!$G$20</f>
        <v>*</v>
      </c>
      <c r="R28" s="11" t="str">
        <f>[24]Fevereiro!$G$21</f>
        <v>*</v>
      </c>
      <c r="S28" s="11" t="str">
        <f>[24]Fevereiro!$G$22</f>
        <v>*</v>
      </c>
      <c r="T28" s="11" t="str">
        <f>[24]Fevereiro!$G$23</f>
        <v>*</v>
      </c>
      <c r="U28" s="11" t="str">
        <f>[24]Fevereiro!$G$24</f>
        <v>*</v>
      </c>
      <c r="V28" s="11" t="str">
        <f>[24]Fevereiro!$G$25</f>
        <v>*</v>
      </c>
      <c r="W28" s="11" t="str">
        <f>[24]Fevereiro!$G$26</f>
        <v>*</v>
      </c>
      <c r="X28" s="11" t="str">
        <f>[24]Fevereiro!$G$27</f>
        <v>*</v>
      </c>
      <c r="Y28" s="11" t="str">
        <f>[24]Fevereiro!$G$28</f>
        <v>*</v>
      </c>
      <c r="Z28" s="11" t="str">
        <f>[24]Fevereiro!$G$29</f>
        <v>*</v>
      </c>
      <c r="AA28" s="11" t="str">
        <f>[24]Fevereiro!$G$30</f>
        <v>*</v>
      </c>
      <c r="AB28" s="11" t="str">
        <f>[24]Fevereiro!$G$31</f>
        <v>*</v>
      </c>
      <c r="AC28" s="11" t="str">
        <f>[24]Fevereiro!$G$32</f>
        <v>*</v>
      </c>
      <c r="AD28" s="14" t="s">
        <v>211</v>
      </c>
      <c r="AE28" s="79" t="s">
        <v>211</v>
      </c>
      <c r="AI28" t="s">
        <v>35</v>
      </c>
    </row>
    <row r="29" spans="1:36" x14ac:dyDescent="0.2">
      <c r="A29" s="54" t="s">
        <v>32</v>
      </c>
      <c r="B29" s="11">
        <f>[25]Fevereiro!$G$5</f>
        <v>54</v>
      </c>
      <c r="C29" s="11">
        <f>[25]Fevereiro!$G$6</f>
        <v>53</v>
      </c>
      <c r="D29" s="11">
        <f>[25]Fevereiro!$G$7</f>
        <v>77</v>
      </c>
      <c r="E29" s="11">
        <f>[25]Fevereiro!$G$8</f>
        <v>47</v>
      </c>
      <c r="F29" s="11">
        <f>[25]Fevereiro!$G$9</f>
        <v>36</v>
      </c>
      <c r="G29" s="11">
        <f>[25]Fevereiro!$G$10</f>
        <v>43</v>
      </c>
      <c r="H29" s="11">
        <f>[25]Fevereiro!$G$11</f>
        <v>41</v>
      </c>
      <c r="I29" s="11">
        <f>[25]Fevereiro!$G$12</f>
        <v>40</v>
      </c>
      <c r="J29" s="11">
        <f>[25]Fevereiro!$G$13</f>
        <v>42</v>
      </c>
      <c r="K29" s="11">
        <f>[25]Fevereiro!$G$14</f>
        <v>69</v>
      </c>
      <c r="L29" s="11">
        <f>[25]Fevereiro!$G$15</f>
        <v>48</v>
      </c>
      <c r="M29" s="11">
        <f>[25]Fevereiro!$G$16</f>
        <v>57</v>
      </c>
      <c r="N29" s="11">
        <f>[25]Fevereiro!$G$17</f>
        <v>66</v>
      </c>
      <c r="O29" s="11">
        <f>[25]Fevereiro!$G$18</f>
        <v>45</v>
      </c>
      <c r="P29" s="11">
        <f>[25]Fevereiro!$G$19</f>
        <v>59</v>
      </c>
      <c r="Q29" s="11">
        <f>[25]Fevereiro!$G$20</f>
        <v>58</v>
      </c>
      <c r="R29" s="11">
        <f>[25]Fevereiro!$G$21</f>
        <v>53</v>
      </c>
      <c r="S29" s="11">
        <f>[25]Fevereiro!$G$22</f>
        <v>29</v>
      </c>
      <c r="T29" s="11">
        <f>[25]Fevereiro!$G$23</f>
        <v>45</v>
      </c>
      <c r="U29" s="11">
        <f>[25]Fevereiro!$G$24</f>
        <v>55</v>
      </c>
      <c r="V29" s="11">
        <f>[25]Fevereiro!$G$25</f>
        <v>66</v>
      </c>
      <c r="W29" s="11">
        <f>[25]Fevereiro!$G$26</f>
        <v>45</v>
      </c>
      <c r="X29" s="11">
        <f>[25]Fevereiro!$G$27</f>
        <v>59</v>
      </c>
      <c r="Y29" s="11">
        <f>[25]Fevereiro!$G$28</f>
        <v>81</v>
      </c>
      <c r="Z29" s="11">
        <f>[25]Fevereiro!$G$29</f>
        <v>54</v>
      </c>
      <c r="AA29" s="11">
        <f>[25]Fevereiro!$G$30</f>
        <v>60</v>
      </c>
      <c r="AB29" s="11" t="str">
        <f>[25]Fevereiro!$G$31</f>
        <v>*</v>
      </c>
      <c r="AC29" s="11" t="str">
        <f>[25]Fevereiro!$G$32</f>
        <v>*</v>
      </c>
      <c r="AD29" s="14">
        <f t="shared" si="1"/>
        <v>29</v>
      </c>
      <c r="AE29" s="79">
        <f t="shared" si="2"/>
        <v>53.153846153846153</v>
      </c>
      <c r="AH29" t="s">
        <v>35</v>
      </c>
      <c r="AI29" t="s">
        <v>35</v>
      </c>
    </row>
    <row r="30" spans="1:36" hidden="1" x14ac:dyDescent="0.2">
      <c r="A30" s="108" t="s">
        <v>10</v>
      </c>
      <c r="B30" s="11" t="str">
        <f>[26]Fevereiro!$G$5</f>
        <v>*</v>
      </c>
      <c r="C30" s="11" t="str">
        <f>[26]Fevereiro!$G$6</f>
        <v>*</v>
      </c>
      <c r="D30" s="11" t="str">
        <f>[26]Fevereiro!$G$7</f>
        <v>*</v>
      </c>
      <c r="E30" s="11" t="str">
        <f>[26]Fevereiro!$G$8</f>
        <v>*</v>
      </c>
      <c r="F30" s="11" t="str">
        <f>[26]Fevereiro!$G$9</f>
        <v>*</v>
      </c>
      <c r="G30" s="11" t="str">
        <f>[26]Fevereiro!$G$10</f>
        <v>*</v>
      </c>
      <c r="H30" s="11" t="str">
        <f>[26]Fevereiro!$G$11</f>
        <v>*</v>
      </c>
      <c r="I30" s="11" t="str">
        <f>[26]Fevereiro!$G$12</f>
        <v>*</v>
      </c>
      <c r="J30" s="11" t="str">
        <f>[26]Fevereiro!$G$13</f>
        <v>*</v>
      </c>
      <c r="K30" s="11" t="str">
        <f>[26]Fevereiro!$G$14</f>
        <v>*</v>
      </c>
      <c r="L30" s="11" t="str">
        <f>[26]Fevereiro!$G$15</f>
        <v>*</v>
      </c>
      <c r="M30" s="11" t="str">
        <f>[26]Fevereiro!$G$16</f>
        <v>*</v>
      </c>
      <c r="N30" s="11" t="str">
        <f>[26]Fevereiro!$G$17</f>
        <v>*</v>
      </c>
      <c r="O30" s="11" t="str">
        <f>[26]Fevereiro!$G$18</f>
        <v>*</v>
      </c>
      <c r="P30" s="11" t="str">
        <f>[26]Fevereiro!$G$19</f>
        <v>*</v>
      </c>
      <c r="Q30" s="11" t="str">
        <f>[26]Fevereiro!$G$20</f>
        <v>*</v>
      </c>
      <c r="R30" s="11" t="str">
        <f>[26]Fevereiro!$G$21</f>
        <v>*</v>
      </c>
      <c r="S30" s="11" t="str">
        <f>[26]Fevereiro!$G$22</f>
        <v>*</v>
      </c>
      <c r="T30" s="11" t="str">
        <f>[26]Fevereiro!$G$23</f>
        <v>*</v>
      </c>
      <c r="U30" s="11" t="str">
        <f>[26]Fevereiro!$G$24</f>
        <v>*</v>
      </c>
      <c r="V30" s="11" t="str">
        <f>[26]Fevereiro!$G$25</f>
        <v>*</v>
      </c>
      <c r="W30" s="11" t="str">
        <f>[26]Fevereiro!$G$26</f>
        <v>*</v>
      </c>
      <c r="X30" s="11" t="str">
        <f>[26]Fevereiro!$G$27</f>
        <v>*</v>
      </c>
      <c r="Y30" s="11" t="str">
        <f>[26]Fevereiro!$G$28</f>
        <v>*</v>
      </c>
      <c r="Z30" s="11" t="str">
        <f>[26]Fevereiro!$G$29</f>
        <v>*</v>
      </c>
      <c r="AA30" s="11" t="str">
        <f>[26]Fevereiro!$G$30</f>
        <v>*</v>
      </c>
      <c r="AB30" s="11" t="str">
        <f>[26]Fevereiro!$G$31</f>
        <v>*</v>
      </c>
      <c r="AC30" s="11" t="str">
        <f>[26]Fevereiro!$G$32</f>
        <v>*</v>
      </c>
      <c r="AD30" s="14" t="s">
        <v>211</v>
      </c>
      <c r="AE30" s="79" t="s">
        <v>211</v>
      </c>
      <c r="AH30" t="s">
        <v>35</v>
      </c>
      <c r="AI30" t="s">
        <v>35</v>
      </c>
    </row>
    <row r="31" spans="1:36" hidden="1" x14ac:dyDescent="0.2">
      <c r="A31" s="108" t="s">
        <v>157</v>
      </c>
      <c r="B31" s="11" t="str">
        <f>[27]Fevereiro!$G$5</f>
        <v>*</v>
      </c>
      <c r="C31" s="11" t="str">
        <f>[27]Fevereiro!$G$6</f>
        <v>*</v>
      </c>
      <c r="D31" s="11" t="str">
        <f>[27]Fevereiro!$G$7</f>
        <v>*</v>
      </c>
      <c r="E31" s="11" t="str">
        <f>[27]Fevereiro!$G$8</f>
        <v>*</v>
      </c>
      <c r="F31" s="11" t="str">
        <f>[27]Fevereiro!$G$9</f>
        <v>*</v>
      </c>
      <c r="G31" s="11" t="str">
        <f>[27]Fevereiro!$G$10</f>
        <v>*</v>
      </c>
      <c r="H31" s="11" t="str">
        <f>[27]Fevereiro!$G$11</f>
        <v>*</v>
      </c>
      <c r="I31" s="11" t="str">
        <f>[27]Fevereiro!$G$12</f>
        <v>*</v>
      </c>
      <c r="J31" s="11" t="str">
        <f>[27]Fevereiro!$G$13</f>
        <v>*</v>
      </c>
      <c r="K31" s="11" t="str">
        <f>[27]Fevereiro!$G$14</f>
        <v>*</v>
      </c>
      <c r="L31" s="11" t="str">
        <f>[27]Fevereiro!$G$15</f>
        <v>*</v>
      </c>
      <c r="M31" s="11" t="str">
        <f>[27]Fevereiro!$G$16</f>
        <v>*</v>
      </c>
      <c r="N31" s="11" t="str">
        <f>[27]Fevereiro!$G$17</f>
        <v>*</v>
      </c>
      <c r="O31" s="11" t="str">
        <f>[27]Fevereiro!$G$18</f>
        <v>*</v>
      </c>
      <c r="P31" s="11" t="str">
        <f>[27]Fevereiro!$G$19</f>
        <v>*</v>
      </c>
      <c r="Q31" s="11" t="str">
        <f>[27]Fevereiro!$G$20</f>
        <v>*</v>
      </c>
      <c r="R31" s="11" t="str">
        <f>[27]Fevereiro!$G$21</f>
        <v>*</v>
      </c>
      <c r="S31" s="11" t="str">
        <f>[27]Fevereiro!$G$22</f>
        <v>*</v>
      </c>
      <c r="T31" s="11" t="str">
        <f>[27]Fevereiro!$G$23</f>
        <v>*</v>
      </c>
      <c r="U31" s="11" t="str">
        <f>[27]Fevereiro!$G$24</f>
        <v>*</v>
      </c>
      <c r="V31" s="11" t="str">
        <f>[27]Fevereiro!$G$25</f>
        <v>*</v>
      </c>
      <c r="W31" s="11" t="str">
        <f>[27]Fevereiro!$G$26</f>
        <v>*</v>
      </c>
      <c r="X31" s="11" t="str">
        <f>[27]Fevereiro!$G$27</f>
        <v>*</v>
      </c>
      <c r="Y31" s="11" t="str">
        <f>[27]Fevereiro!$G$28</f>
        <v>*</v>
      </c>
      <c r="Z31" s="11" t="str">
        <f>[27]Fevereiro!$G$29</f>
        <v>*</v>
      </c>
      <c r="AA31" s="11" t="str">
        <f>[27]Fevereiro!$G$30</f>
        <v>*</v>
      </c>
      <c r="AB31" s="11" t="str">
        <f>[27]Fevereiro!$G$31</f>
        <v>*</v>
      </c>
      <c r="AC31" s="11" t="str">
        <f>[27]Fevereiro!$G$32</f>
        <v>*</v>
      </c>
      <c r="AD31" s="14" t="s">
        <v>211</v>
      </c>
      <c r="AE31" s="79" t="s">
        <v>211</v>
      </c>
      <c r="AF31" s="12" t="s">
        <v>35</v>
      </c>
      <c r="AG31" t="s">
        <v>35</v>
      </c>
      <c r="AI31" t="s">
        <v>35</v>
      </c>
    </row>
    <row r="32" spans="1:36" hidden="1" x14ac:dyDescent="0.2">
      <c r="A32" s="108" t="s">
        <v>11</v>
      </c>
      <c r="B32" s="11" t="str">
        <f>[28]Fevereiro!$G$5</f>
        <v>*</v>
      </c>
      <c r="C32" s="11" t="str">
        <f>[28]Fevereiro!$G$6</f>
        <v>*</v>
      </c>
      <c r="D32" s="11" t="str">
        <f>[28]Fevereiro!$G$7</f>
        <v>*</v>
      </c>
      <c r="E32" s="11" t="str">
        <f>[28]Fevereiro!$G$8</f>
        <v>*</v>
      </c>
      <c r="F32" s="11" t="str">
        <f>[28]Fevereiro!$G$9</f>
        <v>*</v>
      </c>
      <c r="G32" s="11" t="str">
        <f>[28]Fevereiro!$G$10</f>
        <v>*</v>
      </c>
      <c r="H32" s="11" t="str">
        <f>[28]Fevereiro!$G$11</f>
        <v>*</v>
      </c>
      <c r="I32" s="11" t="str">
        <f>[28]Fevereiro!$G$12</f>
        <v>*</v>
      </c>
      <c r="J32" s="11" t="str">
        <f>[28]Fevereiro!$G$13</f>
        <v>*</v>
      </c>
      <c r="K32" s="11" t="str">
        <f>[28]Fevereiro!$G$14</f>
        <v>*</v>
      </c>
      <c r="L32" s="11" t="str">
        <f>[28]Fevereiro!$G$15</f>
        <v>*</v>
      </c>
      <c r="M32" s="11" t="str">
        <f>[28]Fevereiro!$G$16</f>
        <v>*</v>
      </c>
      <c r="N32" s="11" t="str">
        <f>[28]Fevereiro!$G$17</f>
        <v>*</v>
      </c>
      <c r="O32" s="11" t="str">
        <f>[28]Fevereiro!$G$18</f>
        <v>*</v>
      </c>
      <c r="P32" s="11" t="str">
        <f>[28]Fevereiro!$G$19</f>
        <v>*</v>
      </c>
      <c r="Q32" s="11" t="str">
        <f>[28]Fevereiro!$G$20</f>
        <v>*</v>
      </c>
      <c r="R32" s="11" t="str">
        <f>[28]Fevereiro!$G$21</f>
        <v>*</v>
      </c>
      <c r="S32" s="11" t="str">
        <f>[28]Fevereiro!$G$22</f>
        <v>*</v>
      </c>
      <c r="T32" s="11" t="str">
        <f>[28]Fevereiro!$G$23</f>
        <v>*</v>
      </c>
      <c r="U32" s="11" t="str">
        <f>[28]Fevereiro!$G$24</f>
        <v>*</v>
      </c>
      <c r="V32" s="11" t="str">
        <f>[28]Fevereiro!$G$25</f>
        <v>*</v>
      </c>
      <c r="W32" s="11" t="str">
        <f>[28]Fevereiro!$G$26</f>
        <v>*</v>
      </c>
      <c r="X32" s="11" t="str">
        <f>[28]Fevereiro!$G$27</f>
        <v>*</v>
      </c>
      <c r="Y32" s="11" t="str">
        <f>[28]Fevereiro!$G$28</f>
        <v>*</v>
      </c>
      <c r="Z32" s="11" t="str">
        <f>[28]Fevereiro!$G$29</f>
        <v>*</v>
      </c>
      <c r="AA32" s="11" t="str">
        <f>[28]Fevereiro!$G$30</f>
        <v>*</v>
      </c>
      <c r="AB32" s="11" t="str">
        <f>[28]Fevereiro!$G$31</f>
        <v>*</v>
      </c>
      <c r="AC32" s="11" t="str">
        <f>[28]Fevereiro!$G$32</f>
        <v>*</v>
      </c>
      <c r="AD32" s="14" t="s">
        <v>211</v>
      </c>
      <c r="AE32" s="79" t="s">
        <v>211</v>
      </c>
      <c r="AI32" t="s">
        <v>35</v>
      </c>
    </row>
    <row r="33" spans="1:38" s="5" customFormat="1" x14ac:dyDescent="0.2">
      <c r="A33" s="54" t="s">
        <v>12</v>
      </c>
      <c r="B33" s="11">
        <f>[29]Fevereiro!$G$5</f>
        <v>54</v>
      </c>
      <c r="C33" s="11">
        <f>[29]Fevereiro!$G$6</f>
        <v>52</v>
      </c>
      <c r="D33" s="11">
        <f>[29]Fevereiro!$G$7</f>
        <v>69</v>
      </c>
      <c r="E33" s="11">
        <f>[29]Fevereiro!$G$8</f>
        <v>56</v>
      </c>
      <c r="F33" s="11">
        <f>[29]Fevereiro!$G$9</f>
        <v>46</v>
      </c>
      <c r="G33" s="11">
        <f>[29]Fevereiro!$G$10</f>
        <v>54</v>
      </c>
      <c r="H33" s="11">
        <f>[29]Fevereiro!$G$11</f>
        <v>57</v>
      </c>
      <c r="I33" s="11">
        <f>[29]Fevereiro!$G$12</f>
        <v>52</v>
      </c>
      <c r="J33" s="11">
        <f>[29]Fevereiro!$G$13</f>
        <v>43</v>
      </c>
      <c r="K33" s="11">
        <f>[29]Fevereiro!$G$14</f>
        <v>77</v>
      </c>
      <c r="L33" s="11">
        <f>[29]Fevereiro!$G$15</f>
        <v>56</v>
      </c>
      <c r="M33" s="11">
        <f>[29]Fevereiro!$G$16</f>
        <v>56</v>
      </c>
      <c r="N33" s="11">
        <f>[29]Fevereiro!$G$17</f>
        <v>60</v>
      </c>
      <c r="O33" s="11">
        <f>[29]Fevereiro!$G$18</f>
        <v>50</v>
      </c>
      <c r="P33" s="11">
        <f>[29]Fevereiro!$G$19</f>
        <v>56</v>
      </c>
      <c r="Q33" s="11">
        <f>[29]Fevereiro!$G$20</f>
        <v>58</v>
      </c>
      <c r="R33" s="11">
        <f>[29]Fevereiro!$G$21</f>
        <v>60</v>
      </c>
      <c r="S33" s="11">
        <f>[29]Fevereiro!$G$22</f>
        <v>43</v>
      </c>
      <c r="T33" s="11">
        <f>[29]Fevereiro!$G$23</f>
        <v>48</v>
      </c>
      <c r="U33" s="11">
        <f>[29]Fevereiro!$G$24</f>
        <v>60</v>
      </c>
      <c r="V33" s="11">
        <f>[29]Fevereiro!$G$25</f>
        <v>66</v>
      </c>
      <c r="W33" s="11">
        <f>[29]Fevereiro!$G$26</f>
        <v>46</v>
      </c>
      <c r="X33" s="11">
        <f>[29]Fevereiro!$G$27</f>
        <v>56</v>
      </c>
      <c r="Y33" s="11">
        <f>[29]Fevereiro!$G$28</f>
        <v>74</v>
      </c>
      <c r="Z33" s="11">
        <f>[29]Fevereiro!$G$29</f>
        <v>56</v>
      </c>
      <c r="AA33" s="11">
        <f>[29]Fevereiro!$G$30</f>
        <v>59</v>
      </c>
      <c r="AB33" s="11">
        <f>[29]Fevereiro!$G$31</f>
        <v>48</v>
      </c>
      <c r="AC33" s="11">
        <f>[29]Fevereiro!$G$32</f>
        <v>43</v>
      </c>
      <c r="AD33" s="14">
        <f t="shared" si="1"/>
        <v>43</v>
      </c>
      <c r="AE33" s="79">
        <f t="shared" si="2"/>
        <v>55.535714285714285</v>
      </c>
      <c r="AG33" s="5" t="s">
        <v>35</v>
      </c>
    </row>
    <row r="34" spans="1:38" x14ac:dyDescent="0.2">
      <c r="A34" s="54" t="s">
        <v>13</v>
      </c>
      <c r="B34" s="11">
        <f>[30]Fevereiro!$G$5</f>
        <v>53</v>
      </c>
      <c r="C34" s="11">
        <f>[30]Fevereiro!$G$6</f>
        <v>46</v>
      </c>
      <c r="D34" s="11">
        <f>[30]Fevereiro!$G$7</f>
        <v>69</v>
      </c>
      <c r="E34" s="11">
        <f>[30]Fevereiro!$G$8</f>
        <v>69</v>
      </c>
      <c r="F34" s="11">
        <f>[30]Fevereiro!$G$9</f>
        <v>36</v>
      </c>
      <c r="G34" s="11">
        <f>[30]Fevereiro!$G$10</f>
        <v>58</v>
      </c>
      <c r="H34" s="11">
        <f>[30]Fevereiro!$G$11</f>
        <v>49</v>
      </c>
      <c r="I34" s="11">
        <f>[30]Fevereiro!$G$12</f>
        <v>47</v>
      </c>
      <c r="J34" s="11">
        <f>[30]Fevereiro!$G$13</f>
        <v>55</v>
      </c>
      <c r="K34" s="11">
        <f>[30]Fevereiro!$G$14</f>
        <v>66</v>
      </c>
      <c r="L34" s="11">
        <f>[30]Fevereiro!$G$15</f>
        <v>54</v>
      </c>
      <c r="M34" s="11">
        <f>[30]Fevereiro!$G$16</f>
        <v>69</v>
      </c>
      <c r="N34" s="11">
        <f>[30]Fevereiro!$G$17</f>
        <v>55</v>
      </c>
      <c r="O34" s="11">
        <f>[30]Fevereiro!$G$18</f>
        <v>48</v>
      </c>
      <c r="P34" s="11">
        <f>[30]Fevereiro!$G$19</f>
        <v>54</v>
      </c>
      <c r="Q34" s="11">
        <f>[30]Fevereiro!$G$20</f>
        <v>55</v>
      </c>
      <c r="R34" s="11">
        <f>[30]Fevereiro!$G$21</f>
        <v>66</v>
      </c>
      <c r="S34" s="11">
        <f>[30]Fevereiro!$G$22</f>
        <v>52</v>
      </c>
      <c r="T34" s="11">
        <f>[30]Fevereiro!$G$23</f>
        <v>42</v>
      </c>
      <c r="U34" s="11">
        <f>[30]Fevereiro!$G$24</f>
        <v>65</v>
      </c>
      <c r="V34" s="11">
        <f>[30]Fevereiro!$G$25</f>
        <v>59</v>
      </c>
      <c r="W34" s="11">
        <f>[30]Fevereiro!$G$26</f>
        <v>51</v>
      </c>
      <c r="X34" s="11">
        <f>[30]Fevereiro!$G$27</f>
        <v>54</v>
      </c>
      <c r="Y34" s="11">
        <f>[30]Fevereiro!$G$28</f>
        <v>50</v>
      </c>
      <c r="Z34" s="11">
        <f>[30]Fevereiro!$G$29</f>
        <v>53</v>
      </c>
      <c r="AA34" s="11">
        <f>[30]Fevereiro!$G$30</f>
        <v>47</v>
      </c>
      <c r="AB34" s="11">
        <f>[30]Fevereiro!$G$31</f>
        <v>44</v>
      </c>
      <c r="AC34" s="11">
        <f>[30]Fevereiro!$G$32</f>
        <v>49</v>
      </c>
      <c r="AD34" s="14">
        <f t="shared" si="1"/>
        <v>36</v>
      </c>
      <c r="AE34" s="79">
        <f t="shared" si="2"/>
        <v>54.107142857142854</v>
      </c>
      <c r="AH34" t="s">
        <v>35</v>
      </c>
    </row>
    <row r="35" spans="1:38" x14ac:dyDescent="0.2">
      <c r="A35" s="54" t="s">
        <v>158</v>
      </c>
      <c r="B35" s="11">
        <f>[31]Fevereiro!$G$5</f>
        <v>63</v>
      </c>
      <c r="C35" s="11">
        <f>[31]Fevereiro!$G$6</f>
        <v>59</v>
      </c>
      <c r="D35" s="11">
        <f>[31]Fevereiro!$G$7</f>
        <v>73</v>
      </c>
      <c r="E35" s="11">
        <f>[31]Fevereiro!$G$8</f>
        <v>66</v>
      </c>
      <c r="F35" s="11">
        <f>[31]Fevereiro!$G$9</f>
        <v>45</v>
      </c>
      <c r="G35" s="11">
        <f>[31]Fevereiro!$G$10</f>
        <v>46</v>
      </c>
      <c r="H35" s="11">
        <f>[31]Fevereiro!$G$11</f>
        <v>52</v>
      </c>
      <c r="I35" s="11">
        <f>[31]Fevereiro!$G$12</f>
        <v>43</v>
      </c>
      <c r="J35" s="11">
        <f>[31]Fevereiro!$G$13</f>
        <v>44</v>
      </c>
      <c r="K35" s="11">
        <f>[31]Fevereiro!$G$14</f>
        <v>61</v>
      </c>
      <c r="L35" s="11">
        <f>[31]Fevereiro!$G$15</f>
        <v>52</v>
      </c>
      <c r="M35" s="11">
        <f>[31]Fevereiro!$G$16</f>
        <v>58</v>
      </c>
      <c r="N35" s="11">
        <f>[31]Fevereiro!$G$17</f>
        <v>57</v>
      </c>
      <c r="O35" s="11">
        <f>[31]Fevereiro!$G$18</f>
        <v>48</v>
      </c>
      <c r="P35" s="11">
        <f>[31]Fevereiro!$G$19</f>
        <v>50</v>
      </c>
      <c r="Q35" s="11">
        <f>[31]Fevereiro!$G$20</f>
        <v>57</v>
      </c>
      <c r="R35" s="11">
        <f>[31]Fevereiro!$G$21</f>
        <v>56</v>
      </c>
      <c r="S35" s="11">
        <f>[31]Fevereiro!$G$22</f>
        <v>46</v>
      </c>
      <c r="T35" s="11">
        <f>[31]Fevereiro!$G$23</f>
        <v>62</v>
      </c>
      <c r="U35" s="11">
        <f>[31]Fevereiro!$G$24</f>
        <v>64</v>
      </c>
      <c r="V35" s="11">
        <f>[31]Fevereiro!$G$25</f>
        <v>52</v>
      </c>
      <c r="W35" s="11">
        <f>[31]Fevereiro!$G$26</f>
        <v>47</v>
      </c>
      <c r="X35" s="11">
        <f>[31]Fevereiro!$G$27</f>
        <v>49</v>
      </c>
      <c r="Y35" s="11">
        <f>[31]Fevereiro!$G$28</f>
        <v>80</v>
      </c>
      <c r="Z35" s="11">
        <f>[31]Fevereiro!$G$29</f>
        <v>47</v>
      </c>
      <c r="AA35" s="11" t="str">
        <f>[31]Fevereiro!$G$30</f>
        <v>*</v>
      </c>
      <c r="AB35" s="11" t="str">
        <f>[31]Fevereiro!$G$31</f>
        <v>*</v>
      </c>
      <c r="AC35" s="11" t="str">
        <f>[31]Fevereiro!$G$32</f>
        <v>*</v>
      </c>
      <c r="AD35" s="14">
        <f t="shared" si="1"/>
        <v>43</v>
      </c>
      <c r="AE35" s="79">
        <f t="shared" si="2"/>
        <v>55.08</v>
      </c>
    </row>
    <row r="36" spans="1:38" hidden="1" x14ac:dyDescent="0.2">
      <c r="A36" s="108" t="s">
        <v>129</v>
      </c>
      <c r="B36" s="11" t="str">
        <f>[32]Fevereiro!$G$5</f>
        <v>*</v>
      </c>
      <c r="C36" s="11" t="str">
        <f>[32]Fevereiro!$G$6</f>
        <v>*</v>
      </c>
      <c r="D36" s="11" t="str">
        <f>[32]Fevereiro!$G$7</f>
        <v>*</v>
      </c>
      <c r="E36" s="11" t="str">
        <f>[32]Fevereiro!$G$8</f>
        <v>*</v>
      </c>
      <c r="F36" s="11" t="str">
        <f>[32]Fevereiro!$G$9</f>
        <v>*</v>
      </c>
      <c r="G36" s="11" t="str">
        <f>[32]Fevereiro!$G$10</f>
        <v>*</v>
      </c>
      <c r="H36" s="11" t="str">
        <f>[32]Fevereiro!$G$11</f>
        <v>*</v>
      </c>
      <c r="I36" s="11" t="str">
        <f>[32]Fevereiro!$G$12</f>
        <v>*</v>
      </c>
      <c r="J36" s="11" t="str">
        <f>[32]Fevereiro!$G$13</f>
        <v>*</v>
      </c>
      <c r="K36" s="11" t="str">
        <f>[32]Fevereiro!$G$14</f>
        <v>*</v>
      </c>
      <c r="L36" s="11" t="str">
        <f>[32]Fevereiro!$G$15</f>
        <v>*</v>
      </c>
      <c r="M36" s="11" t="str">
        <f>[32]Fevereiro!$G$16</f>
        <v>*</v>
      </c>
      <c r="N36" s="11" t="str">
        <f>[32]Fevereiro!$G$17</f>
        <v>*</v>
      </c>
      <c r="O36" s="11" t="str">
        <f>[32]Fevereiro!$G$18</f>
        <v>*</v>
      </c>
      <c r="P36" s="11" t="str">
        <f>[32]Fevereiro!$G$19</f>
        <v>*</v>
      </c>
      <c r="Q36" s="11" t="str">
        <f>[32]Fevereiro!$G$20</f>
        <v>*</v>
      </c>
      <c r="R36" s="11" t="str">
        <f>[32]Fevereiro!$G$21</f>
        <v>*</v>
      </c>
      <c r="S36" s="11" t="str">
        <f>[32]Fevereiro!$G$22</f>
        <v>*</v>
      </c>
      <c r="T36" s="11" t="str">
        <f>[32]Fevereiro!$G$23</f>
        <v>*</v>
      </c>
      <c r="U36" s="11" t="str">
        <f>[32]Fevereiro!$G$24</f>
        <v>*</v>
      </c>
      <c r="V36" s="11" t="str">
        <f>[32]Fevereiro!$G$25</f>
        <v>*</v>
      </c>
      <c r="W36" s="11" t="str">
        <f>[32]Fevereiro!$G$26</f>
        <v>*</v>
      </c>
      <c r="X36" s="11" t="str">
        <f>[32]Fevereiro!$G$27</f>
        <v>*</v>
      </c>
      <c r="Y36" s="11" t="str">
        <f>[32]Fevereiro!$G$28</f>
        <v>*</v>
      </c>
      <c r="Z36" s="11" t="str">
        <f>[32]Fevereiro!$G$29</f>
        <v>*</v>
      </c>
      <c r="AA36" s="11" t="str">
        <f>[32]Fevereiro!$G$30</f>
        <v>*</v>
      </c>
      <c r="AB36" s="11" t="str">
        <f>[32]Fevereiro!$G$31</f>
        <v>*</v>
      </c>
      <c r="AC36" s="11" t="str">
        <f>[32]Fevereiro!$G$32</f>
        <v>*</v>
      </c>
      <c r="AD36" s="14" t="s">
        <v>211</v>
      </c>
      <c r="AE36" s="79" t="s">
        <v>211</v>
      </c>
    </row>
    <row r="37" spans="1:38" x14ac:dyDescent="0.2">
      <c r="A37" s="54" t="s">
        <v>14</v>
      </c>
      <c r="B37" s="11">
        <f>[33]Fevereiro!$G$5</f>
        <v>51</v>
      </c>
      <c r="C37" s="11">
        <f>[33]Fevereiro!$G$6</f>
        <v>40</v>
      </c>
      <c r="D37" s="11">
        <f>[33]Fevereiro!$G$7</f>
        <v>50</v>
      </c>
      <c r="E37" s="11">
        <f>[33]Fevereiro!$G$8</f>
        <v>47</v>
      </c>
      <c r="F37" s="11">
        <f>[33]Fevereiro!$G$9</f>
        <v>52</v>
      </c>
      <c r="G37" s="11">
        <f>[33]Fevereiro!$G$10</f>
        <v>54</v>
      </c>
      <c r="H37" s="11">
        <f>[33]Fevereiro!$G$11</f>
        <v>50</v>
      </c>
      <c r="I37" s="11">
        <f>[33]Fevereiro!$G$12</f>
        <v>50</v>
      </c>
      <c r="J37" s="11">
        <f>[33]Fevereiro!$G$13</f>
        <v>41</v>
      </c>
      <c r="K37" s="11">
        <f>[33]Fevereiro!$G$14</f>
        <v>44</v>
      </c>
      <c r="L37" s="11">
        <f>[33]Fevereiro!$G$15</f>
        <v>51</v>
      </c>
      <c r="M37" s="11">
        <f>[33]Fevereiro!$G$16</f>
        <v>56</v>
      </c>
      <c r="N37" s="11">
        <f>[33]Fevereiro!$G$17</f>
        <v>49</v>
      </c>
      <c r="O37" s="11">
        <f>[33]Fevereiro!$G$18</f>
        <v>46</v>
      </c>
      <c r="P37" s="11">
        <f>[33]Fevereiro!$G$19</f>
        <v>41</v>
      </c>
      <c r="Q37" s="11">
        <f>[33]Fevereiro!$G$20</f>
        <v>43</v>
      </c>
      <c r="R37" s="11">
        <f>[33]Fevereiro!$G$21</f>
        <v>45</v>
      </c>
      <c r="S37" s="11">
        <f>[33]Fevereiro!$G$22</f>
        <v>62</v>
      </c>
      <c r="T37" s="11">
        <f>[33]Fevereiro!$G$23</f>
        <v>55</v>
      </c>
      <c r="U37" s="11">
        <f>[33]Fevereiro!$G$24</f>
        <v>64</v>
      </c>
      <c r="V37" s="11">
        <f>[33]Fevereiro!$G$25</f>
        <v>58</v>
      </c>
      <c r="W37" s="11">
        <f>[33]Fevereiro!$G$26</f>
        <v>45</v>
      </c>
      <c r="X37" s="11">
        <f>[33]Fevereiro!$G$27</f>
        <v>54</v>
      </c>
      <c r="Y37" s="11">
        <f>[33]Fevereiro!$G$28</f>
        <v>61</v>
      </c>
      <c r="Z37" s="11">
        <f>[33]Fevereiro!$G$29</f>
        <v>43</v>
      </c>
      <c r="AA37" s="11">
        <f>[33]Fevereiro!$G$30</f>
        <v>55</v>
      </c>
      <c r="AB37" s="11">
        <f>[33]Fevereiro!$G$31</f>
        <v>42</v>
      </c>
      <c r="AC37" s="11">
        <f>[33]Fevereiro!$G$32</f>
        <v>38</v>
      </c>
      <c r="AD37" s="14">
        <f t="shared" si="1"/>
        <v>38</v>
      </c>
      <c r="AE37" s="79">
        <f t="shared" si="2"/>
        <v>49.535714285714285</v>
      </c>
    </row>
    <row r="38" spans="1:38" hidden="1" x14ac:dyDescent="0.2">
      <c r="A38" s="108" t="s">
        <v>159</v>
      </c>
      <c r="B38" s="11" t="str">
        <f>[34]Fevereiro!$G$5</f>
        <v>*</v>
      </c>
      <c r="C38" s="11" t="str">
        <f>[34]Fevereiro!$G$6</f>
        <v>*</v>
      </c>
      <c r="D38" s="11" t="str">
        <f>[34]Fevereiro!$G$7</f>
        <v>*</v>
      </c>
      <c r="E38" s="11" t="str">
        <f>[34]Fevereiro!$G$8</f>
        <v>*</v>
      </c>
      <c r="F38" s="11" t="str">
        <f>[34]Fevereiro!$G$9</f>
        <v>*</v>
      </c>
      <c r="G38" s="11" t="str">
        <f>[34]Fevereiro!$G$10</f>
        <v>*</v>
      </c>
      <c r="H38" s="11" t="str">
        <f>[34]Fevereiro!$G$11</f>
        <v>*</v>
      </c>
      <c r="I38" s="11" t="str">
        <f>[34]Fevereiro!$G$12</f>
        <v>*</v>
      </c>
      <c r="J38" s="11" t="str">
        <f>[34]Fevereiro!$G$13</f>
        <v>*</v>
      </c>
      <c r="K38" s="11" t="str">
        <f>[34]Fevereiro!$G$14</f>
        <v>*</v>
      </c>
      <c r="L38" s="11" t="str">
        <f>[34]Fevereiro!$G$15</f>
        <v>*</v>
      </c>
      <c r="M38" s="11" t="str">
        <f>[34]Fevereiro!$G$16</f>
        <v>*</v>
      </c>
      <c r="N38" s="11" t="str">
        <f>[34]Fevereiro!$G$17</f>
        <v>*</v>
      </c>
      <c r="O38" s="11" t="str">
        <f>[34]Fevereiro!$G$18</f>
        <v>*</v>
      </c>
      <c r="P38" s="11" t="str">
        <f>[34]Fevereiro!$G$19</f>
        <v>*</v>
      </c>
      <c r="Q38" s="11" t="str">
        <f>[34]Fevereiro!$G$20</f>
        <v>*</v>
      </c>
      <c r="R38" s="11" t="str">
        <f>[34]Fevereiro!$G$21</f>
        <v>*</v>
      </c>
      <c r="S38" s="11" t="str">
        <f>[34]Fevereiro!$G$22</f>
        <v>*</v>
      </c>
      <c r="T38" s="11" t="str">
        <f>[34]Fevereiro!$G$23</f>
        <v>*</v>
      </c>
      <c r="U38" s="11" t="str">
        <f>[34]Fevereiro!$G$24</f>
        <v>*</v>
      </c>
      <c r="V38" s="11" t="str">
        <f>[34]Fevereiro!$G$25</f>
        <v>*</v>
      </c>
      <c r="W38" s="11" t="str">
        <f>[34]Fevereiro!$G$26</f>
        <v>*</v>
      </c>
      <c r="X38" s="11" t="str">
        <f>[34]Fevereiro!$G$27</f>
        <v>*</v>
      </c>
      <c r="Y38" s="11" t="str">
        <f>[34]Fevereiro!$G$28</f>
        <v>*</v>
      </c>
      <c r="Z38" s="11" t="str">
        <f>[34]Fevereiro!$G$29</f>
        <v>*</v>
      </c>
      <c r="AA38" s="11" t="str">
        <f>[34]Fevereiro!$G$30</f>
        <v>*</v>
      </c>
      <c r="AB38" s="11" t="str">
        <f>[34]Fevereiro!$G$31</f>
        <v>*</v>
      </c>
      <c r="AC38" s="11" t="str">
        <f>[34]Fevereiro!$G$32</f>
        <v>*</v>
      </c>
      <c r="AD38" s="14" t="s">
        <v>211</v>
      </c>
      <c r="AE38" s="79" t="s">
        <v>211</v>
      </c>
      <c r="AG38" t="s">
        <v>35</v>
      </c>
      <c r="AH38" t="s">
        <v>35</v>
      </c>
    </row>
    <row r="39" spans="1:38" x14ac:dyDescent="0.2">
      <c r="A39" s="54" t="s">
        <v>15</v>
      </c>
      <c r="B39" s="11">
        <f>[35]Fevereiro!$G$5</f>
        <v>59</v>
      </c>
      <c r="C39" s="11">
        <f>[35]Fevereiro!$G$6</f>
        <v>60</v>
      </c>
      <c r="D39" s="11">
        <f>[35]Fevereiro!$G$7</f>
        <v>79</v>
      </c>
      <c r="E39" s="11">
        <f>[35]Fevereiro!$G$8</f>
        <v>48</v>
      </c>
      <c r="F39" s="11">
        <f>[35]Fevereiro!$G$9</f>
        <v>30</v>
      </c>
      <c r="G39" s="11">
        <f>[35]Fevereiro!$G$10</f>
        <v>35</v>
      </c>
      <c r="H39" s="11">
        <f>[35]Fevereiro!$G$11</f>
        <v>54</v>
      </c>
      <c r="I39" s="11">
        <f>[35]Fevereiro!$G$12</f>
        <v>33</v>
      </c>
      <c r="J39" s="11">
        <f>[35]Fevereiro!$G$13</f>
        <v>47</v>
      </c>
      <c r="K39" s="11">
        <f>[35]Fevereiro!$G$14</f>
        <v>67</v>
      </c>
      <c r="L39" s="11">
        <f>[35]Fevereiro!$G$15</f>
        <v>59</v>
      </c>
      <c r="M39" s="11">
        <f>[35]Fevereiro!$G$16</f>
        <v>52</v>
      </c>
      <c r="N39" s="11">
        <f>[35]Fevereiro!$G$17</f>
        <v>61</v>
      </c>
      <c r="O39" s="11">
        <f>[35]Fevereiro!$G$18</f>
        <v>53</v>
      </c>
      <c r="P39" s="11">
        <f>[35]Fevereiro!$G$19</f>
        <v>67</v>
      </c>
      <c r="Q39" s="11">
        <f>[35]Fevereiro!$G$20</f>
        <v>67</v>
      </c>
      <c r="R39" s="11">
        <f>[35]Fevereiro!$G$21</f>
        <v>68</v>
      </c>
      <c r="S39" s="11">
        <f>[35]Fevereiro!$G$22</f>
        <v>39</v>
      </c>
      <c r="T39" s="11">
        <f>[35]Fevereiro!$G$23</f>
        <v>58</v>
      </c>
      <c r="U39" s="11">
        <f>[35]Fevereiro!$G$24</f>
        <v>78</v>
      </c>
      <c r="V39" s="11">
        <f>[35]Fevereiro!$G$25</f>
        <v>61</v>
      </c>
      <c r="W39" s="11">
        <f>[35]Fevereiro!$G$26</f>
        <v>50</v>
      </c>
      <c r="X39" s="11">
        <f>[35]Fevereiro!$G$27</f>
        <v>55</v>
      </c>
      <c r="Y39" s="11">
        <f>[35]Fevereiro!$G$28</f>
        <v>74</v>
      </c>
      <c r="Z39" s="11">
        <f>[35]Fevereiro!$G$29</f>
        <v>56</v>
      </c>
      <c r="AA39" s="11">
        <f>[35]Fevereiro!$G$30</f>
        <v>60</v>
      </c>
      <c r="AB39" s="11">
        <f>[35]Fevereiro!$G$31</f>
        <v>61</v>
      </c>
      <c r="AC39" s="11">
        <f>[35]Fevereiro!$G$32</f>
        <v>51</v>
      </c>
      <c r="AD39" s="14">
        <f t="shared" si="1"/>
        <v>30</v>
      </c>
      <c r="AE39" s="79">
        <f t="shared" si="2"/>
        <v>56.5</v>
      </c>
      <c r="AF39" s="12" t="s">
        <v>35</v>
      </c>
      <c r="AH39" t="s">
        <v>35</v>
      </c>
      <c r="AI39" t="s">
        <v>35</v>
      </c>
      <c r="AJ39" t="s">
        <v>35</v>
      </c>
      <c r="AL39" t="s">
        <v>35</v>
      </c>
    </row>
    <row r="40" spans="1:38" x14ac:dyDescent="0.2">
      <c r="A40" s="54" t="s">
        <v>16</v>
      </c>
      <c r="B40" s="11" t="str">
        <f>[36]Fevereiro!$G$5</f>
        <v>*</v>
      </c>
      <c r="C40" s="11" t="str">
        <f>[36]Fevereiro!$G$6</f>
        <v>*</v>
      </c>
      <c r="D40" s="11" t="str">
        <f>[36]Fevereiro!$G$7</f>
        <v>*</v>
      </c>
      <c r="E40" s="11" t="str">
        <f>[36]Fevereiro!$G$8</f>
        <v>*</v>
      </c>
      <c r="F40" s="11" t="str">
        <f>[36]Fevereiro!$G$9</f>
        <v>*</v>
      </c>
      <c r="G40" s="11" t="str">
        <f>[36]Fevereiro!$G$10</f>
        <v>*</v>
      </c>
      <c r="H40" s="11" t="str">
        <f>[36]Fevereiro!$G$11</f>
        <v>*</v>
      </c>
      <c r="I40" s="11" t="str">
        <f>[36]Fevereiro!$G$12</f>
        <v>*</v>
      </c>
      <c r="J40" s="11">
        <f>[36]Fevereiro!$G$13</f>
        <v>43</v>
      </c>
      <c r="K40" s="11">
        <f>[36]Fevereiro!$G$14</f>
        <v>56</v>
      </c>
      <c r="L40" s="11">
        <f>[36]Fevereiro!$G$15</f>
        <v>45</v>
      </c>
      <c r="M40" s="11">
        <f>[36]Fevereiro!$G$16</f>
        <v>50</v>
      </c>
      <c r="N40" s="11">
        <f>[36]Fevereiro!$G$17</f>
        <v>52</v>
      </c>
      <c r="O40" s="11">
        <f>[36]Fevereiro!$G$18</f>
        <v>45</v>
      </c>
      <c r="P40" s="11">
        <f>[36]Fevereiro!$G$19</f>
        <v>59</v>
      </c>
      <c r="Q40" s="11">
        <f>[36]Fevereiro!$G$20</f>
        <v>54</v>
      </c>
      <c r="R40" s="11">
        <f>[36]Fevereiro!$G$21</f>
        <v>55</v>
      </c>
      <c r="S40" s="11">
        <f>[36]Fevereiro!$G$22</f>
        <v>34</v>
      </c>
      <c r="T40" s="11">
        <f>[36]Fevereiro!$G$23</f>
        <v>44</v>
      </c>
      <c r="U40" s="11">
        <f>[36]Fevereiro!$G$24</f>
        <v>53</v>
      </c>
      <c r="V40" s="11">
        <f>[36]Fevereiro!$G$25</f>
        <v>43</v>
      </c>
      <c r="W40" s="11">
        <f>[36]Fevereiro!$G$26</f>
        <v>44</v>
      </c>
      <c r="X40" s="11">
        <f>[36]Fevereiro!$G$27</f>
        <v>54</v>
      </c>
      <c r="Y40" s="11">
        <f>[36]Fevereiro!$G$28</f>
        <v>71</v>
      </c>
      <c r="Z40" s="11">
        <f>[36]Fevereiro!$G$29</f>
        <v>53</v>
      </c>
      <c r="AA40" s="11">
        <f>[36]Fevereiro!$G$30</f>
        <v>68</v>
      </c>
      <c r="AB40" s="11">
        <f>[36]Fevereiro!$G$31</f>
        <v>51</v>
      </c>
      <c r="AC40" s="11">
        <f>[36]Fevereiro!$G$32</f>
        <v>46</v>
      </c>
      <c r="AD40" s="14">
        <f t="shared" si="1"/>
        <v>34</v>
      </c>
      <c r="AE40" s="79">
        <f t="shared" si="2"/>
        <v>51</v>
      </c>
      <c r="AI40" t="s">
        <v>35</v>
      </c>
    </row>
    <row r="41" spans="1:38" x14ac:dyDescent="0.2">
      <c r="A41" s="54" t="s">
        <v>160</v>
      </c>
      <c r="B41" s="11">
        <f>[37]Fevereiro!$G$5</f>
        <v>55</v>
      </c>
      <c r="C41" s="11">
        <f>[37]Fevereiro!$G$6</f>
        <v>52</v>
      </c>
      <c r="D41" s="11">
        <f>[37]Fevereiro!$G$7</f>
        <v>66</v>
      </c>
      <c r="E41" s="11">
        <f>[37]Fevereiro!$G$8</f>
        <v>55</v>
      </c>
      <c r="F41" s="11">
        <f>[37]Fevereiro!$G$9</f>
        <v>56</v>
      </c>
      <c r="G41" s="11">
        <f>[37]Fevereiro!$G$10</f>
        <v>49</v>
      </c>
      <c r="H41" s="11">
        <f>[37]Fevereiro!$G$11</f>
        <v>56</v>
      </c>
      <c r="I41" s="11">
        <f>[37]Fevereiro!$G$12</f>
        <v>47</v>
      </c>
      <c r="J41" s="11">
        <f>[37]Fevereiro!$G$13</f>
        <v>45</v>
      </c>
      <c r="K41" s="11">
        <f>[37]Fevereiro!$G$14</f>
        <v>68</v>
      </c>
      <c r="L41" s="11">
        <f>[37]Fevereiro!$G$15</f>
        <v>53</v>
      </c>
      <c r="M41" s="11">
        <f>[37]Fevereiro!$G$16</f>
        <v>56</v>
      </c>
      <c r="N41" s="11">
        <f>[37]Fevereiro!$G$17</f>
        <v>56</v>
      </c>
      <c r="O41" s="11">
        <f>[37]Fevereiro!$G$18</f>
        <v>42</v>
      </c>
      <c r="P41" s="11">
        <f>[37]Fevereiro!$E$19</f>
        <v>78.958333333333329</v>
      </c>
      <c r="Q41" s="11">
        <f>[37]Fevereiro!$G$20</f>
        <v>55</v>
      </c>
      <c r="R41" s="11">
        <f>[37]Fevereiro!$G$21</f>
        <v>58</v>
      </c>
      <c r="S41" s="11">
        <f>[37]Fevereiro!$G$22</f>
        <v>50</v>
      </c>
      <c r="T41" s="11">
        <f>[37]Fevereiro!$G$23</f>
        <v>62</v>
      </c>
      <c r="U41" s="11">
        <f>[37]Fevereiro!$G$24</f>
        <v>76</v>
      </c>
      <c r="V41" s="11">
        <f>[37]Fevereiro!$G$25</f>
        <v>52</v>
      </c>
      <c r="W41" s="11">
        <f>[37]Fevereiro!$G$26</f>
        <v>43</v>
      </c>
      <c r="X41" s="11">
        <f>[37]Fevereiro!$G$27</f>
        <v>48</v>
      </c>
      <c r="Y41" s="11">
        <f>[37]Fevereiro!$G$28</f>
        <v>86</v>
      </c>
      <c r="Z41" s="11">
        <f>[37]Fevereiro!$G$29</f>
        <v>45</v>
      </c>
      <c r="AA41" s="11">
        <f>[37]Fevereiro!$G$30</f>
        <v>55</v>
      </c>
      <c r="AB41" s="11">
        <f>[37]Fevereiro!$G$31</f>
        <v>49</v>
      </c>
      <c r="AC41" s="11">
        <f>[37]Fevereiro!$G$32</f>
        <v>47</v>
      </c>
      <c r="AD41" s="14">
        <f t="shared" si="1"/>
        <v>42</v>
      </c>
      <c r="AE41" s="79">
        <f t="shared" si="2"/>
        <v>55.748511904761912</v>
      </c>
      <c r="AG41" t="s">
        <v>35</v>
      </c>
      <c r="AI41" t="s">
        <v>35</v>
      </c>
    </row>
    <row r="42" spans="1:38" x14ac:dyDescent="0.2">
      <c r="A42" s="54" t="s">
        <v>17</v>
      </c>
      <c r="B42" s="11">
        <f>[38]Fevereiro!$G$5</f>
        <v>60</v>
      </c>
      <c r="C42" s="11">
        <f>[38]Fevereiro!$G$6</f>
        <v>56</v>
      </c>
      <c r="D42" s="11" t="str">
        <f>[38]Fevereiro!$G$7</f>
        <v>*</v>
      </c>
      <c r="E42" s="11" t="str">
        <f>[38]Fevereiro!$G$8</f>
        <v>*</v>
      </c>
      <c r="F42" s="11" t="str">
        <f>[38]Fevereiro!$G$9</f>
        <v>*</v>
      </c>
      <c r="G42" s="11" t="str">
        <f>[38]Fevereiro!$G$10</f>
        <v>*</v>
      </c>
      <c r="H42" s="11" t="str">
        <f>[38]Fevereiro!$G$11</f>
        <v>*</v>
      </c>
      <c r="I42" s="11">
        <f>[38]Fevereiro!$G$12</f>
        <v>47</v>
      </c>
      <c r="J42" s="11">
        <f>[38]Fevereiro!$G$13</f>
        <v>51</v>
      </c>
      <c r="K42" s="11">
        <f>[38]Fevereiro!$G$14</f>
        <v>57</v>
      </c>
      <c r="L42" s="11">
        <f>[38]Fevereiro!$G$15</f>
        <v>60</v>
      </c>
      <c r="M42" s="11">
        <f>[38]Fevereiro!$G$16</f>
        <v>54</v>
      </c>
      <c r="N42" s="11">
        <f>[38]Fevereiro!$G$17</f>
        <v>67</v>
      </c>
      <c r="O42" s="11">
        <f>[38]Fevereiro!$G$18</f>
        <v>51</v>
      </c>
      <c r="P42" s="11">
        <f>[38]Fevereiro!$G$19</f>
        <v>56</v>
      </c>
      <c r="Q42" s="11">
        <f>[38]Fevereiro!$G$20</f>
        <v>61</v>
      </c>
      <c r="R42" s="11">
        <f>[38]Fevereiro!$G$21</f>
        <v>58</v>
      </c>
      <c r="S42" s="11">
        <f>[38]Fevereiro!$G$22</f>
        <v>41</v>
      </c>
      <c r="T42" s="11">
        <f>[38]Fevereiro!$G$23</f>
        <v>54</v>
      </c>
      <c r="U42" s="11">
        <f>[38]Fevereiro!$G$24</f>
        <v>66</v>
      </c>
      <c r="V42" s="11">
        <f>[38]Fevereiro!$G$25</f>
        <v>64</v>
      </c>
      <c r="W42" s="11">
        <f>[38]Fevereiro!$G$26</f>
        <v>52</v>
      </c>
      <c r="X42" s="11">
        <f>[38]Fevereiro!$G$27</f>
        <v>48</v>
      </c>
      <c r="Y42" s="11">
        <f>[38]Fevereiro!$G$28</f>
        <v>86</v>
      </c>
      <c r="Z42" s="11">
        <f>[38]Fevereiro!$G$29</f>
        <v>54</v>
      </c>
      <c r="AA42" s="11">
        <f>[38]Fevereiro!$G$30</f>
        <v>64</v>
      </c>
      <c r="AB42" s="11">
        <f>[38]Fevereiro!$G$31</f>
        <v>52</v>
      </c>
      <c r="AC42" s="11">
        <f>[38]Fevereiro!$G$32</f>
        <v>49</v>
      </c>
      <c r="AD42" s="14">
        <f t="shared" si="1"/>
        <v>41</v>
      </c>
      <c r="AE42" s="79">
        <f t="shared" si="2"/>
        <v>56.869565217391305</v>
      </c>
    </row>
    <row r="43" spans="1:38" x14ac:dyDescent="0.2">
      <c r="A43" s="54" t="s">
        <v>142</v>
      </c>
      <c r="B43" s="11">
        <f>[39]Fevereiro!$G$5</f>
        <v>57</v>
      </c>
      <c r="C43" s="11">
        <f>[39]Fevereiro!$G$6</f>
        <v>57</v>
      </c>
      <c r="D43" s="11">
        <f>[39]Fevereiro!$G$7</f>
        <v>71</v>
      </c>
      <c r="E43" s="11">
        <f>[39]Fevereiro!$G$8</f>
        <v>63</v>
      </c>
      <c r="F43" s="11">
        <f>[39]Fevereiro!$G$9</f>
        <v>45</v>
      </c>
      <c r="G43" s="11">
        <f>[39]Fevereiro!$G$10</f>
        <v>42</v>
      </c>
      <c r="H43" s="11">
        <f>[39]Fevereiro!$G$11</f>
        <v>58</v>
      </c>
      <c r="I43" s="11">
        <f>[39]Fevereiro!$G$12</f>
        <v>49</v>
      </c>
      <c r="J43" s="11">
        <f>[39]Fevereiro!$G$13</f>
        <v>45</v>
      </c>
      <c r="K43" s="11">
        <f>[39]Fevereiro!$G$14</f>
        <v>68</v>
      </c>
      <c r="L43" s="11">
        <f>[39]Fevereiro!$G$15</f>
        <v>51</v>
      </c>
      <c r="M43" s="11">
        <f>[39]Fevereiro!$G$16</f>
        <v>58</v>
      </c>
      <c r="N43" s="11">
        <f>[39]Fevereiro!$G$17</f>
        <v>48</v>
      </c>
      <c r="O43" s="11">
        <f>[39]Fevereiro!$G$18</f>
        <v>47</v>
      </c>
      <c r="P43" s="11">
        <f>[39]Fevereiro!$G$19</f>
        <v>52</v>
      </c>
      <c r="Q43" s="11">
        <f>[39]Fevereiro!$G$20</f>
        <v>60</v>
      </c>
      <c r="R43" s="11">
        <f>[39]Fevereiro!$G$21</f>
        <v>71</v>
      </c>
      <c r="S43" s="11">
        <f>[39]Fevereiro!$G$22</f>
        <v>58</v>
      </c>
      <c r="T43" s="11">
        <f>[39]Fevereiro!$G$23</f>
        <v>63</v>
      </c>
      <c r="U43" s="11">
        <f>[39]Fevereiro!$G$24</f>
        <v>85</v>
      </c>
      <c r="V43" s="11">
        <f>[39]Fevereiro!$G$25</f>
        <v>59</v>
      </c>
      <c r="W43" s="11">
        <f>[39]Fevereiro!$G$26</f>
        <v>56</v>
      </c>
      <c r="X43" s="11">
        <f>[39]Fevereiro!$G$27</f>
        <v>54</v>
      </c>
      <c r="Y43" s="11">
        <f>[39]Fevereiro!$G$28</f>
        <v>92</v>
      </c>
      <c r="Z43" s="11">
        <f>[39]Fevereiro!$G$29</f>
        <v>50</v>
      </c>
      <c r="AA43" s="11">
        <f>[39]Fevereiro!$G$30</f>
        <v>50</v>
      </c>
      <c r="AB43" s="11">
        <f>[39]Fevereiro!$G$31</f>
        <v>48</v>
      </c>
      <c r="AC43" s="11">
        <f>[39]Fevereiro!$G$32</f>
        <v>55</v>
      </c>
      <c r="AD43" s="14">
        <f t="shared" si="1"/>
        <v>42</v>
      </c>
      <c r="AE43" s="79">
        <f t="shared" si="2"/>
        <v>57.571428571428569</v>
      </c>
      <c r="AG43" t="s">
        <v>35</v>
      </c>
      <c r="AI43" t="s">
        <v>35</v>
      </c>
      <c r="AJ43" t="s">
        <v>35</v>
      </c>
    </row>
    <row r="44" spans="1:38" x14ac:dyDescent="0.2">
      <c r="A44" s="54" t="s">
        <v>18</v>
      </c>
      <c r="B44" s="11">
        <f>[40]Fevereiro!$G$5</f>
        <v>56</v>
      </c>
      <c r="C44" s="11">
        <f>[40]Fevereiro!$G$6</f>
        <v>57</v>
      </c>
      <c r="D44" s="11">
        <f>[40]Fevereiro!$G$7</f>
        <v>73</v>
      </c>
      <c r="E44" s="11">
        <f>[40]Fevereiro!$G$8</f>
        <v>59</v>
      </c>
      <c r="F44" s="11">
        <f>[40]Fevereiro!$G$9</f>
        <v>60</v>
      </c>
      <c r="G44" s="11">
        <f>[40]Fevereiro!$G$10</f>
        <v>54</v>
      </c>
      <c r="H44" s="11">
        <f>[40]Fevereiro!$G$11</f>
        <v>56</v>
      </c>
      <c r="I44" s="11">
        <f>[40]Fevereiro!$G$12</f>
        <v>46</v>
      </c>
      <c r="J44" s="11">
        <f>[40]Fevereiro!$G$13</f>
        <v>50</v>
      </c>
      <c r="K44" s="11">
        <f>[40]Fevereiro!$G$14</f>
        <v>72</v>
      </c>
      <c r="L44" s="11">
        <f>[40]Fevereiro!$G$15</f>
        <v>48</v>
      </c>
      <c r="M44" s="11">
        <f>[40]Fevereiro!$G$16</f>
        <v>62</v>
      </c>
      <c r="N44" s="11">
        <f>[40]Fevereiro!$G$17</f>
        <v>54</v>
      </c>
      <c r="O44" s="11">
        <f>[40]Fevereiro!$G$18</f>
        <v>52</v>
      </c>
      <c r="P44" s="11">
        <f>[40]Fevereiro!$G$19</f>
        <v>56</v>
      </c>
      <c r="Q44" s="11">
        <f>[40]Fevereiro!$G$20</f>
        <v>56</v>
      </c>
      <c r="R44" s="11">
        <f>[40]Fevereiro!$G$21</f>
        <v>70</v>
      </c>
      <c r="S44" s="11">
        <f>[40]Fevereiro!$G$22</f>
        <v>57</v>
      </c>
      <c r="T44" s="11">
        <f>[40]Fevereiro!$G$23</f>
        <v>60</v>
      </c>
      <c r="U44" s="11">
        <f>[40]Fevereiro!$G$24</f>
        <v>61</v>
      </c>
      <c r="V44" s="11">
        <f>[40]Fevereiro!$G$25</f>
        <v>55</v>
      </c>
      <c r="W44" s="11">
        <f>[40]Fevereiro!$G$26</f>
        <v>42</v>
      </c>
      <c r="X44" s="11">
        <f>[40]Fevereiro!$G$27</f>
        <v>51</v>
      </c>
      <c r="Y44" s="11">
        <f>[40]Fevereiro!$G$28</f>
        <v>51</v>
      </c>
      <c r="Z44" s="11">
        <f>[40]Fevereiro!$G$29</f>
        <v>48</v>
      </c>
      <c r="AA44" s="11">
        <f>[40]Fevereiro!$G$30</f>
        <v>60</v>
      </c>
      <c r="AB44" s="11">
        <f>[40]Fevereiro!$G$31</f>
        <v>39</v>
      </c>
      <c r="AC44" s="11">
        <f>[40]Fevereiro!$G$32</f>
        <v>42</v>
      </c>
      <c r="AD44" s="14">
        <f t="shared" si="1"/>
        <v>39</v>
      </c>
      <c r="AE44" s="79">
        <f t="shared" si="2"/>
        <v>55.25</v>
      </c>
    </row>
    <row r="45" spans="1:38" hidden="1" x14ac:dyDescent="0.2">
      <c r="A45" s="109" t="s">
        <v>147</v>
      </c>
      <c r="B45" s="11" t="str">
        <f>[41]Fevereiro!$G$5</f>
        <v>*</v>
      </c>
      <c r="C45" s="11" t="str">
        <f>[41]Fevereiro!$G$6</f>
        <v>*</v>
      </c>
      <c r="D45" s="11" t="str">
        <f>[41]Fevereiro!$G$7</f>
        <v>*</v>
      </c>
      <c r="E45" s="11" t="str">
        <f>[41]Fevereiro!$G$8</f>
        <v>*</v>
      </c>
      <c r="F45" s="11" t="str">
        <f>[41]Fevereiro!$G$9</f>
        <v>*</v>
      </c>
      <c r="G45" s="11" t="str">
        <f>[41]Fevereiro!$G$10</f>
        <v>*</v>
      </c>
      <c r="H45" s="11" t="str">
        <f>[41]Fevereiro!$G$11</f>
        <v>*</v>
      </c>
      <c r="I45" s="11" t="str">
        <f>[41]Fevereiro!$G$12</f>
        <v>*</v>
      </c>
      <c r="J45" s="11" t="str">
        <f>[41]Fevereiro!$G$13</f>
        <v>*</v>
      </c>
      <c r="K45" s="11" t="str">
        <f>[41]Fevereiro!$G$14</f>
        <v>*</v>
      </c>
      <c r="L45" s="11" t="str">
        <f>[41]Fevereiro!$G$15</f>
        <v>*</v>
      </c>
      <c r="M45" s="11" t="str">
        <f>[41]Fevereiro!$G$16</f>
        <v>*</v>
      </c>
      <c r="N45" s="11" t="str">
        <f>[41]Fevereiro!$G$17</f>
        <v>*</v>
      </c>
      <c r="O45" s="11" t="str">
        <f>[41]Fevereiro!$G$18</f>
        <v>*</v>
      </c>
      <c r="P45" s="11" t="str">
        <f>[41]Fevereiro!$G$19</f>
        <v>*</v>
      </c>
      <c r="Q45" s="11" t="str">
        <f>[41]Fevereiro!$G$20</f>
        <v>*</v>
      </c>
      <c r="R45" s="11" t="str">
        <f>[41]Fevereiro!$G$21</f>
        <v>*</v>
      </c>
      <c r="S45" s="11" t="str">
        <f>[41]Fevereiro!$G$22</f>
        <v>*</v>
      </c>
      <c r="T45" s="11" t="str">
        <f>[41]Fevereiro!$G$23</f>
        <v>*</v>
      </c>
      <c r="U45" s="11" t="str">
        <f>[41]Fevereiro!$G$24</f>
        <v>*</v>
      </c>
      <c r="V45" s="11" t="str">
        <f>[41]Fevereiro!$G$25</f>
        <v>*</v>
      </c>
      <c r="W45" s="11" t="str">
        <f>[41]Fevereiro!$G$26</f>
        <v>*</v>
      </c>
      <c r="X45" s="11" t="str">
        <f>[41]Fevereiro!$G$27</f>
        <v>*</v>
      </c>
      <c r="Y45" s="11" t="str">
        <f>[41]Fevereiro!$G$28</f>
        <v>*</v>
      </c>
      <c r="Z45" s="11" t="str">
        <f>[41]Fevereiro!$G$29</f>
        <v>*</v>
      </c>
      <c r="AA45" s="11" t="str">
        <f>[41]Fevereiro!$G$30</f>
        <v>*</v>
      </c>
      <c r="AB45" s="11" t="str">
        <f>[41]Fevereiro!$G$31</f>
        <v>*</v>
      </c>
      <c r="AC45" s="11" t="str">
        <f>[41]Fevereiro!$G$32</f>
        <v>*</v>
      </c>
      <c r="AD45" s="14" t="s">
        <v>211</v>
      </c>
      <c r="AE45" s="79" t="s">
        <v>211</v>
      </c>
      <c r="AG45" s="12" t="s">
        <v>35</v>
      </c>
      <c r="AI45" t="s">
        <v>35</v>
      </c>
    </row>
    <row r="46" spans="1:38" x14ac:dyDescent="0.2">
      <c r="A46" s="54" t="s">
        <v>19</v>
      </c>
      <c r="B46" s="11">
        <f>[42]Fevereiro!$G$5</f>
        <v>62</v>
      </c>
      <c r="C46" s="11">
        <f>[42]Fevereiro!$G$6</f>
        <v>74</v>
      </c>
      <c r="D46" s="11">
        <f>[42]Fevereiro!$G$7</f>
        <v>73</v>
      </c>
      <c r="E46" s="11">
        <f>[42]Fevereiro!$G$8</f>
        <v>39</v>
      </c>
      <c r="F46" s="11">
        <f>[42]Fevereiro!$G$9</f>
        <v>34</v>
      </c>
      <c r="G46" s="11">
        <f>[42]Fevereiro!$G$10</f>
        <v>34</v>
      </c>
      <c r="H46" s="11">
        <f>[42]Fevereiro!$G$11</f>
        <v>30</v>
      </c>
      <c r="I46" s="11">
        <f>[42]Fevereiro!$G$12</f>
        <v>32</v>
      </c>
      <c r="J46" s="11">
        <f>[42]Fevereiro!$G$13</f>
        <v>34</v>
      </c>
      <c r="K46" s="11">
        <f>[42]Fevereiro!$G$14</f>
        <v>52</v>
      </c>
      <c r="L46" s="11">
        <f>[42]Fevereiro!$G$15</f>
        <v>42</v>
      </c>
      <c r="M46" s="11">
        <f>[42]Fevereiro!$G$16</f>
        <v>40</v>
      </c>
      <c r="N46" s="11">
        <f>[42]Fevereiro!$G$17</f>
        <v>59</v>
      </c>
      <c r="O46" s="11">
        <f>[42]Fevereiro!$G$18</f>
        <v>50</v>
      </c>
      <c r="P46" s="11">
        <f>[42]Fevereiro!$G$19</f>
        <v>55</v>
      </c>
      <c r="Q46" s="11">
        <f>[42]Fevereiro!$G$20</f>
        <v>64</v>
      </c>
      <c r="R46" s="11">
        <f>[42]Fevereiro!$G$21</f>
        <v>60</v>
      </c>
      <c r="S46" s="11">
        <f>[42]Fevereiro!$G$22</f>
        <v>34</v>
      </c>
      <c r="T46" s="11">
        <f>[42]Fevereiro!$G$23</f>
        <v>56</v>
      </c>
      <c r="U46" s="11">
        <f>[42]Fevereiro!$G$24</f>
        <v>80</v>
      </c>
      <c r="V46" s="11">
        <f>[42]Fevereiro!$G$25</f>
        <v>55</v>
      </c>
      <c r="W46" s="11">
        <f>[42]Fevereiro!$G$26</f>
        <v>44</v>
      </c>
      <c r="X46" s="11">
        <f>[42]Fevereiro!$G$27</f>
        <v>65</v>
      </c>
      <c r="Y46" s="11">
        <f>[42]Fevereiro!$G$28</f>
        <v>64</v>
      </c>
      <c r="Z46" s="11">
        <f>[42]Fevereiro!$G$29</f>
        <v>59</v>
      </c>
      <c r="AA46" s="11">
        <f>[42]Fevereiro!$G$30</f>
        <v>62</v>
      </c>
      <c r="AB46" s="11">
        <f>[42]Fevereiro!$G$31</f>
        <v>57</v>
      </c>
      <c r="AC46" s="11">
        <f>[42]Fevereiro!$G$32</f>
        <v>58</v>
      </c>
      <c r="AD46" s="14">
        <f t="shared" si="1"/>
        <v>30</v>
      </c>
      <c r="AE46" s="79">
        <f t="shared" si="2"/>
        <v>52.428571428571431</v>
      </c>
      <c r="AF46" s="12" t="s">
        <v>35</v>
      </c>
      <c r="AG46" t="s">
        <v>35</v>
      </c>
      <c r="AH46" t="s">
        <v>35</v>
      </c>
      <c r="AI46" t="s">
        <v>35</v>
      </c>
    </row>
    <row r="47" spans="1:38" x14ac:dyDescent="0.2">
      <c r="A47" s="54" t="s">
        <v>23</v>
      </c>
      <c r="B47" s="11">
        <f>[43]Fevereiro!$G$5</f>
        <v>67</v>
      </c>
      <c r="C47" s="11">
        <f>[43]Fevereiro!$G$6</f>
        <v>56</v>
      </c>
      <c r="D47" s="11">
        <f>[43]Fevereiro!$G$7</f>
        <v>77</v>
      </c>
      <c r="E47" s="11">
        <f>[43]Fevereiro!$G$8</f>
        <v>77</v>
      </c>
      <c r="F47" s="11">
        <f>[43]Fevereiro!$G$9</f>
        <v>48</v>
      </c>
      <c r="G47" s="11">
        <f>[43]Fevereiro!$G$10</f>
        <v>46</v>
      </c>
      <c r="H47" s="11">
        <f>[43]Fevereiro!$G$11</f>
        <v>61</v>
      </c>
      <c r="I47" s="11">
        <f>[43]Fevereiro!$G$12</f>
        <v>56</v>
      </c>
      <c r="J47" s="11">
        <f>[43]Fevereiro!$G$13</f>
        <v>51</v>
      </c>
      <c r="K47" s="11">
        <f>[43]Fevereiro!$G$14</f>
        <v>74</v>
      </c>
      <c r="L47" s="11">
        <f>[43]Fevereiro!$G$15</f>
        <v>60</v>
      </c>
      <c r="M47" s="11">
        <f>[43]Fevereiro!$G$16</f>
        <v>55</v>
      </c>
      <c r="N47" s="11">
        <f>[43]Fevereiro!$G$17</f>
        <v>64</v>
      </c>
      <c r="O47" s="11">
        <f>[43]Fevereiro!$G$18</f>
        <v>52</v>
      </c>
      <c r="P47" s="11">
        <f>[43]Fevereiro!$G$19</f>
        <v>51</v>
      </c>
      <c r="Q47" s="11">
        <f>[43]Fevereiro!$G$20</f>
        <v>64</v>
      </c>
      <c r="R47" s="11">
        <f>[43]Fevereiro!$G$21</f>
        <v>58</v>
      </c>
      <c r="S47" s="11">
        <f>[43]Fevereiro!$G$22</f>
        <v>43</v>
      </c>
      <c r="T47" s="11">
        <f>[43]Fevereiro!$G$23</f>
        <v>58</v>
      </c>
      <c r="U47" s="11">
        <f>[43]Fevereiro!$G$24</f>
        <v>62</v>
      </c>
      <c r="V47" s="11">
        <f>[43]Fevereiro!$G$25</f>
        <v>63</v>
      </c>
      <c r="W47" s="11">
        <f>[43]Fevereiro!$G$26</f>
        <v>51</v>
      </c>
      <c r="X47" s="11">
        <f>[43]Fevereiro!$G$27</f>
        <v>62</v>
      </c>
      <c r="Y47" s="11">
        <f>[43]Fevereiro!$G$28</f>
        <v>81</v>
      </c>
      <c r="Z47" s="11">
        <f>[43]Fevereiro!$G$29</f>
        <v>59</v>
      </c>
      <c r="AA47" s="11">
        <f>[43]Fevereiro!$G$30</f>
        <v>56</v>
      </c>
      <c r="AB47" s="11">
        <f>[43]Fevereiro!$G$31</f>
        <v>48</v>
      </c>
      <c r="AC47" s="11">
        <f>[43]Fevereiro!$G$32</f>
        <v>38</v>
      </c>
      <c r="AD47" s="14">
        <f t="shared" si="1"/>
        <v>38</v>
      </c>
      <c r="AE47" s="79">
        <f t="shared" si="2"/>
        <v>58.5</v>
      </c>
      <c r="AI47" t="s">
        <v>35</v>
      </c>
    </row>
    <row r="48" spans="1:38" x14ac:dyDescent="0.2">
      <c r="A48" s="54" t="s">
        <v>34</v>
      </c>
      <c r="B48" s="11">
        <f>[44]Fevereiro!$G$5</f>
        <v>53</v>
      </c>
      <c r="C48" s="11">
        <f>[44]Fevereiro!$G$6</f>
        <v>45</v>
      </c>
      <c r="D48" s="11">
        <f>[44]Fevereiro!$G$7</f>
        <v>59</v>
      </c>
      <c r="E48" s="11">
        <f>[44]Fevereiro!$G$8</f>
        <v>55</v>
      </c>
      <c r="F48" s="11">
        <f>[44]Fevereiro!$G$9</f>
        <v>56</v>
      </c>
      <c r="G48" s="11">
        <f>[44]Fevereiro!$G$10</f>
        <v>51</v>
      </c>
      <c r="H48" s="11">
        <f>[44]Fevereiro!$G$11</f>
        <v>54</v>
      </c>
      <c r="I48" s="11">
        <f>[44]Fevereiro!$G$12</f>
        <v>50</v>
      </c>
      <c r="J48" s="11">
        <f>[44]Fevereiro!$G$13</f>
        <v>50</v>
      </c>
      <c r="K48" s="11">
        <f>[44]Fevereiro!$G$14</f>
        <v>77</v>
      </c>
      <c r="L48" s="11">
        <f>[44]Fevereiro!$G$15</f>
        <v>47</v>
      </c>
      <c r="M48" s="11">
        <f>[44]Fevereiro!$G$16</f>
        <v>55</v>
      </c>
      <c r="N48" s="11">
        <f>[44]Fevereiro!$G$17</f>
        <v>48</v>
      </c>
      <c r="O48" s="11">
        <f>[44]Fevereiro!$G$18</f>
        <v>45</v>
      </c>
      <c r="P48" s="11">
        <f>[44]Fevereiro!$G$19</f>
        <v>61</v>
      </c>
      <c r="Q48" s="11">
        <f>[44]Fevereiro!$G$20</f>
        <v>47</v>
      </c>
      <c r="R48" s="11">
        <f>[44]Fevereiro!$G$21</f>
        <v>83</v>
      </c>
      <c r="S48" s="11">
        <f>[44]Fevereiro!$G$22</f>
        <v>63</v>
      </c>
      <c r="T48" s="11">
        <f>[44]Fevereiro!$G$23</f>
        <v>59</v>
      </c>
      <c r="U48" s="11">
        <f>[44]Fevereiro!$G$24</f>
        <v>57</v>
      </c>
      <c r="V48" s="11">
        <f>[44]Fevereiro!$G$25</f>
        <v>52</v>
      </c>
      <c r="W48" s="11">
        <f>[44]Fevereiro!$G$26</f>
        <v>48</v>
      </c>
      <c r="X48" s="11">
        <f>[44]Fevereiro!$G$27</f>
        <v>56</v>
      </c>
      <c r="Y48" s="11">
        <f>[44]Fevereiro!$G$28</f>
        <v>46</v>
      </c>
      <c r="Z48" s="11">
        <f>[44]Fevereiro!$G$29</f>
        <v>45</v>
      </c>
      <c r="AA48" s="11">
        <f>[44]Fevereiro!$G$30</f>
        <v>48</v>
      </c>
      <c r="AB48" s="11">
        <f>[44]Fevereiro!$G$31</f>
        <v>47</v>
      </c>
      <c r="AC48" s="11">
        <f>[44]Fevereiro!$G$32</f>
        <v>53</v>
      </c>
      <c r="AD48" s="14">
        <f t="shared" si="1"/>
        <v>45</v>
      </c>
      <c r="AE48" s="79">
        <f t="shared" si="2"/>
        <v>53.928571428571431</v>
      </c>
      <c r="AF48" s="12" t="s">
        <v>35</v>
      </c>
      <c r="AG48" t="s">
        <v>35</v>
      </c>
      <c r="AH48" t="s">
        <v>35</v>
      </c>
    </row>
    <row r="49" spans="1:35" x14ac:dyDescent="0.2">
      <c r="A49" s="54" t="s">
        <v>20</v>
      </c>
      <c r="B49" s="11">
        <f>[45]Fevereiro!$G$5</f>
        <v>43</v>
      </c>
      <c r="C49" s="11">
        <f>[45]Fevereiro!$G$6</f>
        <v>46</v>
      </c>
      <c r="D49" s="11">
        <f>[45]Fevereiro!$G$7</f>
        <v>60</v>
      </c>
      <c r="E49" s="11">
        <f>[45]Fevereiro!$G$8</f>
        <v>45</v>
      </c>
      <c r="F49" s="11">
        <f>[45]Fevereiro!$G$9</f>
        <v>44</v>
      </c>
      <c r="G49" s="11">
        <f>[45]Fevereiro!$G$10</f>
        <v>43</v>
      </c>
      <c r="H49" s="11">
        <f>[45]Fevereiro!$G$11</f>
        <v>51</v>
      </c>
      <c r="I49" s="11">
        <f>[45]Fevereiro!$G$12</f>
        <v>41</v>
      </c>
      <c r="J49" s="11">
        <f>[45]Fevereiro!$G$13</f>
        <v>38</v>
      </c>
      <c r="K49" s="11">
        <f>[45]Fevereiro!$G$14</f>
        <v>46</v>
      </c>
      <c r="L49" s="11">
        <f>[45]Fevereiro!$G$15</f>
        <v>56</v>
      </c>
      <c r="M49" s="11">
        <f>[45]Fevereiro!$G$16</f>
        <v>56</v>
      </c>
      <c r="N49" s="11">
        <f>[45]Fevereiro!$G$17</f>
        <v>42</v>
      </c>
      <c r="O49" s="11">
        <f>[45]Fevereiro!$G$18</f>
        <v>43</v>
      </c>
      <c r="P49" s="11">
        <f>[45]Fevereiro!$G$19</f>
        <v>42</v>
      </c>
      <c r="Q49" s="11">
        <f>[45]Fevereiro!$G$20</f>
        <v>43</v>
      </c>
      <c r="R49" s="11">
        <f>[45]Fevereiro!$G$21</f>
        <v>51</v>
      </c>
      <c r="S49" s="11">
        <f>[45]Fevereiro!$G$22</f>
        <v>47</v>
      </c>
      <c r="T49" s="11">
        <f>[45]Fevereiro!$G$23</f>
        <v>54</v>
      </c>
      <c r="U49" s="11">
        <f>[45]Fevereiro!$G$24</f>
        <v>64</v>
      </c>
      <c r="V49" s="11">
        <f>[45]Fevereiro!$G$25</f>
        <v>57</v>
      </c>
      <c r="W49" s="11">
        <f>[45]Fevereiro!$G$26</f>
        <v>41</v>
      </c>
      <c r="X49" s="11">
        <f>[45]Fevereiro!$G$27</f>
        <v>48</v>
      </c>
      <c r="Y49" s="11">
        <f>[45]Fevereiro!$G$28</f>
        <v>65</v>
      </c>
      <c r="Z49" s="11">
        <f>[45]Fevereiro!$G$29</f>
        <v>36</v>
      </c>
      <c r="AA49" s="11">
        <f>[45]Fevereiro!$G$30</f>
        <v>67</v>
      </c>
      <c r="AB49" s="11">
        <f>[45]Fevereiro!$G$31</f>
        <v>38</v>
      </c>
      <c r="AC49" s="11">
        <f>[45]Fevereiro!$G$32</f>
        <v>37</v>
      </c>
      <c r="AD49" s="14">
        <f t="shared" si="1"/>
        <v>36</v>
      </c>
      <c r="AE49" s="79">
        <f t="shared" si="2"/>
        <v>48</v>
      </c>
      <c r="AG49" t="s">
        <v>35</v>
      </c>
    </row>
    <row r="50" spans="1:35" s="5" customFormat="1" ht="17.100000000000001" customHeight="1" x14ac:dyDescent="0.2">
      <c r="A50" s="90" t="s">
        <v>213</v>
      </c>
      <c r="B50" s="13">
        <f t="shared" ref="B50:AC50" si="3">MIN(B5:B49)</f>
        <v>43</v>
      </c>
      <c r="C50" s="13">
        <f t="shared" si="3"/>
        <v>38</v>
      </c>
      <c r="D50" s="13">
        <f t="shared" si="3"/>
        <v>50</v>
      </c>
      <c r="E50" s="13">
        <f t="shared" si="3"/>
        <v>39</v>
      </c>
      <c r="F50" s="13">
        <f t="shared" si="3"/>
        <v>27</v>
      </c>
      <c r="G50" s="13">
        <f t="shared" si="3"/>
        <v>31</v>
      </c>
      <c r="H50" s="13">
        <f t="shared" si="3"/>
        <v>26</v>
      </c>
      <c r="I50" s="13">
        <f t="shared" si="3"/>
        <v>30</v>
      </c>
      <c r="J50" s="13">
        <f t="shared" si="3"/>
        <v>34</v>
      </c>
      <c r="K50" s="13">
        <f t="shared" si="3"/>
        <v>44</v>
      </c>
      <c r="L50" s="13">
        <f t="shared" si="3"/>
        <v>40</v>
      </c>
      <c r="M50" s="13">
        <f t="shared" si="3"/>
        <v>40</v>
      </c>
      <c r="N50" s="13">
        <f t="shared" si="3"/>
        <v>42</v>
      </c>
      <c r="O50" s="13">
        <f t="shared" si="3"/>
        <v>40</v>
      </c>
      <c r="P50" s="13">
        <f t="shared" si="3"/>
        <v>41</v>
      </c>
      <c r="Q50" s="13">
        <f t="shared" si="3"/>
        <v>43</v>
      </c>
      <c r="R50" s="13">
        <f t="shared" si="3"/>
        <v>45</v>
      </c>
      <c r="S50" s="13">
        <f t="shared" si="3"/>
        <v>29</v>
      </c>
      <c r="T50" s="13">
        <f t="shared" si="3"/>
        <v>38</v>
      </c>
      <c r="U50" s="13">
        <f t="shared" si="3"/>
        <v>48</v>
      </c>
      <c r="V50" s="13">
        <f t="shared" si="3"/>
        <v>43</v>
      </c>
      <c r="W50" s="13">
        <f t="shared" si="3"/>
        <v>40</v>
      </c>
      <c r="X50" s="13">
        <f t="shared" si="3"/>
        <v>42</v>
      </c>
      <c r="Y50" s="13">
        <f t="shared" si="3"/>
        <v>46</v>
      </c>
      <c r="Z50" s="13">
        <f t="shared" si="3"/>
        <v>35</v>
      </c>
      <c r="AA50" s="13">
        <f t="shared" si="3"/>
        <v>46</v>
      </c>
      <c r="AB50" s="13">
        <f t="shared" si="3"/>
        <v>34</v>
      </c>
      <c r="AC50" s="13">
        <f t="shared" si="3"/>
        <v>30</v>
      </c>
      <c r="AD50" s="14"/>
      <c r="AE50" s="119"/>
      <c r="AI50" s="5" t="s">
        <v>35</v>
      </c>
    </row>
    <row r="51" spans="1:35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</row>
    <row r="52" spans="1:35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  <c r="AG52" s="12" t="s">
        <v>35</v>
      </c>
      <c r="AI52" t="s">
        <v>35</v>
      </c>
    </row>
    <row r="53" spans="1:35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</row>
    <row r="54" spans="1:35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</row>
    <row r="55" spans="1:35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  <c r="AI55" t="s">
        <v>35</v>
      </c>
    </row>
    <row r="56" spans="1:35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</row>
    <row r="57" spans="1:35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</row>
    <row r="58" spans="1:35" x14ac:dyDescent="0.2">
      <c r="AD58" s="7"/>
    </row>
    <row r="63" spans="1:35" x14ac:dyDescent="0.2">
      <c r="P63" s="2" t="s">
        <v>35</v>
      </c>
      <c r="AF63" t="s">
        <v>35</v>
      </c>
    </row>
    <row r="64" spans="1:35" x14ac:dyDescent="0.2">
      <c r="T64" s="2" t="s">
        <v>35</v>
      </c>
      <c r="Z64" s="2" t="s">
        <v>35</v>
      </c>
    </row>
    <row r="66" spans="7:36" x14ac:dyDescent="0.2">
      <c r="N66" s="2" t="s">
        <v>35</v>
      </c>
    </row>
    <row r="67" spans="7:36" x14ac:dyDescent="0.2">
      <c r="G67" s="2" t="s">
        <v>35</v>
      </c>
      <c r="AJ67" t="s">
        <v>35</v>
      </c>
    </row>
    <row r="69" spans="7:36" x14ac:dyDescent="0.2">
      <c r="J69" s="2" t="s">
        <v>35</v>
      </c>
    </row>
  </sheetData>
  <mergeCells count="33"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G3:G4"/>
    <mergeCell ref="H3:H4"/>
    <mergeCell ref="T52:X52"/>
    <mergeCell ref="E3:E4"/>
    <mergeCell ref="W3:W4"/>
    <mergeCell ref="A2:A4"/>
    <mergeCell ref="B3:B4"/>
    <mergeCell ref="A1:AE1"/>
    <mergeCell ref="Z3:Z4"/>
    <mergeCell ref="AA3:AA4"/>
    <mergeCell ref="AB3:AB4"/>
    <mergeCell ref="AC3:AC4"/>
    <mergeCell ref="Y3:Y4"/>
    <mergeCell ref="N3:N4"/>
    <mergeCell ref="O3:O4"/>
    <mergeCell ref="P3:P4"/>
    <mergeCell ref="Q3:Q4"/>
    <mergeCell ref="B2:AE2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7" bestFit="1" customWidth="1"/>
  </cols>
  <sheetData>
    <row r="1" spans="1:31" ht="20.100000000000001" customHeight="1" x14ac:dyDescent="0.2">
      <c r="A1" s="157" t="s">
        <v>218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51"/>
    </row>
    <row r="2" spans="1:31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1" s="5" customFormat="1" ht="20.100000000000001" customHeight="1" x14ac:dyDescent="0.2">
      <c r="A3" s="149"/>
      <c r="B3" s="155">
        <v>1</v>
      </c>
      <c r="C3" s="155">
        <f>SUM(B3+1)</f>
        <v>2</v>
      </c>
      <c r="D3" s="155">
        <f t="shared" ref="D3:AC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44" t="s">
        <v>27</v>
      </c>
      <c r="AE3" s="87" t="s">
        <v>26</v>
      </c>
    </row>
    <row r="4" spans="1:31" s="5" customFormat="1" ht="20.100000000000001" customHeight="1" x14ac:dyDescent="0.2">
      <c r="A4" s="149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44" t="s">
        <v>25</v>
      </c>
      <c r="AE4" s="56" t="s">
        <v>25</v>
      </c>
    </row>
    <row r="5" spans="1:31" s="5" customFormat="1" x14ac:dyDescent="0.2">
      <c r="A5" s="54" t="s">
        <v>30</v>
      </c>
      <c r="B5" s="121">
        <f>[1]Fevereiro!$H$5</f>
        <v>5.7600000000000007</v>
      </c>
      <c r="C5" s="121">
        <f>[1]Fevereiro!$H$6</f>
        <v>10.8</v>
      </c>
      <c r="D5" s="121">
        <f>[1]Fevereiro!$H$7</f>
        <v>25.56</v>
      </c>
      <c r="E5" s="121">
        <f>[1]Fevereiro!$H$8</f>
        <v>11.879999999999999</v>
      </c>
      <c r="F5" s="121">
        <f>[1]Fevereiro!$H$9</f>
        <v>17.64</v>
      </c>
      <c r="G5" s="121">
        <f>[1]Fevereiro!$H$10</f>
        <v>8.64</v>
      </c>
      <c r="H5" s="121">
        <f>[1]Fevereiro!$H$11</f>
        <v>12.24</v>
      </c>
      <c r="I5" s="121">
        <f>[1]Fevereiro!$H$12</f>
        <v>9.3600000000000012</v>
      </c>
      <c r="J5" s="121">
        <f>[1]Fevereiro!$H$13</f>
        <v>14.4</v>
      </c>
      <c r="K5" s="121">
        <f>[1]Fevereiro!$H$14</f>
        <v>14.04</v>
      </c>
      <c r="L5" s="121">
        <f>[1]Fevereiro!$H$15</f>
        <v>7.9200000000000008</v>
      </c>
      <c r="M5" s="121">
        <f>[1]Fevereiro!$H$16</f>
        <v>9</v>
      </c>
      <c r="N5" s="121">
        <f>[1]Fevereiro!$H$17</f>
        <v>5.4</v>
      </c>
      <c r="O5" s="121">
        <f>[1]Fevereiro!$H$18</f>
        <v>18</v>
      </c>
      <c r="P5" s="121">
        <f>[1]Fevereiro!$H$19</f>
        <v>10.8</v>
      </c>
      <c r="Q5" s="121">
        <f>[1]Fevereiro!$H$20</f>
        <v>12.6</v>
      </c>
      <c r="R5" s="121">
        <f>[1]Fevereiro!$H$21</f>
        <v>19.079999999999998</v>
      </c>
      <c r="S5" s="121">
        <f>[1]Fevereiro!$H$22</f>
        <v>9</v>
      </c>
      <c r="T5" s="121">
        <f>[1]Fevereiro!$H$23</f>
        <v>13.32</v>
      </c>
      <c r="U5" s="121">
        <f>[1]Fevereiro!$H$24</f>
        <v>9.3600000000000012</v>
      </c>
      <c r="V5" s="121">
        <f>[1]Fevereiro!$H$25</f>
        <v>14.04</v>
      </c>
      <c r="W5" s="121">
        <f>[1]Fevereiro!$H$26</f>
        <v>14.76</v>
      </c>
      <c r="X5" s="121">
        <f>[1]Fevereiro!$H$27</f>
        <v>10.8</v>
      </c>
      <c r="Y5" s="121">
        <f>[1]Fevereiro!$H$28</f>
        <v>13.32</v>
      </c>
      <c r="Z5" s="121">
        <f>[1]Fevereiro!$H$29</f>
        <v>8.2799999999999994</v>
      </c>
      <c r="AA5" s="121">
        <f>[1]Fevereiro!$H$30</f>
        <v>9.7200000000000006</v>
      </c>
      <c r="AB5" s="121">
        <f>[1]Fevereiro!$H$31</f>
        <v>9.3600000000000012</v>
      </c>
      <c r="AC5" s="121">
        <f>[1]Fevereiro!$H$32</f>
        <v>9.7200000000000006</v>
      </c>
      <c r="AD5" s="122">
        <f>MAX(B5:AC5)</f>
        <v>25.56</v>
      </c>
      <c r="AE5" s="123">
        <f>AVERAGE(B5:AC5)</f>
        <v>11.957142857142859</v>
      </c>
    </row>
    <row r="6" spans="1:31" x14ac:dyDescent="0.2">
      <c r="A6" s="54" t="s">
        <v>0</v>
      </c>
      <c r="B6" s="124">
        <f>[2]Fevereiro!$H$5</f>
        <v>3.9600000000000004</v>
      </c>
      <c r="C6" s="124">
        <f>[2]Fevereiro!$H$6</f>
        <v>9.7200000000000006</v>
      </c>
      <c r="D6" s="124">
        <f>[2]Fevereiro!$H$7</f>
        <v>7.2</v>
      </c>
      <c r="E6" s="124">
        <f>[2]Fevereiro!$H$8</f>
        <v>8.2799999999999994</v>
      </c>
      <c r="F6" s="124">
        <f>[2]Fevereiro!$H$9</f>
        <v>0</v>
      </c>
      <c r="G6" s="124">
        <f>[2]Fevereiro!$H$10</f>
        <v>0</v>
      </c>
      <c r="H6" s="124">
        <f>[2]Fevereiro!$H$11</f>
        <v>10.44</v>
      </c>
      <c r="I6" s="124">
        <f>[2]Fevereiro!$H$12</f>
        <v>9.7200000000000006</v>
      </c>
      <c r="J6" s="124">
        <f>[2]Fevereiro!$H$13</f>
        <v>7.2</v>
      </c>
      <c r="K6" s="124">
        <f>[2]Fevereiro!$H$14</f>
        <v>11.520000000000001</v>
      </c>
      <c r="L6" s="124">
        <f>[2]Fevereiro!$H$15</f>
        <v>3.9600000000000004</v>
      </c>
      <c r="M6" s="124">
        <f>[2]Fevereiro!$H$16</f>
        <v>8.64</v>
      </c>
      <c r="N6" s="124">
        <f>[2]Fevereiro!$H$17</f>
        <v>13.68</v>
      </c>
      <c r="O6" s="124">
        <f>[2]Fevereiro!$H$18</f>
        <v>16.2</v>
      </c>
      <c r="P6" s="124">
        <f>[2]Fevereiro!$H$19</f>
        <v>14.4</v>
      </c>
      <c r="Q6" s="124">
        <f>[2]Fevereiro!$H$20</f>
        <v>12.96</v>
      </c>
      <c r="R6" s="124">
        <f>[2]Fevereiro!$H$21</f>
        <v>10.44</v>
      </c>
      <c r="S6" s="124">
        <f>[2]Fevereiro!$H$22</f>
        <v>11.520000000000001</v>
      </c>
      <c r="T6" s="124">
        <f>[2]Fevereiro!$H$23</f>
        <v>14.76</v>
      </c>
      <c r="U6" s="124">
        <f>[2]Fevereiro!$H$24</f>
        <v>2.52</v>
      </c>
      <c r="V6" s="124">
        <f>[2]Fevereiro!$H$25</f>
        <v>8.64</v>
      </c>
      <c r="W6" s="124">
        <f>[2]Fevereiro!$H$26</f>
        <v>7.2</v>
      </c>
      <c r="X6" s="124">
        <f>[2]Fevereiro!$H$27</f>
        <v>9.3600000000000012</v>
      </c>
      <c r="Y6" s="124">
        <f>[2]Fevereiro!$H$28</f>
        <v>2.8800000000000003</v>
      </c>
      <c r="Z6" s="124">
        <f>[2]Fevereiro!$H$29</f>
        <v>7.9200000000000008</v>
      </c>
      <c r="AA6" s="124">
        <f>[2]Fevereiro!$H$30</f>
        <v>12.24</v>
      </c>
      <c r="AB6" s="124">
        <f>[2]Fevereiro!$H$31</f>
        <v>3.6</v>
      </c>
      <c r="AC6" s="124">
        <f>[2]Fevereiro!$H$32</f>
        <v>9.7200000000000006</v>
      </c>
      <c r="AD6" s="122">
        <f t="shared" ref="AD6:AD49" si="1">MAX(B6:AC6)</f>
        <v>16.2</v>
      </c>
      <c r="AE6" s="123">
        <f t="shared" ref="AE6:AE49" si="2">AVERAGE(B6:AC6)</f>
        <v>8.524285714285714</v>
      </c>
    </row>
    <row r="7" spans="1:31" x14ac:dyDescent="0.2">
      <c r="A7" s="54" t="s">
        <v>89</v>
      </c>
      <c r="B7" s="124">
        <f>[3]Fevereiro!$H$5</f>
        <v>13.32</v>
      </c>
      <c r="C7" s="124">
        <f>[3]Fevereiro!$H$6</f>
        <v>18.720000000000002</v>
      </c>
      <c r="D7" s="124">
        <f>[3]Fevereiro!$H$7</f>
        <v>14.04</v>
      </c>
      <c r="E7" s="124">
        <f>[3]Fevereiro!$H$8</f>
        <v>11.520000000000001</v>
      </c>
      <c r="F7" s="124">
        <f>[3]Fevereiro!$H$9</f>
        <v>10.8</v>
      </c>
      <c r="G7" s="124">
        <f>[3]Fevereiro!$H$10</f>
        <v>11.879999999999999</v>
      </c>
      <c r="H7" s="124">
        <f>[3]Fevereiro!$H$11</f>
        <v>12.24</v>
      </c>
      <c r="I7" s="124">
        <f>[3]Fevereiro!$H$12</f>
        <v>17.28</v>
      </c>
      <c r="J7" s="124">
        <f>[3]Fevereiro!$H$13</f>
        <v>12.6</v>
      </c>
      <c r="K7" s="124">
        <f>[3]Fevereiro!$H$14</f>
        <v>15.840000000000002</v>
      </c>
      <c r="L7" s="124">
        <f>[3]Fevereiro!$H$15</f>
        <v>12.24</v>
      </c>
      <c r="M7" s="124">
        <f>[3]Fevereiro!$H$16</f>
        <v>20.16</v>
      </c>
      <c r="N7" s="124">
        <f>[3]Fevereiro!$H$17</f>
        <v>15.48</v>
      </c>
      <c r="O7" s="124">
        <f>[3]Fevereiro!$H$18</f>
        <v>19.079999999999998</v>
      </c>
      <c r="P7" s="124">
        <f>[3]Fevereiro!$H$19</f>
        <v>23.759999999999998</v>
      </c>
      <c r="Q7" s="124">
        <f>[3]Fevereiro!$H$20</f>
        <v>22.68</v>
      </c>
      <c r="R7" s="124">
        <f>[3]Fevereiro!$H$21</f>
        <v>21.96</v>
      </c>
      <c r="S7" s="124">
        <f>[3]Fevereiro!$H$22</f>
        <v>18.720000000000002</v>
      </c>
      <c r="T7" s="124">
        <f>[3]Fevereiro!$H$23</f>
        <v>15.120000000000001</v>
      </c>
      <c r="U7" s="124">
        <f>[3]Fevereiro!$H$24</f>
        <v>16.920000000000002</v>
      </c>
      <c r="V7" s="124">
        <f>[3]Fevereiro!$H$25</f>
        <v>19.8</v>
      </c>
      <c r="W7" s="124">
        <f>[3]Fevereiro!$H$26</f>
        <v>10.8</v>
      </c>
      <c r="X7" s="124">
        <f>[3]Fevereiro!$H$27</f>
        <v>12.96</v>
      </c>
      <c r="Y7" s="124">
        <f>[3]Fevereiro!$H$28</f>
        <v>21.6</v>
      </c>
      <c r="Z7" s="124">
        <f>[3]Fevereiro!$H$29</f>
        <v>13.68</v>
      </c>
      <c r="AA7" s="124">
        <f>[3]Fevereiro!$H$30</f>
        <v>26.64</v>
      </c>
      <c r="AB7" s="124">
        <f>[3]Fevereiro!$H$31</f>
        <v>12.96</v>
      </c>
      <c r="AC7" s="124">
        <f>[3]Fevereiro!$H$32</f>
        <v>17.64</v>
      </c>
      <c r="AD7" s="122">
        <f t="shared" si="1"/>
        <v>26.64</v>
      </c>
      <c r="AE7" s="123">
        <f t="shared" si="2"/>
        <v>16.444285714285716</v>
      </c>
    </row>
    <row r="8" spans="1:31" x14ac:dyDescent="0.2">
      <c r="A8" s="54" t="s">
        <v>1</v>
      </c>
      <c r="B8" s="124">
        <f>[4]Fevereiro!$H$5</f>
        <v>4.6800000000000006</v>
      </c>
      <c r="C8" s="124">
        <f>[4]Fevereiro!$H$6</f>
        <v>21.6</v>
      </c>
      <c r="D8" s="124">
        <f>[4]Fevereiro!$H$7</f>
        <v>0.72000000000000008</v>
      </c>
      <c r="E8" s="124">
        <f>[4]Fevereiro!$H$8</f>
        <v>1.08</v>
      </c>
      <c r="F8" s="124">
        <f>[4]Fevereiro!$H$9</f>
        <v>1.08</v>
      </c>
      <c r="G8" s="124">
        <f>[4]Fevereiro!$H$10</f>
        <v>7.2</v>
      </c>
      <c r="H8" s="124">
        <f>[4]Fevereiro!$H$11</f>
        <v>7.9200000000000008</v>
      </c>
      <c r="I8" s="124">
        <f>[4]Fevereiro!$H$12</f>
        <v>10.44</v>
      </c>
      <c r="J8" s="124">
        <f>[4]Fevereiro!$H$13</f>
        <v>17.64</v>
      </c>
      <c r="K8" s="124">
        <f>[4]Fevereiro!$H$14</f>
        <v>8.64</v>
      </c>
      <c r="L8" s="124">
        <f>[4]Fevereiro!$H$15</f>
        <v>5.04</v>
      </c>
      <c r="M8" s="124">
        <f>[4]Fevereiro!$H$16</f>
        <v>12.96</v>
      </c>
      <c r="N8" s="124">
        <f>[4]Fevereiro!$H$17</f>
        <v>12.96</v>
      </c>
      <c r="O8" s="124">
        <f>[4]Fevereiro!$H$18</f>
        <v>12.6</v>
      </c>
      <c r="P8" s="124">
        <f>[4]Fevereiro!$H$19</f>
        <v>12.96</v>
      </c>
      <c r="Q8" s="124">
        <f>[4]Fevereiro!$H$20</f>
        <v>18</v>
      </c>
      <c r="R8" s="124">
        <f>[4]Fevereiro!$H$21</f>
        <v>17.28</v>
      </c>
      <c r="S8" s="124">
        <f>[4]Fevereiro!$H$22</f>
        <v>12.6</v>
      </c>
      <c r="T8" s="124">
        <f>[4]Fevereiro!$H$23</f>
        <v>9.3600000000000012</v>
      </c>
      <c r="U8" s="124">
        <f>[4]Fevereiro!$H$24</f>
        <v>9.3600000000000012</v>
      </c>
      <c r="V8" s="124">
        <f>[4]Fevereiro!$H$25</f>
        <v>20.16</v>
      </c>
      <c r="W8" s="124">
        <f>[4]Fevereiro!$H$26</f>
        <v>12.24</v>
      </c>
      <c r="X8" s="124">
        <f>[4]Fevereiro!$H$27</f>
        <v>11.16</v>
      </c>
      <c r="Y8" s="124">
        <f>[4]Fevereiro!$H$28</f>
        <v>9</v>
      </c>
      <c r="Z8" s="124">
        <f>[4]Fevereiro!$H$29</f>
        <v>7.2</v>
      </c>
      <c r="AA8" s="124">
        <f>[4]Fevereiro!$H$30</f>
        <v>7.5600000000000005</v>
      </c>
      <c r="AB8" s="124">
        <f>[4]Fevereiro!$H$31</f>
        <v>10.8</v>
      </c>
      <c r="AC8" s="124">
        <f>[4]Fevereiro!$H$32</f>
        <v>9.3600000000000012</v>
      </c>
      <c r="AD8" s="122">
        <f t="shared" si="1"/>
        <v>21.6</v>
      </c>
      <c r="AE8" s="123">
        <f t="shared" si="2"/>
        <v>10.414285714285716</v>
      </c>
    </row>
    <row r="9" spans="1:31" hidden="1" x14ac:dyDescent="0.2">
      <c r="A9" s="108" t="s">
        <v>152</v>
      </c>
      <c r="B9" s="124" t="str">
        <f>[5]Fevereiro!$H$5</f>
        <v>*</v>
      </c>
      <c r="C9" s="124" t="str">
        <f>[5]Fevereiro!$H$6</f>
        <v>*</v>
      </c>
      <c r="D9" s="124" t="str">
        <f>[5]Fevereiro!$H$7</f>
        <v>*</v>
      </c>
      <c r="E9" s="124" t="str">
        <f>[5]Fevereiro!$H$8</f>
        <v>*</v>
      </c>
      <c r="F9" s="124" t="str">
        <f>[5]Fevereiro!$H$9</f>
        <v>*</v>
      </c>
      <c r="G9" s="124" t="str">
        <f>[5]Fevereiro!$H$10</f>
        <v>*</v>
      </c>
      <c r="H9" s="124" t="str">
        <f>[5]Fevereiro!$H$11</f>
        <v>*</v>
      </c>
      <c r="I9" s="124" t="str">
        <f>[5]Fevereiro!$H$12</f>
        <v>*</v>
      </c>
      <c r="J9" s="124" t="str">
        <f>[5]Fevereiro!$H$13</f>
        <v>*</v>
      </c>
      <c r="K9" s="124" t="str">
        <f>[5]Fevereiro!$H$14</f>
        <v>*</v>
      </c>
      <c r="L9" s="124" t="str">
        <f>[5]Fevereiro!$H$15</f>
        <v>*</v>
      </c>
      <c r="M9" s="124" t="str">
        <f>[5]Fevereiro!$H$16</f>
        <v>*</v>
      </c>
      <c r="N9" s="124" t="str">
        <f>[5]Fevereiro!$H$17</f>
        <v>*</v>
      </c>
      <c r="O9" s="124" t="str">
        <f>[5]Fevereiro!$H$18</f>
        <v>*</v>
      </c>
      <c r="P9" s="124" t="str">
        <f>[5]Fevereiro!$H$19</f>
        <v>*</v>
      </c>
      <c r="Q9" s="124" t="str">
        <f>[5]Fevereiro!$H$20</f>
        <v>*</v>
      </c>
      <c r="R9" s="124" t="str">
        <f>[5]Fevereiro!$H$21</f>
        <v>*</v>
      </c>
      <c r="S9" s="124" t="str">
        <f>[5]Fevereiro!$H$22</f>
        <v>*</v>
      </c>
      <c r="T9" s="124" t="str">
        <f>[5]Fevereiro!$H$23</f>
        <v>*</v>
      </c>
      <c r="U9" s="124" t="str">
        <f>[5]Fevereiro!$H$24</f>
        <v>*</v>
      </c>
      <c r="V9" s="124" t="str">
        <f>[5]Fevereiro!$H$25</f>
        <v>*</v>
      </c>
      <c r="W9" s="124" t="str">
        <f>[5]Fevereiro!$H$26</f>
        <v>*</v>
      </c>
      <c r="X9" s="124" t="str">
        <f>[5]Fevereiro!$H$27</f>
        <v>*</v>
      </c>
      <c r="Y9" s="124" t="str">
        <f>[5]Fevereiro!$H$28</f>
        <v>*</v>
      </c>
      <c r="Z9" s="124" t="str">
        <f>[5]Fevereiro!$H$29</f>
        <v>*</v>
      </c>
      <c r="AA9" s="124" t="str">
        <f>[5]Fevereiro!$H$30</f>
        <v>*</v>
      </c>
      <c r="AB9" s="124" t="str">
        <f>[5]Fevereiro!$H$31</f>
        <v>*</v>
      </c>
      <c r="AC9" s="124" t="str">
        <f>[5]Fevereiro!$H$32</f>
        <v>*</v>
      </c>
      <c r="AD9" s="122" t="s">
        <v>211</v>
      </c>
      <c r="AE9" s="123" t="s">
        <v>211</v>
      </c>
    </row>
    <row r="10" spans="1:31" x14ac:dyDescent="0.2">
      <c r="A10" s="54" t="s">
        <v>96</v>
      </c>
      <c r="B10" s="124">
        <f>[6]Fevereiro!$H$5</f>
        <v>14.04</v>
      </c>
      <c r="C10" s="124">
        <f>[6]Fevereiro!$H$6</f>
        <v>13.32</v>
      </c>
      <c r="D10" s="124">
        <f>[6]Fevereiro!$H$7</f>
        <v>21.240000000000002</v>
      </c>
      <c r="E10" s="124">
        <f>[6]Fevereiro!$H$8</f>
        <v>12.96</v>
      </c>
      <c r="F10" s="124">
        <f>[6]Fevereiro!$H$9</f>
        <v>11.879999999999999</v>
      </c>
      <c r="G10" s="124">
        <f>[6]Fevereiro!$H$10</f>
        <v>15.120000000000001</v>
      </c>
      <c r="H10" s="124">
        <f>[6]Fevereiro!$H$11</f>
        <v>16.920000000000002</v>
      </c>
      <c r="I10" s="124">
        <f>[6]Fevereiro!$H$12</f>
        <v>14.04</v>
      </c>
      <c r="J10" s="124">
        <f>[6]Fevereiro!$H$13</f>
        <v>27.720000000000002</v>
      </c>
      <c r="K10" s="124">
        <f>[6]Fevereiro!$H$14</f>
        <v>27.36</v>
      </c>
      <c r="L10" s="124">
        <f>[6]Fevereiro!$H$15</f>
        <v>10.44</v>
      </c>
      <c r="M10" s="124">
        <f>[6]Fevereiro!$H$16</f>
        <v>19.079999999999998</v>
      </c>
      <c r="N10" s="124">
        <f>[6]Fevereiro!$H$17</f>
        <v>14.04</v>
      </c>
      <c r="O10" s="124">
        <f>[6]Fevereiro!$H$18</f>
        <v>16.559999999999999</v>
      </c>
      <c r="P10" s="124">
        <f>[6]Fevereiro!$H$19</f>
        <v>28.44</v>
      </c>
      <c r="Q10" s="124">
        <f>[6]Fevereiro!$H$20</f>
        <v>22.68</v>
      </c>
      <c r="R10" s="124">
        <f>[6]Fevereiro!$H$21</f>
        <v>29.880000000000003</v>
      </c>
      <c r="S10" s="124">
        <f>[6]Fevereiro!$H$22</f>
        <v>20.16</v>
      </c>
      <c r="T10" s="124">
        <f>[6]Fevereiro!$H$23</f>
        <v>25.2</v>
      </c>
      <c r="U10" s="124">
        <f>[6]Fevereiro!$H$24</f>
        <v>22.32</v>
      </c>
      <c r="V10" s="124">
        <f>[6]Fevereiro!$H$25</f>
        <v>20.88</v>
      </c>
      <c r="W10" s="124">
        <f>[6]Fevereiro!$H$26</f>
        <v>18.36</v>
      </c>
      <c r="X10" s="124">
        <f>[6]Fevereiro!$H$27</f>
        <v>19.440000000000001</v>
      </c>
      <c r="Y10" s="124">
        <f>[6]Fevereiro!$H$28</f>
        <v>20.88</v>
      </c>
      <c r="Z10" s="124">
        <f>[6]Fevereiro!$H$29</f>
        <v>14.04</v>
      </c>
      <c r="AA10" s="124">
        <f>[6]Fevereiro!$H$30</f>
        <v>19.079999999999998</v>
      </c>
      <c r="AB10" s="124">
        <f>[6]Fevereiro!$H$31</f>
        <v>19.079999999999998</v>
      </c>
      <c r="AC10" s="124">
        <f>[6]Fevereiro!$H$32</f>
        <v>18.720000000000002</v>
      </c>
      <c r="AD10" s="122">
        <f t="shared" si="1"/>
        <v>29.880000000000003</v>
      </c>
      <c r="AE10" s="123">
        <f t="shared" si="2"/>
        <v>19.067142857142862</v>
      </c>
    </row>
    <row r="11" spans="1:31" x14ac:dyDescent="0.2">
      <c r="A11" s="54" t="s">
        <v>52</v>
      </c>
      <c r="B11" s="124">
        <f>[7]Fevereiro!$H$5</f>
        <v>11.520000000000001</v>
      </c>
      <c r="C11" s="124">
        <f>[7]Fevereiro!$H$6</f>
        <v>17.28</v>
      </c>
      <c r="D11" s="124">
        <f>[7]Fevereiro!$H$7</f>
        <v>19.8</v>
      </c>
      <c r="E11" s="124">
        <f>[7]Fevereiro!$H$8</f>
        <v>11.879999999999999</v>
      </c>
      <c r="F11" s="124">
        <f>[7]Fevereiro!$H$9</f>
        <v>10.8</v>
      </c>
      <c r="G11" s="124">
        <f>[7]Fevereiro!$H$10</f>
        <v>18</v>
      </c>
      <c r="H11" s="124">
        <f>[7]Fevereiro!$H$11</f>
        <v>21.240000000000002</v>
      </c>
      <c r="I11" s="124">
        <f>[7]Fevereiro!$H$12</f>
        <v>16.2</v>
      </c>
      <c r="J11" s="124">
        <f>[7]Fevereiro!$H$13</f>
        <v>14.76</v>
      </c>
      <c r="K11" s="124">
        <f>[7]Fevereiro!$H$14</f>
        <v>17.28</v>
      </c>
      <c r="L11" s="124">
        <f>[7]Fevereiro!$H$15</f>
        <v>31.680000000000003</v>
      </c>
      <c r="M11" s="124">
        <f>[7]Fevereiro!$H$16</f>
        <v>18.720000000000002</v>
      </c>
      <c r="N11" s="124">
        <f>[7]Fevereiro!$H$17</f>
        <v>15.840000000000002</v>
      </c>
      <c r="O11" s="124">
        <f>[7]Fevereiro!$H$18</f>
        <v>18</v>
      </c>
      <c r="P11" s="124">
        <f>[7]Fevereiro!$H$19</f>
        <v>23.040000000000003</v>
      </c>
      <c r="Q11" s="124">
        <f>[7]Fevereiro!$H$20</f>
        <v>25.92</v>
      </c>
      <c r="R11" s="124">
        <f>[7]Fevereiro!$H$21</f>
        <v>15.120000000000001</v>
      </c>
      <c r="S11" s="124">
        <f>[7]Fevereiro!$H$22</f>
        <v>15.48</v>
      </c>
      <c r="T11" s="124">
        <f>[7]Fevereiro!$H$23</f>
        <v>23.400000000000002</v>
      </c>
      <c r="U11" s="124">
        <f>[7]Fevereiro!$H$24</f>
        <v>21.6</v>
      </c>
      <c r="V11" s="124">
        <f>[7]Fevereiro!$H$25</f>
        <v>16.920000000000002</v>
      </c>
      <c r="W11" s="124">
        <f>[7]Fevereiro!$H$26</f>
        <v>14.4</v>
      </c>
      <c r="X11" s="124">
        <f>[7]Fevereiro!$H$27</f>
        <v>10.44</v>
      </c>
      <c r="Y11" s="124">
        <f>[7]Fevereiro!$H$28</f>
        <v>21.240000000000002</v>
      </c>
      <c r="Z11" s="124">
        <f>[7]Fevereiro!$H$29</f>
        <v>11.879999999999999</v>
      </c>
      <c r="AA11" s="124">
        <f>[7]Fevereiro!$H$30</f>
        <v>14.4</v>
      </c>
      <c r="AB11" s="124">
        <f>[7]Fevereiro!$H$31</f>
        <v>14.76</v>
      </c>
      <c r="AC11" s="124">
        <f>[7]Fevereiro!$H$32</f>
        <v>20.88</v>
      </c>
      <c r="AD11" s="122">
        <f t="shared" si="1"/>
        <v>31.680000000000003</v>
      </c>
      <c r="AE11" s="123">
        <f t="shared" si="2"/>
        <v>17.588571428571431</v>
      </c>
    </row>
    <row r="12" spans="1:31" hidden="1" x14ac:dyDescent="0.2">
      <c r="A12" s="109" t="s">
        <v>31</v>
      </c>
      <c r="B12" s="124" t="str">
        <f>[8]Fevereiro!$H$5</f>
        <v>*</v>
      </c>
      <c r="C12" s="124" t="str">
        <f>[8]Fevereiro!$H$6</f>
        <v>*</v>
      </c>
      <c r="D12" s="124" t="str">
        <f>[8]Fevereiro!$H$7</f>
        <v>*</v>
      </c>
      <c r="E12" s="124" t="str">
        <f>[8]Fevereiro!$H$8</f>
        <v>*</v>
      </c>
      <c r="F12" s="124" t="str">
        <f>[8]Fevereiro!$H$9</f>
        <v>*</v>
      </c>
      <c r="G12" s="124" t="str">
        <f>[8]Fevereiro!$H$10</f>
        <v>*</v>
      </c>
      <c r="H12" s="124" t="str">
        <f>[8]Fevereiro!$H$11</f>
        <v>*</v>
      </c>
      <c r="I12" s="124" t="str">
        <f>[8]Fevereiro!$H$12</f>
        <v>*</v>
      </c>
      <c r="J12" s="124" t="str">
        <f>[8]Fevereiro!$H$13</f>
        <v>*</v>
      </c>
      <c r="K12" s="124" t="str">
        <f>[8]Fevereiro!$H$14</f>
        <v>*</v>
      </c>
      <c r="L12" s="124" t="str">
        <f>[8]Fevereiro!$H$15</f>
        <v>*</v>
      </c>
      <c r="M12" s="124" t="str">
        <f>[8]Fevereiro!$H$16</f>
        <v>*</v>
      </c>
      <c r="N12" s="124" t="str">
        <f>[8]Fevereiro!$H$17</f>
        <v>*</v>
      </c>
      <c r="O12" s="124" t="str">
        <f>[8]Fevereiro!$H$18</f>
        <v>*</v>
      </c>
      <c r="P12" s="124" t="str">
        <f>[8]Fevereiro!$H$19</f>
        <v>*</v>
      </c>
      <c r="Q12" s="124" t="str">
        <f>[8]Fevereiro!$H$20</f>
        <v>*</v>
      </c>
      <c r="R12" s="124" t="str">
        <f>[8]Fevereiro!$H$21</f>
        <v>*</v>
      </c>
      <c r="S12" s="124" t="str">
        <f>[8]Fevereiro!$H$22</f>
        <v>*</v>
      </c>
      <c r="T12" s="124" t="str">
        <f>[8]Fevereiro!$H$23</f>
        <v>*</v>
      </c>
      <c r="U12" s="124" t="str">
        <f>[8]Fevereiro!$H$24</f>
        <v>*</v>
      </c>
      <c r="V12" s="124" t="str">
        <f>[8]Fevereiro!$H$25</f>
        <v>*</v>
      </c>
      <c r="W12" s="124" t="str">
        <f>[8]Fevereiro!$H$26</f>
        <v>*</v>
      </c>
      <c r="X12" s="124" t="str">
        <f>[8]Fevereiro!$H$27</f>
        <v>*</v>
      </c>
      <c r="Y12" s="124" t="str">
        <f>[8]Fevereiro!$H$28</f>
        <v>*</v>
      </c>
      <c r="Z12" s="124" t="str">
        <f>[8]Fevereiro!$H$29</f>
        <v>*</v>
      </c>
      <c r="AA12" s="124" t="str">
        <f>[8]Fevereiro!$H$30</f>
        <v>*</v>
      </c>
      <c r="AB12" s="124" t="str">
        <f>[8]Fevereiro!$H$31</f>
        <v>*</v>
      </c>
      <c r="AC12" s="124" t="str">
        <f>[8]Fevereiro!$H$32</f>
        <v>*</v>
      </c>
      <c r="AD12" s="122" t="s">
        <v>211</v>
      </c>
      <c r="AE12" s="123" t="s">
        <v>211</v>
      </c>
    </row>
    <row r="13" spans="1:31" x14ac:dyDescent="0.2">
      <c r="A13" s="54" t="s">
        <v>99</v>
      </c>
      <c r="B13" s="124" t="str">
        <f>[9]Fevereiro!$H$5</f>
        <v>*</v>
      </c>
      <c r="C13" s="124" t="str">
        <f>[9]Fevereiro!$H$6</f>
        <v>*</v>
      </c>
      <c r="D13" s="124" t="str">
        <f>[9]Fevereiro!$H$7</f>
        <v>*</v>
      </c>
      <c r="E13" s="124" t="str">
        <f>[9]Fevereiro!$H$8</f>
        <v>*</v>
      </c>
      <c r="F13" s="124" t="str">
        <f>[9]Fevereiro!$H$9</f>
        <v>*</v>
      </c>
      <c r="G13" s="124" t="str">
        <f>[9]Fevereiro!$H$10</f>
        <v>*</v>
      </c>
      <c r="H13" s="124" t="str">
        <f>[9]Fevereiro!$H$11</f>
        <v>*</v>
      </c>
      <c r="I13" s="124" t="str">
        <f>[9]Fevereiro!$H$12</f>
        <v>*</v>
      </c>
      <c r="J13" s="124">
        <f>[9]Fevereiro!$H$13</f>
        <v>15.120000000000001</v>
      </c>
      <c r="K13" s="124">
        <f>[9]Fevereiro!$H$14</f>
        <v>25.2</v>
      </c>
      <c r="L13" s="124">
        <f>[9]Fevereiro!$H$15</f>
        <v>10.44</v>
      </c>
      <c r="M13" s="124">
        <f>[9]Fevereiro!$H$16</f>
        <v>15.840000000000002</v>
      </c>
      <c r="N13" s="124">
        <f>[9]Fevereiro!$H$17</f>
        <v>21.240000000000002</v>
      </c>
      <c r="O13" s="124">
        <f>[9]Fevereiro!$H$18</f>
        <v>21.6</v>
      </c>
      <c r="P13" s="124">
        <f>[9]Fevereiro!$H$19</f>
        <v>28.8</v>
      </c>
      <c r="Q13" s="124">
        <f>[9]Fevereiro!$H$20</f>
        <v>21.6</v>
      </c>
      <c r="R13" s="124">
        <f>[9]Fevereiro!$H$21</f>
        <v>29.16</v>
      </c>
      <c r="S13" s="124">
        <f>[9]Fevereiro!$H$22</f>
        <v>27</v>
      </c>
      <c r="T13" s="124">
        <f>[9]Fevereiro!$H$23</f>
        <v>15.840000000000002</v>
      </c>
      <c r="U13" s="124">
        <f>[9]Fevereiro!$H$24</f>
        <v>19.440000000000001</v>
      </c>
      <c r="V13" s="124">
        <f>[9]Fevereiro!$H$25</f>
        <v>17.64</v>
      </c>
      <c r="W13" s="124">
        <f>[9]Fevereiro!$H$26</f>
        <v>20.88</v>
      </c>
      <c r="X13" s="124">
        <f>[9]Fevereiro!$H$27</f>
        <v>15.840000000000002</v>
      </c>
      <c r="Y13" s="124">
        <f>[9]Fevereiro!$H$28</f>
        <v>17.28</v>
      </c>
      <c r="Z13" s="124">
        <f>[9]Fevereiro!$H$29</f>
        <v>18.720000000000002</v>
      </c>
      <c r="AA13" s="124">
        <f>[9]Fevereiro!$H$30</f>
        <v>21.240000000000002</v>
      </c>
      <c r="AB13" s="124">
        <f>[9]Fevereiro!$H$31</f>
        <v>16.2</v>
      </c>
      <c r="AC13" s="124">
        <f>[9]Fevereiro!$H$32</f>
        <v>15.48</v>
      </c>
      <c r="AD13" s="122">
        <f t="shared" si="1"/>
        <v>29.16</v>
      </c>
      <c r="AE13" s="123">
        <f t="shared" si="2"/>
        <v>19.728000000000002</v>
      </c>
    </row>
    <row r="14" spans="1:31" hidden="1" x14ac:dyDescent="0.2">
      <c r="A14" s="109" t="s">
        <v>103</v>
      </c>
      <c r="B14" s="124" t="str">
        <f>[10]Fevereiro!$H$5</f>
        <v>*</v>
      </c>
      <c r="C14" s="124" t="str">
        <f>[10]Fevereiro!$H$6</f>
        <v>*</v>
      </c>
      <c r="D14" s="124" t="str">
        <f>[10]Fevereiro!$H$7</f>
        <v>*</v>
      </c>
      <c r="E14" s="124" t="str">
        <f>[10]Fevereiro!$H$8</f>
        <v>*</v>
      </c>
      <c r="F14" s="124" t="str">
        <f>[10]Fevereiro!$H$9</f>
        <v>*</v>
      </c>
      <c r="G14" s="124" t="str">
        <f>[10]Fevereiro!$H$10</f>
        <v>*</v>
      </c>
      <c r="H14" s="124" t="str">
        <f>[10]Fevereiro!$H$11</f>
        <v>*</v>
      </c>
      <c r="I14" s="124" t="str">
        <f>[10]Fevereiro!$H$12</f>
        <v>*</v>
      </c>
      <c r="J14" s="124" t="str">
        <f>[10]Fevereiro!$H$13</f>
        <v>*</v>
      </c>
      <c r="K14" s="124" t="str">
        <f>[10]Fevereiro!$H$14</f>
        <v>*</v>
      </c>
      <c r="L14" s="124" t="str">
        <f>[10]Fevereiro!$H$15</f>
        <v>*</v>
      </c>
      <c r="M14" s="124" t="str">
        <f>[10]Fevereiro!$H$16</f>
        <v>*</v>
      </c>
      <c r="N14" s="124" t="str">
        <f>[10]Fevereiro!$H$17</f>
        <v>*</v>
      </c>
      <c r="O14" s="124" t="str">
        <f>[10]Fevereiro!$H$18</f>
        <v>*</v>
      </c>
      <c r="P14" s="124" t="str">
        <f>[10]Fevereiro!$H$19</f>
        <v>*</v>
      </c>
      <c r="Q14" s="124" t="str">
        <f>[10]Fevereiro!$H$20</f>
        <v>*</v>
      </c>
      <c r="R14" s="124" t="str">
        <f>[10]Fevereiro!$H$21</f>
        <v>*</v>
      </c>
      <c r="S14" s="124" t="str">
        <f>[10]Fevereiro!$H$22</f>
        <v>*</v>
      </c>
      <c r="T14" s="124" t="str">
        <f>[10]Fevereiro!$H$23</f>
        <v>*</v>
      </c>
      <c r="U14" s="124" t="str">
        <f>[10]Fevereiro!$H$24</f>
        <v>*</v>
      </c>
      <c r="V14" s="124" t="str">
        <f>[10]Fevereiro!$H$25</f>
        <v>*</v>
      </c>
      <c r="W14" s="124" t="str">
        <f>[10]Fevereiro!$H$26</f>
        <v>*</v>
      </c>
      <c r="X14" s="124" t="str">
        <f>[10]Fevereiro!$H$27</f>
        <v>*</v>
      </c>
      <c r="Y14" s="124" t="str">
        <f>[10]Fevereiro!$H$28</f>
        <v>*</v>
      </c>
      <c r="Z14" s="124" t="str">
        <f>[10]Fevereiro!$H$29</f>
        <v>*</v>
      </c>
      <c r="AA14" s="124" t="str">
        <f>[10]Fevereiro!$H$30</f>
        <v>*</v>
      </c>
      <c r="AB14" s="124" t="str">
        <f>[10]Fevereiro!$H$31</f>
        <v>*</v>
      </c>
      <c r="AC14" s="124" t="str">
        <f>[10]Fevereiro!$H$32</f>
        <v>*</v>
      </c>
      <c r="AD14" s="122" t="s">
        <v>211</v>
      </c>
      <c r="AE14" s="123" t="s">
        <v>211</v>
      </c>
    </row>
    <row r="15" spans="1:31" x14ac:dyDescent="0.2">
      <c r="A15" s="54" t="s">
        <v>106</v>
      </c>
      <c r="B15" s="124">
        <f>[11]Fevereiro!$H$5</f>
        <v>19.440000000000001</v>
      </c>
      <c r="C15" s="124">
        <f>[11]Fevereiro!$H$6</f>
        <v>16.559999999999999</v>
      </c>
      <c r="D15" s="124">
        <f>[11]Fevereiro!$H$7</f>
        <v>14.4</v>
      </c>
      <c r="E15" s="124">
        <f>[11]Fevereiro!$H$8</f>
        <v>14.76</v>
      </c>
      <c r="F15" s="124">
        <f>[11]Fevereiro!$H$9</f>
        <v>10.44</v>
      </c>
      <c r="G15" s="124">
        <f>[11]Fevereiro!$H$10</f>
        <v>11.520000000000001</v>
      </c>
      <c r="H15" s="124">
        <f>[11]Fevereiro!$H$11</f>
        <v>19.440000000000001</v>
      </c>
      <c r="I15" s="124">
        <f>[11]Fevereiro!$H$12</f>
        <v>12.6</v>
      </c>
      <c r="J15" s="124">
        <f>[11]Fevereiro!$H$13</f>
        <v>14.04</v>
      </c>
      <c r="K15" s="124">
        <f>[11]Fevereiro!$H$14</f>
        <v>23.040000000000003</v>
      </c>
      <c r="L15" s="124">
        <f>[11]Fevereiro!$H$15</f>
        <v>12.6</v>
      </c>
      <c r="M15" s="124">
        <f>[11]Fevereiro!$H$16</f>
        <v>27</v>
      </c>
      <c r="N15" s="124">
        <f>[11]Fevereiro!$H$17</f>
        <v>19.440000000000001</v>
      </c>
      <c r="O15" s="124">
        <f>[11]Fevereiro!$H$18</f>
        <v>20.16</v>
      </c>
      <c r="P15" s="124">
        <f>[11]Fevereiro!$H$19</f>
        <v>24.12</v>
      </c>
      <c r="Q15" s="124">
        <f>[11]Fevereiro!$H$20</f>
        <v>16.559999999999999</v>
      </c>
      <c r="R15" s="124">
        <f>[11]Fevereiro!$H$21</f>
        <v>24.12</v>
      </c>
      <c r="S15" s="124">
        <f>[11]Fevereiro!$H$22</f>
        <v>25.56</v>
      </c>
      <c r="T15" s="124">
        <f>[11]Fevereiro!$H$23</f>
        <v>18</v>
      </c>
      <c r="U15" s="124">
        <f>[11]Fevereiro!$H$24</f>
        <v>21.96</v>
      </c>
      <c r="V15" s="124">
        <f>[11]Fevereiro!$H$25</f>
        <v>14.04</v>
      </c>
      <c r="W15" s="124">
        <f>[11]Fevereiro!$H$26</f>
        <v>14.76</v>
      </c>
      <c r="X15" s="124">
        <f>[11]Fevereiro!$H$27</f>
        <v>16.559999999999999</v>
      </c>
      <c r="Y15" s="124">
        <f>[11]Fevereiro!$H$28</f>
        <v>19.079999999999998</v>
      </c>
      <c r="Z15" s="124">
        <f>[11]Fevereiro!$H$29</f>
        <v>14.4</v>
      </c>
      <c r="AA15" s="124">
        <f>[11]Fevereiro!$H$30</f>
        <v>32.76</v>
      </c>
      <c r="AB15" s="124">
        <f>[11]Fevereiro!$H$31</f>
        <v>14.04</v>
      </c>
      <c r="AC15" s="124">
        <f>[11]Fevereiro!$H$32</f>
        <v>21.240000000000002</v>
      </c>
      <c r="AD15" s="122">
        <f t="shared" si="1"/>
        <v>32.76</v>
      </c>
      <c r="AE15" s="123">
        <f t="shared" si="2"/>
        <v>18.308571428571423</v>
      </c>
    </row>
    <row r="16" spans="1:31" x14ac:dyDescent="0.2">
      <c r="A16" s="54" t="s">
        <v>153</v>
      </c>
      <c r="B16" s="124">
        <f>[12]Fevereiro!$H$5</f>
        <v>14.76</v>
      </c>
      <c r="C16" s="124">
        <f>[12]Fevereiro!$H$6</f>
        <v>15.840000000000002</v>
      </c>
      <c r="D16" s="124">
        <f>[12]Fevereiro!$H$7</f>
        <v>20.16</v>
      </c>
      <c r="E16" s="124">
        <f>[12]Fevereiro!$H$8</f>
        <v>12.24</v>
      </c>
      <c r="F16" s="124">
        <f>[12]Fevereiro!$H$9</f>
        <v>10.08</v>
      </c>
      <c r="G16" s="124">
        <f>[12]Fevereiro!$H$10</f>
        <v>19.440000000000001</v>
      </c>
      <c r="H16" s="124">
        <f>[12]Fevereiro!$H$11</f>
        <v>17.28</v>
      </c>
      <c r="I16" s="124">
        <f>[12]Fevereiro!$H$12</f>
        <v>11.879999999999999</v>
      </c>
      <c r="J16" s="124">
        <f>[12]Fevereiro!$H$13</f>
        <v>11.520000000000001</v>
      </c>
      <c r="K16" s="124">
        <f>[12]Fevereiro!$H$14</f>
        <v>18.720000000000002</v>
      </c>
      <c r="L16" s="124">
        <f>[12]Fevereiro!$H$15</f>
        <v>6.84</v>
      </c>
      <c r="M16" s="124">
        <f>[12]Fevereiro!$H$16</f>
        <v>27.720000000000002</v>
      </c>
      <c r="N16" s="124">
        <f>[12]Fevereiro!$H$17</f>
        <v>12.96</v>
      </c>
      <c r="O16" s="124">
        <f>[12]Fevereiro!$H$18</f>
        <v>17.28</v>
      </c>
      <c r="P16" s="124">
        <f>[12]Fevereiro!$H$19</f>
        <v>15.120000000000001</v>
      </c>
      <c r="Q16" s="124">
        <f>[12]Fevereiro!$H$20</f>
        <v>16.559999999999999</v>
      </c>
      <c r="R16" s="124">
        <f>[12]Fevereiro!$H$21</f>
        <v>18.720000000000002</v>
      </c>
      <c r="S16" s="124">
        <f>[12]Fevereiro!$H$22</f>
        <v>24.48</v>
      </c>
      <c r="T16" s="124">
        <f>[12]Fevereiro!$H$23</f>
        <v>20.88</v>
      </c>
      <c r="U16" s="124">
        <f>[12]Fevereiro!$H$24</f>
        <v>16.920000000000002</v>
      </c>
      <c r="V16" s="124">
        <f>[12]Fevereiro!$H$25</f>
        <v>21.6</v>
      </c>
      <c r="W16" s="124">
        <f>[12]Fevereiro!$H$26</f>
        <v>16.920000000000002</v>
      </c>
      <c r="X16" s="124">
        <f>[12]Fevereiro!$H$27</f>
        <v>19.440000000000001</v>
      </c>
      <c r="Y16" s="124">
        <f>[12]Fevereiro!$H$28</f>
        <v>25.56</v>
      </c>
      <c r="Z16" s="124">
        <f>[12]Fevereiro!$H$29</f>
        <v>12.6</v>
      </c>
      <c r="AA16" s="124">
        <f>[12]Fevereiro!$H$30</f>
        <v>17.64</v>
      </c>
      <c r="AB16" s="124">
        <f>[12]Fevereiro!$H$31</f>
        <v>22.68</v>
      </c>
      <c r="AC16" s="124">
        <f>[12]Fevereiro!$H$32</f>
        <v>18</v>
      </c>
      <c r="AD16" s="122">
        <f t="shared" si="1"/>
        <v>27.720000000000002</v>
      </c>
      <c r="AE16" s="123">
        <f t="shared" si="2"/>
        <v>17.280000000000005</v>
      </c>
    </row>
    <row r="17" spans="1:35" x14ac:dyDescent="0.2">
      <c r="A17" s="54" t="s">
        <v>2</v>
      </c>
      <c r="B17" s="124">
        <f>[13]Fevereiro!$H$5</f>
        <v>14.4</v>
      </c>
      <c r="C17" s="124">
        <f>[13]Fevereiro!$H$6</f>
        <v>15.840000000000002</v>
      </c>
      <c r="D17" s="124">
        <f>[13]Fevereiro!$H$7</f>
        <v>19.079999999999998</v>
      </c>
      <c r="E17" s="124">
        <f>[13]Fevereiro!$H$8</f>
        <v>11.16</v>
      </c>
      <c r="F17" s="124">
        <f>[13]Fevereiro!$H$9</f>
        <v>9.3600000000000012</v>
      </c>
      <c r="G17" s="124">
        <f>[13]Fevereiro!$H$10</f>
        <v>10.08</v>
      </c>
      <c r="H17" s="124">
        <f>[13]Fevereiro!$H$11</f>
        <v>10.08</v>
      </c>
      <c r="I17" s="124">
        <f>[13]Fevereiro!$H$12</f>
        <v>17.28</v>
      </c>
      <c r="J17" s="124">
        <f>[13]Fevereiro!$H$13</f>
        <v>14.4</v>
      </c>
      <c r="K17" s="124">
        <f>[13]Fevereiro!$H$14</f>
        <v>29.880000000000003</v>
      </c>
      <c r="L17" s="124">
        <f>[13]Fevereiro!$H$15</f>
        <v>8.64</v>
      </c>
      <c r="M17" s="124">
        <f>[13]Fevereiro!$H$16</f>
        <v>19.079999999999998</v>
      </c>
      <c r="N17" s="124">
        <f>[13]Fevereiro!$H$17</f>
        <v>16.559999999999999</v>
      </c>
      <c r="O17" s="124">
        <f>[13]Fevereiro!$H$18</f>
        <v>18.36</v>
      </c>
      <c r="P17" s="124">
        <f>[13]Fevereiro!$H$19</f>
        <v>15.120000000000001</v>
      </c>
      <c r="Q17" s="124">
        <f>[13]Fevereiro!$H$20</f>
        <v>23.759999999999998</v>
      </c>
      <c r="R17" s="124">
        <f>[13]Fevereiro!$H$21</f>
        <v>23.759999999999998</v>
      </c>
      <c r="S17" s="124">
        <f>[13]Fevereiro!$H$22</f>
        <v>22.68</v>
      </c>
      <c r="T17" s="124">
        <f>[13]Fevereiro!$H$23</f>
        <v>22.32</v>
      </c>
      <c r="U17" s="124">
        <f>[13]Fevereiro!$H$24</f>
        <v>18.36</v>
      </c>
      <c r="V17" s="124">
        <f>[13]Fevereiro!$H$25</f>
        <v>21.6</v>
      </c>
      <c r="W17" s="124">
        <f>[13]Fevereiro!$H$26</f>
        <v>14.76</v>
      </c>
      <c r="X17" s="124">
        <f>[13]Fevereiro!$H$27</f>
        <v>15.120000000000001</v>
      </c>
      <c r="Y17" s="124">
        <f>[13]Fevereiro!$H$28</f>
        <v>16.2</v>
      </c>
      <c r="Z17" s="124">
        <f>[13]Fevereiro!$H$29</f>
        <v>12.96</v>
      </c>
      <c r="AA17" s="124">
        <f>[13]Fevereiro!$H$30</f>
        <v>13.68</v>
      </c>
      <c r="AB17" s="124">
        <f>[13]Fevereiro!$H$31</f>
        <v>21.240000000000002</v>
      </c>
      <c r="AC17" s="124">
        <f>[13]Fevereiro!$H$32</f>
        <v>16.2</v>
      </c>
      <c r="AD17" s="122">
        <f t="shared" si="1"/>
        <v>29.880000000000003</v>
      </c>
      <c r="AE17" s="123">
        <f t="shared" si="2"/>
        <v>16.855714285714285</v>
      </c>
      <c r="AG17" s="12" t="s">
        <v>35</v>
      </c>
    </row>
    <row r="18" spans="1:35" hidden="1" x14ac:dyDescent="0.2">
      <c r="A18" s="108" t="s">
        <v>3</v>
      </c>
      <c r="B18" s="124" t="str">
        <f>[14]Fevereiro!$H$5</f>
        <v>*</v>
      </c>
      <c r="C18" s="124" t="str">
        <f>[14]Fevereiro!$H$6</f>
        <v>*</v>
      </c>
      <c r="D18" s="124" t="str">
        <f>[14]Fevereiro!$H$7</f>
        <v>*</v>
      </c>
      <c r="E18" s="124" t="str">
        <f>[14]Fevereiro!$H$8</f>
        <v>*</v>
      </c>
      <c r="F18" s="124" t="str">
        <f>[14]Fevereiro!$H$9</f>
        <v>*</v>
      </c>
      <c r="G18" s="124" t="str">
        <f>[14]Fevereiro!$H$10</f>
        <v>*</v>
      </c>
      <c r="H18" s="124" t="str">
        <f>[14]Fevereiro!$H$11</f>
        <v>*</v>
      </c>
      <c r="I18" s="124" t="str">
        <f>[14]Fevereiro!$H$12</f>
        <v>*</v>
      </c>
      <c r="J18" s="124" t="str">
        <f>[14]Fevereiro!$H$13</f>
        <v>*</v>
      </c>
      <c r="K18" s="124" t="str">
        <f>[14]Fevereiro!$H$14</f>
        <v>*</v>
      </c>
      <c r="L18" s="124" t="str">
        <f>[14]Fevereiro!$H$15</f>
        <v>*</v>
      </c>
      <c r="M18" s="124" t="str">
        <f>[14]Fevereiro!$H$16</f>
        <v>*</v>
      </c>
      <c r="N18" s="124" t="str">
        <f>[14]Fevereiro!$H$17</f>
        <v>*</v>
      </c>
      <c r="O18" s="124" t="str">
        <f>[14]Fevereiro!$H$18</f>
        <v>*</v>
      </c>
      <c r="P18" s="124" t="str">
        <f>[14]Fevereiro!$H$19</f>
        <v>*</v>
      </c>
      <c r="Q18" s="124" t="str">
        <f>[14]Fevereiro!$H$20</f>
        <v>*</v>
      </c>
      <c r="R18" s="124" t="str">
        <f>[14]Fevereiro!$H$21</f>
        <v>*</v>
      </c>
      <c r="S18" s="124" t="str">
        <f>[14]Fevereiro!$H$22</f>
        <v>*</v>
      </c>
      <c r="T18" s="124" t="str">
        <f>[14]Fevereiro!$H$23</f>
        <v>*</v>
      </c>
      <c r="U18" s="124" t="str">
        <f>[14]Fevereiro!$H$24</f>
        <v>*</v>
      </c>
      <c r="V18" s="124" t="str">
        <f>[14]Fevereiro!$H$25</f>
        <v>*</v>
      </c>
      <c r="W18" s="124" t="str">
        <f>[14]Fevereiro!$H$26</f>
        <v>*</v>
      </c>
      <c r="X18" s="124" t="str">
        <f>[14]Fevereiro!$H$27</f>
        <v>*</v>
      </c>
      <c r="Y18" s="124" t="str">
        <f>[14]Fevereiro!$H$28</f>
        <v>*</v>
      </c>
      <c r="Z18" s="124" t="str">
        <f>[14]Fevereiro!$H$29</f>
        <v>*</v>
      </c>
      <c r="AA18" s="124" t="str">
        <f>[14]Fevereiro!$H$30</f>
        <v>*</v>
      </c>
      <c r="AB18" s="124" t="str">
        <f>[14]Fevereiro!$H$31</f>
        <v>*</v>
      </c>
      <c r="AC18" s="124" t="str">
        <f>[14]Fevereiro!$H$32</f>
        <v>*</v>
      </c>
      <c r="AD18" s="122" t="s">
        <v>211</v>
      </c>
      <c r="AE18" s="123" t="s">
        <v>211</v>
      </c>
      <c r="AF18" s="12" t="s">
        <v>35</v>
      </c>
      <c r="AG18" s="12" t="s">
        <v>35</v>
      </c>
    </row>
    <row r="19" spans="1:35" x14ac:dyDescent="0.2">
      <c r="A19" s="54" t="s">
        <v>4</v>
      </c>
      <c r="B19" s="124">
        <f>[15]Fevereiro!$H$5</f>
        <v>9.3600000000000012</v>
      </c>
      <c r="C19" s="124">
        <f>[15]Fevereiro!$H$6</f>
        <v>11.879999999999999</v>
      </c>
      <c r="D19" s="124">
        <f>[15]Fevereiro!$H$7</f>
        <v>33.480000000000004</v>
      </c>
      <c r="E19" s="124">
        <f>[15]Fevereiro!$H$8</f>
        <v>11.879999999999999</v>
      </c>
      <c r="F19" s="124">
        <f>[15]Fevereiro!$H$9</f>
        <v>11.16</v>
      </c>
      <c r="G19" s="124">
        <f>[15]Fevereiro!$H$10</f>
        <v>15.48</v>
      </c>
      <c r="H19" s="124">
        <f>[15]Fevereiro!$H$11</f>
        <v>15.120000000000001</v>
      </c>
      <c r="I19" s="124">
        <f>[15]Fevereiro!$H$12</f>
        <v>10.08</v>
      </c>
      <c r="J19" s="124">
        <f>[15]Fevereiro!$H$13</f>
        <v>8.64</v>
      </c>
      <c r="K19" s="124">
        <f>[15]Fevereiro!$H$14</f>
        <v>19.440000000000001</v>
      </c>
      <c r="L19" s="124">
        <f>[15]Fevereiro!$H$15</f>
        <v>11.879999999999999</v>
      </c>
      <c r="M19" s="124">
        <f>[15]Fevereiro!$H$16</f>
        <v>17.64</v>
      </c>
      <c r="N19" s="124">
        <f>[15]Fevereiro!$H$17</f>
        <v>11.520000000000001</v>
      </c>
      <c r="O19" s="124">
        <f>[15]Fevereiro!$H$18</f>
        <v>18.36</v>
      </c>
      <c r="P19" s="124">
        <f>[15]Fevereiro!$H$19</f>
        <v>14.76</v>
      </c>
      <c r="Q19" s="124">
        <f>[15]Fevereiro!$H$20</f>
        <v>15.120000000000001</v>
      </c>
      <c r="R19" s="124">
        <f>[15]Fevereiro!$H$21</f>
        <v>19.8</v>
      </c>
      <c r="S19" s="124">
        <f>[15]Fevereiro!$H$22</f>
        <v>14.04</v>
      </c>
      <c r="T19" s="124">
        <f>[15]Fevereiro!$H$23</f>
        <v>16.2</v>
      </c>
      <c r="U19" s="124">
        <f>[15]Fevereiro!$H$24</f>
        <v>14.4</v>
      </c>
      <c r="V19" s="124">
        <f>[15]Fevereiro!$H$25</f>
        <v>15.48</v>
      </c>
      <c r="W19" s="124">
        <f>[15]Fevereiro!$H$26</f>
        <v>16.2</v>
      </c>
      <c r="X19" s="124">
        <f>[15]Fevereiro!$H$27</f>
        <v>15.840000000000002</v>
      </c>
      <c r="Y19" s="124">
        <f>[15]Fevereiro!$H$28</f>
        <v>24.12</v>
      </c>
      <c r="Z19" s="124">
        <f>[15]Fevereiro!$H$29</f>
        <v>18.720000000000002</v>
      </c>
      <c r="AA19" s="124">
        <f>[15]Fevereiro!$H$30</f>
        <v>13.32</v>
      </c>
      <c r="AB19" s="124">
        <f>[15]Fevereiro!$H$31</f>
        <v>15.48</v>
      </c>
      <c r="AC19" s="124">
        <f>[15]Fevereiro!$H$32</f>
        <v>13.68</v>
      </c>
      <c r="AD19" s="122">
        <f t="shared" si="1"/>
        <v>33.480000000000004</v>
      </c>
      <c r="AE19" s="123">
        <f t="shared" si="2"/>
        <v>15.467142857142859</v>
      </c>
      <c r="AG19" t="s">
        <v>35</v>
      </c>
    </row>
    <row r="20" spans="1:35" x14ac:dyDescent="0.2">
      <c r="A20" s="54" t="s">
        <v>5</v>
      </c>
      <c r="B20" s="124">
        <f>[16]Fevereiro!$H$5</f>
        <v>12.96</v>
      </c>
      <c r="C20" s="124">
        <f>[16]Fevereiro!$H$6</f>
        <v>9</v>
      </c>
      <c r="D20" s="124">
        <f>[16]Fevereiro!$H$7</f>
        <v>13.32</v>
      </c>
      <c r="E20" s="124">
        <f>[16]Fevereiro!$H$8</f>
        <v>14.76</v>
      </c>
      <c r="F20" s="124">
        <f>[16]Fevereiro!$H$9</f>
        <v>12.96</v>
      </c>
      <c r="G20" s="124">
        <f>[16]Fevereiro!$H$10</f>
        <v>13.68</v>
      </c>
      <c r="H20" s="124">
        <f>[16]Fevereiro!$H$11</f>
        <v>7.9200000000000008</v>
      </c>
      <c r="I20" s="124">
        <f>[16]Fevereiro!$H$12</f>
        <v>13.68</v>
      </c>
      <c r="J20" s="124">
        <f>[16]Fevereiro!$H$13</f>
        <v>20.16</v>
      </c>
      <c r="K20" s="124">
        <f>[16]Fevereiro!$H$14</f>
        <v>13.68</v>
      </c>
      <c r="L20" s="124">
        <f>[16]Fevereiro!$H$15</f>
        <v>10.8</v>
      </c>
      <c r="M20" s="124">
        <f>[16]Fevereiro!$H$16</f>
        <v>13.32</v>
      </c>
      <c r="N20" s="124">
        <f>[16]Fevereiro!$H$17</f>
        <v>15.120000000000001</v>
      </c>
      <c r="O20" s="124">
        <f>[16]Fevereiro!$H$18</f>
        <v>9.3600000000000012</v>
      </c>
      <c r="P20" s="124">
        <f>[16]Fevereiro!$H$19</f>
        <v>14.04</v>
      </c>
      <c r="Q20" s="124">
        <f>[16]Fevereiro!$H$20</f>
        <v>12.24</v>
      </c>
      <c r="R20" s="124">
        <f>[16]Fevereiro!$H$21</f>
        <v>21.240000000000002</v>
      </c>
      <c r="S20" s="124">
        <f>[16]Fevereiro!$H$22</f>
        <v>17.28</v>
      </c>
      <c r="T20" s="124">
        <f>[16]Fevereiro!$H$23</f>
        <v>15.840000000000002</v>
      </c>
      <c r="U20" s="124">
        <f>[16]Fevereiro!$H$24</f>
        <v>10.8</v>
      </c>
      <c r="V20" s="124">
        <f>[16]Fevereiro!$H$25</f>
        <v>10.8</v>
      </c>
      <c r="W20" s="124">
        <f>[16]Fevereiro!$H$26</f>
        <v>12.6</v>
      </c>
      <c r="X20" s="124">
        <f>[16]Fevereiro!$H$27</f>
        <v>12.96</v>
      </c>
      <c r="Y20" s="124">
        <f>[16]Fevereiro!$H$28</f>
        <v>24.48</v>
      </c>
      <c r="Z20" s="124">
        <f>[16]Fevereiro!$H$29</f>
        <v>10.44</v>
      </c>
      <c r="AA20" s="124">
        <f>[16]Fevereiro!$H$30</f>
        <v>7.9200000000000008</v>
      </c>
      <c r="AB20" s="124">
        <f>[16]Fevereiro!$H$31</f>
        <v>16.2</v>
      </c>
      <c r="AC20" s="124">
        <f>[16]Fevereiro!$H$32</f>
        <v>12.24</v>
      </c>
      <c r="AD20" s="122">
        <f t="shared" si="1"/>
        <v>24.48</v>
      </c>
      <c r="AE20" s="123">
        <f t="shared" si="2"/>
        <v>13.564285714285717</v>
      </c>
      <c r="AF20" s="12" t="s">
        <v>35</v>
      </c>
      <c r="AH20" t="s">
        <v>35</v>
      </c>
    </row>
    <row r="21" spans="1:35" x14ac:dyDescent="0.2">
      <c r="A21" s="54" t="s">
        <v>33</v>
      </c>
      <c r="B21" s="124">
        <f>[17]Fevereiro!$H$5</f>
        <v>15.48</v>
      </c>
      <c r="C21" s="124">
        <f>[17]Fevereiro!$H$6</f>
        <v>18.36</v>
      </c>
      <c r="D21" s="124">
        <f>[17]Fevereiro!$H$7</f>
        <v>31.680000000000003</v>
      </c>
      <c r="E21" s="124">
        <f>[17]Fevereiro!$H$8</f>
        <v>25.56</v>
      </c>
      <c r="F21" s="124">
        <f>[17]Fevereiro!$H$9</f>
        <v>14.76</v>
      </c>
      <c r="G21" s="124">
        <f>[17]Fevereiro!$H$10</f>
        <v>28.8</v>
      </c>
      <c r="H21" s="124">
        <f>[17]Fevereiro!$H$11</f>
        <v>30.6</v>
      </c>
      <c r="I21" s="124">
        <f>[17]Fevereiro!$H$12</f>
        <v>19.8</v>
      </c>
      <c r="J21" s="124">
        <f>[17]Fevereiro!$H$13</f>
        <v>14.4</v>
      </c>
      <c r="K21" s="124">
        <f>[17]Fevereiro!$H$14</f>
        <v>21.240000000000002</v>
      </c>
      <c r="L21" s="124">
        <f>[17]Fevereiro!$H$15</f>
        <v>18</v>
      </c>
      <c r="M21" s="124">
        <f>[17]Fevereiro!$H$16</f>
        <v>24.12</v>
      </c>
      <c r="N21" s="124">
        <f>[17]Fevereiro!$H$17</f>
        <v>16.559999999999999</v>
      </c>
      <c r="O21" s="124">
        <f>[17]Fevereiro!$H$18</f>
        <v>21.6</v>
      </c>
      <c r="P21" s="124">
        <f>[17]Fevereiro!$H$19</f>
        <v>34.200000000000003</v>
      </c>
      <c r="Q21" s="124">
        <f>[17]Fevereiro!$H$20</f>
        <v>19.8</v>
      </c>
      <c r="R21" s="124">
        <f>[17]Fevereiro!$H$21</f>
        <v>28.44</v>
      </c>
      <c r="S21" s="124">
        <f>[17]Fevereiro!$H$22</f>
        <v>19.8</v>
      </c>
      <c r="T21" s="124">
        <f>[17]Fevereiro!$H$23</f>
        <v>15.840000000000002</v>
      </c>
      <c r="U21" s="124">
        <f>[17]Fevereiro!$H$24</f>
        <v>20.16</v>
      </c>
      <c r="V21" s="124">
        <f>[17]Fevereiro!$H$25</f>
        <v>27.720000000000002</v>
      </c>
      <c r="W21" s="124">
        <f>[17]Fevereiro!$H$26</f>
        <v>18.36</v>
      </c>
      <c r="X21" s="124">
        <f>[17]Fevereiro!$H$27</f>
        <v>23.040000000000003</v>
      </c>
      <c r="Y21" s="124">
        <f>[17]Fevereiro!$H$28</f>
        <v>28.44</v>
      </c>
      <c r="Z21" s="124">
        <f>[17]Fevereiro!$H$29</f>
        <v>23.759999999999998</v>
      </c>
      <c r="AA21" s="124">
        <f>[17]Fevereiro!$H$30</f>
        <v>19.440000000000001</v>
      </c>
      <c r="AB21" s="124">
        <f>[17]Fevereiro!$H$31</f>
        <v>17.28</v>
      </c>
      <c r="AC21" s="124">
        <f>[17]Fevereiro!$H$32</f>
        <v>22.68</v>
      </c>
      <c r="AD21" s="122">
        <f t="shared" si="1"/>
        <v>34.200000000000003</v>
      </c>
      <c r="AE21" s="123">
        <f t="shared" si="2"/>
        <v>22.140000000000004</v>
      </c>
    </row>
    <row r="22" spans="1:35" x14ac:dyDescent="0.2">
      <c r="A22" s="54" t="s">
        <v>6</v>
      </c>
      <c r="B22" s="124">
        <f>[18]Fevereiro!$H$5</f>
        <v>9.3600000000000012</v>
      </c>
      <c r="C22" s="124">
        <f>[18]Fevereiro!$H$6</f>
        <v>10.8</v>
      </c>
      <c r="D22" s="124">
        <f>[18]Fevereiro!$H$7</f>
        <v>14.04</v>
      </c>
      <c r="E22" s="124">
        <f>[18]Fevereiro!$H$8</f>
        <v>15.840000000000002</v>
      </c>
      <c r="F22" s="124">
        <f>[18]Fevereiro!$H$9</f>
        <v>16.559999999999999</v>
      </c>
      <c r="G22" s="124">
        <f>[18]Fevereiro!$H$10</f>
        <v>13.32</v>
      </c>
      <c r="H22" s="124">
        <f>[18]Fevereiro!$H$11</f>
        <v>6.84</v>
      </c>
      <c r="I22" s="124">
        <f>[18]Fevereiro!$H$12</f>
        <v>10.44</v>
      </c>
      <c r="J22" s="124">
        <f>[18]Fevereiro!$H$13</f>
        <v>10.44</v>
      </c>
      <c r="K22" s="124">
        <f>[18]Fevereiro!$H$14</f>
        <v>15.120000000000001</v>
      </c>
      <c r="L22" s="124">
        <f>[18]Fevereiro!$H$15</f>
        <v>7.5600000000000005</v>
      </c>
      <c r="M22" s="124">
        <f>[18]Fevereiro!$H$16</f>
        <v>12.96</v>
      </c>
      <c r="N22" s="124">
        <f>[18]Fevereiro!$H$17</f>
        <v>14.76</v>
      </c>
      <c r="O22" s="124">
        <f>[18]Fevereiro!$H$18</f>
        <v>9.3600000000000012</v>
      </c>
      <c r="P22" s="124">
        <f>[18]Fevereiro!$H$19</f>
        <v>18.36</v>
      </c>
      <c r="Q22" s="124">
        <f>[18]Fevereiro!$H$20</f>
        <v>15.48</v>
      </c>
      <c r="R22" s="124">
        <f>[18]Fevereiro!$H$21</f>
        <v>14.04</v>
      </c>
      <c r="S22" s="124">
        <f>[18]Fevereiro!$H$22</f>
        <v>12.6</v>
      </c>
      <c r="T22" s="124">
        <f>[18]Fevereiro!$H$23</f>
        <v>16.2</v>
      </c>
      <c r="U22" s="124">
        <f>[18]Fevereiro!$H$24</f>
        <v>11.520000000000001</v>
      </c>
      <c r="V22" s="124">
        <f>[18]Fevereiro!$H$25</f>
        <v>15.840000000000002</v>
      </c>
      <c r="W22" s="124">
        <f>[18]Fevereiro!$H$26</f>
        <v>19.440000000000001</v>
      </c>
      <c r="X22" s="124">
        <f>[18]Fevereiro!$H$27</f>
        <v>12.24</v>
      </c>
      <c r="Y22" s="124">
        <f>[18]Fevereiro!$H$28</f>
        <v>15.120000000000001</v>
      </c>
      <c r="Z22" s="124">
        <f>[18]Fevereiro!$H$29</f>
        <v>7.5600000000000005</v>
      </c>
      <c r="AA22" s="124">
        <f>[18]Fevereiro!$H$30</f>
        <v>7.9200000000000008</v>
      </c>
      <c r="AB22" s="124">
        <f>[18]Fevereiro!$H$31</f>
        <v>10.08</v>
      </c>
      <c r="AC22" s="124">
        <f>[18]Fevereiro!$H$32</f>
        <v>11.520000000000001</v>
      </c>
      <c r="AD22" s="122">
        <f t="shared" si="1"/>
        <v>19.440000000000001</v>
      </c>
      <c r="AE22" s="123">
        <f t="shared" si="2"/>
        <v>12.69</v>
      </c>
      <c r="AI22" t="s">
        <v>35</v>
      </c>
    </row>
    <row r="23" spans="1:35" x14ac:dyDescent="0.2">
      <c r="A23" s="54" t="s">
        <v>7</v>
      </c>
      <c r="B23" s="124">
        <f>[19]Fevereiro!$H$5</f>
        <v>14.04</v>
      </c>
      <c r="C23" s="124">
        <f>[19]Fevereiro!$H$6</f>
        <v>19.440000000000001</v>
      </c>
      <c r="D23" s="124">
        <f>[19]Fevereiro!$H$7</f>
        <v>12.96</v>
      </c>
      <c r="E23" s="124">
        <f>[19]Fevereiro!$H$8</f>
        <v>9.7200000000000006</v>
      </c>
      <c r="F23" s="124">
        <f>[19]Fevereiro!$H$9</f>
        <v>11.16</v>
      </c>
      <c r="G23" s="124">
        <f>[19]Fevereiro!$H$10</f>
        <v>14.04</v>
      </c>
      <c r="H23" s="124">
        <f>[19]Fevereiro!$H$11</f>
        <v>12.6</v>
      </c>
      <c r="I23" s="124">
        <f>[19]Fevereiro!$H$12</f>
        <v>12.96</v>
      </c>
      <c r="J23" s="124">
        <f>[19]Fevereiro!$H$13</f>
        <v>15.48</v>
      </c>
      <c r="K23" s="124">
        <f>[19]Fevereiro!$H$14</f>
        <v>18</v>
      </c>
      <c r="L23" s="124">
        <f>[19]Fevereiro!$H$15</f>
        <v>7.5600000000000005</v>
      </c>
      <c r="M23" s="124">
        <f>[19]Fevereiro!$H$16</f>
        <v>27.36</v>
      </c>
      <c r="N23" s="124">
        <f>[19]Fevereiro!$H$17</f>
        <v>39.6</v>
      </c>
      <c r="O23" s="124">
        <f>[19]Fevereiro!$H$18</f>
        <v>24.12</v>
      </c>
      <c r="P23" s="124">
        <f>[19]Fevereiro!$H$19</f>
        <v>24.12</v>
      </c>
      <c r="Q23" s="124">
        <f>[19]Fevereiro!$H$20</f>
        <v>21.240000000000002</v>
      </c>
      <c r="R23" s="124">
        <f>[19]Fevereiro!$H$21</f>
        <v>17.64</v>
      </c>
      <c r="S23" s="124">
        <f>[19]Fevereiro!$H$22</f>
        <v>19.079999999999998</v>
      </c>
      <c r="T23" s="124">
        <f>[19]Fevereiro!$H$23</f>
        <v>13.68</v>
      </c>
      <c r="U23" s="124">
        <f>[19]Fevereiro!$H$24</f>
        <v>17.28</v>
      </c>
      <c r="V23" s="124">
        <f>[19]Fevereiro!$H$25</f>
        <v>13.32</v>
      </c>
      <c r="W23" s="124">
        <f>[19]Fevereiro!$H$26</f>
        <v>10.8</v>
      </c>
      <c r="X23" s="124">
        <f>[19]Fevereiro!$H$27</f>
        <v>13.32</v>
      </c>
      <c r="Y23" s="124">
        <f>[19]Fevereiro!$H$28</f>
        <v>12.24</v>
      </c>
      <c r="Z23" s="124">
        <f>[19]Fevereiro!$H$29</f>
        <v>12.96</v>
      </c>
      <c r="AA23" s="124">
        <f>[19]Fevereiro!$H$30</f>
        <v>10.8</v>
      </c>
      <c r="AB23" s="124">
        <f>[19]Fevereiro!$H$31</f>
        <v>14.76</v>
      </c>
      <c r="AC23" s="124">
        <f>[19]Fevereiro!$H$32</f>
        <v>18.720000000000002</v>
      </c>
      <c r="AD23" s="122">
        <f t="shared" si="1"/>
        <v>39.6</v>
      </c>
      <c r="AE23" s="123">
        <f t="shared" si="2"/>
        <v>16.392857142857146</v>
      </c>
    </row>
    <row r="24" spans="1:35" hidden="1" x14ac:dyDescent="0.2">
      <c r="A24" s="108" t="s">
        <v>154</v>
      </c>
      <c r="B24" s="124" t="str">
        <f>[20]Fevereiro!$H$5</f>
        <v>*</v>
      </c>
      <c r="C24" s="124" t="str">
        <f>[20]Fevereiro!$H$6</f>
        <v>*</v>
      </c>
      <c r="D24" s="124" t="str">
        <f>[20]Fevereiro!$H$7</f>
        <v>*</v>
      </c>
      <c r="E24" s="124" t="str">
        <f>[20]Fevereiro!$H$8</f>
        <v>*</v>
      </c>
      <c r="F24" s="124" t="str">
        <f>[20]Fevereiro!$H$9</f>
        <v>*</v>
      </c>
      <c r="G24" s="124" t="str">
        <f>[20]Fevereiro!$H$10</f>
        <v>*</v>
      </c>
      <c r="H24" s="124" t="str">
        <f>[20]Fevereiro!$H$11</f>
        <v>*</v>
      </c>
      <c r="I24" s="124" t="str">
        <f>[20]Fevereiro!$H$12</f>
        <v>*</v>
      </c>
      <c r="J24" s="124" t="str">
        <f>[20]Fevereiro!$H$13</f>
        <v>*</v>
      </c>
      <c r="K24" s="124" t="str">
        <f>[20]Fevereiro!$H$14</f>
        <v>*</v>
      </c>
      <c r="L24" s="124" t="str">
        <f>[20]Fevereiro!$H$15</f>
        <v>*</v>
      </c>
      <c r="M24" s="124" t="str">
        <f>[20]Fevereiro!$H$16</f>
        <v>*</v>
      </c>
      <c r="N24" s="124" t="str">
        <f>[20]Fevereiro!$H$17</f>
        <v>*</v>
      </c>
      <c r="O24" s="124" t="str">
        <f>[20]Fevereiro!$H$18</f>
        <v>*</v>
      </c>
      <c r="P24" s="124" t="str">
        <f>[20]Fevereiro!$H$19</f>
        <v>*</v>
      </c>
      <c r="Q24" s="124" t="str">
        <f>[20]Fevereiro!$H$20</f>
        <v>*</v>
      </c>
      <c r="R24" s="124" t="str">
        <f>[20]Fevereiro!$H$21</f>
        <v>*</v>
      </c>
      <c r="S24" s="124" t="str">
        <f>[20]Fevereiro!$H$22</f>
        <v>*</v>
      </c>
      <c r="T24" s="124" t="str">
        <f>[20]Fevereiro!$H$23</f>
        <v>*</v>
      </c>
      <c r="U24" s="124" t="str">
        <f>[20]Fevereiro!$H$24</f>
        <v>*</v>
      </c>
      <c r="V24" s="124" t="str">
        <f>[20]Fevereiro!$H$25</f>
        <v>*</v>
      </c>
      <c r="W24" s="124" t="str">
        <f>[20]Fevereiro!$H$25</f>
        <v>*</v>
      </c>
      <c r="X24" s="124" t="str">
        <f>[20]Fevereiro!$H$27</f>
        <v>*</v>
      </c>
      <c r="Y24" s="124" t="str">
        <f>[20]Fevereiro!$H$28</f>
        <v>*</v>
      </c>
      <c r="Z24" s="124" t="str">
        <f>[20]Fevereiro!$H$29</f>
        <v>*</v>
      </c>
      <c r="AA24" s="124" t="str">
        <f>[20]Fevereiro!$H$30</f>
        <v>*</v>
      </c>
      <c r="AB24" s="124" t="str">
        <f>[20]Fevereiro!$H$31</f>
        <v>*</v>
      </c>
      <c r="AC24" s="124" t="str">
        <f>[20]Fevereiro!$H$32</f>
        <v>*</v>
      </c>
      <c r="AD24" s="122" t="s">
        <v>211</v>
      </c>
      <c r="AE24" s="123" t="s">
        <v>211</v>
      </c>
      <c r="AH24" t="s">
        <v>35</v>
      </c>
      <c r="AI24" t="s">
        <v>35</v>
      </c>
    </row>
    <row r="25" spans="1:35" hidden="1" x14ac:dyDescent="0.2">
      <c r="A25" s="108" t="s">
        <v>155</v>
      </c>
      <c r="B25" s="124" t="str">
        <f>[21]Fevereiro!$H$5</f>
        <v>*</v>
      </c>
      <c r="C25" s="124" t="str">
        <f>[21]Fevereiro!$H$6</f>
        <v>*</v>
      </c>
      <c r="D25" s="124" t="str">
        <f>[21]Fevereiro!$H$7</f>
        <v>*</v>
      </c>
      <c r="E25" s="124" t="str">
        <f>[21]Fevereiro!$H$8</f>
        <v>*</v>
      </c>
      <c r="F25" s="124" t="str">
        <f>[21]Fevereiro!$H$9</f>
        <v>*</v>
      </c>
      <c r="G25" s="124" t="str">
        <f>[21]Fevereiro!$H$10</f>
        <v>*</v>
      </c>
      <c r="H25" s="124" t="str">
        <f>[21]Fevereiro!$H$11</f>
        <v>*</v>
      </c>
      <c r="I25" s="124" t="str">
        <f>[21]Fevereiro!$H$12</f>
        <v>*</v>
      </c>
      <c r="J25" s="124" t="str">
        <f>[21]Fevereiro!$H$13</f>
        <v>*</v>
      </c>
      <c r="K25" s="124" t="str">
        <f>[21]Fevereiro!$H$14</f>
        <v>*</v>
      </c>
      <c r="L25" s="124" t="str">
        <f>[21]Fevereiro!$H$15</f>
        <v>*</v>
      </c>
      <c r="M25" s="124" t="str">
        <f>[21]Fevereiro!$H$16</f>
        <v>*</v>
      </c>
      <c r="N25" s="124" t="str">
        <f>[21]Fevereiro!$H$17</f>
        <v>*</v>
      </c>
      <c r="O25" s="124" t="str">
        <f>[21]Fevereiro!$H$18</f>
        <v>*</v>
      </c>
      <c r="P25" s="124" t="str">
        <f>[21]Fevereiro!$H$19</f>
        <v>*</v>
      </c>
      <c r="Q25" s="124" t="str">
        <f>[21]Fevereiro!$H$20</f>
        <v>*</v>
      </c>
      <c r="R25" s="124" t="str">
        <f>[21]Fevereiro!$H$21</f>
        <v>*</v>
      </c>
      <c r="S25" s="124" t="str">
        <f>[21]Fevereiro!$H$22</f>
        <v>*</v>
      </c>
      <c r="T25" s="124" t="str">
        <f>[21]Fevereiro!$H$23</f>
        <v>*</v>
      </c>
      <c r="U25" s="124" t="str">
        <f>[21]Fevereiro!$H$24</f>
        <v>*</v>
      </c>
      <c r="V25" s="124" t="str">
        <f>[21]Fevereiro!$H$25</f>
        <v>*</v>
      </c>
      <c r="W25" s="124" t="str">
        <f>[21]Fevereiro!$H$26</f>
        <v>*</v>
      </c>
      <c r="X25" s="124" t="str">
        <f>[21]Fevereiro!$H$27</f>
        <v>*</v>
      </c>
      <c r="Y25" s="124" t="str">
        <f>[21]Fevereiro!$H$28</f>
        <v>*</v>
      </c>
      <c r="Z25" s="124" t="str">
        <f>[21]Fevereiro!$H$29</f>
        <v>*</v>
      </c>
      <c r="AA25" s="124" t="str">
        <f>[21]Fevereiro!$H$30</f>
        <v>*</v>
      </c>
      <c r="AB25" s="124" t="str">
        <f>[21]Fevereiro!$H$31</f>
        <v>*</v>
      </c>
      <c r="AC25" s="124" t="str">
        <f>[21]Fevereiro!$H$32</f>
        <v>*</v>
      </c>
      <c r="AD25" s="122" t="s">
        <v>211</v>
      </c>
      <c r="AE25" s="123" t="s">
        <v>211</v>
      </c>
      <c r="AF25" s="12" t="s">
        <v>35</v>
      </c>
    </row>
    <row r="26" spans="1:35" x14ac:dyDescent="0.2">
      <c r="A26" s="54" t="s">
        <v>156</v>
      </c>
      <c r="B26" s="124">
        <f>[22]Fevereiro!$H$5</f>
        <v>16.2</v>
      </c>
      <c r="C26" s="124">
        <f>[22]Fevereiro!$H$6</f>
        <v>23.759999999999998</v>
      </c>
      <c r="D26" s="124">
        <f>[22]Fevereiro!$H$7</f>
        <v>18</v>
      </c>
      <c r="E26" s="124">
        <f>[22]Fevereiro!$H$8</f>
        <v>12.6</v>
      </c>
      <c r="F26" s="124">
        <f>[22]Fevereiro!$H$9</f>
        <v>9.7200000000000006</v>
      </c>
      <c r="G26" s="124">
        <f>[22]Fevereiro!$H$10</f>
        <v>15.120000000000001</v>
      </c>
      <c r="H26" s="124">
        <f>[22]Fevereiro!$H$11</f>
        <v>14.04</v>
      </c>
      <c r="I26" s="124">
        <f>[22]Fevereiro!$H$12</f>
        <v>9.7200000000000006</v>
      </c>
      <c r="J26" s="124">
        <f>[22]Fevereiro!$H$13</f>
        <v>15.120000000000001</v>
      </c>
      <c r="K26" s="124">
        <f>[22]Fevereiro!$H$14</f>
        <v>23.040000000000003</v>
      </c>
      <c r="L26" s="124">
        <f>[22]Fevereiro!$H$15</f>
        <v>10.44</v>
      </c>
      <c r="M26" s="124">
        <f>[22]Fevereiro!$H$16</f>
        <v>25.56</v>
      </c>
      <c r="N26" s="124">
        <f>[22]Fevereiro!$H$17</f>
        <v>14.04</v>
      </c>
      <c r="O26" s="124">
        <f>[22]Fevereiro!$H$18</f>
        <v>20.16</v>
      </c>
      <c r="P26" s="124">
        <f>[22]Fevereiro!$H$19</f>
        <v>27.720000000000002</v>
      </c>
      <c r="Q26" s="124">
        <f>[22]Fevereiro!$H$20</f>
        <v>29.52</v>
      </c>
      <c r="R26" s="124">
        <f>[22]Fevereiro!$H$21</f>
        <v>21.6</v>
      </c>
      <c r="S26" s="124">
        <f>[22]Fevereiro!$H$22</f>
        <v>16.559999999999999</v>
      </c>
      <c r="T26" s="124">
        <f>[22]Fevereiro!$H$23</f>
        <v>11.520000000000001</v>
      </c>
      <c r="U26" s="124">
        <f>[22]Fevereiro!$H$24</f>
        <v>14.4</v>
      </c>
      <c r="V26" s="124">
        <f>[22]Fevereiro!$H$25</f>
        <v>22.32</v>
      </c>
      <c r="W26" s="124">
        <f>[22]Fevereiro!$H$26</f>
        <v>14.76</v>
      </c>
      <c r="X26" s="124">
        <f>[22]Fevereiro!$H$27</f>
        <v>14.04</v>
      </c>
      <c r="Y26" s="124">
        <f>[22]Fevereiro!$H$28</f>
        <v>14.76</v>
      </c>
      <c r="Z26" s="124">
        <f>[22]Fevereiro!$H$29</f>
        <v>18</v>
      </c>
      <c r="AA26" s="124">
        <f>[22]Fevereiro!$H$30</f>
        <v>10.8</v>
      </c>
      <c r="AB26" s="124">
        <f>[22]Fevereiro!$H$31</f>
        <v>36.72</v>
      </c>
      <c r="AC26" s="124">
        <f>[22]Fevereiro!$H$32</f>
        <v>23.400000000000002</v>
      </c>
      <c r="AD26" s="122">
        <f t="shared" si="1"/>
        <v>36.72</v>
      </c>
      <c r="AE26" s="123">
        <f t="shared" si="2"/>
        <v>17.987142857142857</v>
      </c>
      <c r="AF26" t="s">
        <v>35</v>
      </c>
      <c r="AG26" t="s">
        <v>35</v>
      </c>
      <c r="AH26" t="s">
        <v>35</v>
      </c>
      <c r="AI26" t="s">
        <v>35</v>
      </c>
    </row>
    <row r="27" spans="1:35" x14ac:dyDescent="0.2">
      <c r="A27" s="54" t="s">
        <v>8</v>
      </c>
      <c r="B27" s="124">
        <f>[23]Fevereiro!$H$5</f>
        <v>10.08</v>
      </c>
      <c r="C27" s="124">
        <f>[23]Fevereiro!$H$6</f>
        <v>18.720000000000002</v>
      </c>
      <c r="D27" s="124">
        <f>[23]Fevereiro!$H$7</f>
        <v>21.96</v>
      </c>
      <c r="E27" s="124">
        <f>[23]Fevereiro!$H$8</f>
        <v>12.6</v>
      </c>
      <c r="F27" s="124">
        <f>[23]Fevereiro!$H$9</f>
        <v>7.9200000000000008</v>
      </c>
      <c r="G27" s="124">
        <f>[23]Fevereiro!$H$10</f>
        <v>9.3600000000000012</v>
      </c>
      <c r="H27" s="124">
        <f>[23]Fevereiro!$H$11</f>
        <v>11.520000000000001</v>
      </c>
      <c r="I27" s="124">
        <f>[23]Fevereiro!$H$12</f>
        <v>10.44</v>
      </c>
      <c r="J27" s="124">
        <f>[23]Fevereiro!$H$13</f>
        <v>14.4</v>
      </c>
      <c r="K27" s="124">
        <f>[23]Fevereiro!$H$14</f>
        <v>30.96</v>
      </c>
      <c r="L27" s="124">
        <f>[23]Fevereiro!$H$15</f>
        <v>9.3600000000000012</v>
      </c>
      <c r="M27" s="124">
        <f>[23]Fevereiro!$H$16</f>
        <v>12.24</v>
      </c>
      <c r="N27" s="124">
        <f>[23]Fevereiro!$H$17</f>
        <v>16.2</v>
      </c>
      <c r="O27" s="124">
        <f>[23]Fevereiro!$H$18</f>
        <v>21.6</v>
      </c>
      <c r="P27" s="124">
        <f>[23]Fevereiro!$H$19</f>
        <v>13.32</v>
      </c>
      <c r="Q27" s="124">
        <f>[23]Fevereiro!$H$20</f>
        <v>15.840000000000002</v>
      </c>
      <c r="R27" s="124">
        <f>[23]Fevereiro!$H$21</f>
        <v>12.96</v>
      </c>
      <c r="S27" s="124">
        <f>[23]Fevereiro!$H$22</f>
        <v>15.48</v>
      </c>
      <c r="T27" s="124">
        <f>[23]Fevereiro!$H$23</f>
        <v>15.840000000000002</v>
      </c>
      <c r="U27" s="124">
        <f>[23]Fevereiro!$H$24</f>
        <v>14.76</v>
      </c>
      <c r="V27" s="124">
        <f>[23]Fevereiro!$H$25</f>
        <v>10.44</v>
      </c>
      <c r="W27" s="124">
        <f>[23]Fevereiro!$H$26</f>
        <v>12.96</v>
      </c>
      <c r="X27" s="124">
        <f>[23]Fevereiro!$H$27</f>
        <v>11.879999999999999</v>
      </c>
      <c r="Y27" s="124">
        <f>[23]Fevereiro!$H$28</f>
        <v>11.879999999999999</v>
      </c>
      <c r="Z27" s="124">
        <f>[23]Fevereiro!$H$29</f>
        <v>11.16</v>
      </c>
      <c r="AA27" s="124">
        <f>[23]Fevereiro!$H$30</f>
        <v>20.16</v>
      </c>
      <c r="AB27" s="124">
        <f>[23]Fevereiro!$H$31</f>
        <v>15.840000000000002</v>
      </c>
      <c r="AC27" s="124">
        <f>[23]Fevereiro!$H$32</f>
        <v>15.48</v>
      </c>
      <c r="AD27" s="122">
        <f t="shared" si="1"/>
        <v>30.96</v>
      </c>
      <c r="AE27" s="123">
        <f t="shared" si="2"/>
        <v>14.477142857142857</v>
      </c>
      <c r="AH27" t="s">
        <v>35</v>
      </c>
    </row>
    <row r="28" spans="1:35" hidden="1" x14ac:dyDescent="0.2">
      <c r="A28" s="54" t="s">
        <v>9</v>
      </c>
      <c r="B28" s="124" t="str">
        <f>[24]Fevereiro!$H$5</f>
        <v>*</v>
      </c>
      <c r="C28" s="124" t="str">
        <f>[24]Fevereiro!$H$6</f>
        <v>*</v>
      </c>
      <c r="D28" s="124" t="str">
        <f>[24]Fevereiro!$H$7</f>
        <v>*</v>
      </c>
      <c r="E28" s="124" t="str">
        <f>[24]Fevereiro!$H$8</f>
        <v>*</v>
      </c>
      <c r="F28" s="124" t="str">
        <f>[24]Fevereiro!$H$9</f>
        <v>*</v>
      </c>
      <c r="G28" s="124" t="str">
        <f>[24]Fevereiro!$H$10</f>
        <v>*</v>
      </c>
      <c r="H28" s="124" t="str">
        <f>[24]Fevereiro!$H$11</f>
        <v>*</v>
      </c>
      <c r="I28" s="124" t="str">
        <f>[24]Fevereiro!$H$12</f>
        <v>*</v>
      </c>
      <c r="J28" s="124" t="str">
        <f>[24]Fevereiro!$H$13</f>
        <v>*</v>
      </c>
      <c r="K28" s="124" t="str">
        <f>[24]Fevereiro!$H$14</f>
        <v>*</v>
      </c>
      <c r="L28" s="124" t="str">
        <f>[24]Fevereiro!$H$15</f>
        <v>*</v>
      </c>
      <c r="M28" s="124" t="str">
        <f>[24]Fevereiro!$H$16</f>
        <v>*</v>
      </c>
      <c r="N28" s="124" t="str">
        <f>[24]Fevereiro!$H$17</f>
        <v>*</v>
      </c>
      <c r="O28" s="124" t="str">
        <f>[24]Fevereiro!$H$18</f>
        <v>*</v>
      </c>
      <c r="P28" s="124" t="str">
        <f>[24]Fevereiro!$H$19</f>
        <v>*</v>
      </c>
      <c r="Q28" s="124" t="str">
        <f>[24]Fevereiro!$H$20</f>
        <v>*</v>
      </c>
      <c r="R28" s="124" t="str">
        <f>[24]Fevereiro!$H$21</f>
        <v>*</v>
      </c>
      <c r="S28" s="124" t="str">
        <f>[24]Fevereiro!$H$22</f>
        <v>*</v>
      </c>
      <c r="T28" s="124" t="str">
        <f>[24]Fevereiro!$H$23</f>
        <v>*</v>
      </c>
      <c r="U28" s="124" t="str">
        <f>[24]Fevereiro!$H$24</f>
        <v>*</v>
      </c>
      <c r="V28" s="124" t="str">
        <f>[24]Fevereiro!$H$25</f>
        <v>*</v>
      </c>
      <c r="W28" s="124" t="str">
        <f>[24]Fevereiro!$H$26</f>
        <v>*</v>
      </c>
      <c r="X28" s="124" t="str">
        <f>[24]Fevereiro!$H$27</f>
        <v>*</v>
      </c>
      <c r="Y28" s="124" t="str">
        <f>[24]Fevereiro!$H$28</f>
        <v>*</v>
      </c>
      <c r="Z28" s="124" t="str">
        <f>[24]Fevereiro!$H$29</f>
        <v>*</v>
      </c>
      <c r="AA28" s="124" t="str">
        <f>[24]Fevereiro!$H$30</f>
        <v>*</v>
      </c>
      <c r="AB28" s="124" t="str">
        <f>[24]Fevereiro!$H$31</f>
        <v>*</v>
      </c>
      <c r="AC28" s="124" t="str">
        <f>[24]Fevereiro!$H$32</f>
        <v>*</v>
      </c>
      <c r="AD28" s="122" t="s">
        <v>211</v>
      </c>
      <c r="AE28" s="123" t="s">
        <v>211</v>
      </c>
      <c r="AH28" t="s">
        <v>35</v>
      </c>
    </row>
    <row r="29" spans="1:35" x14ac:dyDescent="0.2">
      <c r="A29" s="54" t="s">
        <v>32</v>
      </c>
      <c r="B29" s="124">
        <f>[25]Fevereiro!$H$5</f>
        <v>14.76</v>
      </c>
      <c r="C29" s="124">
        <f>[25]Fevereiro!$H$6</f>
        <v>15.48</v>
      </c>
      <c r="D29" s="124">
        <f>[25]Fevereiro!$H$7</f>
        <v>8.2799999999999994</v>
      </c>
      <c r="E29" s="124">
        <f>[25]Fevereiro!$H$8</f>
        <v>6.48</v>
      </c>
      <c r="F29" s="124">
        <f>[25]Fevereiro!$H$9</f>
        <v>7.5600000000000005</v>
      </c>
      <c r="G29" s="124">
        <f>[25]Fevereiro!$H$10</f>
        <v>15.840000000000002</v>
      </c>
      <c r="H29" s="124">
        <f>[25]Fevereiro!$H$11</f>
        <v>14.4</v>
      </c>
      <c r="I29" s="124">
        <f>[25]Fevereiro!$H$12</f>
        <v>11.16</v>
      </c>
      <c r="J29" s="124">
        <f>[25]Fevereiro!$H$13</f>
        <v>11.520000000000001</v>
      </c>
      <c r="K29" s="124">
        <f>[25]Fevereiro!$H$14</f>
        <v>12.6</v>
      </c>
      <c r="L29" s="124">
        <f>[25]Fevereiro!$H$15</f>
        <v>5.7600000000000007</v>
      </c>
      <c r="M29" s="124">
        <f>[25]Fevereiro!$H$16</f>
        <v>16.2</v>
      </c>
      <c r="N29" s="124">
        <f>[25]Fevereiro!$H$17</f>
        <v>17.28</v>
      </c>
      <c r="O29" s="124">
        <f>[25]Fevereiro!$H$18</f>
        <v>15.48</v>
      </c>
      <c r="P29" s="124">
        <f>[25]Fevereiro!$H$19</f>
        <v>8.64</v>
      </c>
      <c r="Q29" s="124">
        <f>[25]Fevereiro!$H$20</f>
        <v>16.559999999999999</v>
      </c>
      <c r="R29" s="124">
        <f>[25]Fevereiro!$H$21</f>
        <v>15.840000000000002</v>
      </c>
      <c r="S29" s="124">
        <f>[25]Fevereiro!$H$22</f>
        <v>13.32</v>
      </c>
      <c r="T29" s="124">
        <f>[25]Fevereiro!$H$23</f>
        <v>7.9200000000000008</v>
      </c>
      <c r="U29" s="124">
        <f>[25]Fevereiro!$H$24</f>
        <v>9</v>
      </c>
      <c r="V29" s="124">
        <f>[25]Fevereiro!$H$25</f>
        <v>18</v>
      </c>
      <c r="W29" s="124">
        <f>[25]Fevereiro!$H$26</f>
        <v>13.68</v>
      </c>
      <c r="X29" s="124">
        <f>[25]Fevereiro!$H$27</f>
        <v>12.6</v>
      </c>
      <c r="Y29" s="124">
        <f>[25]Fevereiro!$H$28</f>
        <v>8.64</v>
      </c>
      <c r="Z29" s="124">
        <f>[25]Fevereiro!$H$29</f>
        <v>12.6</v>
      </c>
      <c r="AA29" s="124">
        <f>[25]Fevereiro!$H$30</f>
        <v>7.9200000000000008</v>
      </c>
      <c r="AB29" s="124" t="str">
        <f>[25]Fevereiro!$H$31</f>
        <v>*</v>
      </c>
      <c r="AC29" s="124" t="str">
        <f>[25]Fevereiro!$H$32</f>
        <v>*</v>
      </c>
      <c r="AD29" s="122">
        <f t="shared" si="1"/>
        <v>18</v>
      </c>
      <c r="AE29" s="123">
        <f t="shared" si="2"/>
        <v>12.212307692307693</v>
      </c>
      <c r="AG29" t="s">
        <v>35</v>
      </c>
    </row>
    <row r="30" spans="1:35" hidden="1" x14ac:dyDescent="0.2">
      <c r="A30" s="108" t="s">
        <v>10</v>
      </c>
      <c r="B30" s="124" t="str">
        <f>[26]Fevereiro!$H$5</f>
        <v>*</v>
      </c>
      <c r="C30" s="124" t="str">
        <f>[26]Fevereiro!$H$6</f>
        <v>*</v>
      </c>
      <c r="D30" s="124" t="str">
        <f>[26]Fevereiro!$H$7</f>
        <v>*</v>
      </c>
      <c r="E30" s="124" t="str">
        <f>[26]Fevereiro!$H$8</f>
        <v>*</v>
      </c>
      <c r="F30" s="124" t="str">
        <f>[26]Fevereiro!$H$9</f>
        <v>*</v>
      </c>
      <c r="G30" s="124" t="str">
        <f>[26]Fevereiro!$H$10</f>
        <v>*</v>
      </c>
      <c r="H30" s="124" t="str">
        <f>[26]Fevereiro!$H$11</f>
        <v>*</v>
      </c>
      <c r="I30" s="124" t="str">
        <f>[26]Fevereiro!$H$12</f>
        <v>*</v>
      </c>
      <c r="J30" s="124" t="str">
        <f>[26]Fevereiro!$H$13</f>
        <v>*</v>
      </c>
      <c r="K30" s="124" t="str">
        <f>[26]Fevereiro!$H$14</f>
        <v>*</v>
      </c>
      <c r="L30" s="124" t="str">
        <f>[26]Fevereiro!$H$15</f>
        <v>*</v>
      </c>
      <c r="M30" s="124" t="str">
        <f>[26]Fevereiro!$H$16</f>
        <v>*</v>
      </c>
      <c r="N30" s="124" t="str">
        <f>[26]Fevereiro!$H$17</f>
        <v>*</v>
      </c>
      <c r="O30" s="124" t="str">
        <f>[26]Fevereiro!$H$18</f>
        <v>*</v>
      </c>
      <c r="P30" s="124" t="str">
        <f>[26]Fevereiro!$H$19</f>
        <v>*</v>
      </c>
      <c r="Q30" s="124" t="str">
        <f>[26]Fevereiro!$H$20</f>
        <v>*</v>
      </c>
      <c r="R30" s="124" t="str">
        <f>[26]Fevereiro!$H$21</f>
        <v>*</v>
      </c>
      <c r="S30" s="124" t="str">
        <f>[26]Fevereiro!$H$22</f>
        <v>*</v>
      </c>
      <c r="T30" s="124" t="str">
        <f>[26]Fevereiro!$H$23</f>
        <v>*</v>
      </c>
      <c r="U30" s="124" t="str">
        <f>[26]Fevereiro!$H$24</f>
        <v>*</v>
      </c>
      <c r="V30" s="124" t="str">
        <f>[26]Fevereiro!$H$25</f>
        <v>*</v>
      </c>
      <c r="W30" s="124" t="str">
        <f>[26]Fevereiro!$H$26</f>
        <v>*</v>
      </c>
      <c r="X30" s="124" t="str">
        <f>[26]Fevereiro!$H$27</f>
        <v>*</v>
      </c>
      <c r="Y30" s="124" t="str">
        <f>[26]Fevereiro!$H$28</f>
        <v>*</v>
      </c>
      <c r="Z30" s="124" t="str">
        <f>[26]Fevereiro!$H$29</f>
        <v>*</v>
      </c>
      <c r="AA30" s="124" t="str">
        <f>[26]Fevereiro!$H$30</f>
        <v>*</v>
      </c>
      <c r="AB30" s="124" t="str">
        <f>[26]Fevereiro!$H$31</f>
        <v>*</v>
      </c>
      <c r="AC30" s="124" t="str">
        <f>[26]Fevereiro!$H$32</f>
        <v>*</v>
      </c>
      <c r="AD30" s="122" t="s">
        <v>211</v>
      </c>
      <c r="AE30" s="123" t="s">
        <v>211</v>
      </c>
      <c r="AI30" t="s">
        <v>35</v>
      </c>
    </row>
    <row r="31" spans="1:35" hidden="1" x14ac:dyDescent="0.2">
      <c r="A31" s="108" t="s">
        <v>157</v>
      </c>
      <c r="B31" s="124" t="str">
        <f>[27]Fevereiro!$H$5</f>
        <v>*</v>
      </c>
      <c r="C31" s="124" t="str">
        <f>[27]Fevereiro!$H$6</f>
        <v>*</v>
      </c>
      <c r="D31" s="124" t="str">
        <f>[27]Fevereiro!$H$7</f>
        <v>*</v>
      </c>
      <c r="E31" s="124" t="str">
        <f>[27]Fevereiro!$H$8</f>
        <v>*</v>
      </c>
      <c r="F31" s="124" t="str">
        <f>[27]Fevereiro!$H$9</f>
        <v>*</v>
      </c>
      <c r="G31" s="124" t="str">
        <f>[27]Fevereiro!$H$10</f>
        <v>*</v>
      </c>
      <c r="H31" s="124" t="str">
        <f>[27]Fevereiro!$H$11</f>
        <v>*</v>
      </c>
      <c r="I31" s="124" t="str">
        <f>[27]Fevereiro!$H$12</f>
        <v>*</v>
      </c>
      <c r="J31" s="124" t="str">
        <f>[27]Fevereiro!$H$13</f>
        <v>*</v>
      </c>
      <c r="K31" s="124" t="str">
        <f>[27]Fevereiro!$H$14</f>
        <v>*</v>
      </c>
      <c r="L31" s="124" t="str">
        <f>[27]Fevereiro!$H$15</f>
        <v>*</v>
      </c>
      <c r="M31" s="124" t="str">
        <f>[27]Fevereiro!$H$16</f>
        <v>*</v>
      </c>
      <c r="N31" s="124" t="str">
        <f>[27]Fevereiro!$H$17</f>
        <v>*</v>
      </c>
      <c r="O31" s="124" t="str">
        <f>[27]Fevereiro!$H$18</f>
        <v>*</v>
      </c>
      <c r="P31" s="124" t="str">
        <f>[27]Fevereiro!$H$19</f>
        <v>*</v>
      </c>
      <c r="Q31" s="124" t="str">
        <f>[27]Fevereiro!$H$20</f>
        <v>*</v>
      </c>
      <c r="R31" s="124" t="str">
        <f>[27]Fevereiro!$H$21</f>
        <v>*</v>
      </c>
      <c r="S31" s="124" t="str">
        <f>[27]Fevereiro!$H$22</f>
        <v>*</v>
      </c>
      <c r="T31" s="124" t="str">
        <f>[27]Fevereiro!$H$23</f>
        <v>*</v>
      </c>
      <c r="U31" s="124" t="str">
        <f>[27]Fevereiro!$H$24</f>
        <v>*</v>
      </c>
      <c r="V31" s="124" t="str">
        <f>[27]Fevereiro!$H$25</f>
        <v>*</v>
      </c>
      <c r="W31" s="124" t="str">
        <f>[27]Fevereiro!$H$26</f>
        <v>*</v>
      </c>
      <c r="X31" s="124" t="str">
        <f>[27]Fevereiro!$H$27</f>
        <v>*</v>
      </c>
      <c r="Y31" s="124" t="str">
        <f>[27]Fevereiro!$H$28</f>
        <v>*</v>
      </c>
      <c r="Z31" s="124" t="str">
        <f>[27]Fevereiro!$H$29</f>
        <v>*</v>
      </c>
      <c r="AA31" s="124" t="str">
        <f>[27]Fevereiro!$H$30</f>
        <v>*</v>
      </c>
      <c r="AB31" s="124" t="str">
        <f>[27]Fevereiro!$H$31</f>
        <v>*</v>
      </c>
      <c r="AC31" s="124" t="str">
        <f>[27]Fevereiro!$H$32</f>
        <v>*</v>
      </c>
      <c r="AD31" s="122" t="s">
        <v>211</v>
      </c>
      <c r="AE31" s="123" t="s">
        <v>211</v>
      </c>
      <c r="AF31" s="12" t="s">
        <v>35</v>
      </c>
      <c r="AH31" t="s">
        <v>35</v>
      </c>
    </row>
    <row r="32" spans="1:35" hidden="1" x14ac:dyDescent="0.2">
      <c r="A32" s="108" t="s">
        <v>11</v>
      </c>
      <c r="B32" s="124" t="str">
        <f>[28]Fevereiro!$H$5</f>
        <v>*</v>
      </c>
      <c r="C32" s="124" t="str">
        <f>[28]Fevereiro!$H$6</f>
        <v>*</v>
      </c>
      <c r="D32" s="124" t="str">
        <f>[28]Fevereiro!$H$7</f>
        <v>*</v>
      </c>
      <c r="E32" s="124" t="str">
        <f>[28]Fevereiro!$H$8</f>
        <v>*</v>
      </c>
      <c r="F32" s="124" t="str">
        <f>[28]Fevereiro!$H$9</f>
        <v>*</v>
      </c>
      <c r="G32" s="124" t="str">
        <f>[28]Fevereiro!$H$10</f>
        <v>*</v>
      </c>
      <c r="H32" s="124" t="str">
        <f>[28]Fevereiro!$H$11</f>
        <v>*</v>
      </c>
      <c r="I32" s="124" t="str">
        <f>[28]Fevereiro!$H$12</f>
        <v>*</v>
      </c>
      <c r="J32" s="124" t="str">
        <f>[28]Fevereiro!$H$13</f>
        <v>*</v>
      </c>
      <c r="K32" s="124" t="str">
        <f>[28]Fevereiro!$H$14</f>
        <v>*</v>
      </c>
      <c r="L32" s="124" t="str">
        <f>[28]Fevereiro!$H$15</f>
        <v>*</v>
      </c>
      <c r="M32" s="124" t="str">
        <f>[28]Fevereiro!$H$16</f>
        <v>*</v>
      </c>
      <c r="N32" s="124" t="str">
        <f>[28]Fevereiro!$H$17</f>
        <v>*</v>
      </c>
      <c r="O32" s="124" t="str">
        <f>[28]Fevereiro!$H$18</f>
        <v>*</v>
      </c>
      <c r="P32" s="124" t="str">
        <f>[28]Fevereiro!$H$19</f>
        <v>*</v>
      </c>
      <c r="Q32" s="124" t="str">
        <f>[28]Fevereiro!$H$20</f>
        <v>*</v>
      </c>
      <c r="R32" s="124" t="str">
        <f>[28]Fevereiro!$H$21</f>
        <v>*</v>
      </c>
      <c r="S32" s="124" t="str">
        <f>[28]Fevereiro!$H$22</f>
        <v>*</v>
      </c>
      <c r="T32" s="124" t="str">
        <f>[28]Fevereiro!$H$23</f>
        <v>*</v>
      </c>
      <c r="U32" s="124" t="str">
        <f>[28]Fevereiro!$H$24</f>
        <v>*</v>
      </c>
      <c r="V32" s="124" t="str">
        <f>[28]Fevereiro!$H$25</f>
        <v>*</v>
      </c>
      <c r="W32" s="124" t="str">
        <f>[28]Fevereiro!$H$26</f>
        <v>*</v>
      </c>
      <c r="X32" s="124" t="str">
        <f>[28]Fevereiro!$H$27</f>
        <v>*</v>
      </c>
      <c r="Y32" s="124" t="str">
        <f>[28]Fevereiro!$H$28</f>
        <v>*</v>
      </c>
      <c r="Z32" s="124" t="str">
        <f>[28]Fevereiro!$H$29</f>
        <v>*</v>
      </c>
      <c r="AA32" s="124" t="str">
        <f>[28]Fevereiro!$H$30</f>
        <v>*</v>
      </c>
      <c r="AB32" s="124" t="str">
        <f>[28]Fevereiro!$H$31</f>
        <v>*</v>
      </c>
      <c r="AC32" s="124" t="str">
        <f>[28]Fevereiro!$H$32</f>
        <v>*</v>
      </c>
      <c r="AD32" s="122" t="s">
        <v>211</v>
      </c>
      <c r="AE32" s="123" t="s">
        <v>211</v>
      </c>
      <c r="AH32" t="s">
        <v>35</v>
      </c>
      <c r="AI32" t="s">
        <v>35</v>
      </c>
    </row>
    <row r="33" spans="1:35" s="5" customFormat="1" x14ac:dyDescent="0.2">
      <c r="A33" s="54" t="s">
        <v>12</v>
      </c>
      <c r="B33" s="124">
        <f>[29]Fevereiro!$H$5</f>
        <v>7.9200000000000008</v>
      </c>
      <c r="C33" s="124">
        <f>[29]Fevereiro!$H$6</f>
        <v>18.720000000000002</v>
      </c>
      <c r="D33" s="124">
        <f>[29]Fevereiro!$H$7</f>
        <v>7.2</v>
      </c>
      <c r="E33" s="124">
        <f>[29]Fevereiro!$H$8</f>
        <v>10.8</v>
      </c>
      <c r="F33" s="124">
        <f>[29]Fevereiro!$H$9</f>
        <v>7.2</v>
      </c>
      <c r="G33" s="124">
        <f>[29]Fevereiro!$H$10</f>
        <v>12.24</v>
      </c>
      <c r="H33" s="124">
        <f>[29]Fevereiro!$H$11</f>
        <v>6.12</v>
      </c>
      <c r="I33" s="124">
        <f>[29]Fevereiro!$H$12</f>
        <v>9.7200000000000006</v>
      </c>
      <c r="J33" s="124">
        <f>[29]Fevereiro!$H$13</f>
        <v>10.8</v>
      </c>
      <c r="K33" s="124">
        <f>[29]Fevereiro!$H$14</f>
        <v>8.64</v>
      </c>
      <c r="L33" s="124">
        <f>[29]Fevereiro!$H$15</f>
        <v>8.2799999999999994</v>
      </c>
      <c r="M33" s="124">
        <f>[29]Fevereiro!$H$16</f>
        <v>11.520000000000001</v>
      </c>
      <c r="N33" s="124">
        <f>[29]Fevereiro!$H$17</f>
        <v>8.64</v>
      </c>
      <c r="O33" s="124">
        <f>[29]Fevereiro!$H$18</f>
        <v>12.96</v>
      </c>
      <c r="P33" s="124">
        <f>[29]Fevereiro!$H$19</f>
        <v>10.8</v>
      </c>
      <c r="Q33" s="124">
        <f>[29]Fevereiro!$H$20</f>
        <v>12.6</v>
      </c>
      <c r="R33" s="124">
        <f>[29]Fevereiro!$H$21</f>
        <v>10.44</v>
      </c>
      <c r="S33" s="124">
        <f>[29]Fevereiro!$H$22</f>
        <v>15.48</v>
      </c>
      <c r="T33" s="124">
        <f>[29]Fevereiro!$H$23</f>
        <v>9</v>
      </c>
      <c r="U33" s="124">
        <f>[29]Fevereiro!$H$24</f>
        <v>5.04</v>
      </c>
      <c r="V33" s="124">
        <f>[29]Fevereiro!$H$25</f>
        <v>10.08</v>
      </c>
      <c r="W33" s="124">
        <f>[29]Fevereiro!$H$26</f>
        <v>12.6</v>
      </c>
      <c r="X33" s="124">
        <f>[29]Fevereiro!$H$27</f>
        <v>12.96</v>
      </c>
      <c r="Y33" s="124">
        <f>[29]Fevereiro!$H$28</f>
        <v>11.16</v>
      </c>
      <c r="Z33" s="124">
        <f>[29]Fevereiro!$H$29</f>
        <v>10.08</v>
      </c>
      <c r="AA33" s="124">
        <f>[29]Fevereiro!$H$30</f>
        <v>5.7600000000000007</v>
      </c>
      <c r="AB33" s="124">
        <f>[29]Fevereiro!$H$31</f>
        <v>11.879999999999999</v>
      </c>
      <c r="AC33" s="124">
        <f>[29]Fevereiro!$H$32</f>
        <v>8.64</v>
      </c>
      <c r="AD33" s="122">
        <f t="shared" si="1"/>
        <v>18.720000000000002</v>
      </c>
      <c r="AE33" s="123">
        <f t="shared" si="2"/>
        <v>10.26</v>
      </c>
      <c r="AH33" s="5" t="s">
        <v>35</v>
      </c>
      <c r="AI33" s="5" t="s">
        <v>35</v>
      </c>
    </row>
    <row r="34" spans="1:35" x14ac:dyDescent="0.2">
      <c r="A34" s="54" t="s">
        <v>13</v>
      </c>
      <c r="B34" s="124">
        <f>[30]Fevereiro!$H$5</f>
        <v>15.48</v>
      </c>
      <c r="C34" s="124">
        <f>[30]Fevereiro!$H$6</f>
        <v>21.240000000000002</v>
      </c>
      <c r="D34" s="124">
        <f>[30]Fevereiro!$H$7</f>
        <v>26.64</v>
      </c>
      <c r="E34" s="124">
        <f>[30]Fevereiro!$H$8</f>
        <v>14.04</v>
      </c>
      <c r="F34" s="124">
        <f>[30]Fevereiro!$H$9</f>
        <v>6.84</v>
      </c>
      <c r="G34" s="124">
        <f>[30]Fevereiro!$H$10</f>
        <v>19.8</v>
      </c>
      <c r="H34" s="124">
        <f>[30]Fevereiro!$H$11</f>
        <v>15.48</v>
      </c>
      <c r="I34" s="124">
        <f>[30]Fevereiro!$H$12</f>
        <v>12.96</v>
      </c>
      <c r="J34" s="124">
        <f>[30]Fevereiro!$H$13</f>
        <v>18</v>
      </c>
      <c r="K34" s="124">
        <f>[30]Fevereiro!$H$14</f>
        <v>25.56</v>
      </c>
      <c r="L34" s="124">
        <f>[30]Fevereiro!$H$15</f>
        <v>9.3600000000000012</v>
      </c>
      <c r="M34" s="124">
        <f>[30]Fevereiro!$H$16</f>
        <v>13.32</v>
      </c>
      <c r="N34" s="124">
        <f>[30]Fevereiro!$H$17</f>
        <v>16.920000000000002</v>
      </c>
      <c r="O34" s="124">
        <f>[30]Fevereiro!$H$18</f>
        <v>16.2</v>
      </c>
      <c r="P34" s="124">
        <f>[30]Fevereiro!$H$19</f>
        <v>19.440000000000001</v>
      </c>
      <c r="Q34" s="124">
        <f>[30]Fevereiro!$H$20</f>
        <v>20.16</v>
      </c>
      <c r="R34" s="124">
        <f>[30]Fevereiro!$H$21</f>
        <v>19.440000000000001</v>
      </c>
      <c r="S34" s="124">
        <f>[30]Fevereiro!$H$22</f>
        <v>21.96</v>
      </c>
      <c r="T34" s="124">
        <f>[30]Fevereiro!$H$23</f>
        <v>15.840000000000002</v>
      </c>
      <c r="U34" s="124">
        <f>[30]Fevereiro!$H$24</f>
        <v>15.48</v>
      </c>
      <c r="V34" s="124">
        <f>[30]Fevereiro!$H$25</f>
        <v>18.36</v>
      </c>
      <c r="W34" s="124">
        <f>[30]Fevereiro!$H$26</f>
        <v>20.52</v>
      </c>
      <c r="X34" s="124">
        <f>[30]Fevereiro!$H$27</f>
        <v>16.920000000000002</v>
      </c>
      <c r="Y34" s="124">
        <f>[30]Fevereiro!$H$28</f>
        <v>26.64</v>
      </c>
      <c r="Z34" s="124">
        <f>[30]Fevereiro!$H$29</f>
        <v>18.36</v>
      </c>
      <c r="AA34" s="124">
        <f>[30]Fevereiro!$H$30</f>
        <v>13.32</v>
      </c>
      <c r="AB34" s="124">
        <f>[30]Fevereiro!$H$31</f>
        <v>15.840000000000002</v>
      </c>
      <c r="AC34" s="124">
        <f>[30]Fevereiro!$H$32</f>
        <v>16.559999999999999</v>
      </c>
      <c r="AD34" s="122">
        <f t="shared" si="1"/>
        <v>26.64</v>
      </c>
      <c r="AE34" s="123">
        <f t="shared" si="2"/>
        <v>17.524285714285714</v>
      </c>
      <c r="AH34" t="s">
        <v>35</v>
      </c>
    </row>
    <row r="35" spans="1:35" x14ac:dyDescent="0.2">
      <c r="A35" s="54" t="s">
        <v>158</v>
      </c>
      <c r="B35" s="124">
        <f>[31]Fevereiro!$H$5</f>
        <v>11.16</v>
      </c>
      <c r="C35" s="124">
        <f>[31]Fevereiro!$H$6</f>
        <v>13.32</v>
      </c>
      <c r="D35" s="124">
        <f>[31]Fevereiro!$H$7</f>
        <v>16.2</v>
      </c>
      <c r="E35" s="124">
        <f>[31]Fevereiro!$H$8</f>
        <v>8.2799999999999994</v>
      </c>
      <c r="F35" s="124">
        <f>[31]Fevereiro!$H$9</f>
        <v>5.7600000000000007</v>
      </c>
      <c r="G35" s="124">
        <f>[31]Fevereiro!$H$10</f>
        <v>10.08</v>
      </c>
      <c r="H35" s="124">
        <f>[31]Fevereiro!$H$11</f>
        <v>10.08</v>
      </c>
      <c r="I35" s="124">
        <f>[31]Fevereiro!$H$12</f>
        <v>10.8</v>
      </c>
      <c r="J35" s="124">
        <f>[31]Fevereiro!$H$13</f>
        <v>13.68</v>
      </c>
      <c r="K35" s="124">
        <f>[31]Fevereiro!$H$14</f>
        <v>23.400000000000002</v>
      </c>
      <c r="L35" s="124">
        <f>[31]Fevereiro!$H$15</f>
        <v>7.2</v>
      </c>
      <c r="M35" s="124">
        <f>[31]Fevereiro!$H$16</f>
        <v>8.2799999999999994</v>
      </c>
      <c r="N35" s="124">
        <f>[31]Fevereiro!$H$17</f>
        <v>19.079999999999998</v>
      </c>
      <c r="O35" s="124">
        <f>[31]Fevereiro!$H$18</f>
        <v>15.840000000000002</v>
      </c>
      <c r="P35" s="124">
        <f>[31]Fevereiro!$H$19</f>
        <v>15.48</v>
      </c>
      <c r="Q35" s="124">
        <f>[31]Fevereiro!$H$20</f>
        <v>21.240000000000002</v>
      </c>
      <c r="R35" s="124">
        <f>[31]Fevereiro!$H$21</f>
        <v>20.88</v>
      </c>
      <c r="S35" s="124">
        <f>[31]Fevereiro!$H$22</f>
        <v>15.120000000000001</v>
      </c>
      <c r="T35" s="124">
        <f>[31]Fevereiro!$H$23</f>
        <v>9.7200000000000006</v>
      </c>
      <c r="U35" s="124">
        <f>[31]Fevereiro!$H$24</f>
        <v>12.96</v>
      </c>
      <c r="V35" s="124">
        <f>[31]Fevereiro!$H$25</f>
        <v>16.920000000000002</v>
      </c>
      <c r="W35" s="124">
        <f>[31]Fevereiro!$H$26</f>
        <v>12.6</v>
      </c>
      <c r="X35" s="124">
        <f>[31]Fevereiro!$H$27</f>
        <v>14.4</v>
      </c>
      <c r="Y35" s="124">
        <f>[31]Fevereiro!$H$28</f>
        <v>16.2</v>
      </c>
      <c r="Z35" s="124">
        <f>[31]Fevereiro!$H$29</f>
        <v>10.8</v>
      </c>
      <c r="AA35" s="124" t="str">
        <f>[31]Fevereiro!$H$30</f>
        <v>*</v>
      </c>
      <c r="AB35" s="124" t="str">
        <f>[31]Fevereiro!$H$31</f>
        <v>*</v>
      </c>
      <c r="AC35" s="124" t="str">
        <f>[31]Fevereiro!$H$32</f>
        <v>*</v>
      </c>
      <c r="AD35" s="122">
        <f t="shared" si="1"/>
        <v>23.400000000000002</v>
      </c>
      <c r="AE35" s="123">
        <f t="shared" si="2"/>
        <v>13.5792</v>
      </c>
      <c r="AH35" t="s">
        <v>35</v>
      </c>
    </row>
    <row r="36" spans="1:35" hidden="1" x14ac:dyDescent="0.2">
      <c r="A36" s="108" t="s">
        <v>129</v>
      </c>
      <c r="B36" s="124" t="str">
        <f>[32]Fevereiro!$H$5</f>
        <v>*</v>
      </c>
      <c r="C36" s="124" t="str">
        <f>[32]Fevereiro!$H$6</f>
        <v>*</v>
      </c>
      <c r="D36" s="124" t="str">
        <f>[32]Fevereiro!$H$7</f>
        <v>*</v>
      </c>
      <c r="E36" s="124" t="str">
        <f>[32]Fevereiro!$H$8</f>
        <v>*</v>
      </c>
      <c r="F36" s="124" t="str">
        <f>[32]Fevereiro!$H$9</f>
        <v>*</v>
      </c>
      <c r="G36" s="124" t="str">
        <f>[32]Fevereiro!$H$10</f>
        <v>*</v>
      </c>
      <c r="H36" s="124" t="str">
        <f>[32]Fevereiro!$H$11</f>
        <v>*</v>
      </c>
      <c r="I36" s="124" t="str">
        <f>[32]Fevereiro!$H$12</f>
        <v>*</v>
      </c>
      <c r="J36" s="124" t="str">
        <f>[32]Fevereiro!$H$13</f>
        <v>*</v>
      </c>
      <c r="K36" s="124" t="str">
        <f>[32]Fevereiro!$H$14</f>
        <v>*</v>
      </c>
      <c r="L36" s="124" t="str">
        <f>[32]Fevereiro!$H$15</f>
        <v>*</v>
      </c>
      <c r="M36" s="124" t="str">
        <f>[32]Fevereiro!$H$16</f>
        <v>*</v>
      </c>
      <c r="N36" s="124" t="str">
        <f>[32]Fevereiro!$H$17</f>
        <v>*</v>
      </c>
      <c r="O36" s="124" t="str">
        <f>[32]Fevereiro!$H$18</f>
        <v>*</v>
      </c>
      <c r="P36" s="124" t="str">
        <f>[32]Fevereiro!$H$19</f>
        <v>*</v>
      </c>
      <c r="Q36" s="124" t="str">
        <f>[32]Fevereiro!$H$20</f>
        <v>*</v>
      </c>
      <c r="R36" s="124" t="str">
        <f>[32]Fevereiro!$H$21</f>
        <v>*</v>
      </c>
      <c r="S36" s="124" t="str">
        <f>[32]Fevereiro!$H$22</f>
        <v>*</v>
      </c>
      <c r="T36" s="124" t="str">
        <f>[32]Fevereiro!$H$23</f>
        <v>*</v>
      </c>
      <c r="U36" s="124" t="str">
        <f>[32]Fevereiro!$H$24</f>
        <v>*</v>
      </c>
      <c r="V36" s="124" t="str">
        <f>[32]Fevereiro!$H$25</f>
        <v>*</v>
      </c>
      <c r="W36" s="124" t="str">
        <f>[32]Fevereiro!$H$26</f>
        <v>*</v>
      </c>
      <c r="X36" s="124" t="str">
        <f>[32]Fevereiro!$H$27</f>
        <v>*</v>
      </c>
      <c r="Y36" s="124" t="str">
        <f>[32]Fevereiro!$H$28</f>
        <v>*</v>
      </c>
      <c r="Z36" s="124" t="str">
        <f>[32]Fevereiro!$H$29</f>
        <v>*</v>
      </c>
      <c r="AA36" s="124" t="str">
        <f>[32]Fevereiro!$H$30</f>
        <v>*</v>
      </c>
      <c r="AB36" s="124" t="str">
        <f>[32]Fevereiro!$H$31</f>
        <v>*</v>
      </c>
      <c r="AC36" s="124" t="str">
        <f>[32]Fevereiro!$H$32</f>
        <v>*</v>
      </c>
      <c r="AD36" s="122" t="s">
        <v>211</v>
      </c>
      <c r="AE36" s="123" t="s">
        <v>211</v>
      </c>
      <c r="AH36" t="s">
        <v>35</v>
      </c>
    </row>
    <row r="37" spans="1:35" x14ac:dyDescent="0.2">
      <c r="A37" s="54" t="s">
        <v>14</v>
      </c>
      <c r="B37" s="124">
        <f>[33]Fevereiro!$H$5</f>
        <v>0</v>
      </c>
      <c r="C37" s="124">
        <f>[33]Fevereiro!$H$6</f>
        <v>0.36000000000000004</v>
      </c>
      <c r="D37" s="124">
        <f>[33]Fevereiro!$H$7</f>
        <v>7.5600000000000005</v>
      </c>
      <c r="E37" s="124">
        <f>[33]Fevereiro!$H$8</f>
        <v>10.44</v>
      </c>
      <c r="F37" s="124">
        <f>[33]Fevereiro!$H$9</f>
        <v>0</v>
      </c>
      <c r="G37" s="124">
        <f>[33]Fevereiro!$H$10</f>
        <v>11.879999999999999</v>
      </c>
      <c r="H37" s="124">
        <f>[33]Fevereiro!$H$11</f>
        <v>1.08</v>
      </c>
      <c r="I37" s="124">
        <f>[33]Fevereiro!$H$12</f>
        <v>12.24</v>
      </c>
      <c r="J37" s="124">
        <f>[33]Fevereiro!$H$13</f>
        <v>0.36000000000000004</v>
      </c>
      <c r="K37" s="124">
        <f>[33]Fevereiro!$H$14</f>
        <v>10.8</v>
      </c>
      <c r="L37" s="124">
        <f>[33]Fevereiro!$H$15</f>
        <v>0.72000000000000008</v>
      </c>
      <c r="M37" s="124">
        <f>[33]Fevereiro!$H$16</f>
        <v>0.72000000000000008</v>
      </c>
      <c r="N37" s="124">
        <f>[33]Fevereiro!$H$17</f>
        <v>5.4</v>
      </c>
      <c r="O37" s="124">
        <f>[33]Fevereiro!$H$18</f>
        <v>0</v>
      </c>
      <c r="P37" s="124">
        <f>[33]Fevereiro!$H$19</f>
        <v>15.120000000000001</v>
      </c>
      <c r="Q37" s="124">
        <f>[33]Fevereiro!$H$20</f>
        <v>0.36000000000000004</v>
      </c>
      <c r="R37" s="124">
        <f>[33]Fevereiro!$H$21</f>
        <v>20.52</v>
      </c>
      <c r="S37" s="124">
        <f>[33]Fevereiro!$H$22</f>
        <v>0</v>
      </c>
      <c r="T37" s="124">
        <f>[33]Fevereiro!$H$23</f>
        <v>1.4400000000000002</v>
      </c>
      <c r="U37" s="124">
        <f>[33]Fevereiro!$H$24</f>
        <v>7.5600000000000005</v>
      </c>
      <c r="V37" s="124">
        <f>[33]Fevereiro!$H$25</f>
        <v>0</v>
      </c>
      <c r="W37" s="124">
        <f>[33]Fevereiro!$H$26</f>
        <v>0</v>
      </c>
      <c r="X37" s="124">
        <f>[33]Fevereiro!$H$27</f>
        <v>0</v>
      </c>
      <c r="Y37" s="124">
        <f>[33]Fevereiro!$H$28</f>
        <v>22.68</v>
      </c>
      <c r="Z37" s="124">
        <f>[33]Fevereiro!$H$29</f>
        <v>0</v>
      </c>
      <c r="AA37" s="124">
        <f>[33]Fevereiro!$H$30</f>
        <v>0</v>
      </c>
      <c r="AB37" s="124">
        <f>[33]Fevereiro!$H$31</f>
        <v>0</v>
      </c>
      <c r="AC37" s="124">
        <f>[33]Fevereiro!$H$32</f>
        <v>0</v>
      </c>
      <c r="AD37" s="122">
        <f t="shared" si="1"/>
        <v>22.68</v>
      </c>
      <c r="AE37" s="123">
        <f t="shared" si="2"/>
        <v>4.6157142857142848</v>
      </c>
      <c r="AH37" t="s">
        <v>35</v>
      </c>
    </row>
    <row r="38" spans="1:35" hidden="1" x14ac:dyDescent="0.2">
      <c r="A38" s="108" t="s">
        <v>159</v>
      </c>
      <c r="B38" s="124" t="str">
        <f>[34]Fevereiro!$H$5</f>
        <v>*</v>
      </c>
      <c r="C38" s="124" t="str">
        <f>[34]Fevereiro!$H$6</f>
        <v>*</v>
      </c>
      <c r="D38" s="124" t="str">
        <f>[34]Fevereiro!$H$7</f>
        <v>*</v>
      </c>
      <c r="E38" s="124" t="str">
        <f>[34]Fevereiro!$H$8</f>
        <v>*</v>
      </c>
      <c r="F38" s="124" t="str">
        <f>[34]Fevereiro!$H$9</f>
        <v>*</v>
      </c>
      <c r="G38" s="124" t="str">
        <f>[34]Fevereiro!$H$10</f>
        <v>*</v>
      </c>
      <c r="H38" s="124" t="str">
        <f>[34]Fevereiro!$H$11</f>
        <v>*</v>
      </c>
      <c r="I38" s="124" t="str">
        <f>[34]Fevereiro!$H$12</f>
        <v>*</v>
      </c>
      <c r="J38" s="124" t="str">
        <f>[34]Fevereiro!$H$13</f>
        <v>*</v>
      </c>
      <c r="K38" s="124" t="str">
        <f>[34]Fevereiro!$H$14</f>
        <v>*</v>
      </c>
      <c r="L38" s="124" t="str">
        <f>[34]Fevereiro!$H$15</f>
        <v>*</v>
      </c>
      <c r="M38" s="124" t="str">
        <f>[34]Fevereiro!$H$16</f>
        <v>*</v>
      </c>
      <c r="N38" s="124" t="str">
        <f>[34]Fevereiro!$H$17</f>
        <v>*</v>
      </c>
      <c r="O38" s="124" t="str">
        <f>[34]Fevereiro!$H$18</f>
        <v>*</v>
      </c>
      <c r="P38" s="124" t="str">
        <f>[34]Fevereiro!$H$19</f>
        <v>*</v>
      </c>
      <c r="Q38" s="124" t="str">
        <f>[34]Fevereiro!$H$20</f>
        <v>*</v>
      </c>
      <c r="R38" s="124" t="str">
        <f>[34]Fevereiro!$H$21</f>
        <v>*</v>
      </c>
      <c r="S38" s="124" t="str">
        <f>[34]Fevereiro!$H$22</f>
        <v>*</v>
      </c>
      <c r="T38" s="124" t="str">
        <f>[34]Fevereiro!$H$23</f>
        <v>*</v>
      </c>
      <c r="U38" s="124" t="str">
        <f>[34]Fevereiro!$H$24</f>
        <v>*</v>
      </c>
      <c r="V38" s="124" t="str">
        <f>[34]Fevereiro!$H$25</f>
        <v>*</v>
      </c>
      <c r="W38" s="124" t="str">
        <f>[34]Fevereiro!$H$26</f>
        <v>*</v>
      </c>
      <c r="X38" s="124" t="str">
        <f>[34]Fevereiro!$H$27</f>
        <v>*</v>
      </c>
      <c r="Y38" s="124" t="str">
        <f>[34]Fevereiro!$H$28</f>
        <v>*</v>
      </c>
      <c r="Z38" s="124" t="str">
        <f>[34]Fevereiro!$H$29</f>
        <v>*</v>
      </c>
      <c r="AA38" s="124" t="str">
        <f>[34]Fevereiro!$H$30</f>
        <v>*</v>
      </c>
      <c r="AB38" s="124" t="str">
        <f>[34]Fevereiro!$H$31</f>
        <v>*</v>
      </c>
      <c r="AC38" s="124" t="str">
        <f>[34]Fevereiro!$H$32</f>
        <v>*</v>
      </c>
      <c r="AD38" s="122" t="s">
        <v>211</v>
      </c>
      <c r="AE38" s="123" t="s">
        <v>211</v>
      </c>
    </row>
    <row r="39" spans="1:35" x14ac:dyDescent="0.2">
      <c r="A39" s="54" t="s">
        <v>15</v>
      </c>
      <c r="B39" s="124">
        <f>[35]Fevereiro!$H$5</f>
        <v>14.76</v>
      </c>
      <c r="C39" s="124">
        <f>[35]Fevereiro!$H$6</f>
        <v>14.76</v>
      </c>
      <c r="D39" s="124">
        <f>[35]Fevereiro!$H$7</f>
        <v>14.04</v>
      </c>
      <c r="E39" s="124">
        <f>[35]Fevereiro!$H$8</f>
        <v>12.6</v>
      </c>
      <c r="F39" s="124">
        <f>[35]Fevereiro!$H$9</f>
        <v>10.8</v>
      </c>
      <c r="G39" s="124">
        <f>[35]Fevereiro!$H$10</f>
        <v>9.7200000000000006</v>
      </c>
      <c r="H39" s="124">
        <f>[35]Fevereiro!$H$11</f>
        <v>8.2799999999999994</v>
      </c>
      <c r="I39" s="124">
        <f>[35]Fevereiro!$H$12</f>
        <v>10.08</v>
      </c>
      <c r="J39" s="124">
        <f>[35]Fevereiro!$H$13</f>
        <v>13.32</v>
      </c>
      <c r="K39" s="124">
        <f>[35]Fevereiro!$H$14</f>
        <v>13.32</v>
      </c>
      <c r="L39" s="124">
        <f>[35]Fevereiro!$H$15</f>
        <v>10.44</v>
      </c>
      <c r="M39" s="124">
        <f>[35]Fevereiro!$H$16</f>
        <v>12.24</v>
      </c>
      <c r="N39" s="124">
        <f>[35]Fevereiro!$H$17</f>
        <v>16.559999999999999</v>
      </c>
      <c r="O39" s="124">
        <f>[35]Fevereiro!$H$18</f>
        <v>16.2</v>
      </c>
      <c r="P39" s="124">
        <f>[35]Fevereiro!$H$19</f>
        <v>19.440000000000001</v>
      </c>
      <c r="Q39" s="124">
        <f>[35]Fevereiro!$H$20</f>
        <v>16.559999999999999</v>
      </c>
      <c r="R39" s="124">
        <f>[35]Fevereiro!$H$21</f>
        <v>18.720000000000002</v>
      </c>
      <c r="S39" s="124">
        <f>[35]Fevereiro!$H$22</f>
        <v>15.840000000000002</v>
      </c>
      <c r="T39" s="124">
        <f>[35]Fevereiro!$H$23</f>
        <v>14.76</v>
      </c>
      <c r="U39" s="124">
        <f>[35]Fevereiro!$H$24</f>
        <v>16.2</v>
      </c>
      <c r="V39" s="124">
        <f>[35]Fevereiro!$H$25</f>
        <v>12.24</v>
      </c>
      <c r="W39" s="124">
        <f>[35]Fevereiro!$H$26</f>
        <v>12.6</v>
      </c>
      <c r="X39" s="124">
        <f>[35]Fevereiro!$H$27</f>
        <v>17.64</v>
      </c>
      <c r="Y39" s="124">
        <f>[35]Fevereiro!$H$28</f>
        <v>15.840000000000002</v>
      </c>
      <c r="Z39" s="124">
        <f>[35]Fevereiro!$H$29</f>
        <v>14.76</v>
      </c>
      <c r="AA39" s="124">
        <f>[35]Fevereiro!$H$30</f>
        <v>18.720000000000002</v>
      </c>
      <c r="AB39" s="124">
        <f>[35]Fevereiro!$H$31</f>
        <v>12.6</v>
      </c>
      <c r="AC39" s="124">
        <f>[35]Fevereiro!$H$32</f>
        <v>18.720000000000002</v>
      </c>
      <c r="AD39" s="122">
        <f t="shared" si="1"/>
        <v>19.440000000000001</v>
      </c>
      <c r="AE39" s="123">
        <f t="shared" si="2"/>
        <v>14.348571428571431</v>
      </c>
      <c r="AF39" s="12" t="s">
        <v>35</v>
      </c>
      <c r="AH39" t="s">
        <v>35</v>
      </c>
    </row>
    <row r="40" spans="1:35" x14ac:dyDescent="0.2">
      <c r="A40" s="54" t="s">
        <v>16</v>
      </c>
      <c r="B40" s="124" t="str">
        <f>[36]Fevereiro!$H$5</f>
        <v>*</v>
      </c>
      <c r="C40" s="124" t="str">
        <f>[36]Fevereiro!$H$6</f>
        <v>*</v>
      </c>
      <c r="D40" s="124" t="str">
        <f>[36]Fevereiro!$H$7</f>
        <v>*</v>
      </c>
      <c r="E40" s="124" t="str">
        <f>[36]Fevereiro!$H$8</f>
        <v>*</v>
      </c>
      <c r="F40" s="124" t="str">
        <f>[36]Fevereiro!$H$9</f>
        <v>*</v>
      </c>
      <c r="G40" s="124" t="str">
        <f>[36]Fevereiro!$H$10</f>
        <v>*</v>
      </c>
      <c r="H40" s="124" t="str">
        <f>[36]Fevereiro!$H$11</f>
        <v>*</v>
      </c>
      <c r="I40" s="124" t="str">
        <f>[36]Fevereiro!$H$12</f>
        <v>*</v>
      </c>
      <c r="J40" s="124">
        <f>[36]Fevereiro!$H$13</f>
        <v>10.08</v>
      </c>
      <c r="K40" s="124">
        <f>[36]Fevereiro!$H$14</f>
        <v>11.520000000000001</v>
      </c>
      <c r="L40" s="124">
        <f>[36]Fevereiro!$H$15</f>
        <v>6.48</v>
      </c>
      <c r="M40" s="124">
        <f>[36]Fevereiro!$H$16</f>
        <v>11.16</v>
      </c>
      <c r="N40" s="124">
        <f>[36]Fevereiro!$H$17</f>
        <v>16.559999999999999</v>
      </c>
      <c r="O40" s="124">
        <f>[36]Fevereiro!$H$18</f>
        <v>11.879999999999999</v>
      </c>
      <c r="P40" s="124">
        <f>[36]Fevereiro!$H$19</f>
        <v>15.120000000000001</v>
      </c>
      <c r="Q40" s="124">
        <f>[36]Fevereiro!$H$20</f>
        <v>16.2</v>
      </c>
      <c r="R40" s="124">
        <f>[36]Fevereiro!$H$21</f>
        <v>13.68</v>
      </c>
      <c r="S40" s="124">
        <f>[36]Fevereiro!$H$22</f>
        <v>18.36</v>
      </c>
      <c r="T40" s="124">
        <f>[36]Fevereiro!$H$23</f>
        <v>12.24</v>
      </c>
      <c r="U40" s="124">
        <f>[36]Fevereiro!$H$24</f>
        <v>12.6</v>
      </c>
      <c r="V40" s="124">
        <f>[36]Fevereiro!$H$25</f>
        <v>8.64</v>
      </c>
      <c r="W40" s="124">
        <f>[36]Fevereiro!$H$26</f>
        <v>11.16</v>
      </c>
      <c r="X40" s="124">
        <f>[36]Fevereiro!$H$27</f>
        <v>10.44</v>
      </c>
      <c r="Y40" s="124">
        <f>[36]Fevereiro!$H$28</f>
        <v>7.9200000000000008</v>
      </c>
      <c r="Z40" s="124">
        <f>[36]Fevereiro!$H$29</f>
        <v>11.879999999999999</v>
      </c>
      <c r="AA40" s="124">
        <f>[36]Fevereiro!$H$30</f>
        <v>13.32</v>
      </c>
      <c r="AB40" s="124">
        <f>[36]Fevereiro!$H$31</f>
        <v>3.9600000000000004</v>
      </c>
      <c r="AC40" s="124">
        <f>[36]Fevereiro!$H$32</f>
        <v>9.7200000000000006</v>
      </c>
      <c r="AD40" s="122">
        <f t="shared" si="1"/>
        <v>18.36</v>
      </c>
      <c r="AE40" s="123">
        <f t="shared" si="2"/>
        <v>11.646000000000001</v>
      </c>
      <c r="AH40" t="s">
        <v>35</v>
      </c>
    </row>
    <row r="41" spans="1:35" x14ac:dyDescent="0.2">
      <c r="A41" s="54" t="s">
        <v>160</v>
      </c>
      <c r="B41" s="124">
        <f>[37]Fevereiro!$H$5</f>
        <v>12.24</v>
      </c>
      <c r="C41" s="124">
        <f>[37]Fevereiro!$H$6</f>
        <v>12.6</v>
      </c>
      <c r="D41" s="124">
        <f>[37]Fevereiro!$H$7</f>
        <v>23.400000000000002</v>
      </c>
      <c r="E41" s="124">
        <f>[37]Fevereiro!$H$8</f>
        <v>14.76</v>
      </c>
      <c r="F41" s="124">
        <f>[37]Fevereiro!$H$9</f>
        <v>12.24</v>
      </c>
      <c r="G41" s="124">
        <f>[37]Fevereiro!$H$10</f>
        <v>14.04</v>
      </c>
      <c r="H41" s="124">
        <f>[37]Fevereiro!$H$11</f>
        <v>20.88</v>
      </c>
      <c r="I41" s="124">
        <f>[37]Fevereiro!$H$12</f>
        <v>12.24</v>
      </c>
      <c r="J41" s="124">
        <f>[37]Fevereiro!$H$13</f>
        <v>20.52</v>
      </c>
      <c r="K41" s="124">
        <f>[37]Fevereiro!$H$14</f>
        <v>23.040000000000003</v>
      </c>
      <c r="L41" s="124">
        <f>[37]Fevereiro!$H$15</f>
        <v>14.04</v>
      </c>
      <c r="M41" s="124">
        <f>[37]Fevereiro!$H$16</f>
        <v>12.6</v>
      </c>
      <c r="N41" s="124">
        <f>[37]Fevereiro!$H$17</f>
        <v>11.879999999999999</v>
      </c>
      <c r="O41" s="124">
        <f>[37]Fevereiro!$H$18</f>
        <v>19.079999999999998</v>
      </c>
      <c r="P41" s="124">
        <f>[37]Fevereiro!$H$19</f>
        <v>15.840000000000002</v>
      </c>
      <c r="Q41" s="124">
        <f>[37]Fevereiro!$H$20</f>
        <v>19.079999999999998</v>
      </c>
      <c r="R41" s="124">
        <f>[37]Fevereiro!$H$21</f>
        <v>16.2</v>
      </c>
      <c r="S41" s="124">
        <f>[37]Fevereiro!$H$22</f>
        <v>19.440000000000001</v>
      </c>
      <c r="T41" s="124">
        <f>[37]Fevereiro!$H$23</f>
        <v>17.28</v>
      </c>
      <c r="U41" s="124">
        <f>[37]Fevereiro!$H$24</f>
        <v>15.120000000000001</v>
      </c>
      <c r="V41" s="124">
        <f>[37]Fevereiro!$H$25</f>
        <v>18.720000000000002</v>
      </c>
      <c r="W41" s="124">
        <f>[37]Fevereiro!$H$26</f>
        <v>14.04</v>
      </c>
      <c r="X41" s="124">
        <f>[37]Fevereiro!$H$27</f>
        <v>18</v>
      </c>
      <c r="Y41" s="124">
        <f>[37]Fevereiro!$H$28</f>
        <v>19.440000000000001</v>
      </c>
      <c r="Z41" s="124">
        <f>[37]Fevereiro!$H$29</f>
        <v>10.08</v>
      </c>
      <c r="AA41" s="124">
        <f>[37]Fevereiro!$H$30</f>
        <v>18.36</v>
      </c>
      <c r="AB41" s="124">
        <f>[37]Fevereiro!$H$31</f>
        <v>11.520000000000001</v>
      </c>
      <c r="AC41" s="124">
        <f>[37]Fevereiro!$H$32</f>
        <v>27.36</v>
      </c>
      <c r="AD41" s="122">
        <f t="shared" si="1"/>
        <v>27.36</v>
      </c>
      <c r="AE41" s="123">
        <f t="shared" si="2"/>
        <v>16.572857142857142</v>
      </c>
      <c r="AH41" t="s">
        <v>35</v>
      </c>
    </row>
    <row r="42" spans="1:35" x14ac:dyDescent="0.2">
      <c r="A42" s="54" t="s">
        <v>17</v>
      </c>
      <c r="B42" s="124">
        <f>[38]Fevereiro!$H$5</f>
        <v>12.6</v>
      </c>
      <c r="C42" s="124">
        <f>[38]Fevereiro!$H$6</f>
        <v>27.36</v>
      </c>
      <c r="D42" s="124" t="str">
        <f>[38]Fevereiro!$H$7</f>
        <v>*</v>
      </c>
      <c r="E42" s="124" t="str">
        <f>[38]Fevereiro!$H$8</f>
        <v>*</v>
      </c>
      <c r="F42" s="124" t="str">
        <f>[38]Fevereiro!$H$9</f>
        <v>*</v>
      </c>
      <c r="G42" s="124" t="str">
        <f>[38]Fevereiro!$H$10</f>
        <v>*</v>
      </c>
      <c r="H42" s="124" t="str">
        <f>[38]Fevereiro!$H$11</f>
        <v>*</v>
      </c>
      <c r="I42" s="124">
        <f>[38]Fevereiro!$H$12</f>
        <v>7.9200000000000008</v>
      </c>
      <c r="J42" s="124">
        <f>[38]Fevereiro!$H$13</f>
        <v>14.76</v>
      </c>
      <c r="K42" s="124">
        <f>[38]Fevereiro!$H$14</f>
        <v>23.759999999999998</v>
      </c>
      <c r="L42" s="124">
        <f>[38]Fevereiro!$H$15</f>
        <v>16.2</v>
      </c>
      <c r="M42" s="124">
        <f>[38]Fevereiro!$H$16</f>
        <v>21.6</v>
      </c>
      <c r="N42" s="124">
        <f>[38]Fevereiro!$H$17</f>
        <v>11.879999999999999</v>
      </c>
      <c r="O42" s="124">
        <f>[38]Fevereiro!$H$18</f>
        <v>22.32</v>
      </c>
      <c r="P42" s="124">
        <f>[38]Fevereiro!$H$19</f>
        <v>21.6</v>
      </c>
      <c r="Q42" s="124">
        <f>[38]Fevereiro!$H$20</f>
        <v>24.48</v>
      </c>
      <c r="R42" s="124">
        <f>[38]Fevereiro!$H$21</f>
        <v>19.8</v>
      </c>
      <c r="S42" s="124">
        <f>[38]Fevereiro!$H$22</f>
        <v>12.6</v>
      </c>
      <c r="T42" s="124">
        <f>[38]Fevereiro!$H$23</f>
        <v>9</v>
      </c>
      <c r="U42" s="124">
        <f>[38]Fevereiro!$H$24</f>
        <v>15.120000000000001</v>
      </c>
      <c r="V42" s="124">
        <f>[38]Fevereiro!$H$25</f>
        <v>17.64</v>
      </c>
      <c r="W42" s="124">
        <f>[38]Fevereiro!$H$26</f>
        <v>11.520000000000001</v>
      </c>
      <c r="X42" s="124">
        <f>[38]Fevereiro!$H$27</f>
        <v>17.64</v>
      </c>
      <c r="Y42" s="124">
        <f>[38]Fevereiro!$H$28</f>
        <v>12.24</v>
      </c>
      <c r="Z42" s="124">
        <f>[38]Fevereiro!$H$29</f>
        <v>14.4</v>
      </c>
      <c r="AA42" s="124">
        <f>[38]Fevereiro!$H$30</f>
        <v>20.52</v>
      </c>
      <c r="AB42" s="124">
        <f>[38]Fevereiro!$H$31</f>
        <v>7.5600000000000005</v>
      </c>
      <c r="AC42" s="124">
        <f>[38]Fevereiro!$H$32</f>
        <v>37.080000000000005</v>
      </c>
      <c r="AD42" s="122">
        <f t="shared" si="1"/>
        <v>37.080000000000005</v>
      </c>
      <c r="AE42" s="123">
        <f t="shared" si="2"/>
        <v>17.373913043478257</v>
      </c>
      <c r="AH42" t="s">
        <v>35</v>
      </c>
      <c r="AI42" t="s">
        <v>35</v>
      </c>
    </row>
    <row r="43" spans="1:35" x14ac:dyDescent="0.2">
      <c r="A43" s="54" t="s">
        <v>142</v>
      </c>
      <c r="B43" s="124">
        <f>[39]Fevereiro!$H$5</f>
        <v>10.8</v>
      </c>
      <c r="C43" s="124">
        <f>[39]Fevereiro!$H$6</f>
        <v>16.2</v>
      </c>
      <c r="D43" s="124">
        <f>[39]Fevereiro!$H$7</f>
        <v>30.96</v>
      </c>
      <c r="E43" s="124">
        <f>[39]Fevereiro!$H$8</f>
        <v>13.32</v>
      </c>
      <c r="F43" s="124">
        <f>[39]Fevereiro!$H$9</f>
        <v>14.76</v>
      </c>
      <c r="G43" s="124">
        <f>[39]Fevereiro!$H$10</f>
        <v>13.68</v>
      </c>
      <c r="H43" s="124">
        <f>[39]Fevereiro!$H$11</f>
        <v>21.96</v>
      </c>
      <c r="I43" s="124">
        <f>[39]Fevereiro!$H$12</f>
        <v>16.920000000000002</v>
      </c>
      <c r="J43" s="124">
        <f>[39]Fevereiro!$H$13</f>
        <v>23.400000000000002</v>
      </c>
      <c r="K43" s="124">
        <f>[39]Fevereiro!$H$14</f>
        <v>21.240000000000002</v>
      </c>
      <c r="L43" s="124">
        <f>[39]Fevereiro!$H$15</f>
        <v>12.6</v>
      </c>
      <c r="M43" s="124">
        <f>[39]Fevereiro!$H$16</f>
        <v>12.96</v>
      </c>
      <c r="N43" s="124">
        <f>[39]Fevereiro!$H$17</f>
        <v>16.920000000000002</v>
      </c>
      <c r="O43" s="124">
        <f>[39]Fevereiro!$H$18</f>
        <v>20.88</v>
      </c>
      <c r="P43" s="124">
        <f>[39]Fevereiro!$H$19</f>
        <v>20.16</v>
      </c>
      <c r="Q43" s="124">
        <f>[39]Fevereiro!$H$20</f>
        <v>20.88</v>
      </c>
      <c r="R43" s="124">
        <f>[39]Fevereiro!$H$21</f>
        <v>22.68</v>
      </c>
      <c r="S43" s="124">
        <f>[39]Fevereiro!$H$22</f>
        <v>16.559999999999999</v>
      </c>
      <c r="T43" s="124">
        <f>[39]Fevereiro!$H$23</f>
        <v>29.52</v>
      </c>
      <c r="U43" s="124">
        <f>[39]Fevereiro!$H$24</f>
        <v>22.32</v>
      </c>
      <c r="V43" s="124">
        <f>[39]Fevereiro!$H$25</f>
        <v>22.68</v>
      </c>
      <c r="W43" s="124">
        <f>[39]Fevereiro!$H$26</f>
        <v>20.88</v>
      </c>
      <c r="X43" s="124">
        <f>[39]Fevereiro!$H$27</f>
        <v>14.76</v>
      </c>
      <c r="Y43" s="124">
        <f>[39]Fevereiro!$H$28</f>
        <v>19.8</v>
      </c>
      <c r="Z43" s="124">
        <f>[39]Fevereiro!$H$29</f>
        <v>11.16</v>
      </c>
      <c r="AA43" s="124">
        <f>[39]Fevereiro!$H$30</f>
        <v>28.08</v>
      </c>
      <c r="AB43" s="124">
        <f>[39]Fevereiro!$H$31</f>
        <v>14.04</v>
      </c>
      <c r="AC43" s="124">
        <f>[39]Fevereiro!$H$32</f>
        <v>25.92</v>
      </c>
      <c r="AD43" s="122">
        <f t="shared" si="1"/>
        <v>30.96</v>
      </c>
      <c r="AE43" s="123">
        <f t="shared" si="2"/>
        <v>19.144285714285719</v>
      </c>
      <c r="AI43" t="s">
        <v>35</v>
      </c>
    </row>
    <row r="44" spans="1:35" x14ac:dyDescent="0.2">
      <c r="A44" s="54" t="s">
        <v>18</v>
      </c>
      <c r="B44" s="124">
        <f>[40]Fevereiro!$H$5</f>
        <v>17.28</v>
      </c>
      <c r="C44" s="124">
        <f>[40]Fevereiro!$H$6</f>
        <v>16.559999999999999</v>
      </c>
      <c r="D44" s="124">
        <f>[40]Fevereiro!$H$7</f>
        <v>19.079999999999998</v>
      </c>
      <c r="E44" s="124">
        <f>[40]Fevereiro!$H$8</f>
        <v>18.36</v>
      </c>
      <c r="F44" s="124">
        <f>[40]Fevereiro!$H$9</f>
        <v>16.920000000000002</v>
      </c>
      <c r="G44" s="124">
        <f>[40]Fevereiro!$H$10</f>
        <v>13.32</v>
      </c>
      <c r="H44" s="124">
        <f>[40]Fevereiro!$H$11</f>
        <v>18.36</v>
      </c>
      <c r="I44" s="124">
        <f>[40]Fevereiro!$H$12</f>
        <v>9</v>
      </c>
      <c r="J44" s="124">
        <f>[40]Fevereiro!$H$13</f>
        <v>12.96</v>
      </c>
      <c r="K44" s="124">
        <f>[40]Fevereiro!$H$14</f>
        <v>18</v>
      </c>
      <c r="L44" s="124">
        <f>[40]Fevereiro!$H$15</f>
        <v>5.4</v>
      </c>
      <c r="M44" s="124">
        <f>[40]Fevereiro!$H$16</f>
        <v>11.520000000000001</v>
      </c>
      <c r="N44" s="124">
        <f>[40]Fevereiro!$H$17</f>
        <v>13.68</v>
      </c>
      <c r="O44" s="124">
        <f>[40]Fevereiro!$H$18</f>
        <v>23.040000000000003</v>
      </c>
      <c r="P44" s="124">
        <f>[40]Fevereiro!$H$19</f>
        <v>35.28</v>
      </c>
      <c r="Q44" s="124">
        <f>[40]Fevereiro!$H$20</f>
        <v>23.759999999999998</v>
      </c>
      <c r="R44" s="124">
        <f>[40]Fevereiro!$H$21</f>
        <v>23.040000000000003</v>
      </c>
      <c r="S44" s="124">
        <f>[40]Fevereiro!$H$22</f>
        <v>17.64</v>
      </c>
      <c r="T44" s="124">
        <f>[40]Fevereiro!$H$23</f>
        <v>19.440000000000001</v>
      </c>
      <c r="U44" s="124">
        <f>[40]Fevereiro!$H$24</f>
        <v>17.28</v>
      </c>
      <c r="V44" s="124">
        <f>[40]Fevereiro!$H$25</f>
        <v>23.759999999999998</v>
      </c>
      <c r="W44" s="124">
        <f>[40]Fevereiro!$H$26</f>
        <v>15.48</v>
      </c>
      <c r="X44" s="124">
        <f>[40]Fevereiro!$H$27</f>
        <v>20.52</v>
      </c>
      <c r="Y44" s="124">
        <f>[40]Fevereiro!$H$28</f>
        <v>23.040000000000003</v>
      </c>
      <c r="Z44" s="124">
        <f>[40]Fevereiro!$H$29</f>
        <v>17.64</v>
      </c>
      <c r="AA44" s="124">
        <f>[40]Fevereiro!$H$30</f>
        <v>8.2799999999999994</v>
      </c>
      <c r="AB44" s="124">
        <f>[40]Fevereiro!$H$31</f>
        <v>14.04</v>
      </c>
      <c r="AC44" s="124">
        <f>[40]Fevereiro!$H$32</f>
        <v>24.12</v>
      </c>
      <c r="AD44" s="122">
        <f t="shared" si="1"/>
        <v>35.28</v>
      </c>
      <c r="AE44" s="123">
        <f t="shared" si="2"/>
        <v>17.742857142857144</v>
      </c>
      <c r="AG44" t="s">
        <v>35</v>
      </c>
      <c r="AH44" t="s">
        <v>35</v>
      </c>
      <c r="AI44" t="s">
        <v>35</v>
      </c>
    </row>
    <row r="45" spans="1:35" hidden="1" x14ac:dyDescent="0.2">
      <c r="A45" s="109" t="s">
        <v>147</v>
      </c>
      <c r="B45" s="124" t="str">
        <f>[41]Fevereiro!$H$5</f>
        <v>*</v>
      </c>
      <c r="C45" s="124" t="str">
        <f>[41]Fevereiro!$H$6</f>
        <v>*</v>
      </c>
      <c r="D45" s="124" t="str">
        <f>[41]Fevereiro!$H$7</f>
        <v>*</v>
      </c>
      <c r="E45" s="124" t="str">
        <f>[41]Fevereiro!$H$8</f>
        <v>*</v>
      </c>
      <c r="F45" s="124" t="str">
        <f>[41]Fevereiro!$H$9</f>
        <v>*</v>
      </c>
      <c r="G45" s="124" t="str">
        <f>[41]Fevereiro!$H$10</f>
        <v>*</v>
      </c>
      <c r="H45" s="124" t="str">
        <f>[41]Fevereiro!$H$11</f>
        <v>*</v>
      </c>
      <c r="I45" s="124" t="str">
        <f>[41]Fevereiro!$H$12</f>
        <v>*</v>
      </c>
      <c r="J45" s="124" t="str">
        <f>[41]Fevereiro!$H$13</f>
        <v>*</v>
      </c>
      <c r="K45" s="124" t="str">
        <f>[41]Fevereiro!$H$14</f>
        <v>*</v>
      </c>
      <c r="L45" s="124" t="str">
        <f>[41]Fevereiro!$H$15</f>
        <v>*</v>
      </c>
      <c r="M45" s="124" t="str">
        <f>[41]Fevereiro!$H$16</f>
        <v>*</v>
      </c>
      <c r="N45" s="124" t="str">
        <f>[41]Fevereiro!$H$17</f>
        <v>*</v>
      </c>
      <c r="O45" s="124" t="str">
        <f>[41]Fevereiro!$H$18</f>
        <v>*</v>
      </c>
      <c r="P45" s="124" t="str">
        <f>[41]Fevereiro!$H$19</f>
        <v>*</v>
      </c>
      <c r="Q45" s="124" t="str">
        <f>[41]Fevereiro!$H$20</f>
        <v>*</v>
      </c>
      <c r="R45" s="124" t="str">
        <f>[41]Fevereiro!$H$21</f>
        <v>*</v>
      </c>
      <c r="S45" s="124" t="str">
        <f>[41]Fevereiro!$H$22</f>
        <v>*</v>
      </c>
      <c r="T45" s="124" t="str">
        <f>[41]Fevereiro!$H$23</f>
        <v>*</v>
      </c>
      <c r="U45" s="124" t="str">
        <f>[41]Fevereiro!$H$24</f>
        <v>*</v>
      </c>
      <c r="V45" s="124" t="str">
        <f>[41]Fevereiro!$H$25</f>
        <v>*</v>
      </c>
      <c r="W45" s="124" t="str">
        <f>[41]Fevereiro!$H$26</f>
        <v>*</v>
      </c>
      <c r="X45" s="124" t="str">
        <f>[41]Fevereiro!$H$27</f>
        <v>*</v>
      </c>
      <c r="Y45" s="124" t="str">
        <f>[41]Fevereiro!$H$28</f>
        <v>*</v>
      </c>
      <c r="Z45" s="124" t="str">
        <f>[41]Fevereiro!$H$29</f>
        <v>*</v>
      </c>
      <c r="AA45" s="124" t="str">
        <f>[41]Fevereiro!$H$30</f>
        <v>*</v>
      </c>
      <c r="AB45" s="124" t="str">
        <f>[41]Fevereiro!$H$31</f>
        <v>*</v>
      </c>
      <c r="AC45" s="124" t="str">
        <f>[41]Fevereiro!$H$32</f>
        <v>*</v>
      </c>
      <c r="AD45" s="122" t="s">
        <v>211</v>
      </c>
      <c r="AE45" s="123" t="s">
        <v>211</v>
      </c>
    </row>
    <row r="46" spans="1:35" x14ac:dyDescent="0.2">
      <c r="A46" s="54" t="s">
        <v>19</v>
      </c>
      <c r="B46" s="124">
        <f>[42]Fevereiro!$H$5</f>
        <v>0</v>
      </c>
      <c r="C46" s="124">
        <f>[42]Fevereiro!$H$6</f>
        <v>0.72000000000000008</v>
      </c>
      <c r="D46" s="124">
        <f>[42]Fevereiro!$H$7</f>
        <v>3.24</v>
      </c>
      <c r="E46" s="124">
        <f>[42]Fevereiro!$H$8</f>
        <v>1.8</v>
      </c>
      <c r="F46" s="124">
        <f>[42]Fevereiro!$H$9</f>
        <v>0.72000000000000008</v>
      </c>
      <c r="G46" s="124">
        <f>[42]Fevereiro!$H$10</f>
        <v>0</v>
      </c>
      <c r="H46" s="124">
        <f>[42]Fevereiro!$H$11</f>
        <v>0</v>
      </c>
      <c r="I46" s="124">
        <f>[42]Fevereiro!$H$12</f>
        <v>0.36000000000000004</v>
      </c>
      <c r="J46" s="124">
        <f>[42]Fevereiro!$H$13</f>
        <v>3.6</v>
      </c>
      <c r="K46" s="124">
        <f>[42]Fevereiro!$H$14</f>
        <v>3.6</v>
      </c>
      <c r="L46" s="124">
        <f>[42]Fevereiro!$H$15</f>
        <v>0</v>
      </c>
      <c r="M46" s="124">
        <f>[42]Fevereiro!$H$16</f>
        <v>11.879999999999999</v>
      </c>
      <c r="N46" s="124">
        <f>[42]Fevereiro!$H$17</f>
        <v>10.8</v>
      </c>
      <c r="O46" s="124">
        <f>[42]Fevereiro!$H$18</f>
        <v>16.2</v>
      </c>
      <c r="P46" s="124">
        <f>[42]Fevereiro!$H$19</f>
        <v>6.12</v>
      </c>
      <c r="Q46" s="124">
        <f>[42]Fevereiro!$H$20</f>
        <v>5.4</v>
      </c>
      <c r="R46" s="124">
        <f>[42]Fevereiro!$H$21</f>
        <v>5.4</v>
      </c>
      <c r="S46" s="124">
        <f>[42]Fevereiro!$H$22</f>
        <v>11.879999999999999</v>
      </c>
      <c r="T46" s="124">
        <f>[42]Fevereiro!$H$23</f>
        <v>5.04</v>
      </c>
      <c r="U46" s="124">
        <f>[42]Fevereiro!$H$24</f>
        <v>0.72000000000000008</v>
      </c>
      <c r="V46" s="124">
        <f>[42]Fevereiro!$H$25</f>
        <v>0</v>
      </c>
      <c r="W46" s="124">
        <f>[42]Fevereiro!$H$26</f>
        <v>3.6</v>
      </c>
      <c r="X46" s="124">
        <f>[42]Fevereiro!$H$27</f>
        <v>7.9200000000000008</v>
      </c>
      <c r="Y46" s="124">
        <f>[42]Fevereiro!$H$28</f>
        <v>1.08</v>
      </c>
      <c r="Z46" s="124">
        <f>[42]Fevereiro!$H$29</f>
        <v>13.68</v>
      </c>
      <c r="AA46" s="124">
        <f>[42]Fevereiro!$H$30</f>
        <v>11.520000000000001</v>
      </c>
      <c r="AB46" s="124">
        <f>[42]Fevereiro!$H$31</f>
        <v>0.36000000000000004</v>
      </c>
      <c r="AC46" s="124">
        <f>[42]Fevereiro!$H$32</f>
        <v>11.879999999999999</v>
      </c>
      <c r="AD46" s="122">
        <f t="shared" si="1"/>
        <v>16.2</v>
      </c>
      <c r="AE46" s="123">
        <f t="shared" si="2"/>
        <v>4.911428571428571</v>
      </c>
      <c r="AF46" s="12" t="s">
        <v>35</v>
      </c>
    </row>
    <row r="47" spans="1:35" x14ac:dyDescent="0.2">
      <c r="A47" s="54" t="s">
        <v>23</v>
      </c>
      <c r="B47" s="124">
        <f>[43]Fevereiro!$H$5</f>
        <v>8.2799999999999994</v>
      </c>
      <c r="C47" s="124">
        <f>[43]Fevereiro!$H$6</f>
        <v>13.32</v>
      </c>
      <c r="D47" s="124">
        <f>[43]Fevereiro!$H$7</f>
        <v>15.120000000000001</v>
      </c>
      <c r="E47" s="124">
        <f>[43]Fevereiro!$H$8</f>
        <v>10.08</v>
      </c>
      <c r="F47" s="124">
        <f>[43]Fevereiro!$H$9</f>
        <v>7.5600000000000005</v>
      </c>
      <c r="G47" s="124">
        <f>[43]Fevereiro!$H$10</f>
        <v>12.6</v>
      </c>
      <c r="H47" s="124">
        <f>[43]Fevereiro!$H$11</f>
        <v>14.04</v>
      </c>
      <c r="I47" s="124">
        <f>[43]Fevereiro!$H$12</f>
        <v>7.5600000000000005</v>
      </c>
      <c r="J47" s="124">
        <f>[43]Fevereiro!$H$13</f>
        <v>8.2799999999999994</v>
      </c>
      <c r="K47" s="124">
        <f>[43]Fevereiro!$H$14</f>
        <v>16.2</v>
      </c>
      <c r="L47" s="124">
        <f>[43]Fevereiro!$H$15</f>
        <v>8.64</v>
      </c>
      <c r="M47" s="124">
        <f>[43]Fevereiro!$H$16</f>
        <v>17.64</v>
      </c>
      <c r="N47" s="124">
        <f>[43]Fevereiro!$H$17</f>
        <v>13.32</v>
      </c>
      <c r="O47" s="124">
        <f>[43]Fevereiro!$H$18</f>
        <v>15.120000000000001</v>
      </c>
      <c r="P47" s="124">
        <f>[43]Fevereiro!$H$19</f>
        <v>12.6</v>
      </c>
      <c r="Q47" s="124">
        <f>[43]Fevereiro!$H$20</f>
        <v>17.28</v>
      </c>
      <c r="R47" s="124">
        <f>[43]Fevereiro!$H$21</f>
        <v>20.16</v>
      </c>
      <c r="S47" s="124">
        <f>[43]Fevereiro!$H$22</f>
        <v>16.2</v>
      </c>
      <c r="T47" s="124">
        <f>[43]Fevereiro!$H$23</f>
        <v>18.36</v>
      </c>
      <c r="U47" s="124">
        <f>[43]Fevereiro!$H$24</f>
        <v>11.520000000000001</v>
      </c>
      <c r="V47" s="124">
        <f>[43]Fevereiro!$H$25</f>
        <v>18.720000000000002</v>
      </c>
      <c r="W47" s="124">
        <f>[43]Fevereiro!$H$26</f>
        <v>12.96</v>
      </c>
      <c r="X47" s="124">
        <f>[43]Fevereiro!$H$27</f>
        <v>11.879999999999999</v>
      </c>
      <c r="Y47" s="124">
        <f>[43]Fevereiro!$H$28</f>
        <v>10.8</v>
      </c>
      <c r="Z47" s="124">
        <f>[43]Fevereiro!$H$29</f>
        <v>11.520000000000001</v>
      </c>
      <c r="AA47" s="124">
        <f>[43]Fevereiro!$H$30</f>
        <v>19.079999999999998</v>
      </c>
      <c r="AB47" s="124">
        <f>[43]Fevereiro!$H$31</f>
        <v>20.88</v>
      </c>
      <c r="AC47" s="124">
        <f>[43]Fevereiro!$H$32</f>
        <v>14.4</v>
      </c>
      <c r="AD47" s="122">
        <f t="shared" si="1"/>
        <v>20.88</v>
      </c>
      <c r="AE47" s="123">
        <f t="shared" si="2"/>
        <v>13.718571428571424</v>
      </c>
    </row>
    <row r="48" spans="1:35" x14ac:dyDescent="0.2">
      <c r="A48" s="54" t="s">
        <v>34</v>
      </c>
      <c r="B48" s="124">
        <f>[44]Fevereiro!$H$5</f>
        <v>14.4</v>
      </c>
      <c r="C48" s="124">
        <f>[44]Fevereiro!$H$6</f>
        <v>18.36</v>
      </c>
      <c r="D48" s="124">
        <f>[44]Fevereiro!$H$7</f>
        <v>23.040000000000003</v>
      </c>
      <c r="E48" s="124">
        <f>[44]Fevereiro!$H$8</f>
        <v>18.36</v>
      </c>
      <c r="F48" s="124">
        <f>[44]Fevereiro!$H$9</f>
        <v>20.16</v>
      </c>
      <c r="G48" s="124">
        <f>[44]Fevereiro!$H$10</f>
        <v>18.720000000000002</v>
      </c>
      <c r="H48" s="124">
        <f>[44]Fevereiro!$H$11</f>
        <v>12.96</v>
      </c>
      <c r="I48" s="124">
        <f>[44]Fevereiro!$H$12</f>
        <v>12.6</v>
      </c>
      <c r="J48" s="124">
        <f>[44]Fevereiro!$H$13</f>
        <v>14.04</v>
      </c>
      <c r="K48" s="124">
        <f>[44]Fevereiro!$H$14</f>
        <v>18</v>
      </c>
      <c r="L48" s="124">
        <f>[44]Fevereiro!$H$15</f>
        <v>13.32</v>
      </c>
      <c r="M48" s="124">
        <f>[44]Fevereiro!$H$16</f>
        <v>27</v>
      </c>
      <c r="N48" s="124">
        <f>[44]Fevereiro!$H$17</f>
        <v>19.079999999999998</v>
      </c>
      <c r="O48" s="124">
        <f>[44]Fevereiro!$H$18</f>
        <v>16.920000000000002</v>
      </c>
      <c r="P48" s="124">
        <f>[44]Fevereiro!$H$19</f>
        <v>20.52</v>
      </c>
      <c r="Q48" s="124">
        <f>[44]Fevereiro!$H$20</f>
        <v>29.52</v>
      </c>
      <c r="R48" s="124">
        <f>[44]Fevereiro!$H$21</f>
        <v>20.52</v>
      </c>
      <c r="S48" s="124">
        <f>[44]Fevereiro!$H$22</f>
        <v>21.6</v>
      </c>
      <c r="T48" s="124">
        <f>[44]Fevereiro!$H$23</f>
        <v>16.559999999999999</v>
      </c>
      <c r="U48" s="124">
        <f>[44]Fevereiro!$H$24</f>
        <v>18</v>
      </c>
      <c r="V48" s="124">
        <f>[44]Fevereiro!$H$25</f>
        <v>29.880000000000003</v>
      </c>
      <c r="W48" s="124">
        <f>[44]Fevereiro!$H$26</f>
        <v>25.56</v>
      </c>
      <c r="X48" s="124">
        <f>[44]Fevereiro!$H$27</f>
        <v>14.4</v>
      </c>
      <c r="Y48" s="124">
        <f>[44]Fevereiro!$H$28</f>
        <v>37.080000000000005</v>
      </c>
      <c r="Z48" s="124">
        <f>[44]Fevereiro!$H$29</f>
        <v>19.440000000000001</v>
      </c>
      <c r="AA48" s="124">
        <f>[44]Fevereiro!$H$30</f>
        <v>15.120000000000001</v>
      </c>
      <c r="AB48" s="124">
        <f>[44]Fevereiro!$H$31</f>
        <v>17.64</v>
      </c>
      <c r="AC48" s="124">
        <f>[44]Fevereiro!$H$32</f>
        <v>25.56</v>
      </c>
      <c r="AD48" s="122">
        <f t="shared" si="1"/>
        <v>37.080000000000005</v>
      </c>
      <c r="AE48" s="123">
        <f t="shared" si="2"/>
        <v>19.941428571428563</v>
      </c>
      <c r="AF48" s="12" t="s">
        <v>35</v>
      </c>
    </row>
    <row r="49" spans="1:35" x14ac:dyDescent="0.2">
      <c r="A49" s="54" t="s">
        <v>20</v>
      </c>
      <c r="B49" s="124">
        <f>[45]Fevereiro!$H$5</f>
        <v>7.9200000000000008</v>
      </c>
      <c r="C49" s="124">
        <f>[45]Fevereiro!$H$6</f>
        <v>8.2799999999999994</v>
      </c>
      <c r="D49" s="124">
        <f>[45]Fevereiro!$H$7</f>
        <v>13.68</v>
      </c>
      <c r="E49" s="124">
        <f>[45]Fevereiro!$H$8</f>
        <v>11.16</v>
      </c>
      <c r="F49" s="124">
        <f>[45]Fevereiro!$H$9</f>
        <v>15.48</v>
      </c>
      <c r="G49" s="124">
        <f>[45]Fevereiro!$H$10</f>
        <v>11.879999999999999</v>
      </c>
      <c r="H49" s="124">
        <f>[45]Fevereiro!$H$11</f>
        <v>10.8</v>
      </c>
      <c r="I49" s="124">
        <f>[45]Fevereiro!$H$12</f>
        <v>9.3600000000000012</v>
      </c>
      <c r="J49" s="124">
        <f>[45]Fevereiro!$H$13</f>
        <v>11.879999999999999</v>
      </c>
      <c r="K49" s="124">
        <f>[45]Fevereiro!$H$14</f>
        <v>13.32</v>
      </c>
      <c r="L49" s="124">
        <f>[45]Fevereiro!$H$15</f>
        <v>11.879999999999999</v>
      </c>
      <c r="M49" s="124">
        <f>[45]Fevereiro!$H$16</f>
        <v>11.16</v>
      </c>
      <c r="N49" s="124">
        <f>[45]Fevereiro!$H$17</f>
        <v>8.64</v>
      </c>
      <c r="O49" s="124">
        <f>[45]Fevereiro!$H$18</f>
        <v>17.28</v>
      </c>
      <c r="P49" s="124">
        <f>[45]Fevereiro!$H$19</f>
        <v>16.920000000000002</v>
      </c>
      <c r="Q49" s="124">
        <f>[45]Fevereiro!$H$20</f>
        <v>16.2</v>
      </c>
      <c r="R49" s="124">
        <f>[45]Fevereiro!$H$21</f>
        <v>16.559999999999999</v>
      </c>
      <c r="S49" s="124">
        <f>[45]Fevereiro!$H$22</f>
        <v>9.3600000000000012</v>
      </c>
      <c r="T49" s="124">
        <f>[45]Fevereiro!$H$23</f>
        <v>8.2799999999999994</v>
      </c>
      <c r="U49" s="124">
        <f>[45]Fevereiro!$H$24</f>
        <v>7.5600000000000005</v>
      </c>
      <c r="V49" s="124">
        <f>[45]Fevereiro!$H$25</f>
        <v>11.879999999999999</v>
      </c>
      <c r="W49" s="124">
        <f>[45]Fevereiro!$H$26</f>
        <v>9</v>
      </c>
      <c r="X49" s="124">
        <f>[45]Fevereiro!$H$27</f>
        <v>8.2799999999999994</v>
      </c>
      <c r="Y49" s="124">
        <f>[45]Fevereiro!$H$28</f>
        <v>10.08</v>
      </c>
      <c r="Z49" s="124">
        <f>[45]Fevereiro!$H$29</f>
        <v>7.5600000000000005</v>
      </c>
      <c r="AA49" s="124">
        <f>[45]Fevereiro!$H$30</f>
        <v>6.84</v>
      </c>
      <c r="AB49" s="124">
        <f>[45]Fevereiro!$H$31</f>
        <v>5.7600000000000007</v>
      </c>
      <c r="AC49" s="124">
        <f>[45]Fevereiro!$H$32</f>
        <v>6.48</v>
      </c>
      <c r="AD49" s="122">
        <f t="shared" si="1"/>
        <v>17.28</v>
      </c>
      <c r="AE49" s="123">
        <f t="shared" si="2"/>
        <v>10.838571428571427</v>
      </c>
    </row>
    <row r="50" spans="1:35" s="5" customFormat="1" ht="17.100000000000001" customHeight="1" x14ac:dyDescent="0.2">
      <c r="A50" s="55" t="s">
        <v>24</v>
      </c>
      <c r="B50" s="125">
        <f t="shared" ref="B50:AD50" si="3">MAX(B5:B49)</f>
        <v>19.440000000000001</v>
      </c>
      <c r="C50" s="125">
        <f t="shared" si="3"/>
        <v>27.36</v>
      </c>
      <c r="D50" s="125">
        <f t="shared" si="3"/>
        <v>33.480000000000004</v>
      </c>
      <c r="E50" s="125">
        <f t="shared" si="3"/>
        <v>25.56</v>
      </c>
      <c r="F50" s="125">
        <f t="shared" si="3"/>
        <v>20.16</v>
      </c>
      <c r="G50" s="125">
        <f t="shared" si="3"/>
        <v>28.8</v>
      </c>
      <c r="H50" s="125">
        <f t="shared" si="3"/>
        <v>30.6</v>
      </c>
      <c r="I50" s="125">
        <f t="shared" si="3"/>
        <v>19.8</v>
      </c>
      <c r="J50" s="125">
        <f t="shared" si="3"/>
        <v>27.720000000000002</v>
      </c>
      <c r="K50" s="125">
        <f t="shared" si="3"/>
        <v>30.96</v>
      </c>
      <c r="L50" s="125">
        <f t="shared" si="3"/>
        <v>31.680000000000003</v>
      </c>
      <c r="M50" s="125">
        <f t="shared" si="3"/>
        <v>27.720000000000002</v>
      </c>
      <c r="N50" s="125">
        <f t="shared" si="3"/>
        <v>39.6</v>
      </c>
      <c r="O50" s="125">
        <f t="shared" si="3"/>
        <v>24.12</v>
      </c>
      <c r="P50" s="125">
        <f t="shared" si="3"/>
        <v>35.28</v>
      </c>
      <c r="Q50" s="125">
        <f t="shared" si="3"/>
        <v>29.52</v>
      </c>
      <c r="R50" s="125">
        <f t="shared" si="3"/>
        <v>29.880000000000003</v>
      </c>
      <c r="S50" s="125">
        <f t="shared" si="3"/>
        <v>27</v>
      </c>
      <c r="T50" s="125">
        <f t="shared" si="3"/>
        <v>29.52</v>
      </c>
      <c r="U50" s="125">
        <f t="shared" si="3"/>
        <v>22.32</v>
      </c>
      <c r="V50" s="125">
        <f t="shared" si="3"/>
        <v>29.880000000000003</v>
      </c>
      <c r="W50" s="125">
        <f t="shared" si="3"/>
        <v>25.56</v>
      </c>
      <c r="X50" s="125">
        <f t="shared" si="3"/>
        <v>23.040000000000003</v>
      </c>
      <c r="Y50" s="125">
        <f t="shared" si="3"/>
        <v>37.080000000000005</v>
      </c>
      <c r="Z50" s="125">
        <f t="shared" si="3"/>
        <v>23.759999999999998</v>
      </c>
      <c r="AA50" s="125">
        <f t="shared" si="3"/>
        <v>32.76</v>
      </c>
      <c r="AB50" s="125">
        <f t="shared" si="3"/>
        <v>36.72</v>
      </c>
      <c r="AC50" s="125">
        <f t="shared" si="3"/>
        <v>37.080000000000005</v>
      </c>
      <c r="AD50" s="122">
        <f t="shared" si="3"/>
        <v>39.6</v>
      </c>
      <c r="AE50" s="126"/>
      <c r="AH50" s="5" t="s">
        <v>35</v>
      </c>
      <c r="AI50" s="5" t="s">
        <v>35</v>
      </c>
    </row>
    <row r="51" spans="1:35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  <c r="AH51" t="s">
        <v>35</v>
      </c>
    </row>
    <row r="52" spans="1:35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  <c r="AG52" t="s">
        <v>35</v>
      </c>
      <c r="AH52" t="s">
        <v>35</v>
      </c>
      <c r="AI52" t="s">
        <v>35</v>
      </c>
    </row>
    <row r="53" spans="1:35" x14ac:dyDescent="0.2">
      <c r="A53" s="48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</row>
    <row r="54" spans="1:35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  <c r="AI54" t="s">
        <v>35</v>
      </c>
    </row>
    <row r="55" spans="1:35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</row>
    <row r="56" spans="1:35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  <c r="AH56" t="s">
        <v>35</v>
      </c>
    </row>
    <row r="57" spans="1:35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</row>
    <row r="58" spans="1:3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E58" s="1"/>
      <c r="AH58" t="s">
        <v>35</v>
      </c>
    </row>
    <row r="60" spans="1:35" x14ac:dyDescent="0.2">
      <c r="AA60" s="3" t="s">
        <v>35</v>
      </c>
      <c r="AE60" t="s">
        <v>35</v>
      </c>
      <c r="AH60" t="s">
        <v>35</v>
      </c>
    </row>
    <row r="61" spans="1:35" x14ac:dyDescent="0.2">
      <c r="U61" s="3" t="s">
        <v>35</v>
      </c>
    </row>
    <row r="62" spans="1:35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5" x14ac:dyDescent="0.2">
      <c r="G63" s="3" t="s">
        <v>35</v>
      </c>
      <c r="H63" s="3" t="s">
        <v>214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5" x14ac:dyDescent="0.2">
      <c r="T64" s="3" t="s">
        <v>35</v>
      </c>
      <c r="W64" s="3" t="s">
        <v>35</v>
      </c>
      <c r="AA64" s="3" t="s">
        <v>35</v>
      </c>
    </row>
    <row r="65" spans="7:36" x14ac:dyDescent="0.2">
      <c r="W65" s="3" t="s">
        <v>35</v>
      </c>
      <c r="Z65" s="3" t="s">
        <v>35</v>
      </c>
    </row>
    <row r="66" spans="7:36" x14ac:dyDescent="0.2">
      <c r="P66" s="3" t="s">
        <v>35</v>
      </c>
      <c r="Q66" s="3" t="s">
        <v>35</v>
      </c>
      <c r="AA66" s="3" t="s">
        <v>35</v>
      </c>
      <c r="AJ66" t="s">
        <v>35</v>
      </c>
    </row>
    <row r="68" spans="7:36" x14ac:dyDescent="0.2">
      <c r="K68" s="3" t="s">
        <v>35</v>
      </c>
      <c r="M68" s="3" t="s">
        <v>35</v>
      </c>
    </row>
    <row r="69" spans="7:36" x14ac:dyDescent="0.2">
      <c r="G69" s="3" t="s">
        <v>35</v>
      </c>
    </row>
    <row r="70" spans="7:36" x14ac:dyDescent="0.2">
      <c r="M70" s="3" t="s">
        <v>35</v>
      </c>
    </row>
    <row r="72" spans="7:36" x14ac:dyDescent="0.2">
      <c r="R72" s="3" t="s">
        <v>35</v>
      </c>
    </row>
  </sheetData>
  <mergeCells count="33">
    <mergeCell ref="AC3:AC4"/>
    <mergeCell ref="Y3:Y4"/>
    <mergeCell ref="Z3:Z4"/>
    <mergeCell ref="AA3:AA4"/>
    <mergeCell ref="T52:X52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workbookViewId="0">
      <selection activeCell="M30" sqref="M30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9" width="3.5703125" style="2" bestFit="1" customWidth="1"/>
    <col min="30" max="30" width="18.140625" style="6" bestFit="1" customWidth="1"/>
  </cols>
  <sheetData>
    <row r="1" spans="1:34" ht="20.100000000000001" customHeight="1" thickBot="1" x14ac:dyDescent="0.25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8"/>
    </row>
    <row r="2" spans="1:34" s="4" customFormat="1" ht="16.5" customHeight="1" x14ac:dyDescent="0.2">
      <c r="A2" s="168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5"/>
    </row>
    <row r="3" spans="1:34" s="5" customFormat="1" ht="12" customHeight="1" x14ac:dyDescent="0.2">
      <c r="A3" s="169"/>
      <c r="B3" s="170">
        <v>1</v>
      </c>
      <c r="C3" s="167">
        <f>SUM(B3+1)</f>
        <v>2</v>
      </c>
      <c r="D3" s="167">
        <f t="shared" ref="D3:AC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03" t="s">
        <v>207</v>
      </c>
    </row>
    <row r="4" spans="1:34" s="5" customFormat="1" ht="13.5" customHeight="1" x14ac:dyDescent="0.2">
      <c r="A4" s="169"/>
      <c r="B4" s="171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94" t="s">
        <v>25</v>
      </c>
    </row>
    <row r="5" spans="1:34" s="5" customFormat="1" x14ac:dyDescent="0.2">
      <c r="A5" s="54" t="s">
        <v>30</v>
      </c>
      <c r="B5" s="99" t="str">
        <f>[1]Fevereiro!$I$5</f>
        <v>*</v>
      </c>
      <c r="C5" s="99" t="str">
        <f>[1]Fevereiro!$I$6</f>
        <v>*</v>
      </c>
      <c r="D5" s="99" t="str">
        <f>[1]Fevereiro!$I$7</f>
        <v>*</v>
      </c>
      <c r="E5" s="99" t="str">
        <f>[1]Fevereiro!$I$8</f>
        <v>*</v>
      </c>
      <c r="F5" s="99" t="str">
        <f>[1]Fevereiro!$I$9</f>
        <v>*</v>
      </c>
      <c r="G5" s="99" t="str">
        <f>[1]Fevereiro!$I$10</f>
        <v>*</v>
      </c>
      <c r="H5" s="99" t="str">
        <f>[1]Fevereiro!$I$11</f>
        <v>*</v>
      </c>
      <c r="I5" s="99" t="str">
        <f>[1]Fevereiro!$I$12</f>
        <v>*</v>
      </c>
      <c r="J5" s="99" t="str">
        <f>[1]Fevereiro!$I$13</f>
        <v>*</v>
      </c>
      <c r="K5" s="99" t="str">
        <f>[1]Fevereiro!$I$14</f>
        <v>*</v>
      </c>
      <c r="L5" s="99" t="str">
        <f>[1]Fevereiro!$I$15</f>
        <v>*</v>
      </c>
      <c r="M5" s="99" t="str">
        <f>[1]Fevereiro!$I$16</f>
        <v>*</v>
      </c>
      <c r="N5" s="99" t="str">
        <f>[1]Fevereiro!$I$17</f>
        <v>*</v>
      </c>
      <c r="O5" s="99" t="str">
        <f>[1]Fevereiro!$I$18</f>
        <v>*</v>
      </c>
      <c r="P5" s="99" t="str">
        <f>[1]Fevereiro!$I$19</f>
        <v>*</v>
      </c>
      <c r="Q5" s="99" t="str">
        <f>[1]Fevereiro!$I$20</f>
        <v>*</v>
      </c>
      <c r="R5" s="99" t="str">
        <f>[1]Fevereiro!$I$21</f>
        <v>*</v>
      </c>
      <c r="S5" s="99" t="str">
        <f>[1]Fevereiro!$I$22</f>
        <v>*</v>
      </c>
      <c r="T5" s="99" t="str">
        <f>[1]Fevereiro!$I$23</f>
        <v>*</v>
      </c>
      <c r="U5" s="99" t="str">
        <f>[1]Fevereiro!$I$24</f>
        <v>*</v>
      </c>
      <c r="V5" s="99" t="str">
        <f>[1]Fevereiro!$I$25</f>
        <v>*</v>
      </c>
      <c r="W5" s="99" t="str">
        <f>[1]Fevereiro!$I$26</f>
        <v>*</v>
      </c>
      <c r="X5" s="99" t="str">
        <f>[1]Fevereiro!$I$27</f>
        <v>*</v>
      </c>
      <c r="Y5" s="99" t="str">
        <f>[1]Fevereiro!$I$28</f>
        <v>*</v>
      </c>
      <c r="Z5" s="99" t="str">
        <f>[1]Fevereiro!$I$29</f>
        <v>*</v>
      </c>
      <c r="AA5" s="99" t="str">
        <f>[1]Fevereiro!$I$30</f>
        <v>*</v>
      </c>
      <c r="AB5" s="99" t="str">
        <f>[1]Fevereiro!$I$31</f>
        <v>*</v>
      </c>
      <c r="AC5" s="99" t="str">
        <f>[1]Fevereiro!$I$32</f>
        <v>*</v>
      </c>
      <c r="AD5" s="100" t="str">
        <f>[1]Fevereiro!$I$33</f>
        <v>*</v>
      </c>
    </row>
    <row r="6" spans="1:34" x14ac:dyDescent="0.2">
      <c r="A6" s="54" t="s">
        <v>0</v>
      </c>
      <c r="B6" s="11" t="str">
        <f>[2]Fevereiro!$I$5</f>
        <v>*</v>
      </c>
      <c r="C6" s="11" t="str">
        <f>[2]Fevereiro!$I$6</f>
        <v>*</v>
      </c>
      <c r="D6" s="11" t="str">
        <f>[2]Fevereiro!$I$7</f>
        <v>*</v>
      </c>
      <c r="E6" s="11" t="str">
        <f>[2]Fevereiro!$I$8</f>
        <v>*</v>
      </c>
      <c r="F6" s="11" t="str">
        <f>[2]Fevereiro!$I$9</f>
        <v>*</v>
      </c>
      <c r="G6" s="11" t="str">
        <f>[2]Fevereiro!$I$10</f>
        <v>*</v>
      </c>
      <c r="H6" s="11" t="str">
        <f>[2]Fevereiro!$I$11</f>
        <v>*</v>
      </c>
      <c r="I6" s="11" t="str">
        <f>[2]Fevereiro!$I$12</f>
        <v>*</v>
      </c>
      <c r="J6" s="11" t="str">
        <f>[2]Fevereiro!$I$13</f>
        <v>*</v>
      </c>
      <c r="K6" s="11" t="str">
        <f>[2]Fevereiro!$I$14</f>
        <v>*</v>
      </c>
      <c r="L6" s="11" t="str">
        <f>[2]Fevereiro!$I$15</f>
        <v>*</v>
      </c>
      <c r="M6" s="11" t="str">
        <f>[2]Fevereiro!$I$16</f>
        <v>*</v>
      </c>
      <c r="N6" s="11" t="str">
        <f>[2]Fevereiro!$I$17</f>
        <v>*</v>
      </c>
      <c r="O6" s="11" t="str">
        <f>[2]Fevereiro!$I$18</f>
        <v>*</v>
      </c>
      <c r="P6" s="11" t="str">
        <f>[2]Fevereiro!$I$19</f>
        <v>*</v>
      </c>
      <c r="Q6" s="11" t="str">
        <f>[2]Fevereiro!$I$20</f>
        <v>*</v>
      </c>
      <c r="R6" s="11" t="str">
        <f>[2]Fevereiro!$I$21</f>
        <v>*</v>
      </c>
      <c r="S6" s="11" t="str">
        <f>[2]Fevereiro!$I$22</f>
        <v>*</v>
      </c>
      <c r="T6" s="106" t="str">
        <f>[2]Fevereiro!$I$23</f>
        <v>*</v>
      </c>
      <c r="U6" s="106" t="str">
        <f>[2]Fevereiro!$I$24</f>
        <v>*</v>
      </c>
      <c r="V6" s="106" t="str">
        <f>[2]Fevereiro!$I$25</f>
        <v>*</v>
      </c>
      <c r="W6" s="106" t="str">
        <f>[2]Fevereiro!$I$26</f>
        <v>*</v>
      </c>
      <c r="X6" s="106" t="str">
        <f>[2]Fevereiro!$I$27</f>
        <v>*</v>
      </c>
      <c r="Y6" s="106" t="str">
        <f>[2]Fevereiro!$I$28</f>
        <v>*</v>
      </c>
      <c r="Z6" s="106" t="str">
        <f>[2]Fevereiro!$I$29</f>
        <v>*</v>
      </c>
      <c r="AA6" s="106" t="str">
        <f>[2]Fevereiro!$I$30</f>
        <v>*</v>
      </c>
      <c r="AB6" s="106" t="str">
        <f>[2]Fevereiro!$I$31</f>
        <v>*</v>
      </c>
      <c r="AC6" s="106" t="str">
        <f>[2]Fevereiro!$I$32</f>
        <v>*</v>
      </c>
      <c r="AD6" s="100" t="str">
        <f>[1]Fevereiro!$I$33</f>
        <v>*</v>
      </c>
    </row>
    <row r="7" spans="1:34" x14ac:dyDescent="0.2">
      <c r="A7" s="54" t="s">
        <v>89</v>
      </c>
      <c r="B7" s="106" t="str">
        <f>[3]Fevereiro!$I$5</f>
        <v>*</v>
      </c>
      <c r="C7" s="106" t="str">
        <f>[3]Fevereiro!$I$6</f>
        <v>*</v>
      </c>
      <c r="D7" s="106" t="str">
        <f>[3]Fevereiro!$I$7</f>
        <v>*</v>
      </c>
      <c r="E7" s="106" t="str">
        <f>[3]Fevereiro!$I$8</f>
        <v>*</v>
      </c>
      <c r="F7" s="106" t="str">
        <f>[3]Fevereiro!$I$9</f>
        <v>*</v>
      </c>
      <c r="G7" s="106" t="str">
        <f>[3]Fevereiro!$I$10</f>
        <v>*</v>
      </c>
      <c r="H7" s="106" t="str">
        <f>[3]Fevereiro!$I$11</f>
        <v>*</v>
      </c>
      <c r="I7" s="106" t="str">
        <f>[3]Fevereiro!$I$12</f>
        <v>*</v>
      </c>
      <c r="J7" s="106" t="str">
        <f>[3]Fevereiro!$I$13</f>
        <v>*</v>
      </c>
      <c r="K7" s="106" t="str">
        <f>[3]Fevereiro!$I$14</f>
        <v>*</v>
      </c>
      <c r="L7" s="106" t="str">
        <f>[3]Fevereiro!$I$15</f>
        <v>*</v>
      </c>
      <c r="M7" s="106" t="str">
        <f>[3]Fevereiro!$I$16</f>
        <v>*</v>
      </c>
      <c r="N7" s="106" t="str">
        <f>[3]Fevereiro!$I$17</f>
        <v>*</v>
      </c>
      <c r="O7" s="106" t="str">
        <f>[3]Fevereiro!$I$18</f>
        <v>*</v>
      </c>
      <c r="P7" s="106" t="str">
        <f>[3]Fevereiro!$I$19</f>
        <v>*</v>
      </c>
      <c r="Q7" s="106" t="str">
        <f>[3]Fevereiro!$I$20</f>
        <v>*</v>
      </c>
      <c r="R7" s="106" t="str">
        <f>[3]Fevereiro!$I$21</f>
        <v>*</v>
      </c>
      <c r="S7" s="106" t="str">
        <f>[3]Fevereiro!$I$22</f>
        <v>*</v>
      </c>
      <c r="T7" s="106" t="str">
        <f>[3]Fevereiro!$I$23</f>
        <v>*</v>
      </c>
      <c r="U7" s="106" t="str">
        <f>[3]Fevereiro!$I$24</f>
        <v>*</v>
      </c>
      <c r="V7" s="106" t="str">
        <f>[3]Fevereiro!$I$25</f>
        <v>*</v>
      </c>
      <c r="W7" s="106" t="str">
        <f>[3]Fevereiro!$I$26</f>
        <v>*</v>
      </c>
      <c r="X7" s="106" t="str">
        <f>[3]Fevereiro!$I$27</f>
        <v>*</v>
      </c>
      <c r="Y7" s="106" t="str">
        <f>[3]Fevereiro!$I$28</f>
        <v>*</v>
      </c>
      <c r="Z7" s="106" t="str">
        <f>[3]Fevereiro!$I$29</f>
        <v>*</v>
      </c>
      <c r="AA7" s="106" t="str">
        <f>[3]Fevereiro!$I$30</f>
        <v>*</v>
      </c>
      <c r="AB7" s="106" t="str">
        <f>[3]Fevereiro!$I$31</f>
        <v>*</v>
      </c>
      <c r="AC7" s="106" t="str">
        <f>[3]Fevereiro!$I$32</f>
        <v>*</v>
      </c>
      <c r="AD7" s="100" t="str">
        <f>[1]Fevereiro!$I$33</f>
        <v>*</v>
      </c>
    </row>
    <row r="8" spans="1:34" x14ac:dyDescent="0.2">
      <c r="A8" s="54" t="s">
        <v>1</v>
      </c>
      <c r="B8" s="11" t="str">
        <f>[4]Fevereiro!$I$5</f>
        <v>*</v>
      </c>
      <c r="C8" s="11" t="str">
        <f>[4]Fevereiro!$I$6</f>
        <v>*</v>
      </c>
      <c r="D8" s="11" t="str">
        <f>[4]Fevereiro!$I$7</f>
        <v>*</v>
      </c>
      <c r="E8" s="11" t="str">
        <f>[4]Fevereiro!$I$8</f>
        <v>*</v>
      </c>
      <c r="F8" s="11" t="str">
        <f>[4]Fevereiro!$I$9</f>
        <v>*</v>
      </c>
      <c r="G8" s="11" t="str">
        <f>[4]Fevereiro!$I$10</f>
        <v>*</v>
      </c>
      <c r="H8" s="11" t="str">
        <f>[4]Fevereiro!$I$11</f>
        <v>*</v>
      </c>
      <c r="I8" s="11" t="str">
        <f>[4]Fevereiro!$I$12</f>
        <v>*</v>
      </c>
      <c r="J8" s="11" t="str">
        <f>[4]Fevereiro!$I$13</f>
        <v>*</v>
      </c>
      <c r="K8" s="11" t="str">
        <f>[4]Fevereiro!$I$14</f>
        <v>*</v>
      </c>
      <c r="L8" s="11" t="str">
        <f>[4]Fevereiro!$I$15</f>
        <v>*</v>
      </c>
      <c r="M8" s="11" t="str">
        <f>[4]Fevereiro!$I$16</f>
        <v>*</v>
      </c>
      <c r="N8" s="11" t="str">
        <f>[4]Fevereiro!$I$17</f>
        <v>*</v>
      </c>
      <c r="O8" s="11" t="str">
        <f>[4]Fevereiro!$I$18</f>
        <v>*</v>
      </c>
      <c r="P8" s="11" t="str">
        <f>[4]Fevereiro!$I$19</f>
        <v>*</v>
      </c>
      <c r="Q8" s="11" t="str">
        <f>[4]Fevereiro!$I$20</f>
        <v>*</v>
      </c>
      <c r="R8" s="11" t="str">
        <f>[4]Fevereiro!$I$21</f>
        <v>*</v>
      </c>
      <c r="S8" s="11" t="str">
        <f>[4]Fevereiro!$I$22</f>
        <v>*</v>
      </c>
      <c r="T8" s="106" t="str">
        <f>[4]Fevereiro!$I$23</f>
        <v>*</v>
      </c>
      <c r="U8" s="106" t="str">
        <f>[4]Fevereiro!$I$24</f>
        <v>*</v>
      </c>
      <c r="V8" s="106" t="str">
        <f>[4]Fevereiro!$I$25</f>
        <v>*</v>
      </c>
      <c r="W8" s="106" t="str">
        <f>[4]Fevereiro!$I$26</f>
        <v>*</v>
      </c>
      <c r="X8" s="106" t="str">
        <f>[4]Fevereiro!$I$27</f>
        <v>*</v>
      </c>
      <c r="Y8" s="106" t="str">
        <f>[4]Fevereiro!$I$28</f>
        <v>*</v>
      </c>
      <c r="Z8" s="106" t="str">
        <f>[4]Fevereiro!$I$29</f>
        <v>*</v>
      </c>
      <c r="AA8" s="106" t="str">
        <f>[4]Fevereiro!$I$30</f>
        <v>*</v>
      </c>
      <c r="AB8" s="106" t="str">
        <f>[4]Fevereiro!$I$31</f>
        <v>*</v>
      </c>
      <c r="AC8" s="106" t="str">
        <f>[4]Fevereiro!$I$32</f>
        <v>*</v>
      </c>
      <c r="AD8" s="100" t="str">
        <f>[1]Fevereiro!$I$33</f>
        <v>*</v>
      </c>
    </row>
    <row r="9" spans="1:34" x14ac:dyDescent="0.2">
      <c r="A9" s="108" t="s">
        <v>152</v>
      </c>
      <c r="B9" s="11" t="str">
        <f>[5]Fevereiro!$I$5</f>
        <v>*</v>
      </c>
      <c r="C9" s="11" t="str">
        <f>[5]Fevereiro!$I$6</f>
        <v>*</v>
      </c>
      <c r="D9" s="11" t="str">
        <f>[5]Fevereiro!$I$7</f>
        <v>*</v>
      </c>
      <c r="E9" s="11" t="str">
        <f>[5]Fevereiro!$I$8</f>
        <v>*</v>
      </c>
      <c r="F9" s="11" t="str">
        <f>[5]Fevereiro!$I$9</f>
        <v>*</v>
      </c>
      <c r="G9" s="11" t="str">
        <f>[5]Fevereiro!$I$10</f>
        <v>*</v>
      </c>
      <c r="H9" s="11" t="str">
        <f>[5]Fevereiro!$I$11</f>
        <v>*</v>
      </c>
      <c r="I9" s="11" t="str">
        <f>[5]Fevereiro!$I$12</f>
        <v>*</v>
      </c>
      <c r="J9" s="11" t="str">
        <f>[5]Fevereiro!$I$13</f>
        <v>*</v>
      </c>
      <c r="K9" s="11" t="str">
        <f>[5]Fevereiro!$I$14</f>
        <v>*</v>
      </c>
      <c r="L9" s="11" t="str">
        <f>[5]Fevereiro!$I$15</f>
        <v>*</v>
      </c>
      <c r="M9" s="11" t="str">
        <f>[5]Fevereiro!$I$16</f>
        <v>*</v>
      </c>
      <c r="N9" s="11" t="str">
        <f>[5]Fevereiro!$I$17</f>
        <v>*</v>
      </c>
      <c r="O9" s="11" t="str">
        <f>[5]Fevereiro!$I$18</f>
        <v>*</v>
      </c>
      <c r="P9" s="11" t="str">
        <f>[5]Fevereiro!$I$19</f>
        <v>*</v>
      </c>
      <c r="Q9" s="11" t="str">
        <f>[5]Fevereiro!$I$20</f>
        <v>*</v>
      </c>
      <c r="R9" s="11" t="str">
        <f>[5]Fevereiro!$I$21</f>
        <v>*</v>
      </c>
      <c r="S9" s="11" t="str">
        <f>[5]Fevereiro!$I$22</f>
        <v>*</v>
      </c>
      <c r="T9" s="106" t="str">
        <f>[5]Fevereiro!$I$23</f>
        <v>*</v>
      </c>
      <c r="U9" s="106" t="str">
        <f>[5]Fevereiro!$I$24</f>
        <v>*</v>
      </c>
      <c r="V9" s="106" t="str">
        <f>[5]Fevereiro!$I$25</f>
        <v>*</v>
      </c>
      <c r="W9" s="106" t="str">
        <f>[5]Fevereiro!$I$26</f>
        <v>*</v>
      </c>
      <c r="X9" s="106" t="str">
        <f>[5]Fevereiro!$I$27</f>
        <v>*</v>
      </c>
      <c r="Y9" s="106" t="str">
        <f>[5]Fevereiro!$I$28</f>
        <v>*</v>
      </c>
      <c r="Z9" s="106" t="str">
        <f>[5]Fevereiro!$I$29</f>
        <v>*</v>
      </c>
      <c r="AA9" s="106" t="str">
        <f>[5]Fevereiro!$I$30</f>
        <v>*</v>
      </c>
      <c r="AB9" s="106" t="str">
        <f>[5]Fevereiro!$I$31</f>
        <v>*</v>
      </c>
      <c r="AC9" s="106" t="str">
        <f>[5]Fevereiro!$I$32</f>
        <v>*</v>
      </c>
      <c r="AD9" s="100" t="str">
        <f>[1]Fevereiro!$I$33</f>
        <v>*</v>
      </c>
    </row>
    <row r="10" spans="1:34" x14ac:dyDescent="0.2">
      <c r="A10" s="54" t="s">
        <v>96</v>
      </c>
      <c r="B10" s="11" t="str">
        <f>[6]Fevereiro!$I$5</f>
        <v>*</v>
      </c>
      <c r="C10" s="11" t="str">
        <f>[6]Fevereiro!$I$6</f>
        <v>*</v>
      </c>
      <c r="D10" s="11" t="str">
        <f>[6]Fevereiro!$I$7</f>
        <v>*</v>
      </c>
      <c r="E10" s="11" t="str">
        <f>[6]Fevereiro!$I$8</f>
        <v>*</v>
      </c>
      <c r="F10" s="11" t="str">
        <f>[6]Fevereiro!$I$9</f>
        <v>*</v>
      </c>
      <c r="G10" s="11" t="str">
        <f>[6]Fevereiro!$I$10</f>
        <v>*</v>
      </c>
      <c r="H10" s="11" t="str">
        <f>[6]Fevereiro!$I$11</f>
        <v>*</v>
      </c>
      <c r="I10" s="11" t="str">
        <f>[6]Fevereiro!$I$12</f>
        <v>*</v>
      </c>
      <c r="J10" s="11" t="str">
        <f>[6]Fevereiro!$I$13</f>
        <v>*</v>
      </c>
      <c r="K10" s="11" t="str">
        <f>[6]Fevereiro!$I$14</f>
        <v>*</v>
      </c>
      <c r="L10" s="11" t="str">
        <f>[6]Fevereiro!$I$15</f>
        <v>*</v>
      </c>
      <c r="M10" s="11" t="str">
        <f>[6]Fevereiro!$I$16</f>
        <v>*</v>
      </c>
      <c r="N10" s="11" t="str">
        <f>[6]Fevereiro!$I$17</f>
        <v>*</v>
      </c>
      <c r="O10" s="11" t="str">
        <f>[6]Fevereiro!$I$18</f>
        <v>*</v>
      </c>
      <c r="P10" s="11" t="str">
        <f>[6]Fevereiro!$I$19</f>
        <v>*</v>
      </c>
      <c r="Q10" s="11" t="str">
        <f>[6]Fevereiro!$I$20</f>
        <v>*</v>
      </c>
      <c r="R10" s="11" t="str">
        <f>[6]Fevereiro!$I$21</f>
        <v>*</v>
      </c>
      <c r="S10" s="11" t="str">
        <f>[6]Fevereiro!$I$22</f>
        <v>*</v>
      </c>
      <c r="T10" s="106" t="str">
        <f>[6]Fevereiro!$I$23</f>
        <v>*</v>
      </c>
      <c r="U10" s="106" t="str">
        <f>[6]Fevereiro!$I$24</f>
        <v>*</v>
      </c>
      <c r="V10" s="106" t="str">
        <f>[6]Fevereiro!$I$25</f>
        <v>*</v>
      </c>
      <c r="W10" s="106" t="str">
        <f>[6]Fevereiro!$I$26</f>
        <v>*</v>
      </c>
      <c r="X10" s="106" t="str">
        <f>[6]Fevereiro!$I$27</f>
        <v>*</v>
      </c>
      <c r="Y10" s="106" t="str">
        <f>[6]Fevereiro!$I$28</f>
        <v>*</v>
      </c>
      <c r="Z10" s="106" t="str">
        <f>[6]Fevereiro!$I$29</f>
        <v>*</v>
      </c>
      <c r="AA10" s="106" t="str">
        <f>[6]Fevereiro!$I$30</f>
        <v>*</v>
      </c>
      <c r="AB10" s="106" t="str">
        <f>[6]Fevereiro!$I$31</f>
        <v>*</v>
      </c>
      <c r="AC10" s="106" t="str">
        <f>[6]Fevereiro!$I$32</f>
        <v>*</v>
      </c>
      <c r="AD10" s="100" t="str">
        <f>[1]Fevereiro!$I$33</f>
        <v>*</v>
      </c>
    </row>
    <row r="11" spans="1:34" x14ac:dyDescent="0.2">
      <c r="A11" s="54" t="s">
        <v>52</v>
      </c>
      <c r="B11" s="11" t="str">
        <f>[7]Fevereiro!$I$5</f>
        <v>*</v>
      </c>
      <c r="C11" s="11" t="str">
        <f>[7]Fevereiro!$I$6</f>
        <v>*</v>
      </c>
      <c r="D11" s="11" t="str">
        <f>[7]Fevereiro!$I$7</f>
        <v>*</v>
      </c>
      <c r="E11" s="11" t="str">
        <f>[7]Fevereiro!$I$8</f>
        <v>*</v>
      </c>
      <c r="F11" s="11" t="str">
        <f>[7]Fevereiro!$I$9</f>
        <v>*</v>
      </c>
      <c r="G11" s="11" t="str">
        <f>[7]Fevereiro!$I$10</f>
        <v>*</v>
      </c>
      <c r="H11" s="11" t="str">
        <f>[7]Fevereiro!$I$11</f>
        <v>*</v>
      </c>
      <c r="I11" s="11" t="str">
        <f>[7]Fevereiro!$I$12</f>
        <v>*</v>
      </c>
      <c r="J11" s="11" t="str">
        <f>[7]Fevereiro!$I$13</f>
        <v>*</v>
      </c>
      <c r="K11" s="11" t="str">
        <f>[7]Fevereiro!$I$14</f>
        <v>*</v>
      </c>
      <c r="L11" s="11" t="str">
        <f>[7]Fevereiro!$I$15</f>
        <v>*</v>
      </c>
      <c r="M11" s="11" t="str">
        <f>[7]Fevereiro!$I$16</f>
        <v>*</v>
      </c>
      <c r="N11" s="11" t="str">
        <f>[7]Fevereiro!$I$17</f>
        <v>*</v>
      </c>
      <c r="O11" s="11" t="str">
        <f>[7]Fevereiro!$I$18</f>
        <v>*</v>
      </c>
      <c r="P11" s="11" t="str">
        <f>[7]Fevereiro!$I$19</f>
        <v>*</v>
      </c>
      <c r="Q11" s="11" t="str">
        <f>[7]Fevereiro!$I$20</f>
        <v>*</v>
      </c>
      <c r="R11" s="11" t="str">
        <f>[7]Fevereiro!$I$21</f>
        <v>*</v>
      </c>
      <c r="S11" s="11" t="str">
        <f>[7]Fevereiro!$I$22</f>
        <v>*</v>
      </c>
      <c r="T11" s="106" t="str">
        <f>[7]Fevereiro!$I$23</f>
        <v>*</v>
      </c>
      <c r="U11" s="106" t="str">
        <f>[7]Fevereiro!$I$24</f>
        <v>*</v>
      </c>
      <c r="V11" s="106" t="str">
        <f>[7]Fevereiro!$I$25</f>
        <v>*</v>
      </c>
      <c r="W11" s="106" t="str">
        <f>[7]Fevereiro!$I$26</f>
        <v>*</v>
      </c>
      <c r="X11" s="106" t="str">
        <f>[7]Fevereiro!$I$27</f>
        <v>*</v>
      </c>
      <c r="Y11" s="106" t="str">
        <f>[7]Fevereiro!$I$28</f>
        <v>*</v>
      </c>
      <c r="Z11" s="106" t="str">
        <f>[7]Fevereiro!$I$29</f>
        <v>*</v>
      </c>
      <c r="AA11" s="106" t="str">
        <f>[7]Fevereiro!$I$30</f>
        <v>*</v>
      </c>
      <c r="AB11" s="106" t="str">
        <f>[7]Fevereiro!$I$31</f>
        <v>*</v>
      </c>
      <c r="AC11" s="106" t="str">
        <f>[7]Fevereiro!$I$32</f>
        <v>*</v>
      </c>
      <c r="AD11" s="100" t="str">
        <f>[1]Fevereiro!$I$33</f>
        <v>*</v>
      </c>
    </row>
    <row r="12" spans="1:34" x14ac:dyDescent="0.2">
      <c r="A12" s="109" t="s">
        <v>31</v>
      </c>
      <c r="B12" s="101" t="str">
        <f>[8]Fevereiro!$I$5</f>
        <v>*</v>
      </c>
      <c r="C12" s="101" t="str">
        <f>[8]Fevereiro!$I$6</f>
        <v>*</v>
      </c>
      <c r="D12" s="101" t="str">
        <f>[8]Fevereiro!$I$7</f>
        <v>*</v>
      </c>
      <c r="E12" s="101" t="str">
        <f>[8]Fevereiro!$I$8</f>
        <v>*</v>
      </c>
      <c r="F12" s="101" t="str">
        <f>[8]Fevereiro!$I$9</f>
        <v>*</v>
      </c>
      <c r="G12" s="101" t="str">
        <f>[8]Fevereiro!$I$10</f>
        <v>*</v>
      </c>
      <c r="H12" s="101" t="str">
        <f>[8]Fevereiro!$I$11</f>
        <v>*</v>
      </c>
      <c r="I12" s="101" t="str">
        <f>[8]Fevereiro!$I$12</f>
        <v>*</v>
      </c>
      <c r="J12" s="101" t="str">
        <f>[8]Fevereiro!$I$13</f>
        <v>*</v>
      </c>
      <c r="K12" s="101" t="str">
        <f>[8]Fevereiro!$I$14</f>
        <v>*</v>
      </c>
      <c r="L12" s="101" t="str">
        <f>[8]Fevereiro!$I$15</f>
        <v>*</v>
      </c>
      <c r="M12" s="101" t="str">
        <f>[8]Fevereiro!$I$16</f>
        <v>*</v>
      </c>
      <c r="N12" s="101" t="str">
        <f>[8]Fevereiro!$I$17</f>
        <v>*</v>
      </c>
      <c r="O12" s="101" t="str">
        <f>[8]Fevereiro!$I$18</f>
        <v>*</v>
      </c>
      <c r="P12" s="101" t="str">
        <f>[8]Fevereiro!$I$19</f>
        <v>*</v>
      </c>
      <c r="Q12" s="101" t="str">
        <f>[8]Fevereiro!$I$20</f>
        <v>*</v>
      </c>
      <c r="R12" s="101" t="str">
        <f>[8]Fevereiro!$I$21</f>
        <v>*</v>
      </c>
      <c r="S12" s="101" t="str">
        <f>[8]Fevereiro!$I$22</f>
        <v>*</v>
      </c>
      <c r="T12" s="106" t="str">
        <f>[8]Fevereiro!$I$23</f>
        <v>*</v>
      </c>
      <c r="U12" s="106" t="str">
        <f>[8]Fevereiro!$I$24</f>
        <v>*</v>
      </c>
      <c r="V12" s="106" t="str">
        <f>[8]Fevereiro!$I$25</f>
        <v>*</v>
      </c>
      <c r="W12" s="106" t="str">
        <f>[8]Fevereiro!$I$26</f>
        <v>*</v>
      </c>
      <c r="X12" s="106" t="str">
        <f>[8]Fevereiro!$I$27</f>
        <v>*</v>
      </c>
      <c r="Y12" s="106" t="str">
        <f>[8]Fevereiro!$I$28</f>
        <v>*</v>
      </c>
      <c r="Z12" s="106" t="str">
        <f>[8]Fevereiro!$I$29</f>
        <v>*</v>
      </c>
      <c r="AA12" s="106" t="str">
        <f>[8]Fevereiro!$I$30</f>
        <v>*</v>
      </c>
      <c r="AB12" s="106" t="str">
        <f>[8]Fevereiro!$I$31</f>
        <v>*</v>
      </c>
      <c r="AC12" s="106" t="str">
        <f>[8]Fevereiro!$I$32</f>
        <v>*</v>
      </c>
      <c r="AD12" s="100" t="str">
        <f>[1]Fevereiro!$I$33</f>
        <v>*</v>
      </c>
      <c r="AF12" t="s">
        <v>35</v>
      </c>
    </row>
    <row r="13" spans="1:34" x14ac:dyDescent="0.2">
      <c r="A13" s="54" t="s">
        <v>99</v>
      </c>
      <c r="B13" s="11" t="str">
        <f>[9]Fevereiro!$I$5</f>
        <v>*</v>
      </c>
      <c r="C13" s="11" t="str">
        <f>[9]Fevereiro!$I$6</f>
        <v>*</v>
      </c>
      <c r="D13" s="11" t="str">
        <f>[9]Fevereiro!$I$7</f>
        <v>*</v>
      </c>
      <c r="E13" s="11" t="str">
        <f>[9]Fevereiro!$I$8</f>
        <v>*</v>
      </c>
      <c r="F13" s="11" t="str">
        <f>[9]Fevereiro!$I$9</f>
        <v>*</v>
      </c>
      <c r="G13" s="11" t="str">
        <f>[9]Fevereiro!$I$10</f>
        <v>*</v>
      </c>
      <c r="H13" s="11" t="str">
        <f>[9]Fevereiro!$I$11</f>
        <v>*</v>
      </c>
      <c r="I13" s="11" t="str">
        <f>[9]Fevereiro!$I$12</f>
        <v>*</v>
      </c>
      <c r="J13" s="11" t="str">
        <f>[9]Fevereiro!$I$13</f>
        <v>*</v>
      </c>
      <c r="K13" s="11" t="str">
        <f>[9]Fevereiro!$I$14</f>
        <v>*</v>
      </c>
      <c r="L13" s="11" t="str">
        <f>[9]Fevereiro!$I$15</f>
        <v>*</v>
      </c>
      <c r="M13" s="11" t="str">
        <f>[9]Fevereiro!$I$16</f>
        <v>*</v>
      </c>
      <c r="N13" s="11" t="str">
        <f>[9]Fevereiro!$I$17</f>
        <v>*</v>
      </c>
      <c r="O13" s="11" t="str">
        <f>[9]Fevereiro!$I$18</f>
        <v>*</v>
      </c>
      <c r="P13" s="11" t="str">
        <f>[9]Fevereiro!$I$19</f>
        <v>*</v>
      </c>
      <c r="Q13" s="11" t="str">
        <f>[9]Fevereiro!$I$20</f>
        <v>*</v>
      </c>
      <c r="R13" s="11" t="str">
        <f>[9]Fevereiro!$I$21</f>
        <v>*</v>
      </c>
      <c r="S13" s="11" t="str">
        <f>[9]Fevereiro!$I$22</f>
        <v>*</v>
      </c>
      <c r="T13" s="11" t="str">
        <f>[9]Fevereiro!$I$23</f>
        <v>*</v>
      </c>
      <c r="U13" s="11" t="str">
        <f>[9]Fevereiro!$I$24</f>
        <v>*</v>
      </c>
      <c r="V13" s="11" t="str">
        <f>[9]Fevereiro!$I$25</f>
        <v>*</v>
      </c>
      <c r="W13" s="11" t="str">
        <f>[9]Fevereiro!$I$26</f>
        <v>*</v>
      </c>
      <c r="X13" s="11" t="str">
        <f>[9]Fevereiro!$I$27</f>
        <v>*</v>
      </c>
      <c r="Y13" s="11" t="str">
        <f>[9]Fevereiro!$I$28</f>
        <v>*</v>
      </c>
      <c r="Z13" s="11" t="str">
        <f>[9]Fevereiro!$I$29</f>
        <v>*</v>
      </c>
      <c r="AA13" s="11" t="str">
        <f>[9]Fevereiro!$I$30</f>
        <v>*</v>
      </c>
      <c r="AB13" s="11" t="str">
        <f>[9]Fevereiro!$I$31</f>
        <v>*</v>
      </c>
      <c r="AC13" s="11" t="str">
        <f>[9]Fevereiro!$I$32</f>
        <v>*</v>
      </c>
      <c r="AD13" s="100" t="str">
        <f>[1]Fevereiro!$I$33</f>
        <v>*</v>
      </c>
      <c r="AH13" t="s">
        <v>35</v>
      </c>
    </row>
    <row r="14" spans="1:34" x14ac:dyDescent="0.2">
      <c r="A14" s="109" t="s">
        <v>103</v>
      </c>
      <c r="B14" s="101" t="str">
        <f>[10]Fevereiro!$I$5</f>
        <v>*</v>
      </c>
      <c r="C14" s="101" t="str">
        <f>[10]Fevereiro!$I$6</f>
        <v>*</v>
      </c>
      <c r="D14" s="101" t="str">
        <f>[10]Fevereiro!$I$7</f>
        <v>*</v>
      </c>
      <c r="E14" s="101" t="str">
        <f>[10]Fevereiro!$I$8</f>
        <v>*</v>
      </c>
      <c r="F14" s="101" t="str">
        <f>[10]Fevereiro!$I$9</f>
        <v>*</v>
      </c>
      <c r="G14" s="101" t="str">
        <f>[10]Fevereiro!$I$10</f>
        <v>*</v>
      </c>
      <c r="H14" s="101" t="str">
        <f>[10]Fevereiro!$I$11</f>
        <v>*</v>
      </c>
      <c r="I14" s="101" t="str">
        <f>[10]Fevereiro!$I$12</f>
        <v>*</v>
      </c>
      <c r="J14" s="101" t="str">
        <f>[10]Fevereiro!$I$13</f>
        <v>*</v>
      </c>
      <c r="K14" s="101" t="str">
        <f>[10]Fevereiro!$I$14</f>
        <v>*</v>
      </c>
      <c r="L14" s="101" t="str">
        <f>[10]Fevereiro!$I$15</f>
        <v>*</v>
      </c>
      <c r="M14" s="101" t="str">
        <f>[10]Fevereiro!$I$16</f>
        <v>*</v>
      </c>
      <c r="N14" s="101" t="str">
        <f>[10]Fevereiro!$I$17</f>
        <v>*</v>
      </c>
      <c r="O14" s="101" t="str">
        <f>[10]Fevereiro!$I$18</f>
        <v>*</v>
      </c>
      <c r="P14" s="101" t="str">
        <f>[10]Fevereiro!$I$19</f>
        <v>*</v>
      </c>
      <c r="Q14" s="101" t="str">
        <f>[10]Fevereiro!$I$20</f>
        <v>*</v>
      </c>
      <c r="R14" s="101" t="str">
        <f>[10]Fevereiro!$I$21</f>
        <v>*</v>
      </c>
      <c r="S14" s="101" t="str">
        <f>[10]Fevereiro!$I$22</f>
        <v>*</v>
      </c>
      <c r="T14" s="106" t="str">
        <f>[10]Fevereiro!$I$23</f>
        <v>*</v>
      </c>
      <c r="U14" s="106" t="str">
        <f>[10]Fevereiro!$I$24</f>
        <v>*</v>
      </c>
      <c r="V14" s="106" t="str">
        <f>[10]Fevereiro!$I$25</f>
        <v>*</v>
      </c>
      <c r="W14" s="106" t="str">
        <f>[10]Fevereiro!$I$26</f>
        <v>*</v>
      </c>
      <c r="X14" s="106" t="str">
        <f>[10]Fevereiro!$I$27</f>
        <v>*</v>
      </c>
      <c r="Y14" s="106" t="str">
        <f>[10]Fevereiro!$I$28</f>
        <v>*</v>
      </c>
      <c r="Z14" s="106" t="str">
        <f>[10]Fevereiro!$I$29</f>
        <v>*</v>
      </c>
      <c r="AA14" s="106" t="str">
        <f>[10]Fevereiro!$I$30</f>
        <v>*</v>
      </c>
      <c r="AB14" s="106" t="str">
        <f>[10]Fevereiro!$I$31</f>
        <v>*</v>
      </c>
      <c r="AC14" s="106" t="str">
        <f>[10]Fevereiro!$I$32</f>
        <v>*</v>
      </c>
      <c r="AD14" s="100" t="str">
        <f>[1]Fevereiro!$I$33</f>
        <v>*</v>
      </c>
    </row>
    <row r="15" spans="1:34" x14ac:dyDescent="0.2">
      <c r="A15" s="54" t="s">
        <v>106</v>
      </c>
      <c r="B15" s="101" t="str">
        <f>[11]Fevereiro!$I$5</f>
        <v>*</v>
      </c>
      <c r="C15" s="101" t="str">
        <f>[11]Fevereiro!$I$6</f>
        <v>*</v>
      </c>
      <c r="D15" s="101" t="str">
        <f>[11]Fevereiro!$I$7</f>
        <v>*</v>
      </c>
      <c r="E15" s="101" t="str">
        <f>[11]Fevereiro!$I$8</f>
        <v>*</v>
      </c>
      <c r="F15" s="101" t="str">
        <f>[11]Fevereiro!$I$9</f>
        <v>*</v>
      </c>
      <c r="G15" s="101" t="str">
        <f>[11]Fevereiro!$I$10</f>
        <v>*</v>
      </c>
      <c r="H15" s="101" t="str">
        <f>[11]Fevereiro!$I$11</f>
        <v>*</v>
      </c>
      <c r="I15" s="101" t="str">
        <f>[11]Fevereiro!$I$12</f>
        <v>*</v>
      </c>
      <c r="J15" s="101" t="str">
        <f>[11]Fevereiro!$I$13</f>
        <v>*</v>
      </c>
      <c r="K15" s="101" t="str">
        <f>[11]Fevereiro!$I$14</f>
        <v>*</v>
      </c>
      <c r="L15" s="101" t="str">
        <f>[11]Fevereiro!$I$15</f>
        <v>*</v>
      </c>
      <c r="M15" s="101" t="str">
        <f>[11]Fevereiro!$I$16</f>
        <v>*</v>
      </c>
      <c r="N15" s="101" t="str">
        <f>[11]Fevereiro!$I$17</f>
        <v>*</v>
      </c>
      <c r="O15" s="101" t="str">
        <f>[11]Fevereiro!$I$18</f>
        <v>*</v>
      </c>
      <c r="P15" s="101" t="str">
        <f>[11]Fevereiro!$I$19</f>
        <v>*</v>
      </c>
      <c r="Q15" s="101" t="str">
        <f>[11]Fevereiro!$I$20</f>
        <v>*</v>
      </c>
      <c r="R15" s="101" t="str">
        <f>[11]Fevereiro!$I$21</f>
        <v>*</v>
      </c>
      <c r="S15" s="101" t="str">
        <f>[11]Fevereiro!$I$22</f>
        <v>*</v>
      </c>
      <c r="T15" s="106" t="str">
        <f>[11]Fevereiro!$I$23</f>
        <v>*</v>
      </c>
      <c r="U15" s="106" t="str">
        <f>[11]Fevereiro!$I$24</f>
        <v>*</v>
      </c>
      <c r="V15" s="101" t="str">
        <f>[11]Fevereiro!$I$25</f>
        <v>*</v>
      </c>
      <c r="W15" s="106" t="str">
        <f>[11]Fevereiro!$I$26</f>
        <v>*</v>
      </c>
      <c r="X15" s="106" t="str">
        <f>[11]Fevereiro!$I$27</f>
        <v>*</v>
      </c>
      <c r="Y15" s="106" t="str">
        <f>[11]Fevereiro!$I$28</f>
        <v>*</v>
      </c>
      <c r="Z15" s="106" t="str">
        <f>[11]Fevereiro!$I$29</f>
        <v>*</v>
      </c>
      <c r="AA15" s="106" t="str">
        <f>[11]Fevereiro!$I$30</f>
        <v>*</v>
      </c>
      <c r="AB15" s="106" t="str">
        <f>[11]Fevereiro!$I$31</f>
        <v>*</v>
      </c>
      <c r="AC15" s="106" t="str">
        <f>[11]Fevereiro!$I$32</f>
        <v>*</v>
      </c>
      <c r="AD15" s="100" t="str">
        <f>[1]Fevereiro!$I$33</f>
        <v>*</v>
      </c>
    </row>
    <row r="16" spans="1:34" x14ac:dyDescent="0.2">
      <c r="A16" s="54" t="s">
        <v>153</v>
      </c>
      <c r="B16" s="101" t="str">
        <f>[12]Fevereiro!$I$5</f>
        <v>*</v>
      </c>
      <c r="C16" s="101" t="str">
        <f>[12]Fevereiro!$I$6</f>
        <v>*</v>
      </c>
      <c r="D16" s="101" t="str">
        <f>[12]Fevereiro!$I$7</f>
        <v>*</v>
      </c>
      <c r="E16" s="101" t="str">
        <f>[12]Fevereiro!$I$8</f>
        <v>*</v>
      </c>
      <c r="F16" s="101" t="str">
        <f>[12]Fevereiro!$I$9</f>
        <v>*</v>
      </c>
      <c r="G16" s="101" t="str">
        <f>[12]Fevereiro!$I$10</f>
        <v>*</v>
      </c>
      <c r="H16" s="101" t="str">
        <f>[12]Fevereiro!$I$11</f>
        <v>*</v>
      </c>
      <c r="I16" s="101" t="str">
        <f>[12]Fevereiro!$I$12</f>
        <v>*</v>
      </c>
      <c r="J16" s="101" t="str">
        <f>[12]Fevereiro!$I$13</f>
        <v>*</v>
      </c>
      <c r="K16" s="101" t="str">
        <f>[12]Fevereiro!$I$14</f>
        <v>*</v>
      </c>
      <c r="L16" s="101" t="str">
        <f>[12]Fevereiro!$I$15</f>
        <v>*</v>
      </c>
      <c r="M16" s="101" t="str">
        <f>[12]Fevereiro!$I$16</f>
        <v>*</v>
      </c>
      <c r="N16" s="101" t="str">
        <f>[12]Fevereiro!$I$17</f>
        <v>*</v>
      </c>
      <c r="O16" s="101" t="str">
        <f>[12]Fevereiro!$I$18</f>
        <v>*</v>
      </c>
      <c r="P16" s="101" t="str">
        <f>[12]Fevereiro!$I$19</f>
        <v>*</v>
      </c>
      <c r="Q16" s="101" t="str">
        <f>[12]Fevereiro!$I$20</f>
        <v>*</v>
      </c>
      <c r="R16" s="101" t="str">
        <f>[12]Fevereiro!$I$21</f>
        <v>*</v>
      </c>
      <c r="S16" s="101" t="str">
        <f>[12]Fevereiro!$I$22</f>
        <v>*</v>
      </c>
      <c r="T16" s="106" t="str">
        <f>[12]Fevereiro!$I$23</f>
        <v>*</v>
      </c>
      <c r="U16" s="106" t="str">
        <f>[12]Fevereiro!$I$24</f>
        <v>*</v>
      </c>
      <c r="V16" s="106" t="str">
        <f>[12]Fevereiro!$I$25</f>
        <v>*</v>
      </c>
      <c r="W16" s="106" t="str">
        <f>[12]Fevereiro!$I$26</f>
        <v>*</v>
      </c>
      <c r="X16" s="106" t="str">
        <f>[12]Fevereiro!$I$27</f>
        <v>*</v>
      </c>
      <c r="Y16" s="106" t="str">
        <f>[12]Fevereiro!$I$28</f>
        <v>*</v>
      </c>
      <c r="Z16" s="106" t="str">
        <f>[12]Fevereiro!$I$29</f>
        <v>*</v>
      </c>
      <c r="AA16" s="106" t="str">
        <f>[12]Fevereiro!$I$30</f>
        <v>*</v>
      </c>
      <c r="AB16" s="106" t="str">
        <f>[12]Fevereiro!$I$31</f>
        <v>*</v>
      </c>
      <c r="AC16" s="106" t="str">
        <f>[12]Fevereiro!$I$32</f>
        <v>*</v>
      </c>
      <c r="AD16" s="100" t="str">
        <f>[1]Fevereiro!$I$33</f>
        <v>*</v>
      </c>
      <c r="AF16" t="s">
        <v>35</v>
      </c>
    </row>
    <row r="17" spans="1:36" x14ac:dyDescent="0.2">
      <c r="A17" s="54" t="s">
        <v>2</v>
      </c>
      <c r="B17" s="101" t="str">
        <f>[13]Fevereiro!$I$5</f>
        <v>*</v>
      </c>
      <c r="C17" s="101" t="str">
        <f>[13]Fevereiro!$I$6</f>
        <v>*</v>
      </c>
      <c r="D17" s="101" t="str">
        <f>[13]Fevereiro!$I$7</f>
        <v>*</v>
      </c>
      <c r="E17" s="101" t="str">
        <f>[13]Fevereiro!$I$8</f>
        <v>*</v>
      </c>
      <c r="F17" s="101" t="str">
        <f>[13]Fevereiro!$I$9</f>
        <v>*</v>
      </c>
      <c r="G17" s="101" t="str">
        <f>[13]Fevereiro!$I$10</f>
        <v>*</v>
      </c>
      <c r="H17" s="101" t="str">
        <f>[13]Fevereiro!$I$11</f>
        <v>*</v>
      </c>
      <c r="I17" s="101" t="str">
        <f>[13]Fevereiro!$I$12</f>
        <v>*</v>
      </c>
      <c r="J17" s="101" t="str">
        <f>[13]Fevereiro!$I$13</f>
        <v>*</v>
      </c>
      <c r="K17" s="101" t="str">
        <f>[13]Fevereiro!$I$14</f>
        <v>*</v>
      </c>
      <c r="L17" s="101" t="str">
        <f>[13]Fevereiro!$I$15</f>
        <v>*</v>
      </c>
      <c r="M17" s="101" t="str">
        <f>[13]Fevereiro!$I$16</f>
        <v>*</v>
      </c>
      <c r="N17" s="101" t="str">
        <f>[13]Fevereiro!$I$17</f>
        <v>*</v>
      </c>
      <c r="O17" s="101" t="str">
        <f>[13]Fevereiro!$I$18</f>
        <v>*</v>
      </c>
      <c r="P17" s="101" t="str">
        <f>[13]Fevereiro!$I$19</f>
        <v>*</v>
      </c>
      <c r="Q17" s="101" t="str">
        <f>[13]Fevereiro!$I$20</f>
        <v>*</v>
      </c>
      <c r="R17" s="101" t="str">
        <f>[13]Fevereiro!$I$21</f>
        <v>*</v>
      </c>
      <c r="S17" s="101" t="str">
        <f>[13]Fevereiro!$I$22</f>
        <v>*</v>
      </c>
      <c r="T17" s="106" t="str">
        <f>[13]Fevereiro!$I$23</f>
        <v>*</v>
      </c>
      <c r="U17" s="106" t="str">
        <f>[13]Fevereiro!$I$24</f>
        <v>*</v>
      </c>
      <c r="V17" s="101" t="str">
        <f>[13]Fevereiro!$I$25</f>
        <v>*</v>
      </c>
      <c r="W17" s="106" t="str">
        <f>[13]Fevereiro!$I$26</f>
        <v>*</v>
      </c>
      <c r="X17" s="106" t="str">
        <f>[13]Fevereiro!$I$27</f>
        <v>*</v>
      </c>
      <c r="Y17" s="106" t="str">
        <f>[13]Fevereiro!$I$28</f>
        <v>*</v>
      </c>
      <c r="Z17" s="106" t="str">
        <f>[13]Fevereiro!$I$29</f>
        <v>*</v>
      </c>
      <c r="AA17" s="106" t="str">
        <f>[13]Fevereiro!$I$30</f>
        <v>*</v>
      </c>
      <c r="AB17" s="106" t="str">
        <f>[13]Fevereiro!$I$31</f>
        <v>*</v>
      </c>
      <c r="AC17" s="106" t="str">
        <f>[13]Fevereiro!$I$32</f>
        <v>*</v>
      </c>
      <c r="AD17" s="100" t="str">
        <f>[1]Fevereiro!$I$33</f>
        <v>*</v>
      </c>
      <c r="AE17" s="12" t="s">
        <v>35</v>
      </c>
      <c r="AF17" t="s">
        <v>35</v>
      </c>
    </row>
    <row r="18" spans="1:36" x14ac:dyDescent="0.2">
      <c r="A18" s="108" t="s">
        <v>3</v>
      </c>
      <c r="B18" s="101" t="str">
        <f>[14]Fevereiro!$I$5</f>
        <v>*</v>
      </c>
      <c r="C18" s="101" t="str">
        <f>[14]Fevereiro!$I$6</f>
        <v>*</v>
      </c>
      <c r="D18" s="101" t="str">
        <f>[14]Fevereiro!$I$7</f>
        <v>*</v>
      </c>
      <c r="E18" s="101" t="str">
        <f>[14]Fevereiro!$I$8</f>
        <v>*</v>
      </c>
      <c r="F18" s="101" t="str">
        <f>[14]Fevereiro!$I$9</f>
        <v>*</v>
      </c>
      <c r="G18" s="101" t="str">
        <f>[14]Fevereiro!$I$10</f>
        <v>*</v>
      </c>
      <c r="H18" s="101" t="str">
        <f>[14]Fevereiro!$I$11</f>
        <v>*</v>
      </c>
      <c r="I18" s="101" t="str">
        <f>[14]Fevereiro!$I$12</f>
        <v>*</v>
      </c>
      <c r="J18" s="101" t="str">
        <f>[14]Fevereiro!$I$13</f>
        <v>*</v>
      </c>
      <c r="K18" s="101" t="str">
        <f>[14]Fevereiro!$I$14</f>
        <v>*</v>
      </c>
      <c r="L18" s="101" t="str">
        <f>[14]Fevereiro!$I$15</f>
        <v>*</v>
      </c>
      <c r="M18" s="101" t="str">
        <f>[14]Fevereiro!$I$16</f>
        <v>*</v>
      </c>
      <c r="N18" s="101" t="str">
        <f>[14]Fevereiro!$I$17</f>
        <v>*</v>
      </c>
      <c r="O18" s="101" t="str">
        <f>[14]Fevereiro!$I$18</f>
        <v>*</v>
      </c>
      <c r="P18" s="101" t="str">
        <f>[14]Fevereiro!$I$19</f>
        <v>*</v>
      </c>
      <c r="Q18" s="101" t="str">
        <f>[14]Fevereiro!$I$20</f>
        <v>*</v>
      </c>
      <c r="R18" s="101" t="str">
        <f>[14]Fevereiro!$I$21</f>
        <v>*</v>
      </c>
      <c r="S18" s="101" t="str">
        <f>[14]Fevereiro!$I$22</f>
        <v>*</v>
      </c>
      <c r="T18" s="106" t="str">
        <f>[14]Fevereiro!$I$23</f>
        <v>*</v>
      </c>
      <c r="U18" s="106" t="str">
        <f>[14]Fevereiro!$I$24</f>
        <v>*</v>
      </c>
      <c r="V18" s="106" t="str">
        <f>[14]Fevereiro!$I$25</f>
        <v>*</v>
      </c>
      <c r="W18" s="106" t="str">
        <f>[14]Fevereiro!$I$26</f>
        <v>*</v>
      </c>
      <c r="X18" s="106" t="str">
        <f>[14]Fevereiro!$I$27</f>
        <v>*</v>
      </c>
      <c r="Y18" s="106" t="str">
        <f>[14]Fevereiro!$I$28</f>
        <v>*</v>
      </c>
      <c r="Z18" s="106" t="str">
        <f>[14]Fevereiro!$I$29</f>
        <v>*</v>
      </c>
      <c r="AA18" s="106" t="str">
        <f>[14]Fevereiro!$I$30</f>
        <v>*</v>
      </c>
      <c r="AB18" s="106" t="str">
        <f>[14]Fevereiro!$I$31</f>
        <v>*</v>
      </c>
      <c r="AC18" s="106" t="str">
        <f>[14]Fevereiro!$I$32</f>
        <v>*</v>
      </c>
      <c r="AD18" s="100" t="str">
        <f>[1]Fevereiro!$I$33</f>
        <v>*</v>
      </c>
      <c r="AE18" s="12" t="s">
        <v>35</v>
      </c>
      <c r="AF18" t="s">
        <v>35</v>
      </c>
    </row>
    <row r="19" spans="1:36" x14ac:dyDescent="0.2">
      <c r="A19" s="54" t="s">
        <v>4</v>
      </c>
      <c r="B19" s="101" t="str">
        <f>[15]Fevereiro!$I$5</f>
        <v>*</v>
      </c>
      <c r="C19" s="101" t="str">
        <f>[15]Fevereiro!$I$6</f>
        <v>*</v>
      </c>
      <c r="D19" s="101" t="str">
        <f>[15]Fevereiro!$I$7</f>
        <v>*</v>
      </c>
      <c r="E19" s="101" t="str">
        <f>[15]Fevereiro!$I$8</f>
        <v>*</v>
      </c>
      <c r="F19" s="101" t="str">
        <f>[15]Fevereiro!$I$9</f>
        <v>*</v>
      </c>
      <c r="G19" s="101" t="str">
        <f>[15]Fevereiro!$I$10</f>
        <v>*</v>
      </c>
      <c r="H19" s="101" t="str">
        <f>[15]Fevereiro!$I$11</f>
        <v>*</v>
      </c>
      <c r="I19" s="101" t="str">
        <f>[15]Fevereiro!$I$12</f>
        <v>*</v>
      </c>
      <c r="J19" s="101" t="str">
        <f>[15]Fevereiro!$I$13</f>
        <v>*</v>
      </c>
      <c r="K19" s="101" t="str">
        <f>[15]Fevereiro!$I$14</f>
        <v>*</v>
      </c>
      <c r="L19" s="101" t="str">
        <f>[15]Fevereiro!$I$15</f>
        <v>*</v>
      </c>
      <c r="M19" s="101" t="str">
        <f>[15]Fevereiro!$I$16</f>
        <v>*</v>
      </c>
      <c r="N19" s="101" t="str">
        <f>[15]Fevereiro!$I$17</f>
        <v>*</v>
      </c>
      <c r="O19" s="101" t="str">
        <f>[15]Fevereiro!$I$18</f>
        <v>*</v>
      </c>
      <c r="P19" s="101" t="str">
        <f>[15]Fevereiro!$I$19</f>
        <v>*</v>
      </c>
      <c r="Q19" s="101" t="str">
        <f>[15]Fevereiro!$I$20</f>
        <v>*</v>
      </c>
      <c r="R19" s="101" t="str">
        <f>[15]Fevereiro!$I$21</f>
        <v>*</v>
      </c>
      <c r="S19" s="101" t="str">
        <f>[15]Fevereiro!$I$22</f>
        <v>*</v>
      </c>
      <c r="T19" s="106" t="str">
        <f>[15]Fevereiro!$I$23</f>
        <v>*</v>
      </c>
      <c r="U19" s="106" t="str">
        <f>[15]Fevereiro!$I$24</f>
        <v>*</v>
      </c>
      <c r="V19" s="106" t="str">
        <f>[15]Fevereiro!$I$25</f>
        <v>*</v>
      </c>
      <c r="W19" s="106" t="str">
        <f>[15]Fevereiro!$I$26</f>
        <v>*</v>
      </c>
      <c r="X19" s="106" t="str">
        <f>[15]Fevereiro!$I$27</f>
        <v>*</v>
      </c>
      <c r="Y19" s="106" t="str">
        <f>[15]Fevereiro!$I$28</f>
        <v>*</v>
      </c>
      <c r="Z19" s="106" t="str">
        <f>[15]Fevereiro!$I$29</f>
        <v>*</v>
      </c>
      <c r="AA19" s="106" t="str">
        <f>[15]Fevereiro!$I$30</f>
        <v>*</v>
      </c>
      <c r="AB19" s="106" t="str">
        <f>[15]Fevereiro!$I$31</f>
        <v>*</v>
      </c>
      <c r="AC19" s="106" t="str">
        <f>[15]Fevereiro!$I$32</f>
        <v>*</v>
      </c>
      <c r="AD19" s="100" t="str">
        <f>[1]Fevereiro!$I$33</f>
        <v>*</v>
      </c>
      <c r="AF19" t="s">
        <v>35</v>
      </c>
    </row>
    <row r="20" spans="1:36" x14ac:dyDescent="0.2">
      <c r="A20" s="54" t="s">
        <v>5</v>
      </c>
      <c r="B20" s="106" t="str">
        <f>[16]Fevereiro!$I$5</f>
        <v>*</v>
      </c>
      <c r="C20" s="106" t="str">
        <f>[16]Fevereiro!$I$6</f>
        <v>*</v>
      </c>
      <c r="D20" s="106" t="str">
        <f>[16]Fevereiro!$I$7</f>
        <v>*</v>
      </c>
      <c r="E20" s="106" t="str">
        <f>[16]Fevereiro!$I$8</f>
        <v>*</v>
      </c>
      <c r="F20" s="106" t="str">
        <f>[16]Fevereiro!$I$9</f>
        <v>*</v>
      </c>
      <c r="G20" s="106" t="str">
        <f>[16]Fevereiro!$I$10</f>
        <v>*</v>
      </c>
      <c r="H20" s="106" t="str">
        <f>[16]Fevereiro!$I$11</f>
        <v>*</v>
      </c>
      <c r="I20" s="106" t="str">
        <f>[16]Fevereiro!$I$12</f>
        <v>*</v>
      </c>
      <c r="J20" s="106" t="str">
        <f>[16]Fevereiro!$I$13</f>
        <v>*</v>
      </c>
      <c r="K20" s="106" t="str">
        <f>[16]Fevereiro!$I$14</f>
        <v>*</v>
      </c>
      <c r="L20" s="106" t="str">
        <f>[16]Fevereiro!$I$15</f>
        <v>*</v>
      </c>
      <c r="M20" s="106" t="str">
        <f>[16]Fevereiro!$I$16</f>
        <v>*</v>
      </c>
      <c r="N20" s="106" t="str">
        <f>[16]Fevereiro!$I$17</f>
        <v>*</v>
      </c>
      <c r="O20" s="106" t="str">
        <f>[16]Fevereiro!$I$18</f>
        <v>*</v>
      </c>
      <c r="P20" s="106" t="str">
        <f>[16]Fevereiro!$I$19</f>
        <v>*</v>
      </c>
      <c r="Q20" s="106" t="str">
        <f>[16]Fevereiro!$I$20</f>
        <v>*</v>
      </c>
      <c r="R20" s="106" t="str">
        <f>[16]Fevereiro!$I$21</f>
        <v>*</v>
      </c>
      <c r="S20" s="106" t="str">
        <f>[16]Fevereiro!$I$22</f>
        <v>*</v>
      </c>
      <c r="T20" s="106" t="str">
        <f>[16]Fevereiro!$I$23</f>
        <v>*</v>
      </c>
      <c r="U20" s="106" t="str">
        <f>[16]Fevereiro!$I$24</f>
        <v>*</v>
      </c>
      <c r="V20" s="106" t="str">
        <f>[16]Fevereiro!$I$25</f>
        <v>*</v>
      </c>
      <c r="W20" s="106" t="str">
        <f>[16]Fevereiro!$I$26</f>
        <v>*</v>
      </c>
      <c r="X20" s="106" t="str">
        <f>[16]Fevereiro!$I$27</f>
        <v>*</v>
      </c>
      <c r="Y20" s="106" t="str">
        <f>[16]Fevereiro!$I$28</f>
        <v>*</v>
      </c>
      <c r="Z20" s="106" t="str">
        <f>[16]Fevereiro!$I$29</f>
        <v>*</v>
      </c>
      <c r="AA20" s="106" t="str">
        <f>[16]Fevereiro!$I$30</f>
        <v>*</v>
      </c>
      <c r="AB20" s="106" t="str">
        <f>[16]Fevereiro!$I$31</f>
        <v>*</v>
      </c>
      <c r="AC20" s="106" t="str">
        <f>[16]Fevereiro!$I$32</f>
        <v>*</v>
      </c>
      <c r="AD20" s="100" t="str">
        <f>[1]Fevereiro!$I$33</f>
        <v>*</v>
      </c>
      <c r="AF20" t="s">
        <v>35</v>
      </c>
      <c r="AG20" t="s">
        <v>35</v>
      </c>
      <c r="AH20" t="s">
        <v>35</v>
      </c>
    </row>
    <row r="21" spans="1:36" x14ac:dyDescent="0.2">
      <c r="A21" s="54" t="s">
        <v>33</v>
      </c>
      <c r="B21" s="106" t="str">
        <f>[17]Fevereiro!$I$5</f>
        <v>*</v>
      </c>
      <c r="C21" s="106" t="str">
        <f>[17]Fevereiro!$I$6</f>
        <v>*</v>
      </c>
      <c r="D21" s="106" t="str">
        <f>[17]Fevereiro!$I$7</f>
        <v>*</v>
      </c>
      <c r="E21" s="106" t="str">
        <f>[17]Fevereiro!$I$8</f>
        <v>*</v>
      </c>
      <c r="F21" s="106" t="str">
        <f>[17]Fevereiro!$I$9</f>
        <v>*</v>
      </c>
      <c r="G21" s="106" t="str">
        <f>[17]Fevereiro!$I$10</f>
        <v>*</v>
      </c>
      <c r="H21" s="106" t="str">
        <f>[17]Fevereiro!$I$11</f>
        <v>*</v>
      </c>
      <c r="I21" s="106" t="str">
        <f>[17]Fevereiro!$I$12</f>
        <v>*</v>
      </c>
      <c r="J21" s="106" t="str">
        <f>[17]Fevereiro!$I$13</f>
        <v>*</v>
      </c>
      <c r="K21" s="106" t="str">
        <f>[17]Fevereiro!$I$14</f>
        <v>*</v>
      </c>
      <c r="L21" s="106" t="str">
        <f>[17]Fevereiro!$I$15</f>
        <v>*</v>
      </c>
      <c r="M21" s="106" t="str">
        <f>[17]Fevereiro!$I$16</f>
        <v>*</v>
      </c>
      <c r="N21" s="106" t="str">
        <f>[17]Fevereiro!$I$17</f>
        <v>*</v>
      </c>
      <c r="O21" s="106" t="str">
        <f>[17]Fevereiro!$I$18</f>
        <v>*</v>
      </c>
      <c r="P21" s="106" t="str">
        <f>[17]Fevereiro!$I$19</f>
        <v>*</v>
      </c>
      <c r="Q21" s="106" t="str">
        <f>[17]Fevereiro!$I$20</f>
        <v>*</v>
      </c>
      <c r="R21" s="106" t="str">
        <f>[17]Fevereiro!$I$21</f>
        <v>*</v>
      </c>
      <c r="S21" s="106" t="str">
        <f>[17]Fevereiro!$I$22</f>
        <v>*</v>
      </c>
      <c r="T21" s="106" t="str">
        <f>[17]Fevereiro!$I$23</f>
        <v>*</v>
      </c>
      <c r="U21" s="106" t="str">
        <f>[17]Fevereiro!$I$24</f>
        <v>*</v>
      </c>
      <c r="V21" s="106" t="str">
        <f>[17]Fevereiro!$I$25</f>
        <v>*</v>
      </c>
      <c r="W21" s="106" t="str">
        <f>[17]Fevereiro!$I$26</f>
        <v>*</v>
      </c>
      <c r="X21" s="106" t="str">
        <f>[17]Fevereiro!$I$27</f>
        <v>*</v>
      </c>
      <c r="Y21" s="106" t="str">
        <f>[17]Fevereiro!$I$28</f>
        <v>*</v>
      </c>
      <c r="Z21" s="106" t="str">
        <f>[17]Fevereiro!$I$29</f>
        <v>*</v>
      </c>
      <c r="AA21" s="106" t="str">
        <f>[17]Fevereiro!$I$30</f>
        <v>*</v>
      </c>
      <c r="AB21" s="106" t="str">
        <f>[17]Fevereiro!$I$31</f>
        <v>*</v>
      </c>
      <c r="AC21" s="106" t="str">
        <f>[17]Fevereiro!$I$32</f>
        <v>*</v>
      </c>
      <c r="AD21" s="100" t="str">
        <f>[1]Fevereiro!$I$33</f>
        <v>*</v>
      </c>
      <c r="AG21" t="s">
        <v>35</v>
      </c>
    </row>
    <row r="22" spans="1:36" x14ac:dyDescent="0.2">
      <c r="A22" s="54" t="s">
        <v>6</v>
      </c>
      <c r="B22" s="106" t="str">
        <f>[18]Fevereiro!$I$5</f>
        <v>*</v>
      </c>
      <c r="C22" s="106" t="str">
        <f>[18]Fevereiro!$I$6</f>
        <v>*</v>
      </c>
      <c r="D22" s="106" t="str">
        <f>[18]Fevereiro!$I$7</f>
        <v>*</v>
      </c>
      <c r="E22" s="106" t="str">
        <f>[18]Fevereiro!$I$8</f>
        <v>*</v>
      </c>
      <c r="F22" s="106" t="str">
        <f>[18]Fevereiro!$I$9</f>
        <v>*</v>
      </c>
      <c r="G22" s="106" t="str">
        <f>[18]Fevereiro!$I$10</f>
        <v>*</v>
      </c>
      <c r="H22" s="106" t="str">
        <f>[18]Fevereiro!$I$11</f>
        <v>*</v>
      </c>
      <c r="I22" s="106" t="str">
        <f>[18]Fevereiro!$I$12</f>
        <v>*</v>
      </c>
      <c r="J22" s="106" t="str">
        <f>[18]Fevereiro!$I$13</f>
        <v>*</v>
      </c>
      <c r="K22" s="106" t="str">
        <f>[18]Fevereiro!$I$14</f>
        <v>*</v>
      </c>
      <c r="L22" s="106" t="str">
        <f>[18]Fevereiro!$I$15</f>
        <v>*</v>
      </c>
      <c r="M22" s="106" t="str">
        <f>[18]Fevereiro!$I$16</f>
        <v>*</v>
      </c>
      <c r="N22" s="106" t="str">
        <f>[18]Fevereiro!$I$17</f>
        <v>*</v>
      </c>
      <c r="O22" s="106" t="str">
        <f>[18]Fevereiro!$I$18</f>
        <v>*</v>
      </c>
      <c r="P22" s="106" t="str">
        <f>[18]Fevereiro!$I$19</f>
        <v>*</v>
      </c>
      <c r="Q22" s="106" t="str">
        <f>[18]Fevereiro!$I$20</f>
        <v>*</v>
      </c>
      <c r="R22" s="106" t="str">
        <f>[18]Fevereiro!$I$21</f>
        <v>*</v>
      </c>
      <c r="S22" s="106" t="str">
        <f>[18]Fevereiro!$I$22</f>
        <v>*</v>
      </c>
      <c r="T22" s="106" t="str">
        <f>[18]Fevereiro!$I$23</f>
        <v>*</v>
      </c>
      <c r="U22" s="106" t="str">
        <f>[18]Fevereiro!$I$24</f>
        <v>*</v>
      </c>
      <c r="V22" s="106" t="str">
        <f>[18]Fevereiro!$I$25</f>
        <v>*</v>
      </c>
      <c r="W22" s="106" t="str">
        <f>[18]Fevereiro!$I$26</f>
        <v>*</v>
      </c>
      <c r="X22" s="106" t="str">
        <f>[18]Fevereiro!$I$27</f>
        <v>*</v>
      </c>
      <c r="Y22" s="106" t="str">
        <f>[18]Fevereiro!$I$28</f>
        <v>*</v>
      </c>
      <c r="Z22" s="106" t="str">
        <f>[18]Fevereiro!$I$29</f>
        <v>*</v>
      </c>
      <c r="AA22" s="106" t="str">
        <f>[18]Fevereiro!$I$30</f>
        <v>*</v>
      </c>
      <c r="AB22" s="106" t="str">
        <f>[18]Fevereiro!$I$31</f>
        <v>*</v>
      </c>
      <c r="AC22" s="106" t="str">
        <f>[18]Fevereiro!$I$32</f>
        <v>*</v>
      </c>
      <c r="AD22" s="100" t="str">
        <f>[1]Fevereiro!$I$33</f>
        <v>*</v>
      </c>
      <c r="AG22" t="s">
        <v>35</v>
      </c>
    </row>
    <row r="23" spans="1:36" x14ac:dyDescent="0.2">
      <c r="A23" s="54" t="s">
        <v>7</v>
      </c>
      <c r="B23" s="101" t="str">
        <f>[19]Fevereiro!$I$5</f>
        <v>*</v>
      </c>
      <c r="C23" s="101" t="str">
        <f>[19]Fevereiro!$I$6</f>
        <v>*</v>
      </c>
      <c r="D23" s="101" t="str">
        <f>[19]Fevereiro!$I$7</f>
        <v>*</v>
      </c>
      <c r="E23" s="101" t="str">
        <f>[19]Fevereiro!$I$8</f>
        <v>*</v>
      </c>
      <c r="F23" s="101" t="str">
        <f>[19]Fevereiro!$I$9</f>
        <v>*</v>
      </c>
      <c r="G23" s="101" t="str">
        <f>[19]Fevereiro!$I$10</f>
        <v>*</v>
      </c>
      <c r="H23" s="101" t="str">
        <f>[19]Fevereiro!$I$11</f>
        <v>*</v>
      </c>
      <c r="I23" s="101" t="str">
        <f>[19]Fevereiro!$I$12</f>
        <v>*</v>
      </c>
      <c r="J23" s="101" t="str">
        <f>[19]Fevereiro!$I$13</f>
        <v>*</v>
      </c>
      <c r="K23" s="101" t="str">
        <f>[19]Fevereiro!$I$14</f>
        <v>*</v>
      </c>
      <c r="L23" s="101" t="str">
        <f>[19]Fevereiro!$I$15</f>
        <v>*</v>
      </c>
      <c r="M23" s="101" t="str">
        <f>[19]Fevereiro!$I$16</f>
        <v>*</v>
      </c>
      <c r="N23" s="101" t="str">
        <f>[19]Fevereiro!$I$17</f>
        <v>*</v>
      </c>
      <c r="O23" s="101" t="str">
        <f>[19]Fevereiro!$I$18</f>
        <v>*</v>
      </c>
      <c r="P23" s="101" t="str">
        <f>[19]Fevereiro!$I$19</f>
        <v>*</v>
      </c>
      <c r="Q23" s="101" t="str">
        <f>[19]Fevereiro!$I$20</f>
        <v>*</v>
      </c>
      <c r="R23" s="101" t="str">
        <f>[19]Fevereiro!$I$21</f>
        <v>*</v>
      </c>
      <c r="S23" s="101" t="str">
        <f>[19]Fevereiro!$I$22</f>
        <v>*</v>
      </c>
      <c r="T23" s="106" t="str">
        <f>[19]Fevereiro!$I$23</f>
        <v>*</v>
      </c>
      <c r="U23" s="106" t="str">
        <f>[19]Fevereiro!$I$24</f>
        <v>*</v>
      </c>
      <c r="V23" s="106" t="str">
        <f>[19]Fevereiro!$I$25</f>
        <v>*</v>
      </c>
      <c r="W23" s="106" t="str">
        <f>[19]Fevereiro!$I$26</f>
        <v>*</v>
      </c>
      <c r="X23" s="106" t="str">
        <f>[19]Fevereiro!$I$27</f>
        <v>*</v>
      </c>
      <c r="Y23" s="106" t="str">
        <f>[19]Fevereiro!$I$28</f>
        <v>*</v>
      </c>
      <c r="Z23" s="106" t="str">
        <f>[19]Fevereiro!$I$29</f>
        <v>*</v>
      </c>
      <c r="AA23" s="106" t="str">
        <f>[19]Fevereiro!$I$30</f>
        <v>*</v>
      </c>
      <c r="AB23" s="106" t="str">
        <f>[19]Fevereiro!$I$31</f>
        <v>*</v>
      </c>
      <c r="AC23" s="106" t="str">
        <f>[19]Fevereiro!$I$32</f>
        <v>*</v>
      </c>
      <c r="AD23" s="100" t="str">
        <f>[1]Fevereiro!$I$33</f>
        <v>*</v>
      </c>
      <c r="AF23" t="s">
        <v>35</v>
      </c>
      <c r="AG23" t="s">
        <v>35</v>
      </c>
      <c r="AH23" t="s">
        <v>35</v>
      </c>
    </row>
    <row r="24" spans="1:36" x14ac:dyDescent="0.2">
      <c r="A24" s="108" t="s">
        <v>154</v>
      </c>
      <c r="B24" s="101" t="str">
        <f>[20]Fevereiro!$I$5</f>
        <v>*</v>
      </c>
      <c r="C24" s="101" t="str">
        <f>[20]Fevereiro!$I$6</f>
        <v>*</v>
      </c>
      <c r="D24" s="101" t="str">
        <f>[20]Fevereiro!$I$7</f>
        <v>*</v>
      </c>
      <c r="E24" s="101" t="str">
        <f>[20]Fevereiro!$I$8</f>
        <v>*</v>
      </c>
      <c r="F24" s="101" t="str">
        <f>[20]Fevereiro!$I$9</f>
        <v>*</v>
      </c>
      <c r="G24" s="101" t="str">
        <f>[20]Fevereiro!$I$10</f>
        <v>*</v>
      </c>
      <c r="H24" s="101" t="str">
        <f>[20]Fevereiro!$I$11</f>
        <v>*</v>
      </c>
      <c r="I24" s="101" t="str">
        <f>[20]Fevereiro!$I$12</f>
        <v>*</v>
      </c>
      <c r="J24" s="101" t="str">
        <f>[20]Fevereiro!$I$13</f>
        <v>*</v>
      </c>
      <c r="K24" s="101" t="str">
        <f>[20]Fevereiro!$I$14</f>
        <v>*</v>
      </c>
      <c r="L24" s="101" t="str">
        <f>[20]Fevereiro!$I$15</f>
        <v>*</v>
      </c>
      <c r="M24" s="101" t="str">
        <f>[20]Fevereiro!$I$16</f>
        <v>*</v>
      </c>
      <c r="N24" s="101" t="str">
        <f>[20]Fevereiro!$I$17</f>
        <v>*</v>
      </c>
      <c r="O24" s="101" t="str">
        <f>[20]Fevereiro!$I$18</f>
        <v>*</v>
      </c>
      <c r="P24" s="101" t="str">
        <f>[20]Fevereiro!$I$19</f>
        <v>*</v>
      </c>
      <c r="Q24" s="101" t="str">
        <f>[20]Fevereiro!$I$20</f>
        <v>*</v>
      </c>
      <c r="R24" s="101" t="str">
        <f>[20]Fevereiro!$I$21</f>
        <v>*</v>
      </c>
      <c r="S24" s="101" t="str">
        <f>[20]Fevereiro!$I$22</f>
        <v>*</v>
      </c>
      <c r="T24" s="101" t="str">
        <f>[20]Fevereiro!$I$23</f>
        <v>*</v>
      </c>
      <c r="U24" s="101" t="str">
        <f>[20]Fevereiro!$I$24</f>
        <v>*</v>
      </c>
      <c r="V24" s="101" t="str">
        <f>[20]Fevereiro!$I$25</f>
        <v>*</v>
      </c>
      <c r="W24" s="101" t="str">
        <f>[20]Fevereiro!$I$26</f>
        <v>*</v>
      </c>
      <c r="X24" s="101" t="str">
        <f>[20]Fevereiro!$I$27</f>
        <v>*</v>
      </c>
      <c r="Y24" s="101" t="str">
        <f>[20]Fevereiro!$I$28</f>
        <v>*</v>
      </c>
      <c r="Z24" s="101" t="str">
        <f>[20]Fevereiro!$I$29</f>
        <v>*</v>
      </c>
      <c r="AA24" s="101" t="str">
        <f>[20]Fevereiro!$I$30</f>
        <v>*</v>
      </c>
      <c r="AB24" s="101" t="str">
        <f>[20]Fevereiro!$I$31</f>
        <v>*</v>
      </c>
      <c r="AC24" s="101" t="str">
        <f>[20]Fevereiro!$I$32</f>
        <v>*</v>
      </c>
      <c r="AD24" s="100" t="str">
        <f>[1]Fevereiro!$I$33</f>
        <v>*</v>
      </c>
      <c r="AG24" t="s">
        <v>35</v>
      </c>
      <c r="AH24" t="s">
        <v>35</v>
      </c>
    </row>
    <row r="25" spans="1:36" x14ac:dyDescent="0.2">
      <c r="A25" s="108" t="s">
        <v>155</v>
      </c>
      <c r="B25" s="106" t="str">
        <f>[21]Fevereiro!$I$5</f>
        <v>*</v>
      </c>
      <c r="C25" s="106" t="str">
        <f>[21]Fevereiro!$I$6</f>
        <v>*</v>
      </c>
      <c r="D25" s="106" t="str">
        <f>[21]Fevereiro!$I$7</f>
        <v>*</v>
      </c>
      <c r="E25" s="106" t="str">
        <f>[21]Fevereiro!$I$8</f>
        <v>*</v>
      </c>
      <c r="F25" s="106" t="str">
        <f>[21]Fevereiro!$I$9</f>
        <v>*</v>
      </c>
      <c r="G25" s="106" t="str">
        <f>[21]Fevereiro!$I$10</f>
        <v>*</v>
      </c>
      <c r="H25" s="106" t="str">
        <f>[21]Fevereiro!$I$11</f>
        <v>*</v>
      </c>
      <c r="I25" s="106" t="str">
        <f>[21]Fevereiro!$I$12</f>
        <v>*</v>
      </c>
      <c r="J25" s="106" t="str">
        <f>[21]Fevereiro!$I$13</f>
        <v>*</v>
      </c>
      <c r="K25" s="106" t="str">
        <f>[21]Fevereiro!$I$14</f>
        <v>*</v>
      </c>
      <c r="L25" s="106" t="str">
        <f>[21]Fevereiro!$I$15</f>
        <v>*</v>
      </c>
      <c r="M25" s="106" t="str">
        <f>[21]Fevereiro!$I$16</f>
        <v>*</v>
      </c>
      <c r="N25" s="106" t="str">
        <f>[21]Fevereiro!$I$17</f>
        <v>*</v>
      </c>
      <c r="O25" s="106" t="str">
        <f>[21]Fevereiro!$I$18</f>
        <v>*</v>
      </c>
      <c r="P25" s="106" t="str">
        <f>[21]Fevereiro!$I$19</f>
        <v>*</v>
      </c>
      <c r="Q25" s="106" t="str">
        <f>[21]Fevereiro!$I$20</f>
        <v>*</v>
      </c>
      <c r="R25" s="106" t="str">
        <f>[21]Fevereiro!$I$21</f>
        <v>*</v>
      </c>
      <c r="S25" s="106" t="str">
        <f>[21]Fevereiro!$I$22</f>
        <v>*</v>
      </c>
      <c r="T25" s="11" t="s">
        <v>211</v>
      </c>
      <c r="U25" s="106" t="str">
        <f>[21]Fevereiro!$I$24</f>
        <v>*</v>
      </c>
      <c r="V25" s="106" t="str">
        <f>[21]Fevereiro!$I$25</f>
        <v>*</v>
      </c>
      <c r="W25" s="106" t="str">
        <f>[21]Fevereiro!$I$26</f>
        <v>*</v>
      </c>
      <c r="X25" s="106" t="str">
        <f>[21]Fevereiro!$I$27</f>
        <v>*</v>
      </c>
      <c r="Y25" s="106" t="str">
        <f>[21]Fevereiro!$I$28</f>
        <v>*</v>
      </c>
      <c r="Z25" s="106" t="str">
        <f>[21]Fevereiro!$I$29</f>
        <v>*</v>
      </c>
      <c r="AA25" s="106" t="str">
        <f>[21]Fevereiro!$I$30</f>
        <v>*</v>
      </c>
      <c r="AB25" s="106" t="str">
        <f>[21]Fevereiro!$I$31</f>
        <v>*</v>
      </c>
      <c r="AC25" s="106" t="str">
        <f>[21]Fevereiro!$I$32</f>
        <v>*</v>
      </c>
      <c r="AD25" s="100" t="str">
        <f>[1]Fevereiro!$I$33</f>
        <v>*</v>
      </c>
      <c r="AH25" t="s">
        <v>35</v>
      </c>
    </row>
    <row r="26" spans="1:36" x14ac:dyDescent="0.2">
      <c r="A26" s="54" t="s">
        <v>156</v>
      </c>
      <c r="B26" s="106" t="str">
        <f>[22]Fevereiro!$I$5</f>
        <v>*</v>
      </c>
      <c r="C26" s="106" t="str">
        <f>[22]Fevereiro!$I$6</f>
        <v>*</v>
      </c>
      <c r="D26" s="106" t="str">
        <f>[22]Fevereiro!$I$7</f>
        <v>*</v>
      </c>
      <c r="E26" s="106" t="str">
        <f>[22]Fevereiro!$I$8</f>
        <v>*</v>
      </c>
      <c r="F26" s="106" t="str">
        <f>[22]Fevereiro!$I$9</f>
        <v>*</v>
      </c>
      <c r="G26" s="106" t="str">
        <f>[22]Fevereiro!$I$10</f>
        <v>*</v>
      </c>
      <c r="H26" s="106" t="str">
        <f>[22]Fevereiro!$I$11</f>
        <v>*</v>
      </c>
      <c r="I26" s="106" t="str">
        <f>[22]Fevereiro!$I$12</f>
        <v>*</v>
      </c>
      <c r="J26" s="106" t="str">
        <f>[22]Fevereiro!$I$13</f>
        <v>*</v>
      </c>
      <c r="K26" s="106" t="str">
        <f>[22]Fevereiro!$I$14</f>
        <v>*</v>
      </c>
      <c r="L26" s="106" t="str">
        <f>[22]Fevereiro!$I$15</f>
        <v>*</v>
      </c>
      <c r="M26" s="106" t="str">
        <f>[22]Fevereiro!$I$16</f>
        <v>*</v>
      </c>
      <c r="N26" s="106" t="str">
        <f>[22]Fevereiro!$I$17</f>
        <v>*</v>
      </c>
      <c r="O26" s="106" t="str">
        <f>[22]Fevereiro!$I$18</f>
        <v>*</v>
      </c>
      <c r="P26" s="106" t="str">
        <f>[22]Fevereiro!$I$19</f>
        <v>*</v>
      </c>
      <c r="Q26" s="106" t="str">
        <f>[22]Fevereiro!$I$20</f>
        <v>*</v>
      </c>
      <c r="R26" s="106" t="str">
        <f>[22]Fevereiro!$I$21</f>
        <v>*</v>
      </c>
      <c r="S26" s="106" t="str">
        <f>[22]Fevereiro!$I$22</f>
        <v>*</v>
      </c>
      <c r="T26" s="106" t="str">
        <f>[22]Fevereiro!$I$23</f>
        <v>*</v>
      </c>
      <c r="U26" s="106" t="str">
        <f>[22]Fevereiro!$I$24</f>
        <v>*</v>
      </c>
      <c r="V26" s="106" t="str">
        <f>[22]Fevereiro!$I$25</f>
        <v>*</v>
      </c>
      <c r="W26" s="106" t="str">
        <f>[22]Fevereiro!$I$26</f>
        <v>*</v>
      </c>
      <c r="X26" s="106" t="str">
        <f>[22]Fevereiro!$I$27</f>
        <v>*</v>
      </c>
      <c r="Y26" s="106" t="str">
        <f>[22]Fevereiro!$I$28</f>
        <v>*</v>
      </c>
      <c r="Z26" s="106" t="str">
        <f>[22]Fevereiro!$I$29</f>
        <v>*</v>
      </c>
      <c r="AA26" s="106" t="str">
        <f>[22]Fevereiro!$I$30</f>
        <v>*</v>
      </c>
      <c r="AB26" s="106" t="str">
        <f>[22]Fevereiro!$I$31</f>
        <v>*</v>
      </c>
      <c r="AC26" s="106" t="str">
        <f>[22]Fevereiro!$I$32</f>
        <v>*</v>
      </c>
      <c r="AD26" s="100" t="str">
        <f>[1]Fevereiro!$I$33</f>
        <v>*</v>
      </c>
    </row>
    <row r="27" spans="1:36" x14ac:dyDescent="0.2">
      <c r="A27" s="54" t="s">
        <v>8</v>
      </c>
      <c r="B27" s="101" t="str">
        <f>[23]Fevereiro!$I$5</f>
        <v>*</v>
      </c>
      <c r="C27" s="101" t="str">
        <f>[23]Fevereiro!$I$6</f>
        <v>*</v>
      </c>
      <c r="D27" s="101" t="str">
        <f>[23]Fevereiro!$I$7</f>
        <v>*</v>
      </c>
      <c r="E27" s="101" t="str">
        <f>[23]Fevereiro!$I$8</f>
        <v>*</v>
      </c>
      <c r="F27" s="101" t="str">
        <f>[23]Fevereiro!$I$9</f>
        <v>*</v>
      </c>
      <c r="G27" s="101" t="str">
        <f>[23]Fevereiro!$I$10</f>
        <v>*</v>
      </c>
      <c r="H27" s="101" t="str">
        <f>[23]Fevereiro!$I$11</f>
        <v>*</v>
      </c>
      <c r="I27" s="101" t="str">
        <f>[23]Fevereiro!$I$12</f>
        <v>*</v>
      </c>
      <c r="J27" s="101" t="str">
        <f>[23]Fevereiro!$I$13</f>
        <v>*</v>
      </c>
      <c r="K27" s="101" t="str">
        <f>[23]Fevereiro!$I$14</f>
        <v>*</v>
      </c>
      <c r="L27" s="101" t="str">
        <f>[23]Fevereiro!$I$15</f>
        <v>*</v>
      </c>
      <c r="M27" s="101" t="str">
        <f>[23]Fevereiro!$I$16</f>
        <v>*</v>
      </c>
      <c r="N27" s="101" t="str">
        <f>[23]Fevereiro!$I$17</f>
        <v>*</v>
      </c>
      <c r="O27" s="101" t="str">
        <f>[23]Fevereiro!$I$18</f>
        <v>*</v>
      </c>
      <c r="P27" s="101" t="str">
        <f>[23]Fevereiro!$I$19</f>
        <v>*</v>
      </c>
      <c r="Q27" s="106" t="str">
        <f>[23]Fevereiro!$I$20</f>
        <v>*</v>
      </c>
      <c r="R27" s="106" t="str">
        <f>[23]Fevereiro!$I$21</f>
        <v>*</v>
      </c>
      <c r="S27" s="106" t="str">
        <f>[23]Fevereiro!$I$22</f>
        <v>*</v>
      </c>
      <c r="T27" s="106" t="str">
        <f>[23]Fevereiro!$I$23</f>
        <v>*</v>
      </c>
      <c r="U27" s="106" t="str">
        <f>[23]Fevereiro!$I$24</f>
        <v>*</v>
      </c>
      <c r="V27" s="106" t="str">
        <f>[23]Fevereiro!$I$25</f>
        <v>*</v>
      </c>
      <c r="W27" s="106" t="str">
        <f>[23]Fevereiro!$I$26</f>
        <v>*</v>
      </c>
      <c r="X27" s="106" t="str">
        <f>[23]Fevereiro!$I$27</f>
        <v>*</v>
      </c>
      <c r="Y27" s="106" t="str">
        <f>[23]Fevereiro!$I$28</f>
        <v>*</v>
      </c>
      <c r="Z27" s="106" t="str">
        <f>[23]Fevereiro!$I$29</f>
        <v>*</v>
      </c>
      <c r="AA27" s="106" t="str">
        <f>[23]Fevereiro!$I$30</f>
        <v>*</v>
      </c>
      <c r="AB27" s="106" t="str">
        <f>[23]Fevereiro!$I$31</f>
        <v>*</v>
      </c>
      <c r="AC27" s="106" t="str">
        <f>[23]Fevereiro!$I$32</f>
        <v>*</v>
      </c>
      <c r="AD27" s="100" t="str">
        <f>[1]Fevereiro!$I$33</f>
        <v>*</v>
      </c>
      <c r="AH27" t="s">
        <v>35</v>
      </c>
      <c r="AJ27" t="s">
        <v>35</v>
      </c>
    </row>
    <row r="28" spans="1:36" x14ac:dyDescent="0.2">
      <c r="A28" s="54" t="s">
        <v>9</v>
      </c>
      <c r="B28" s="101" t="str">
        <f>[24]Fevereiro!$I$5</f>
        <v>*</v>
      </c>
      <c r="C28" s="101" t="str">
        <f>[24]Fevereiro!$I$6</f>
        <v>*</v>
      </c>
      <c r="D28" s="101" t="str">
        <f>[24]Fevereiro!$I$7</f>
        <v>*</v>
      </c>
      <c r="E28" s="101" t="str">
        <f>[24]Fevereiro!$I$8</f>
        <v>*</v>
      </c>
      <c r="F28" s="101" t="str">
        <f>[24]Fevereiro!$I$9</f>
        <v>*</v>
      </c>
      <c r="G28" s="101" t="str">
        <f>[24]Fevereiro!$I$10</f>
        <v>*</v>
      </c>
      <c r="H28" s="101" t="str">
        <f>[24]Fevereiro!$I$11</f>
        <v>*</v>
      </c>
      <c r="I28" s="101" t="str">
        <f>[24]Fevereiro!$I$12</f>
        <v>*</v>
      </c>
      <c r="J28" s="101" t="str">
        <f>[24]Fevereiro!$I$13</f>
        <v>*</v>
      </c>
      <c r="K28" s="101" t="str">
        <f>[24]Fevereiro!$I$14</f>
        <v>*</v>
      </c>
      <c r="L28" s="101" t="str">
        <f>[24]Fevereiro!$I$15</f>
        <v>*</v>
      </c>
      <c r="M28" s="101" t="str">
        <f>[24]Fevereiro!$I$16</f>
        <v>*</v>
      </c>
      <c r="N28" s="101" t="str">
        <f>[24]Fevereiro!$I$17</f>
        <v>*</v>
      </c>
      <c r="O28" s="101" t="str">
        <f>[24]Fevereiro!$I$18</f>
        <v>*</v>
      </c>
      <c r="P28" s="101" t="str">
        <f>[24]Fevereiro!$I$19</f>
        <v>*</v>
      </c>
      <c r="Q28" s="101" t="str">
        <f>[24]Fevereiro!$I$20</f>
        <v>*</v>
      </c>
      <c r="R28" s="101" t="str">
        <f>[24]Fevereiro!$I$21</f>
        <v>*</v>
      </c>
      <c r="S28" s="101" t="str">
        <f>[24]Fevereiro!$I$22</f>
        <v>*</v>
      </c>
      <c r="T28" s="106" t="str">
        <f>[24]Fevereiro!$I$23</f>
        <v>*</v>
      </c>
      <c r="U28" s="106" t="str">
        <f>[24]Fevereiro!$I$24</f>
        <v>*</v>
      </c>
      <c r="V28" s="106" t="str">
        <f>[24]Fevereiro!$I$25</f>
        <v>*</v>
      </c>
      <c r="W28" s="106" t="str">
        <f>[24]Fevereiro!$I$26</f>
        <v>*</v>
      </c>
      <c r="X28" s="106" t="str">
        <f>[24]Fevereiro!$I$27</f>
        <v>*</v>
      </c>
      <c r="Y28" s="106" t="str">
        <f>[24]Fevereiro!$I$28</f>
        <v>*</v>
      </c>
      <c r="Z28" s="106" t="str">
        <f>[24]Fevereiro!$I$29</f>
        <v>*</v>
      </c>
      <c r="AA28" s="106" t="str">
        <f>[24]Fevereiro!$I$30</f>
        <v>*</v>
      </c>
      <c r="AB28" s="106" t="str">
        <f>[24]Fevereiro!$I$31</f>
        <v>*</v>
      </c>
      <c r="AC28" s="106" t="str">
        <f>[24]Fevereiro!$I$32</f>
        <v>*</v>
      </c>
      <c r="AD28" s="100" t="str">
        <f>[1]Fevereiro!$I$33</f>
        <v>*</v>
      </c>
      <c r="AI28" t="s">
        <v>35</v>
      </c>
    </row>
    <row r="29" spans="1:36" x14ac:dyDescent="0.2">
      <c r="A29" s="54" t="s">
        <v>32</v>
      </c>
      <c r="B29" s="101" t="str">
        <f>[25]Fevereiro!$I$5</f>
        <v>*</v>
      </c>
      <c r="C29" s="101" t="str">
        <f>[25]Fevereiro!$I$6</f>
        <v>*</v>
      </c>
      <c r="D29" s="101" t="str">
        <f>[25]Fevereiro!$I$7</f>
        <v>*</v>
      </c>
      <c r="E29" s="101" t="str">
        <f>[25]Fevereiro!$I$8</f>
        <v>*</v>
      </c>
      <c r="F29" s="101" t="str">
        <f>[25]Fevereiro!$I$9</f>
        <v>*</v>
      </c>
      <c r="G29" s="101" t="str">
        <f>[25]Fevereiro!$I$10</f>
        <v>*</v>
      </c>
      <c r="H29" s="101" t="str">
        <f>[25]Fevereiro!$I$11</f>
        <v>*</v>
      </c>
      <c r="I29" s="101" t="str">
        <f>[25]Fevereiro!$I$12</f>
        <v>*</v>
      </c>
      <c r="J29" s="101" t="str">
        <f>[25]Fevereiro!$I$13</f>
        <v>*</v>
      </c>
      <c r="K29" s="101" t="str">
        <f>[25]Fevereiro!$I$14</f>
        <v>*</v>
      </c>
      <c r="L29" s="101" t="str">
        <f>[25]Fevereiro!$I$15</f>
        <v>*</v>
      </c>
      <c r="M29" s="101" t="str">
        <f>[25]Fevereiro!$I$16</f>
        <v>*</v>
      </c>
      <c r="N29" s="101" t="str">
        <f>[25]Fevereiro!$I$17</f>
        <v>*</v>
      </c>
      <c r="O29" s="101" t="str">
        <f>[25]Fevereiro!$I$18</f>
        <v>*</v>
      </c>
      <c r="P29" s="101" t="str">
        <f>[25]Fevereiro!$I$19</f>
        <v>*</v>
      </c>
      <c r="Q29" s="101" t="str">
        <f>[25]Fevereiro!$I$20</f>
        <v>*</v>
      </c>
      <c r="R29" s="101" t="str">
        <f>[25]Fevereiro!$I$21</f>
        <v>*</v>
      </c>
      <c r="S29" s="101" t="str">
        <f>[25]Fevereiro!$I$22</f>
        <v>*</v>
      </c>
      <c r="T29" s="106" t="str">
        <f>[25]Fevereiro!$I$23</f>
        <v>*</v>
      </c>
      <c r="U29" s="106" t="str">
        <f>[25]Fevereiro!$I$24</f>
        <v>*</v>
      </c>
      <c r="V29" s="106" t="str">
        <f>[25]Fevereiro!$I$25</f>
        <v>*</v>
      </c>
      <c r="W29" s="106" t="str">
        <f>[25]Fevereiro!$I$26</f>
        <v>*</v>
      </c>
      <c r="X29" s="106" t="str">
        <f>[25]Fevereiro!$I$27</f>
        <v>*</v>
      </c>
      <c r="Y29" s="106" t="str">
        <f>[25]Fevereiro!$I$28</f>
        <v>*</v>
      </c>
      <c r="Z29" s="106" t="str">
        <f>[25]Fevereiro!$I$29</f>
        <v>*</v>
      </c>
      <c r="AA29" s="106" t="str">
        <f>[25]Fevereiro!$I$30</f>
        <v>*</v>
      </c>
      <c r="AB29" s="106" t="str">
        <f>[25]Fevereiro!$I$31</f>
        <v>*</v>
      </c>
      <c r="AC29" s="106" t="str">
        <f>[25]Fevereiro!$I$32</f>
        <v>*</v>
      </c>
      <c r="AD29" s="100" t="str">
        <f>[1]Fevereiro!$I$33</f>
        <v>*</v>
      </c>
      <c r="AF29" t="s">
        <v>35</v>
      </c>
    </row>
    <row r="30" spans="1:36" x14ac:dyDescent="0.2">
      <c r="A30" s="108" t="s">
        <v>10</v>
      </c>
      <c r="B30" s="11" t="str">
        <f>[26]Fevereiro!$I$5</f>
        <v>*</v>
      </c>
      <c r="C30" s="11" t="str">
        <f>[26]Fevereiro!$I$6</f>
        <v>*</v>
      </c>
      <c r="D30" s="11" t="str">
        <f>[26]Fevereiro!$I$7</f>
        <v>*</v>
      </c>
      <c r="E30" s="11" t="str">
        <f>[26]Fevereiro!$I$8</f>
        <v>*</v>
      </c>
      <c r="F30" s="11" t="str">
        <f>[26]Fevereiro!$I$9</f>
        <v>*</v>
      </c>
      <c r="G30" s="11" t="str">
        <f>[26]Fevereiro!$I$10</f>
        <v>*</v>
      </c>
      <c r="H30" s="11" t="str">
        <f>[26]Fevereiro!$I$11</f>
        <v>*</v>
      </c>
      <c r="I30" s="11" t="str">
        <f>[26]Fevereiro!$I$12</f>
        <v>*</v>
      </c>
      <c r="J30" s="11" t="str">
        <f>[26]Fevereiro!$I$13</f>
        <v>*</v>
      </c>
      <c r="K30" s="11" t="str">
        <f>[26]Fevereiro!$I$14</f>
        <v>*</v>
      </c>
      <c r="L30" s="11" t="str">
        <f>[26]Fevereiro!$I$15</f>
        <v>*</v>
      </c>
      <c r="M30" s="11" t="str">
        <f>[26]Fevereiro!$I$16</f>
        <v>*</v>
      </c>
      <c r="N30" s="11" t="str">
        <f>[26]Fevereiro!$I$17</f>
        <v>*</v>
      </c>
      <c r="O30" s="11" t="str">
        <f>[26]Fevereiro!$I$18</f>
        <v>*</v>
      </c>
      <c r="P30" s="11" t="str">
        <f>[26]Fevereiro!$I$19</f>
        <v>*</v>
      </c>
      <c r="Q30" s="11" t="str">
        <f>[26]Fevereiro!$I$20</f>
        <v>*</v>
      </c>
      <c r="R30" s="11" t="str">
        <f>[26]Fevereiro!$I$21</f>
        <v>*</v>
      </c>
      <c r="S30" s="11" t="str">
        <f>[26]Fevereiro!$I$22</f>
        <v>*</v>
      </c>
      <c r="T30" s="106" t="str">
        <f>[26]Fevereiro!$I$23</f>
        <v>*</v>
      </c>
      <c r="U30" s="106" t="str">
        <f>[26]Fevereiro!$I$24</f>
        <v>*</v>
      </c>
      <c r="V30" s="106" t="str">
        <f>[26]Fevereiro!$I$25</f>
        <v>*</v>
      </c>
      <c r="W30" s="106" t="str">
        <f>[26]Fevereiro!$I$26</f>
        <v>*</v>
      </c>
      <c r="X30" s="106" t="str">
        <f>[26]Fevereiro!$I$27</f>
        <v>*</v>
      </c>
      <c r="Y30" s="106" t="str">
        <f>[26]Fevereiro!$I$28</f>
        <v>*</v>
      </c>
      <c r="Z30" s="106" t="str">
        <f>[26]Fevereiro!$I$29</f>
        <v>*</v>
      </c>
      <c r="AA30" s="106" t="str">
        <f>[26]Fevereiro!$I$30</f>
        <v>*</v>
      </c>
      <c r="AB30" s="106" t="str">
        <f>[26]Fevereiro!$I$31</f>
        <v>*</v>
      </c>
      <c r="AC30" s="106" t="str">
        <f>[26]Fevereiro!$I$32</f>
        <v>*</v>
      </c>
      <c r="AD30" s="100" t="str">
        <f>[1]Fevereiro!$I$33</f>
        <v>*</v>
      </c>
      <c r="AF30" t="s">
        <v>35</v>
      </c>
    </row>
    <row r="31" spans="1:36" x14ac:dyDescent="0.2">
      <c r="A31" s="108" t="s">
        <v>157</v>
      </c>
      <c r="B31" s="106" t="str">
        <f>[27]Fevereiro!$I$5</f>
        <v>*</v>
      </c>
      <c r="C31" s="106" t="str">
        <f>[27]Fevereiro!$I$6</f>
        <v>*</v>
      </c>
      <c r="D31" s="106" t="str">
        <f>[27]Fevereiro!$I$7</f>
        <v>*</v>
      </c>
      <c r="E31" s="106" t="str">
        <f>[27]Fevereiro!$I$8</f>
        <v>*</v>
      </c>
      <c r="F31" s="106" t="str">
        <f>[27]Fevereiro!$I$9</f>
        <v>*</v>
      </c>
      <c r="G31" s="106" t="str">
        <f>[27]Fevereiro!$I$10</f>
        <v>*</v>
      </c>
      <c r="H31" s="106" t="str">
        <f>[27]Fevereiro!$I$11</f>
        <v>*</v>
      </c>
      <c r="I31" s="106" t="str">
        <f>[27]Fevereiro!$I$12</f>
        <v>*</v>
      </c>
      <c r="J31" s="106" t="str">
        <f>[27]Fevereiro!$I$13</f>
        <v>*</v>
      </c>
      <c r="K31" s="106" t="str">
        <f>[27]Fevereiro!$I$14</f>
        <v>*</v>
      </c>
      <c r="L31" s="106" t="str">
        <f>[27]Fevereiro!$I$15</f>
        <v>*</v>
      </c>
      <c r="M31" s="106" t="str">
        <f>[27]Fevereiro!$I$16</f>
        <v>*</v>
      </c>
      <c r="N31" s="106" t="str">
        <f>[27]Fevereiro!$I$17</f>
        <v>*</v>
      </c>
      <c r="O31" s="106" t="str">
        <f>[27]Fevereiro!$I$18</f>
        <v>*</v>
      </c>
      <c r="P31" s="106" t="str">
        <f>[27]Fevereiro!$I$19</f>
        <v>*</v>
      </c>
      <c r="Q31" s="106" t="str">
        <f>[27]Fevereiro!$I$20</f>
        <v>*</v>
      </c>
      <c r="R31" s="106" t="str">
        <f>[27]Fevereiro!$I$21</f>
        <v>*</v>
      </c>
      <c r="S31" s="106" t="str">
        <f>[27]Fevereiro!$I$22</f>
        <v>*</v>
      </c>
      <c r="T31" s="106" t="str">
        <f>[27]Fevereiro!$I$23</f>
        <v>*</v>
      </c>
      <c r="U31" s="106" t="str">
        <f>[27]Fevereiro!$I$24</f>
        <v>*</v>
      </c>
      <c r="V31" s="106" t="str">
        <f>[27]Fevereiro!$I$25</f>
        <v>*</v>
      </c>
      <c r="W31" s="106" t="str">
        <f>[27]Fevereiro!$I$26</f>
        <v>*</v>
      </c>
      <c r="X31" s="106" t="str">
        <f>[27]Fevereiro!$I$27</f>
        <v>*</v>
      </c>
      <c r="Y31" s="106" t="str">
        <f>[27]Fevereiro!$I$28</f>
        <v>*</v>
      </c>
      <c r="Z31" s="106" t="str">
        <f>[27]Fevereiro!$I$29</f>
        <v>*</v>
      </c>
      <c r="AA31" s="106" t="str">
        <f>[27]Fevereiro!$I$30</f>
        <v>*</v>
      </c>
      <c r="AB31" s="106" t="str">
        <f>[27]Fevereiro!$I$31</f>
        <v>*</v>
      </c>
      <c r="AC31" s="106" t="str">
        <f>[27]Fevereiro!$I$32</f>
        <v>*</v>
      </c>
      <c r="AD31" s="100" t="str">
        <f>[1]Fevereiro!$I$33</f>
        <v>*</v>
      </c>
      <c r="AH31" t="s">
        <v>35</v>
      </c>
    </row>
    <row r="32" spans="1:36" x14ac:dyDescent="0.2">
      <c r="A32" s="108" t="s">
        <v>11</v>
      </c>
      <c r="B32" s="101" t="str">
        <f>[28]Fevereiro!$I$5</f>
        <v>*</v>
      </c>
      <c r="C32" s="101" t="str">
        <f>[28]Fevereiro!$I$6</f>
        <v>*</v>
      </c>
      <c r="D32" s="101" t="str">
        <f>[28]Fevereiro!$I$7</f>
        <v>*</v>
      </c>
      <c r="E32" s="101" t="str">
        <f>[28]Fevereiro!$I$8</f>
        <v>*</v>
      </c>
      <c r="F32" s="101" t="str">
        <f>[28]Fevereiro!$I$9</f>
        <v>*</v>
      </c>
      <c r="G32" s="101" t="str">
        <f>[28]Fevereiro!$I$10</f>
        <v>*</v>
      </c>
      <c r="H32" s="101" t="str">
        <f>[28]Fevereiro!$I$11</f>
        <v>*</v>
      </c>
      <c r="I32" s="101" t="str">
        <f>[28]Fevereiro!$I$12</f>
        <v>*</v>
      </c>
      <c r="J32" s="101" t="str">
        <f>[28]Fevereiro!$I$13</f>
        <v>*</v>
      </c>
      <c r="K32" s="101" t="str">
        <f>[28]Fevereiro!$I$14</f>
        <v>*</v>
      </c>
      <c r="L32" s="101" t="str">
        <f>[28]Fevereiro!$I$15</f>
        <v>*</v>
      </c>
      <c r="M32" s="101" t="str">
        <f>[28]Fevereiro!$I$16</f>
        <v>*</v>
      </c>
      <c r="N32" s="101" t="str">
        <f>[28]Fevereiro!$I$17</f>
        <v>*</v>
      </c>
      <c r="O32" s="101" t="str">
        <f>[28]Fevereiro!$I$18</f>
        <v>*</v>
      </c>
      <c r="P32" s="101" t="str">
        <f>[28]Fevereiro!$I$19</f>
        <v>*</v>
      </c>
      <c r="Q32" s="101" t="str">
        <f>[28]Fevereiro!$I$20</f>
        <v>*</v>
      </c>
      <c r="R32" s="101" t="str">
        <f>[28]Fevereiro!$I$21</f>
        <v>*</v>
      </c>
      <c r="S32" s="101" t="str">
        <f>[28]Fevereiro!$I$22</f>
        <v>*</v>
      </c>
      <c r="T32" s="106" t="str">
        <f>[28]Fevereiro!$I$23</f>
        <v>*</v>
      </c>
      <c r="U32" s="106" t="str">
        <f>[28]Fevereiro!$I$24</f>
        <v>*</v>
      </c>
      <c r="V32" s="106" t="str">
        <f>[28]Fevereiro!$I$25</f>
        <v>*</v>
      </c>
      <c r="W32" s="106" t="str">
        <f>[28]Fevereiro!$I$26</f>
        <v>*</v>
      </c>
      <c r="X32" s="106" t="str">
        <f>[28]Fevereiro!$I$27</f>
        <v>*</v>
      </c>
      <c r="Y32" s="106" t="str">
        <f>[28]Fevereiro!$I$28</f>
        <v>*</v>
      </c>
      <c r="Z32" s="106" t="str">
        <f>[28]Fevereiro!$I$29</f>
        <v>*</v>
      </c>
      <c r="AA32" s="106" t="str">
        <f>[28]Fevereiro!$I$30</f>
        <v>*</v>
      </c>
      <c r="AB32" s="106" t="str">
        <f>[28]Fevereiro!$I$31</f>
        <v>*</v>
      </c>
      <c r="AC32" s="106" t="str">
        <f>[28]Fevereiro!$I$32</f>
        <v>*</v>
      </c>
      <c r="AD32" s="100" t="str">
        <f>[1]Fevereiro!$I$33</f>
        <v>*</v>
      </c>
      <c r="AF32" t="s">
        <v>35</v>
      </c>
    </row>
    <row r="33" spans="1:35" s="5" customFormat="1" x14ac:dyDescent="0.2">
      <c r="A33" s="54" t="s">
        <v>12</v>
      </c>
      <c r="B33" s="101" t="str">
        <f>[29]Fevereiro!$I$5</f>
        <v>*</v>
      </c>
      <c r="C33" s="101" t="str">
        <f>[29]Fevereiro!$I$6</f>
        <v>*</v>
      </c>
      <c r="D33" s="101" t="str">
        <f>[29]Fevereiro!$I$7</f>
        <v>*</v>
      </c>
      <c r="E33" s="101" t="str">
        <f>[29]Fevereiro!$I$8</f>
        <v>*</v>
      </c>
      <c r="F33" s="101" t="str">
        <f>[29]Fevereiro!$I$9</f>
        <v>*</v>
      </c>
      <c r="G33" s="101" t="str">
        <f>[29]Fevereiro!$I$10</f>
        <v>*</v>
      </c>
      <c r="H33" s="101" t="str">
        <f>[29]Fevereiro!$I$11</f>
        <v>*</v>
      </c>
      <c r="I33" s="101" t="str">
        <f>[29]Fevereiro!$I$12</f>
        <v>*</v>
      </c>
      <c r="J33" s="101" t="str">
        <f>[29]Fevereiro!$I$13</f>
        <v>*</v>
      </c>
      <c r="K33" s="101" t="str">
        <f>[29]Fevereiro!$I$14</f>
        <v>*</v>
      </c>
      <c r="L33" s="101" t="str">
        <f>[29]Fevereiro!$I$15</f>
        <v>*</v>
      </c>
      <c r="M33" s="101" t="str">
        <f>[29]Fevereiro!$I$16</f>
        <v>*</v>
      </c>
      <c r="N33" s="101" t="str">
        <f>[29]Fevereiro!$I$17</f>
        <v>*</v>
      </c>
      <c r="O33" s="101" t="str">
        <f>[29]Fevereiro!$I$18</f>
        <v>*</v>
      </c>
      <c r="P33" s="101" t="str">
        <f>[29]Fevereiro!$I$19</f>
        <v>*</v>
      </c>
      <c r="Q33" s="101" t="str">
        <f>[29]Fevereiro!$I$20</f>
        <v>*</v>
      </c>
      <c r="R33" s="101" t="str">
        <f>[29]Fevereiro!$I$21</f>
        <v>*</v>
      </c>
      <c r="S33" s="101" t="str">
        <f>[29]Fevereiro!$I$22</f>
        <v>*</v>
      </c>
      <c r="T33" s="101" t="str">
        <f>[29]Fevereiro!$I$23</f>
        <v>*</v>
      </c>
      <c r="U33" s="101" t="str">
        <f>[29]Fevereiro!$I$24</f>
        <v>*</v>
      </c>
      <c r="V33" s="101" t="str">
        <f>[29]Fevereiro!$I$25</f>
        <v>*</v>
      </c>
      <c r="W33" s="101" t="str">
        <f>[29]Fevereiro!$I$26</f>
        <v>*</v>
      </c>
      <c r="X33" s="101" t="str">
        <f>[29]Fevereiro!$I$27</f>
        <v>*</v>
      </c>
      <c r="Y33" s="101" t="str">
        <f>[29]Fevereiro!$I$28</f>
        <v>*</v>
      </c>
      <c r="Z33" s="101" t="str">
        <f>[29]Fevereiro!$I$29</f>
        <v>*</v>
      </c>
      <c r="AA33" s="101" t="str">
        <f>[29]Fevereiro!$I$30</f>
        <v>*</v>
      </c>
      <c r="AB33" s="101" t="str">
        <f>[29]Fevereiro!$I$31</f>
        <v>*</v>
      </c>
      <c r="AC33" s="101" t="str">
        <f>[29]Fevereiro!$I$32</f>
        <v>*</v>
      </c>
      <c r="AD33" s="100" t="str">
        <f>[1]Fevereiro!$I$33</f>
        <v>*</v>
      </c>
      <c r="AG33" s="5" t="s">
        <v>35</v>
      </c>
      <c r="AI33" s="5" t="s">
        <v>35</v>
      </c>
    </row>
    <row r="34" spans="1:35" x14ac:dyDescent="0.2">
      <c r="A34" s="54" t="s">
        <v>13</v>
      </c>
      <c r="B34" s="106" t="str">
        <f>[30]Fevereiro!$I$5</f>
        <v>*</v>
      </c>
      <c r="C34" s="106" t="str">
        <f>[30]Fevereiro!$I$6</f>
        <v>*</v>
      </c>
      <c r="D34" s="106" t="str">
        <f>[30]Fevereiro!$I$7</f>
        <v>*</v>
      </c>
      <c r="E34" s="106" t="str">
        <f>[30]Fevereiro!$I$8</f>
        <v>*</v>
      </c>
      <c r="F34" s="106" t="str">
        <f>[30]Fevereiro!$I$9</f>
        <v>*</v>
      </c>
      <c r="G34" s="106" t="str">
        <f>[30]Fevereiro!$I$10</f>
        <v>*</v>
      </c>
      <c r="H34" s="106" t="str">
        <f>[30]Fevereiro!$I$11</f>
        <v>*</v>
      </c>
      <c r="I34" s="106" t="str">
        <f>[30]Fevereiro!$I$12</f>
        <v>*</v>
      </c>
      <c r="J34" s="106" t="str">
        <f>[30]Fevereiro!$I$13</f>
        <v>*</v>
      </c>
      <c r="K34" s="106" t="str">
        <f>[30]Fevereiro!$I$14</f>
        <v>*</v>
      </c>
      <c r="L34" s="106" t="str">
        <f>[30]Fevereiro!$I$15</f>
        <v>*</v>
      </c>
      <c r="M34" s="106" t="str">
        <f>[30]Fevereiro!$I$16</f>
        <v>*</v>
      </c>
      <c r="N34" s="106" t="str">
        <f>[30]Fevereiro!$I$17</f>
        <v>*</v>
      </c>
      <c r="O34" s="106" t="str">
        <f>[30]Fevereiro!$I$18</f>
        <v>*</v>
      </c>
      <c r="P34" s="106" t="str">
        <f>[30]Fevereiro!$I$19</f>
        <v>*</v>
      </c>
      <c r="Q34" s="106" t="str">
        <f>[30]Fevereiro!$I$20</f>
        <v>*</v>
      </c>
      <c r="R34" s="106" t="str">
        <f>[30]Fevereiro!$I$21</f>
        <v>*</v>
      </c>
      <c r="S34" s="106" t="str">
        <f>[30]Fevereiro!$I$22</f>
        <v>*</v>
      </c>
      <c r="T34" s="106" t="str">
        <f>[30]Fevereiro!$I$23</f>
        <v>*</v>
      </c>
      <c r="U34" s="106" t="str">
        <f>[30]Fevereiro!$I$24</f>
        <v>*</v>
      </c>
      <c r="V34" s="106" t="str">
        <f>[30]Fevereiro!$I$25</f>
        <v>*</v>
      </c>
      <c r="W34" s="106" t="str">
        <f>[30]Fevereiro!$I$26</f>
        <v>*</v>
      </c>
      <c r="X34" s="106" t="str">
        <f>[30]Fevereiro!$I$27</f>
        <v>*</v>
      </c>
      <c r="Y34" s="106" t="str">
        <f>[30]Fevereiro!$I$28</f>
        <v>*</v>
      </c>
      <c r="Z34" s="106" t="str">
        <f>[30]Fevereiro!$I$29</f>
        <v>*</v>
      </c>
      <c r="AA34" s="106" t="str">
        <f>[30]Fevereiro!$I$30</f>
        <v>*</v>
      </c>
      <c r="AB34" s="106" t="str">
        <f>[30]Fevereiro!$I$31</f>
        <v>*</v>
      </c>
      <c r="AC34" s="106" t="str">
        <f>[30]Fevereiro!$I$32</f>
        <v>*</v>
      </c>
      <c r="AD34" s="100" t="str">
        <f>[1]Fevereiro!$I$33</f>
        <v>*</v>
      </c>
      <c r="AF34" t="s">
        <v>35</v>
      </c>
      <c r="AG34" t="s">
        <v>35</v>
      </c>
      <c r="AH34" t="s">
        <v>35</v>
      </c>
    </row>
    <row r="35" spans="1:35" x14ac:dyDescent="0.2">
      <c r="A35" s="54" t="s">
        <v>158</v>
      </c>
      <c r="B35" s="101" t="str">
        <f>[31]Fevereiro!$I$5</f>
        <v>*</v>
      </c>
      <c r="C35" s="101" t="str">
        <f>[31]Fevereiro!$I$6</f>
        <v>*</v>
      </c>
      <c r="D35" s="101" t="str">
        <f>[31]Fevereiro!$I$7</f>
        <v>*</v>
      </c>
      <c r="E35" s="101" t="str">
        <f>[31]Fevereiro!$I$8</f>
        <v>*</v>
      </c>
      <c r="F35" s="101" t="str">
        <f>[31]Fevereiro!$I$9</f>
        <v>*</v>
      </c>
      <c r="G35" s="101" t="str">
        <f>[31]Fevereiro!$I$10</f>
        <v>*</v>
      </c>
      <c r="H35" s="101" t="str">
        <f>[31]Fevereiro!$I$11</f>
        <v>*</v>
      </c>
      <c r="I35" s="101" t="str">
        <f>[31]Fevereiro!$I$12</f>
        <v>*</v>
      </c>
      <c r="J35" s="101" t="str">
        <f>[31]Fevereiro!$I$13</f>
        <v>*</v>
      </c>
      <c r="K35" s="101" t="str">
        <f>[31]Fevereiro!$I$14</f>
        <v>*</v>
      </c>
      <c r="L35" s="101" t="str">
        <f>[31]Fevereiro!$I$15</f>
        <v>*</v>
      </c>
      <c r="M35" s="101" t="str">
        <f>[31]Fevereiro!$I$16</f>
        <v>*</v>
      </c>
      <c r="N35" s="101" t="str">
        <f>[31]Fevereiro!$I$17</f>
        <v>*</v>
      </c>
      <c r="O35" s="101" t="str">
        <f>[31]Fevereiro!$I$18</f>
        <v>*</v>
      </c>
      <c r="P35" s="101" t="str">
        <f>[31]Fevereiro!$I$19</f>
        <v>*</v>
      </c>
      <c r="Q35" s="101" t="str">
        <f>[31]Fevereiro!$I$20</f>
        <v>*</v>
      </c>
      <c r="R35" s="101" t="str">
        <f>[31]Fevereiro!$I$21</f>
        <v>*</v>
      </c>
      <c r="S35" s="101" t="str">
        <f>[31]Fevereiro!$I$22</f>
        <v>*</v>
      </c>
      <c r="T35" s="106" t="str">
        <f>[31]Fevereiro!$I$23</f>
        <v>*</v>
      </c>
      <c r="U35" s="106" t="str">
        <f>[31]Fevereiro!$I$24</f>
        <v>*</v>
      </c>
      <c r="V35" s="106" t="str">
        <f>[31]Fevereiro!$I$25</f>
        <v>*</v>
      </c>
      <c r="W35" s="106" t="str">
        <f>[31]Fevereiro!$I$26</f>
        <v>*</v>
      </c>
      <c r="X35" s="106" t="str">
        <f>[31]Fevereiro!$I$27</f>
        <v>*</v>
      </c>
      <c r="Y35" s="106" t="str">
        <f>[31]Fevereiro!$I$28</f>
        <v>*</v>
      </c>
      <c r="Z35" s="106" t="str">
        <f>[31]Fevereiro!$I$29</f>
        <v>*</v>
      </c>
      <c r="AA35" s="106" t="str">
        <f>[31]Fevereiro!$I$30</f>
        <v>*</v>
      </c>
      <c r="AB35" s="106" t="str">
        <f>[31]Fevereiro!$I$31</f>
        <v>*</v>
      </c>
      <c r="AC35" s="106" t="str">
        <f>[31]Fevereiro!$I$32</f>
        <v>*</v>
      </c>
      <c r="AD35" s="100" t="str">
        <f>[1]Fevereiro!$I$33</f>
        <v>*</v>
      </c>
      <c r="AG35" t="s">
        <v>35</v>
      </c>
    </row>
    <row r="36" spans="1:35" x14ac:dyDescent="0.2">
      <c r="A36" s="108" t="s">
        <v>129</v>
      </c>
      <c r="B36" s="101" t="str">
        <f>[32]Fevereiro!$I$5</f>
        <v>*</v>
      </c>
      <c r="C36" s="101" t="str">
        <f>[32]Fevereiro!$I$6</f>
        <v>*</v>
      </c>
      <c r="D36" s="101" t="str">
        <f>[32]Fevereiro!$I$7</f>
        <v>*</v>
      </c>
      <c r="E36" s="101" t="str">
        <f>[32]Fevereiro!$I$8</f>
        <v>*</v>
      </c>
      <c r="F36" s="101" t="str">
        <f>[32]Fevereiro!$I$9</f>
        <v>*</v>
      </c>
      <c r="G36" s="101" t="str">
        <f>[32]Fevereiro!$I$10</f>
        <v>*</v>
      </c>
      <c r="H36" s="101" t="str">
        <f>[32]Fevereiro!$I$11</f>
        <v>*</v>
      </c>
      <c r="I36" s="101" t="str">
        <f>[32]Fevereiro!$I$12</f>
        <v>*</v>
      </c>
      <c r="J36" s="101" t="str">
        <f>[32]Fevereiro!$I$13</f>
        <v>*</v>
      </c>
      <c r="K36" s="101" t="str">
        <f>[32]Fevereiro!$I$14</f>
        <v>*</v>
      </c>
      <c r="L36" s="101" t="str">
        <f>[32]Fevereiro!$I$15</f>
        <v>*</v>
      </c>
      <c r="M36" s="101" t="str">
        <f>[32]Fevereiro!$I$16</f>
        <v>*</v>
      </c>
      <c r="N36" s="101" t="str">
        <f>[32]Fevereiro!$I$17</f>
        <v>*</v>
      </c>
      <c r="O36" s="101" t="str">
        <f>[32]Fevereiro!$I$18</f>
        <v>*</v>
      </c>
      <c r="P36" s="101" t="str">
        <f>[32]Fevereiro!$I$19</f>
        <v>*</v>
      </c>
      <c r="Q36" s="106" t="str">
        <f>[32]Fevereiro!$I$20</f>
        <v>*</v>
      </c>
      <c r="R36" s="106" t="str">
        <f>[32]Fevereiro!$I$21</f>
        <v>*</v>
      </c>
      <c r="S36" s="106" t="str">
        <f>[32]Fevereiro!$I$22</f>
        <v>*</v>
      </c>
      <c r="T36" s="106" t="str">
        <f>[32]Fevereiro!$I$23</f>
        <v>*</v>
      </c>
      <c r="U36" s="106" t="str">
        <f>[32]Fevereiro!$I$24</f>
        <v>*</v>
      </c>
      <c r="V36" s="106" t="str">
        <f>[32]Fevereiro!$I$25</f>
        <v>*</v>
      </c>
      <c r="W36" s="106" t="str">
        <f>[32]Fevereiro!$I$26</f>
        <v>*</v>
      </c>
      <c r="X36" s="106" t="str">
        <f>[32]Fevereiro!$I$27</f>
        <v>*</v>
      </c>
      <c r="Y36" s="106" t="str">
        <f>[32]Fevereiro!$I$28</f>
        <v>*</v>
      </c>
      <c r="Z36" s="106" t="str">
        <f>[32]Fevereiro!$I$29</f>
        <v>*</v>
      </c>
      <c r="AA36" s="106" t="str">
        <f>[32]Fevereiro!$I$30</f>
        <v>*</v>
      </c>
      <c r="AB36" s="106" t="str">
        <f>[32]Fevereiro!$I$31</f>
        <v>*</v>
      </c>
      <c r="AC36" s="106" t="str">
        <f>[32]Fevereiro!$I$32</f>
        <v>*</v>
      </c>
      <c r="AD36" s="100" t="str">
        <f>[1]Fevereiro!$I$33</f>
        <v>*</v>
      </c>
      <c r="AF36" t="s">
        <v>35</v>
      </c>
      <c r="AG36" t="s">
        <v>35</v>
      </c>
    </row>
    <row r="37" spans="1:35" x14ac:dyDescent="0.2">
      <c r="A37" s="54" t="s">
        <v>14</v>
      </c>
      <c r="B37" s="101" t="str">
        <f>[33]Fevereiro!$I$5</f>
        <v>*</v>
      </c>
      <c r="C37" s="101" t="str">
        <f>[33]Fevereiro!$I$6</f>
        <v>*</v>
      </c>
      <c r="D37" s="101" t="str">
        <f>[33]Fevereiro!$I$7</f>
        <v>*</v>
      </c>
      <c r="E37" s="101" t="str">
        <f>[33]Fevereiro!$I$8</f>
        <v>*</v>
      </c>
      <c r="F37" s="101" t="str">
        <f>[33]Fevereiro!$I$9</f>
        <v>*</v>
      </c>
      <c r="G37" s="101" t="str">
        <f>[33]Fevereiro!$I$10</f>
        <v>*</v>
      </c>
      <c r="H37" s="101" t="str">
        <f>[33]Fevereiro!$I$11</f>
        <v>*</v>
      </c>
      <c r="I37" s="101" t="str">
        <f>[33]Fevereiro!$I$12</f>
        <v>*</v>
      </c>
      <c r="J37" s="101" t="str">
        <f>[33]Fevereiro!$I$13</f>
        <v>*</v>
      </c>
      <c r="K37" s="101" t="str">
        <f>[33]Fevereiro!$I$14</f>
        <v>*</v>
      </c>
      <c r="L37" s="101" t="str">
        <f>[33]Fevereiro!$I$15</f>
        <v>*</v>
      </c>
      <c r="M37" s="101" t="str">
        <f>[33]Fevereiro!$I$16</f>
        <v>*</v>
      </c>
      <c r="N37" s="101" t="str">
        <f>[33]Fevereiro!$I$17</f>
        <v>*</v>
      </c>
      <c r="O37" s="101" t="str">
        <f>[33]Fevereiro!$I$18</f>
        <v>*</v>
      </c>
      <c r="P37" s="101" t="str">
        <f>[33]Fevereiro!$I$19</f>
        <v>*</v>
      </c>
      <c r="Q37" s="101" t="str">
        <f>[33]Fevereiro!$I$20</f>
        <v>*</v>
      </c>
      <c r="R37" s="101" t="str">
        <f>[33]Fevereiro!$I$21</f>
        <v>*</v>
      </c>
      <c r="S37" s="101" t="str">
        <f>[33]Fevereiro!$I$22</f>
        <v>*</v>
      </c>
      <c r="T37" s="101" t="str">
        <f>[33]Fevereiro!$I$23</f>
        <v>*</v>
      </c>
      <c r="U37" s="101" t="str">
        <f>[33]Fevereiro!$I$24</f>
        <v>*</v>
      </c>
      <c r="V37" s="101" t="str">
        <f>[33]Fevereiro!$I$25</f>
        <v>*</v>
      </c>
      <c r="W37" s="101" t="str">
        <f>[33]Fevereiro!$I$26</f>
        <v>*</v>
      </c>
      <c r="X37" s="101" t="str">
        <f>[33]Fevereiro!$I$27</f>
        <v>*</v>
      </c>
      <c r="Y37" s="101" t="str">
        <f>[33]Fevereiro!$I$28</f>
        <v>*</v>
      </c>
      <c r="Z37" s="101" t="str">
        <f>[33]Fevereiro!$I$29</f>
        <v>*</v>
      </c>
      <c r="AA37" s="101" t="str">
        <f>[33]Fevereiro!$I$30</f>
        <v>*</v>
      </c>
      <c r="AB37" s="101" t="str">
        <f>[33]Fevereiro!$I$31</f>
        <v>*</v>
      </c>
      <c r="AC37" s="101" t="str">
        <f>[33]Fevereiro!$I$32</f>
        <v>*</v>
      </c>
      <c r="AD37" s="100" t="str">
        <f>[1]Fevereiro!$I$33</f>
        <v>*</v>
      </c>
      <c r="AG37" t="s">
        <v>35</v>
      </c>
    </row>
    <row r="38" spans="1:35" x14ac:dyDescent="0.2">
      <c r="A38" s="108" t="s">
        <v>159</v>
      </c>
      <c r="B38" s="11" t="str">
        <f>[34]Fevereiro!$I$5</f>
        <v>*</v>
      </c>
      <c r="C38" s="11" t="str">
        <f>[34]Fevereiro!$I$6</f>
        <v>*</v>
      </c>
      <c r="D38" s="11" t="str">
        <f>[34]Fevereiro!$I$7</f>
        <v>*</v>
      </c>
      <c r="E38" s="11" t="str">
        <f>[34]Fevereiro!$I$8</f>
        <v>*</v>
      </c>
      <c r="F38" s="11" t="str">
        <f>[34]Fevereiro!$I$9</f>
        <v>*</v>
      </c>
      <c r="G38" s="11" t="str">
        <f>[34]Fevereiro!$I$10</f>
        <v>*</v>
      </c>
      <c r="H38" s="11" t="str">
        <f>[34]Fevereiro!$I$11</f>
        <v>*</v>
      </c>
      <c r="I38" s="11" t="str">
        <f>[34]Fevereiro!$I$12</f>
        <v>*</v>
      </c>
      <c r="J38" s="11" t="str">
        <f>[34]Fevereiro!$I$13</f>
        <v>*</v>
      </c>
      <c r="K38" s="11" t="str">
        <f>[34]Fevereiro!$I$14</f>
        <v>*</v>
      </c>
      <c r="L38" s="11" t="str">
        <f>[34]Fevereiro!$I$15</f>
        <v>*</v>
      </c>
      <c r="M38" s="11" t="str">
        <f>[34]Fevereiro!$I$16</f>
        <v>*</v>
      </c>
      <c r="N38" s="11" t="str">
        <f>[34]Fevereiro!$I$17</f>
        <v>*</v>
      </c>
      <c r="O38" s="11" t="str">
        <f>[34]Fevereiro!$I$18</f>
        <v>*</v>
      </c>
      <c r="P38" s="11" t="str">
        <f>[34]Fevereiro!$I$19</f>
        <v>*</v>
      </c>
      <c r="Q38" s="106" t="str">
        <f>[34]Fevereiro!$I$20</f>
        <v>*</v>
      </c>
      <c r="R38" s="106" t="str">
        <f>[34]Fevereiro!$I$21</f>
        <v>*</v>
      </c>
      <c r="S38" s="106" t="str">
        <f>[34]Fevereiro!$I$22</f>
        <v>*</v>
      </c>
      <c r="T38" s="106" t="str">
        <f>[34]Fevereiro!$I$23</f>
        <v>*</v>
      </c>
      <c r="U38" s="106" t="str">
        <f>[34]Fevereiro!$I$24</f>
        <v>*</v>
      </c>
      <c r="V38" s="106" t="str">
        <f>[34]Fevereiro!$I$25</f>
        <v>*</v>
      </c>
      <c r="W38" s="106" t="str">
        <f>[34]Fevereiro!$I$26</f>
        <v>*</v>
      </c>
      <c r="X38" s="106" t="str">
        <f>[34]Fevereiro!$I$27</f>
        <v>*</v>
      </c>
      <c r="Y38" s="106" t="str">
        <f>[34]Fevereiro!$I$28</f>
        <v>*</v>
      </c>
      <c r="Z38" s="106" t="str">
        <f>[34]Fevereiro!$I$29</f>
        <v>*</v>
      </c>
      <c r="AA38" s="106" t="str">
        <f>[34]Fevereiro!$I$30</f>
        <v>*</v>
      </c>
      <c r="AB38" s="106" t="str">
        <f>[34]Fevereiro!$I$31</f>
        <v>*</v>
      </c>
      <c r="AC38" s="106" t="str">
        <f>[34]Fevereiro!$I$32</f>
        <v>*</v>
      </c>
      <c r="AD38" s="100" t="str">
        <f>[1]Fevereiro!$I$33</f>
        <v>*</v>
      </c>
      <c r="AF38" t="s">
        <v>35</v>
      </c>
      <c r="AG38" t="s">
        <v>35</v>
      </c>
    </row>
    <row r="39" spans="1:35" x14ac:dyDescent="0.2">
      <c r="A39" s="54" t="s">
        <v>15</v>
      </c>
      <c r="B39" s="101" t="str">
        <f>[35]Fevereiro!$I$5</f>
        <v>*</v>
      </c>
      <c r="C39" s="101" t="str">
        <f>[35]Fevereiro!$I$6</f>
        <v>*</v>
      </c>
      <c r="D39" s="101" t="str">
        <f>[35]Fevereiro!$I$7</f>
        <v>*</v>
      </c>
      <c r="E39" s="101" t="str">
        <f>[35]Fevereiro!$I$8</f>
        <v>*</v>
      </c>
      <c r="F39" s="101" t="str">
        <f>[35]Fevereiro!$I$9</f>
        <v>*</v>
      </c>
      <c r="G39" s="101" t="str">
        <f>[35]Fevereiro!$I$10</f>
        <v>*</v>
      </c>
      <c r="H39" s="101" t="str">
        <f>[35]Fevereiro!$I$11</f>
        <v>*</v>
      </c>
      <c r="I39" s="101" t="str">
        <f>[35]Fevereiro!$I$12</f>
        <v>*</v>
      </c>
      <c r="J39" s="101" t="str">
        <f>[35]Fevereiro!$I$13</f>
        <v>*</v>
      </c>
      <c r="K39" s="101" t="str">
        <f>[35]Fevereiro!$I$14</f>
        <v>*</v>
      </c>
      <c r="L39" s="101" t="str">
        <f>[35]Fevereiro!$I$15</f>
        <v>*</v>
      </c>
      <c r="M39" s="101" t="str">
        <f>[35]Fevereiro!$I$16</f>
        <v>*</v>
      </c>
      <c r="N39" s="101" t="str">
        <f>[35]Fevereiro!$I$17</f>
        <v>*</v>
      </c>
      <c r="O39" s="101" t="str">
        <f>[35]Fevereiro!$I$18</f>
        <v>*</v>
      </c>
      <c r="P39" s="101" t="str">
        <f>[35]Fevereiro!$I$19</f>
        <v>*</v>
      </c>
      <c r="Q39" s="101" t="str">
        <f>[35]Fevereiro!$I$20</f>
        <v>*</v>
      </c>
      <c r="R39" s="101" t="str">
        <f>[35]Fevereiro!$I$21</f>
        <v>*</v>
      </c>
      <c r="S39" s="101" t="str">
        <f>[35]Fevereiro!$I$22</f>
        <v>*</v>
      </c>
      <c r="T39" s="101" t="str">
        <f>[35]Fevereiro!$I$23</f>
        <v>*</v>
      </c>
      <c r="U39" s="101" t="str">
        <f>[35]Fevereiro!$I$24</f>
        <v>*</v>
      </c>
      <c r="V39" s="101" t="str">
        <f>[35]Fevereiro!$I$25</f>
        <v>*</v>
      </c>
      <c r="W39" s="101" t="str">
        <f>[35]Fevereiro!$I$26</f>
        <v>*</v>
      </c>
      <c r="X39" s="101" t="str">
        <f>[35]Fevereiro!$I$27</f>
        <v>*</v>
      </c>
      <c r="Y39" s="101" t="str">
        <f>[35]Fevereiro!$I$28</f>
        <v>*</v>
      </c>
      <c r="Z39" s="101" t="str">
        <f>[35]Fevereiro!$I$29</f>
        <v>*</v>
      </c>
      <c r="AA39" s="101" t="str">
        <f>[35]Fevereiro!$I$30</f>
        <v>*</v>
      </c>
      <c r="AB39" s="101" t="str">
        <f>[35]Fevereiro!$I$31</f>
        <v>*</v>
      </c>
      <c r="AC39" s="101" t="str">
        <f>[35]Fevereiro!$I$32</f>
        <v>*</v>
      </c>
      <c r="AD39" s="100" t="str">
        <f>[1]Fevereiro!$I$33</f>
        <v>*</v>
      </c>
      <c r="AG39" t="s">
        <v>35</v>
      </c>
    </row>
    <row r="40" spans="1:35" x14ac:dyDescent="0.2">
      <c r="A40" s="54" t="s">
        <v>16</v>
      </c>
      <c r="B40" s="102" t="str">
        <f>[36]Fevereiro!$I$5</f>
        <v>*</v>
      </c>
      <c r="C40" s="102" t="str">
        <f>[36]Fevereiro!$I$6</f>
        <v>*</v>
      </c>
      <c r="D40" s="102" t="str">
        <f>[36]Fevereiro!$I$7</f>
        <v>*</v>
      </c>
      <c r="E40" s="102" t="str">
        <f>[36]Fevereiro!$I$8</f>
        <v>*</v>
      </c>
      <c r="F40" s="102" t="str">
        <f>[36]Fevereiro!$I$9</f>
        <v>*</v>
      </c>
      <c r="G40" s="102" t="str">
        <f>[36]Fevereiro!$I$10</f>
        <v>*</v>
      </c>
      <c r="H40" s="102" t="str">
        <f>[36]Fevereiro!$I$11</f>
        <v>*</v>
      </c>
      <c r="I40" s="102" t="str">
        <f>[36]Fevereiro!$I$12</f>
        <v>*</v>
      </c>
      <c r="J40" s="102" t="str">
        <f>[36]Fevereiro!$I$13</f>
        <v>*</v>
      </c>
      <c r="K40" s="102" t="str">
        <f>[36]Fevereiro!$I$14</f>
        <v>*</v>
      </c>
      <c r="L40" s="102" t="str">
        <f>[36]Fevereiro!$I$15</f>
        <v>*</v>
      </c>
      <c r="M40" s="102" t="str">
        <f>[36]Fevereiro!$I$16</f>
        <v>*</v>
      </c>
      <c r="N40" s="102" t="str">
        <f>[36]Fevereiro!$I$17</f>
        <v>*</v>
      </c>
      <c r="O40" s="102" t="str">
        <f>[36]Fevereiro!$I$18</f>
        <v>*</v>
      </c>
      <c r="P40" s="102" t="str">
        <f>[36]Fevereiro!$I$19</f>
        <v>*</v>
      </c>
      <c r="Q40" s="102" t="str">
        <f>[36]Fevereiro!$I$20</f>
        <v>*</v>
      </c>
      <c r="R40" s="102" t="str">
        <f>[36]Fevereiro!$I$21</f>
        <v>*</v>
      </c>
      <c r="S40" s="102" t="str">
        <f>[36]Fevereiro!$I$22</f>
        <v>*</v>
      </c>
      <c r="T40" s="102" t="str">
        <f>[36]Fevereiro!$I$23</f>
        <v>*</v>
      </c>
      <c r="U40" s="102" t="str">
        <f>[36]Fevereiro!$I$24</f>
        <v>*</v>
      </c>
      <c r="V40" s="102" t="str">
        <f>[36]Fevereiro!$I$25</f>
        <v>*</v>
      </c>
      <c r="W40" s="102" t="str">
        <f>[36]Fevereiro!$I$26</f>
        <v>*</v>
      </c>
      <c r="X40" s="102" t="str">
        <f>[36]Fevereiro!$I$27</f>
        <v>*</v>
      </c>
      <c r="Y40" s="102" t="str">
        <f>[36]Fevereiro!$I$28</f>
        <v>*</v>
      </c>
      <c r="Z40" s="102" t="str">
        <f>[36]Fevereiro!$I$29</f>
        <v>*</v>
      </c>
      <c r="AA40" s="102" t="str">
        <f>[36]Fevereiro!$I$30</f>
        <v>*</v>
      </c>
      <c r="AB40" s="102" t="str">
        <f>[36]Fevereiro!$I$31</f>
        <v>*</v>
      </c>
      <c r="AC40" s="102" t="str">
        <f>[36]Fevereiro!$I$32</f>
        <v>*</v>
      </c>
      <c r="AD40" s="100" t="str">
        <f>[1]Fevereiro!$I$33</f>
        <v>*</v>
      </c>
      <c r="AE40" t="s">
        <v>35</v>
      </c>
      <c r="AF40" t="s">
        <v>35</v>
      </c>
    </row>
    <row r="41" spans="1:35" x14ac:dyDescent="0.2">
      <c r="A41" s="54" t="s">
        <v>160</v>
      </c>
      <c r="B41" s="101" t="str">
        <f>[37]Fevereiro!$I$5</f>
        <v>*</v>
      </c>
      <c r="C41" s="101" t="str">
        <f>[37]Fevereiro!$I$6</f>
        <v>*</v>
      </c>
      <c r="D41" s="101" t="str">
        <f>[37]Fevereiro!$I$7</f>
        <v>*</v>
      </c>
      <c r="E41" s="101" t="str">
        <f>[37]Fevereiro!$I$8</f>
        <v>*</v>
      </c>
      <c r="F41" s="101" t="str">
        <f>[37]Fevereiro!$I$9</f>
        <v>*</v>
      </c>
      <c r="G41" s="101" t="str">
        <f>[37]Fevereiro!$I$10</f>
        <v>*</v>
      </c>
      <c r="H41" s="101" t="str">
        <f>[37]Fevereiro!$I$11</f>
        <v>*</v>
      </c>
      <c r="I41" s="101" t="str">
        <f>[37]Fevereiro!$I$12</f>
        <v>*</v>
      </c>
      <c r="J41" s="101" t="str">
        <f>[37]Fevereiro!$I$13</f>
        <v>*</v>
      </c>
      <c r="K41" s="101" t="str">
        <f>[37]Fevereiro!$I$14</f>
        <v>*</v>
      </c>
      <c r="L41" s="101" t="str">
        <f>[37]Fevereiro!$I$15</f>
        <v>*</v>
      </c>
      <c r="M41" s="101" t="str">
        <f>[37]Fevereiro!$I$16</f>
        <v>*</v>
      </c>
      <c r="N41" s="101" t="str">
        <f>[37]Fevereiro!$I$17</f>
        <v>*</v>
      </c>
      <c r="O41" s="101" t="str">
        <f>[37]Fevereiro!$I$18</f>
        <v>*</v>
      </c>
      <c r="P41" s="101" t="str">
        <f>[37]Fevereiro!$I$19</f>
        <v>*</v>
      </c>
      <c r="Q41" s="101" t="str">
        <f>[37]Fevereiro!$I$20</f>
        <v>*</v>
      </c>
      <c r="R41" s="101" t="str">
        <f>[37]Fevereiro!$I$21</f>
        <v>*</v>
      </c>
      <c r="S41" s="101" t="str">
        <f>[37]Fevereiro!$I$22</f>
        <v>*</v>
      </c>
      <c r="T41" s="106" t="str">
        <f>[37]Fevereiro!$I$23</f>
        <v>*</v>
      </c>
      <c r="U41" s="106" t="str">
        <f>[37]Fevereiro!$I$24</f>
        <v>*</v>
      </c>
      <c r="V41" s="106" t="str">
        <f>[37]Fevereiro!$I$25</f>
        <v>*</v>
      </c>
      <c r="W41" s="106" t="str">
        <f>[37]Fevereiro!$I$26</f>
        <v>*</v>
      </c>
      <c r="X41" s="106" t="str">
        <f>[37]Fevereiro!$I$27</f>
        <v>*</v>
      </c>
      <c r="Y41" s="106" t="str">
        <f>[37]Fevereiro!$I$28</f>
        <v>*</v>
      </c>
      <c r="Z41" s="106" t="str">
        <f>[37]Fevereiro!$I$29</f>
        <v>*</v>
      </c>
      <c r="AA41" s="106" t="str">
        <f>[37]Fevereiro!$I$30</f>
        <v>*</v>
      </c>
      <c r="AB41" s="106" t="str">
        <f>[37]Fevereiro!$I$31</f>
        <v>*</v>
      </c>
      <c r="AC41" s="106" t="str">
        <f>[37]Fevereiro!$I$32</f>
        <v>*</v>
      </c>
      <c r="AD41" s="100" t="str">
        <f>[1]Fevereiro!$I$33</f>
        <v>*</v>
      </c>
      <c r="AF41" t="s">
        <v>35</v>
      </c>
    </row>
    <row r="42" spans="1:35" x14ac:dyDescent="0.2">
      <c r="A42" s="54" t="s">
        <v>17</v>
      </c>
      <c r="B42" s="101" t="str">
        <f>[38]Fevereiro!$I$5</f>
        <v>*</v>
      </c>
      <c r="C42" s="101" t="str">
        <f>[38]Fevereiro!$I$6</f>
        <v>*</v>
      </c>
      <c r="D42" s="101" t="str">
        <f>[38]Fevereiro!$I$7</f>
        <v>*</v>
      </c>
      <c r="E42" s="101" t="str">
        <f>[38]Fevereiro!$I$8</f>
        <v>*</v>
      </c>
      <c r="F42" s="101" t="str">
        <f>[38]Fevereiro!$I$9</f>
        <v>*</v>
      </c>
      <c r="G42" s="101" t="str">
        <f>[38]Fevereiro!$I$10</f>
        <v>*</v>
      </c>
      <c r="H42" s="101" t="str">
        <f>[38]Fevereiro!$I$11</f>
        <v>*</v>
      </c>
      <c r="I42" s="101" t="str">
        <f>[38]Fevereiro!$I$12</f>
        <v>*</v>
      </c>
      <c r="J42" s="101" t="str">
        <f>[38]Fevereiro!$I$13</f>
        <v>*</v>
      </c>
      <c r="K42" s="101" t="str">
        <f>[38]Fevereiro!$I$14</f>
        <v>*</v>
      </c>
      <c r="L42" s="101" t="str">
        <f>[38]Fevereiro!$I$15</f>
        <v>*</v>
      </c>
      <c r="M42" s="101" t="str">
        <f>[38]Fevereiro!$I$16</f>
        <v>*</v>
      </c>
      <c r="N42" s="101" t="str">
        <f>[38]Fevereiro!$I$17</f>
        <v>*</v>
      </c>
      <c r="O42" s="101" t="str">
        <f>[38]Fevereiro!$I$18</f>
        <v>*</v>
      </c>
      <c r="P42" s="101" t="str">
        <f>[38]Fevereiro!$I$19</f>
        <v>*</v>
      </c>
      <c r="Q42" s="101" t="str">
        <f>[38]Fevereiro!$I$20</f>
        <v>*</v>
      </c>
      <c r="R42" s="101" t="str">
        <f>[38]Fevereiro!$I$21</f>
        <v>*</v>
      </c>
      <c r="S42" s="101" t="str">
        <f>[38]Fevereiro!$I$22</f>
        <v>*</v>
      </c>
      <c r="T42" s="101" t="str">
        <f>[38]Fevereiro!$I$23</f>
        <v>*</v>
      </c>
      <c r="U42" s="101" t="str">
        <f>[38]Fevereiro!$I$24</f>
        <v>*</v>
      </c>
      <c r="V42" s="101" t="str">
        <f>[38]Fevereiro!$I$25</f>
        <v>*</v>
      </c>
      <c r="W42" s="101" t="str">
        <f>[38]Fevereiro!$I$26</f>
        <v>*</v>
      </c>
      <c r="X42" s="101" t="str">
        <f>[38]Fevereiro!$I$27</f>
        <v>*</v>
      </c>
      <c r="Y42" s="101" t="str">
        <f>[38]Fevereiro!$I$28</f>
        <v>*</v>
      </c>
      <c r="Z42" s="101" t="str">
        <f>[38]Fevereiro!$I$29</f>
        <v>*</v>
      </c>
      <c r="AA42" s="101" t="str">
        <f>[38]Fevereiro!$I$30</f>
        <v>*</v>
      </c>
      <c r="AB42" s="101" t="str">
        <f>[38]Fevereiro!$I$31</f>
        <v>*</v>
      </c>
      <c r="AC42" s="101" t="str">
        <f>[38]Fevereiro!$I$32</f>
        <v>*</v>
      </c>
      <c r="AD42" s="100" t="str">
        <f>[1]Fevereiro!$I$33</f>
        <v>*</v>
      </c>
    </row>
    <row r="43" spans="1:35" x14ac:dyDescent="0.2">
      <c r="A43" s="54" t="s">
        <v>142</v>
      </c>
      <c r="B43" s="11" t="str">
        <f>[39]Fevereiro!$I$5</f>
        <v>*</v>
      </c>
      <c r="C43" s="11" t="str">
        <f>[39]Fevereiro!$I$6</f>
        <v>*</v>
      </c>
      <c r="D43" s="11" t="str">
        <f>[39]Fevereiro!$I$7</f>
        <v>*</v>
      </c>
      <c r="E43" s="11" t="str">
        <f>[39]Fevereiro!$I$8</f>
        <v>*</v>
      </c>
      <c r="F43" s="11" t="str">
        <f>[39]Fevereiro!$I$9</f>
        <v>*</v>
      </c>
      <c r="G43" s="11" t="str">
        <f>[39]Fevereiro!$I$10</f>
        <v>*</v>
      </c>
      <c r="H43" s="11" t="str">
        <f>[39]Fevereiro!$I$11</f>
        <v>*</v>
      </c>
      <c r="I43" s="11" t="str">
        <f>[39]Fevereiro!$I$12</f>
        <v>*</v>
      </c>
      <c r="J43" s="11" t="str">
        <f>[39]Fevereiro!$I$13</f>
        <v>*</v>
      </c>
      <c r="K43" s="11" t="str">
        <f>[39]Fevereiro!$I$14</f>
        <v>*</v>
      </c>
      <c r="L43" s="11" t="str">
        <f>[39]Fevereiro!$I$15</f>
        <v>*</v>
      </c>
      <c r="M43" s="11" t="str">
        <f>[39]Fevereiro!$I$16</f>
        <v>*</v>
      </c>
      <c r="N43" s="11" t="str">
        <f>[39]Fevereiro!$I$17</f>
        <v>*</v>
      </c>
      <c r="O43" s="11" t="str">
        <f>[39]Fevereiro!$I$18</f>
        <v>*</v>
      </c>
      <c r="P43" s="11" t="str">
        <f>[39]Fevereiro!$I$19</f>
        <v>*</v>
      </c>
      <c r="Q43" s="11" t="str">
        <f>[39]Fevereiro!$I$20</f>
        <v>*</v>
      </c>
      <c r="R43" s="11" t="str">
        <f>[39]Fevereiro!$I$21</f>
        <v>*</v>
      </c>
      <c r="S43" s="11" t="str">
        <f>[39]Fevereiro!$I$22</f>
        <v>*</v>
      </c>
      <c r="T43" s="106" t="str">
        <f>[39]Fevereiro!$I$23</f>
        <v>*</v>
      </c>
      <c r="U43" s="106" t="str">
        <f>[39]Fevereiro!$I$24</f>
        <v>*</v>
      </c>
      <c r="V43" s="106" t="str">
        <f>[39]Fevereiro!$I$25</f>
        <v>*</v>
      </c>
      <c r="W43" s="106" t="str">
        <f>[39]Fevereiro!$I$26</f>
        <v>*</v>
      </c>
      <c r="X43" s="106" t="str">
        <f>[39]Fevereiro!$I$27</f>
        <v>*</v>
      </c>
      <c r="Y43" s="106" t="str">
        <f>[39]Fevereiro!$I$28</f>
        <v>*</v>
      </c>
      <c r="Z43" s="106" t="str">
        <f>[39]Fevereiro!$I$29</f>
        <v>*</v>
      </c>
      <c r="AA43" s="106" t="str">
        <f>[39]Fevereiro!$I$30</f>
        <v>*</v>
      </c>
      <c r="AB43" s="106" t="str">
        <f>[39]Fevereiro!$I$31</f>
        <v>*</v>
      </c>
      <c r="AC43" s="106" t="str">
        <f>[39]Fevereiro!$I$32</f>
        <v>*</v>
      </c>
      <c r="AD43" s="100" t="str">
        <f>[1]Fevereiro!$I$33</f>
        <v>*</v>
      </c>
      <c r="AF43" t="s">
        <v>35</v>
      </c>
      <c r="AG43" t="s">
        <v>35</v>
      </c>
      <c r="AH43" t="s">
        <v>35</v>
      </c>
    </row>
    <row r="44" spans="1:35" x14ac:dyDescent="0.2">
      <c r="A44" s="54" t="s">
        <v>18</v>
      </c>
      <c r="B44" s="101" t="str">
        <f>[40]Fevereiro!$I$5</f>
        <v>*</v>
      </c>
      <c r="C44" s="101" t="str">
        <f>[40]Fevereiro!$I$6</f>
        <v>*</v>
      </c>
      <c r="D44" s="101" t="str">
        <f>[40]Fevereiro!$I$7</f>
        <v>*</v>
      </c>
      <c r="E44" s="101" t="str">
        <f>[40]Fevereiro!$I$8</f>
        <v>*</v>
      </c>
      <c r="F44" s="101" t="str">
        <f>[40]Fevereiro!$I$9</f>
        <v>*</v>
      </c>
      <c r="G44" s="101" t="str">
        <f>[40]Fevereiro!$I$10</f>
        <v>*</v>
      </c>
      <c r="H44" s="101" t="str">
        <f>[40]Fevereiro!$I$11</f>
        <v>*</v>
      </c>
      <c r="I44" s="101" t="str">
        <f>[40]Fevereiro!$I$12</f>
        <v>*</v>
      </c>
      <c r="J44" s="101" t="str">
        <f>[40]Fevereiro!$I$13</f>
        <v>*</v>
      </c>
      <c r="K44" s="101" t="str">
        <f>[40]Fevereiro!$I$14</f>
        <v>*</v>
      </c>
      <c r="L44" s="101" t="str">
        <f>[40]Fevereiro!$I$15</f>
        <v>*</v>
      </c>
      <c r="M44" s="101" t="str">
        <f>[40]Fevereiro!$I$16</f>
        <v>*</v>
      </c>
      <c r="N44" s="101" t="str">
        <f>[40]Fevereiro!$I$17</f>
        <v>*</v>
      </c>
      <c r="O44" s="101" t="str">
        <f>[40]Fevereiro!$I$18</f>
        <v>*</v>
      </c>
      <c r="P44" s="101" t="str">
        <f>[40]Fevereiro!$I$19</f>
        <v>*</v>
      </c>
      <c r="Q44" s="101" t="str">
        <f>[40]Fevereiro!$I$20</f>
        <v>*</v>
      </c>
      <c r="R44" s="101" t="str">
        <f>[40]Fevereiro!$I$21</f>
        <v>*</v>
      </c>
      <c r="S44" s="101" t="str">
        <f>[40]Fevereiro!$I$22</f>
        <v>*</v>
      </c>
      <c r="T44" s="101" t="str">
        <f>[40]Fevereiro!$I$23</f>
        <v>*</v>
      </c>
      <c r="U44" s="101" t="str">
        <f>[40]Fevereiro!$I$24</f>
        <v>*</v>
      </c>
      <c r="V44" s="101" t="str">
        <f>[40]Fevereiro!$I$25</f>
        <v>*</v>
      </c>
      <c r="W44" s="101" t="str">
        <f>[40]Fevereiro!$I$26</f>
        <v>*</v>
      </c>
      <c r="X44" s="101" t="str">
        <f>[40]Fevereiro!$I$27</f>
        <v>*</v>
      </c>
      <c r="Y44" s="101" t="str">
        <f>[40]Fevereiro!$I$28</f>
        <v>*</v>
      </c>
      <c r="Z44" s="101" t="str">
        <f>[40]Fevereiro!$I$29</f>
        <v>*</v>
      </c>
      <c r="AA44" s="101" t="str">
        <f>[40]Fevereiro!$I$30</f>
        <v>*</v>
      </c>
      <c r="AB44" s="101" t="str">
        <f>[40]Fevereiro!$I$31</f>
        <v>*</v>
      </c>
      <c r="AC44" s="101" t="str">
        <f>[40]Fevereiro!$I$32</f>
        <v>*</v>
      </c>
      <c r="AD44" s="100" t="str">
        <f>[1]Fevereiro!$I$33</f>
        <v>*</v>
      </c>
      <c r="AF44" t="s">
        <v>35</v>
      </c>
      <c r="AG44" t="s">
        <v>35</v>
      </c>
      <c r="AH44" t="s">
        <v>35</v>
      </c>
    </row>
    <row r="45" spans="1:35" x14ac:dyDescent="0.2">
      <c r="A45" s="109" t="s">
        <v>147</v>
      </c>
      <c r="B45" s="101" t="str">
        <f>[41]Fevereiro!$I$5</f>
        <v>*</v>
      </c>
      <c r="C45" s="101" t="str">
        <f>[41]Fevereiro!$I$6</f>
        <v>*</v>
      </c>
      <c r="D45" s="101" t="str">
        <f>[41]Fevereiro!$I$7</f>
        <v>*</v>
      </c>
      <c r="E45" s="101" t="str">
        <f>[41]Fevereiro!$I$8</f>
        <v>*</v>
      </c>
      <c r="F45" s="101" t="str">
        <f>[41]Fevereiro!$I$9</f>
        <v>*</v>
      </c>
      <c r="G45" s="101" t="str">
        <f>[41]Fevereiro!$I$10</f>
        <v>*</v>
      </c>
      <c r="H45" s="101" t="str">
        <f>[41]Fevereiro!$I$11</f>
        <v>*</v>
      </c>
      <c r="I45" s="101" t="str">
        <f>[41]Fevereiro!$I$12</f>
        <v>*</v>
      </c>
      <c r="J45" s="101" t="str">
        <f>[41]Fevereiro!$I$13</f>
        <v>*</v>
      </c>
      <c r="K45" s="101" t="str">
        <f>[41]Fevereiro!$I$14</f>
        <v>*</v>
      </c>
      <c r="L45" s="101" t="str">
        <f>[41]Fevereiro!$I$15</f>
        <v>*</v>
      </c>
      <c r="M45" s="101" t="str">
        <f>[41]Fevereiro!$I$16</f>
        <v>*</v>
      </c>
      <c r="N45" s="101" t="str">
        <f>[41]Fevereiro!$I$17</f>
        <v>*</v>
      </c>
      <c r="O45" s="101" t="str">
        <f>[41]Fevereiro!$I$18</f>
        <v>*</v>
      </c>
      <c r="P45" s="101" t="str">
        <f>[41]Fevereiro!$I$19</f>
        <v>*</v>
      </c>
      <c r="Q45" s="101" t="str">
        <f>[41]Fevereiro!$I$20</f>
        <v>*</v>
      </c>
      <c r="R45" s="101" t="str">
        <f>[41]Fevereiro!$I$21</f>
        <v>*</v>
      </c>
      <c r="S45" s="101" t="str">
        <f>[41]Fevereiro!$I$22</f>
        <v>*</v>
      </c>
      <c r="T45" s="106" t="str">
        <f>[41]Fevereiro!$I$23</f>
        <v>*</v>
      </c>
      <c r="U45" s="106" t="str">
        <f>[41]Fevereiro!$I$24</f>
        <v>*</v>
      </c>
      <c r="V45" s="106" t="str">
        <f>[41]Fevereiro!$I$25</f>
        <v>*</v>
      </c>
      <c r="W45" s="106" t="str">
        <f>[41]Fevereiro!$I$26</f>
        <v>*</v>
      </c>
      <c r="X45" s="106" t="str">
        <f>[41]Fevereiro!$I$27</f>
        <v>*</v>
      </c>
      <c r="Y45" s="106" t="str">
        <f>[41]Fevereiro!$I$28</f>
        <v>*</v>
      </c>
      <c r="Z45" s="106" t="str">
        <f>[41]Fevereiro!$I$29</f>
        <v>*</v>
      </c>
      <c r="AA45" s="106" t="str">
        <f>[41]Fevereiro!$I$30</f>
        <v>*</v>
      </c>
      <c r="AB45" s="106" t="str">
        <f>[41]Fevereiro!$I$31</f>
        <v>*</v>
      </c>
      <c r="AC45" s="106" t="str">
        <f>[41]Fevereiro!$I$32</f>
        <v>*</v>
      </c>
      <c r="AD45" s="100" t="str">
        <f>[1]Fevereiro!$I$33</f>
        <v>*</v>
      </c>
      <c r="AE45" t="s">
        <v>35</v>
      </c>
      <c r="AF45" t="s">
        <v>35</v>
      </c>
      <c r="AG45" t="s">
        <v>35</v>
      </c>
      <c r="AH45" t="s">
        <v>214</v>
      </c>
    </row>
    <row r="46" spans="1:35" x14ac:dyDescent="0.2">
      <c r="A46" s="54" t="s">
        <v>19</v>
      </c>
      <c r="B46" s="101" t="str">
        <f>[42]Fevereiro!$I$5</f>
        <v>*</v>
      </c>
      <c r="C46" s="101" t="str">
        <f>[42]Fevereiro!$I$6</f>
        <v>*</v>
      </c>
      <c r="D46" s="101" t="str">
        <f>[42]Fevereiro!$I$7</f>
        <v>*</v>
      </c>
      <c r="E46" s="101" t="str">
        <f>[42]Fevereiro!$I$8</f>
        <v>*</v>
      </c>
      <c r="F46" s="101" t="str">
        <f>[42]Fevereiro!$I$9</f>
        <v>*</v>
      </c>
      <c r="G46" s="101" t="str">
        <f>[42]Fevereiro!$I$10</f>
        <v>*</v>
      </c>
      <c r="H46" s="101" t="str">
        <f>[42]Fevereiro!$I$11</f>
        <v>*</v>
      </c>
      <c r="I46" s="101" t="str">
        <f>[42]Fevereiro!$I$12</f>
        <v>*</v>
      </c>
      <c r="J46" s="101" t="str">
        <f>[42]Fevereiro!$I$13</f>
        <v>*</v>
      </c>
      <c r="K46" s="101" t="str">
        <f>[42]Fevereiro!$I$14</f>
        <v>*</v>
      </c>
      <c r="L46" s="101" t="str">
        <f>[42]Fevereiro!$I$15</f>
        <v>*</v>
      </c>
      <c r="M46" s="101" t="str">
        <f>[42]Fevereiro!$I$16</f>
        <v>*</v>
      </c>
      <c r="N46" s="101" t="str">
        <f>[42]Fevereiro!$I$17</f>
        <v>*</v>
      </c>
      <c r="O46" s="101" t="str">
        <f>[42]Fevereiro!$I$18</f>
        <v>*</v>
      </c>
      <c r="P46" s="101" t="str">
        <f>[42]Fevereiro!$I$19</f>
        <v>*</v>
      </c>
      <c r="Q46" s="101" t="str">
        <f>[42]Fevereiro!$I$20</f>
        <v>*</v>
      </c>
      <c r="R46" s="101" t="str">
        <f>[42]Fevereiro!$I$21</f>
        <v>*</v>
      </c>
      <c r="S46" s="101" t="str">
        <f>[42]Fevereiro!$I$22</f>
        <v>*</v>
      </c>
      <c r="T46" s="101" t="str">
        <f>[42]Fevereiro!$I$23</f>
        <v>*</v>
      </c>
      <c r="U46" s="101" t="str">
        <f>[42]Fevereiro!$I$24</f>
        <v>*</v>
      </c>
      <c r="V46" s="101" t="str">
        <f>[42]Fevereiro!$I$25</f>
        <v>*</v>
      </c>
      <c r="W46" s="101" t="str">
        <f>[42]Fevereiro!$I$26</f>
        <v>*</v>
      </c>
      <c r="X46" s="101" t="str">
        <f>[42]Fevereiro!$I$27</f>
        <v>*</v>
      </c>
      <c r="Y46" s="101" t="str">
        <f>[42]Fevereiro!$I$28</f>
        <v>*</v>
      </c>
      <c r="Z46" s="101" t="str">
        <f>[42]Fevereiro!$I$29</f>
        <v>*</v>
      </c>
      <c r="AA46" s="101" t="str">
        <f>[42]Fevereiro!$I$30</f>
        <v>*</v>
      </c>
      <c r="AB46" s="101" t="str">
        <f>[42]Fevereiro!$I$31</f>
        <v>*</v>
      </c>
      <c r="AC46" s="101" t="str">
        <f>[42]Fevereiro!$I$32</f>
        <v>*</v>
      </c>
      <c r="AD46" s="100" t="str">
        <f>[1]Fevereiro!$I$33</f>
        <v>*</v>
      </c>
      <c r="AF46" t="s">
        <v>35</v>
      </c>
    </row>
    <row r="47" spans="1:35" x14ac:dyDescent="0.2">
      <c r="A47" s="54" t="s">
        <v>23</v>
      </c>
      <c r="B47" s="101" t="str">
        <f>[43]Fevereiro!$I$5</f>
        <v>*</v>
      </c>
      <c r="C47" s="101" t="str">
        <f>[43]Fevereiro!$I$6</f>
        <v>*</v>
      </c>
      <c r="D47" s="101" t="str">
        <f>[43]Fevereiro!$I$7</f>
        <v>*</v>
      </c>
      <c r="E47" s="101" t="str">
        <f>[43]Fevereiro!$I$8</f>
        <v>*</v>
      </c>
      <c r="F47" s="101" t="str">
        <f>[43]Fevereiro!$I$9</f>
        <v>*</v>
      </c>
      <c r="G47" s="101" t="str">
        <f>[43]Fevereiro!$I$10</f>
        <v>*</v>
      </c>
      <c r="H47" s="101" t="str">
        <f>[43]Fevereiro!$I$11</f>
        <v>*</v>
      </c>
      <c r="I47" s="101" t="str">
        <f>[43]Fevereiro!$I$12</f>
        <v>*</v>
      </c>
      <c r="J47" s="101" t="str">
        <f>[43]Fevereiro!$I$13</f>
        <v>*</v>
      </c>
      <c r="K47" s="101" t="str">
        <f>[43]Fevereiro!$I$14</f>
        <v>*</v>
      </c>
      <c r="L47" s="101" t="str">
        <f>[43]Fevereiro!$I$15</f>
        <v>*</v>
      </c>
      <c r="M47" s="101" t="str">
        <f>[43]Fevereiro!$I$16</f>
        <v>*</v>
      </c>
      <c r="N47" s="101" t="str">
        <f>[43]Fevereiro!$I$17</f>
        <v>*</v>
      </c>
      <c r="O47" s="101" t="str">
        <f>[43]Fevereiro!$I$18</f>
        <v>*</v>
      </c>
      <c r="P47" s="101" t="str">
        <f>[43]Fevereiro!$I$19</f>
        <v>*</v>
      </c>
      <c r="Q47" s="101" t="str">
        <f>[43]Fevereiro!$I$20</f>
        <v>*</v>
      </c>
      <c r="R47" s="101" t="str">
        <f>[43]Fevereiro!$I$21</f>
        <v>*</v>
      </c>
      <c r="S47" s="101" t="str">
        <f>[43]Fevereiro!$I$22</f>
        <v>*</v>
      </c>
      <c r="T47" s="101" t="str">
        <f>[43]Fevereiro!$I$23</f>
        <v>*</v>
      </c>
      <c r="U47" s="101" t="str">
        <f>[43]Fevereiro!$I$24</f>
        <v>*</v>
      </c>
      <c r="V47" s="101" t="str">
        <f>[43]Fevereiro!$I$25</f>
        <v>*</v>
      </c>
      <c r="W47" s="101" t="str">
        <f>[43]Fevereiro!$I$26</f>
        <v>*</v>
      </c>
      <c r="X47" s="101" t="str">
        <f>[43]Fevereiro!$I$27</f>
        <v>*</v>
      </c>
      <c r="Y47" s="101" t="str">
        <f>[43]Fevereiro!$I$28</f>
        <v>*</v>
      </c>
      <c r="Z47" s="101" t="str">
        <f>[43]Fevereiro!$I$29</f>
        <v>*</v>
      </c>
      <c r="AA47" s="101" t="str">
        <f>[43]Fevereiro!$I$30</f>
        <v>*</v>
      </c>
      <c r="AB47" s="101" t="str">
        <f>[43]Fevereiro!$I$31</f>
        <v>*</v>
      </c>
      <c r="AC47" s="101" t="str">
        <f>[43]Fevereiro!$I$32</f>
        <v>*</v>
      </c>
      <c r="AD47" s="100" t="str">
        <f>[1]Fevereiro!$I$33</f>
        <v>*</v>
      </c>
      <c r="AE47" t="s">
        <v>35</v>
      </c>
      <c r="AG47" t="s">
        <v>35</v>
      </c>
      <c r="AH47" t="s">
        <v>35</v>
      </c>
    </row>
    <row r="48" spans="1:35" x14ac:dyDescent="0.2">
      <c r="A48" s="54" t="s">
        <v>34</v>
      </c>
      <c r="B48" s="101" t="str">
        <f>[44]Fevereiro!$I$5</f>
        <v>*</v>
      </c>
      <c r="C48" s="101" t="str">
        <f>[44]Fevereiro!$I$6</f>
        <v>*</v>
      </c>
      <c r="D48" s="101" t="str">
        <f>[44]Fevereiro!$I$7</f>
        <v>*</v>
      </c>
      <c r="E48" s="101" t="str">
        <f>[44]Fevereiro!$I$8</f>
        <v>*</v>
      </c>
      <c r="F48" s="101" t="str">
        <f>[44]Fevereiro!$I$9</f>
        <v>*</v>
      </c>
      <c r="G48" s="101" t="str">
        <f>[44]Fevereiro!$I$10</f>
        <v>*</v>
      </c>
      <c r="H48" s="101" t="str">
        <f>[44]Fevereiro!$I$11</f>
        <v>*</v>
      </c>
      <c r="I48" s="101" t="str">
        <f>[44]Fevereiro!$I$12</f>
        <v>*</v>
      </c>
      <c r="J48" s="101" t="str">
        <f>[44]Fevereiro!$I$13</f>
        <v>*</v>
      </c>
      <c r="K48" s="101" t="str">
        <f>[44]Fevereiro!$I$14</f>
        <v>*</v>
      </c>
      <c r="L48" s="101" t="str">
        <f>[44]Fevereiro!$I$15</f>
        <v>*</v>
      </c>
      <c r="M48" s="101" t="str">
        <f>[44]Fevereiro!$I$16</f>
        <v>*</v>
      </c>
      <c r="N48" s="101" t="str">
        <f>[44]Fevereiro!$I$17</f>
        <v>*</v>
      </c>
      <c r="O48" s="101" t="str">
        <f>[44]Fevereiro!$I$18</f>
        <v>*</v>
      </c>
      <c r="P48" s="101" t="str">
        <f>[44]Fevereiro!$I$19</f>
        <v>*</v>
      </c>
      <c r="Q48" s="101" t="str">
        <f>[44]Fevereiro!$I$20</f>
        <v>*</v>
      </c>
      <c r="R48" s="101" t="str">
        <f>[44]Fevereiro!$I$21</f>
        <v>*</v>
      </c>
      <c r="S48" s="101" t="str">
        <f>[44]Fevereiro!$I$22</f>
        <v>*</v>
      </c>
      <c r="T48" s="101" t="str">
        <f>[44]Fevereiro!$I$23</f>
        <v>*</v>
      </c>
      <c r="U48" s="101" t="str">
        <f>[44]Fevereiro!$I$24</f>
        <v>*</v>
      </c>
      <c r="V48" s="101" t="str">
        <f>[44]Fevereiro!$I$25</f>
        <v>*</v>
      </c>
      <c r="W48" s="101" t="str">
        <f>[44]Fevereiro!$I$26</f>
        <v>*</v>
      </c>
      <c r="X48" s="101" t="str">
        <f>[44]Fevereiro!$I$27</f>
        <v>*</v>
      </c>
      <c r="Y48" s="101" t="str">
        <f>[44]Fevereiro!$I$28</f>
        <v>*</v>
      </c>
      <c r="Z48" s="101" t="str">
        <f>[44]Fevereiro!$I$29</f>
        <v>*</v>
      </c>
      <c r="AA48" s="101" t="str">
        <f>[44]Fevereiro!$I$30</f>
        <v>*</v>
      </c>
      <c r="AB48" s="101" t="str">
        <f>[44]Fevereiro!$I$31</f>
        <v>*</v>
      </c>
      <c r="AC48" s="101" t="str">
        <f>[44]Fevereiro!$I$32</f>
        <v>*</v>
      </c>
      <c r="AD48" s="100" t="str">
        <f>[1]Fevereiro!$I$33</f>
        <v>*</v>
      </c>
      <c r="AF48" t="s">
        <v>35</v>
      </c>
      <c r="AG48" t="s">
        <v>35</v>
      </c>
      <c r="AI48" t="s">
        <v>35</v>
      </c>
    </row>
    <row r="49" spans="1:34" ht="13.5" thickBot="1" x14ac:dyDescent="0.25">
      <c r="A49" s="54" t="s">
        <v>20</v>
      </c>
      <c r="B49" s="106" t="str">
        <f>[45]Fevereiro!$I$5</f>
        <v>*</v>
      </c>
      <c r="C49" s="106" t="str">
        <f>[45]Fevereiro!$I$6</f>
        <v>*</v>
      </c>
      <c r="D49" s="106" t="str">
        <f>[45]Fevereiro!$I$7</f>
        <v>*</v>
      </c>
      <c r="E49" s="106" t="str">
        <f>[45]Fevereiro!$I$8</f>
        <v>*</v>
      </c>
      <c r="F49" s="106" t="str">
        <f>[45]Fevereiro!$I$9</f>
        <v>*</v>
      </c>
      <c r="G49" s="106" t="str">
        <f>[45]Fevereiro!$I$10</f>
        <v>*</v>
      </c>
      <c r="H49" s="106" t="str">
        <f>[45]Fevereiro!$I$11</f>
        <v>*</v>
      </c>
      <c r="I49" s="106" t="str">
        <f>[45]Fevereiro!$I$12</f>
        <v>*</v>
      </c>
      <c r="J49" s="106" t="str">
        <f>[45]Fevereiro!$I$13</f>
        <v>*</v>
      </c>
      <c r="K49" s="106" t="str">
        <f>[45]Fevereiro!$I$14</f>
        <v>*</v>
      </c>
      <c r="L49" s="106" t="str">
        <f>[45]Fevereiro!$I$15</f>
        <v>*</v>
      </c>
      <c r="M49" s="106" t="str">
        <f>[45]Fevereiro!$I$16</f>
        <v>*</v>
      </c>
      <c r="N49" s="106" t="str">
        <f>[45]Fevereiro!$I$17</f>
        <v>*</v>
      </c>
      <c r="O49" s="106" t="str">
        <f>[45]Fevereiro!$I$18</f>
        <v>*</v>
      </c>
      <c r="P49" s="106" t="str">
        <f>[45]Fevereiro!$I$19</f>
        <v>*</v>
      </c>
      <c r="Q49" s="106" t="str">
        <f>[45]Fevereiro!$I$20</f>
        <v>*</v>
      </c>
      <c r="R49" s="106" t="str">
        <f>[45]Fevereiro!$I$21</f>
        <v>*</v>
      </c>
      <c r="S49" s="106" t="str">
        <f>[45]Fevereiro!$I$22</f>
        <v>*</v>
      </c>
      <c r="T49" s="106" t="str">
        <f>[45]Fevereiro!$I$23</f>
        <v>*</v>
      </c>
      <c r="U49" s="106" t="str">
        <f>[45]Fevereiro!$I$24</f>
        <v>*</v>
      </c>
      <c r="V49" s="106" t="str">
        <f>[45]Fevereiro!$I$25</f>
        <v>*</v>
      </c>
      <c r="W49" s="106" t="str">
        <f>[45]Fevereiro!$I$26</f>
        <v>*</v>
      </c>
      <c r="X49" s="106" t="str">
        <f>[45]Fevereiro!$I$27</f>
        <v>*</v>
      </c>
      <c r="Y49" s="106" t="str">
        <f>[45]Fevereiro!$I$28</f>
        <v>*</v>
      </c>
      <c r="Z49" s="106" t="str">
        <f>[45]Fevereiro!$I$29</f>
        <v>*</v>
      </c>
      <c r="AA49" s="106" t="str">
        <f>[45]Fevereiro!$I$30</f>
        <v>*</v>
      </c>
      <c r="AB49" s="106" t="str">
        <f>[45]Fevereiro!$I$31</f>
        <v>*</v>
      </c>
      <c r="AC49" s="106" t="str">
        <f>[45]Fevereiro!$I$32</f>
        <v>*</v>
      </c>
      <c r="AD49" s="100" t="str">
        <f>[1]Fevereiro!$I$33</f>
        <v>*</v>
      </c>
    </row>
    <row r="50" spans="1:34" s="5" customFormat="1" ht="17.100000000000001" customHeight="1" thickBot="1" x14ac:dyDescent="0.25">
      <c r="A50" s="83" t="s">
        <v>209</v>
      </c>
      <c r="B50" s="84" t="s">
        <v>211</v>
      </c>
      <c r="C50" s="84" t="s">
        <v>211</v>
      </c>
      <c r="D50" s="84" t="s">
        <v>211</v>
      </c>
      <c r="E50" s="84" t="s">
        <v>211</v>
      </c>
      <c r="F50" s="84" t="s">
        <v>211</v>
      </c>
      <c r="G50" s="84" t="s">
        <v>211</v>
      </c>
      <c r="H50" s="84" t="s">
        <v>211</v>
      </c>
      <c r="I50" s="84" t="s">
        <v>211</v>
      </c>
      <c r="J50" s="84" t="s">
        <v>211</v>
      </c>
      <c r="K50" s="84" t="s">
        <v>211</v>
      </c>
      <c r="L50" s="84" t="s">
        <v>211</v>
      </c>
      <c r="M50" s="84" t="s">
        <v>211</v>
      </c>
      <c r="N50" s="84" t="s">
        <v>211</v>
      </c>
      <c r="O50" s="84" t="s">
        <v>211</v>
      </c>
      <c r="P50" s="84" t="s">
        <v>211</v>
      </c>
      <c r="Q50" s="84" t="s">
        <v>211</v>
      </c>
      <c r="R50" s="84" t="s">
        <v>211</v>
      </c>
      <c r="S50" s="84" t="s">
        <v>211</v>
      </c>
      <c r="T50" s="84" t="s">
        <v>211</v>
      </c>
      <c r="U50" s="84" t="s">
        <v>211</v>
      </c>
      <c r="V50" s="84" t="s">
        <v>211</v>
      </c>
      <c r="W50" s="84" t="s">
        <v>211</v>
      </c>
      <c r="X50" s="84" t="s">
        <v>211</v>
      </c>
      <c r="Y50" s="84" t="s">
        <v>211</v>
      </c>
      <c r="Z50" s="84" t="s">
        <v>211</v>
      </c>
      <c r="AA50" s="84" t="s">
        <v>211</v>
      </c>
      <c r="AB50" s="84" t="s">
        <v>211</v>
      </c>
      <c r="AC50" s="84" t="s">
        <v>211</v>
      </c>
      <c r="AD50" s="95"/>
      <c r="AH50" s="5" t="s">
        <v>35</v>
      </c>
    </row>
    <row r="51" spans="1:34" s="8" customFormat="1" ht="13.5" thickBot="1" x14ac:dyDescent="0.25">
      <c r="A51" s="172" t="s">
        <v>208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00" t="str">
        <f>[1]Fevereiro!$I$33</f>
        <v>*</v>
      </c>
      <c r="AH51" s="8" t="s">
        <v>35</v>
      </c>
    </row>
    <row r="52" spans="1:34" x14ac:dyDescent="0.2">
      <c r="A52" s="111" t="s">
        <v>225</v>
      </c>
      <c r="B52" s="46"/>
      <c r="C52" s="46"/>
      <c r="D52" s="46"/>
      <c r="E52" s="46"/>
      <c r="F52" s="46"/>
      <c r="G52" s="46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76"/>
    </row>
    <row r="53" spans="1:34" x14ac:dyDescent="0.2">
      <c r="A53" s="112" t="s">
        <v>87</v>
      </c>
      <c r="B53" s="47"/>
      <c r="C53" s="47"/>
      <c r="D53" s="47"/>
      <c r="E53" s="47"/>
      <c r="F53" s="47"/>
      <c r="G53" s="47"/>
      <c r="H53" s="47"/>
      <c r="I53" s="47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53"/>
      <c r="U53" s="153"/>
      <c r="V53" s="153"/>
      <c r="W53" s="153"/>
      <c r="X53" s="153"/>
      <c r="Y53" s="104"/>
      <c r="Z53" s="104"/>
      <c r="AA53" s="104"/>
      <c r="AB53" s="104"/>
      <c r="AC53" s="104"/>
      <c r="AD53" s="76"/>
      <c r="AH53" t="s">
        <v>35</v>
      </c>
    </row>
    <row r="54" spans="1:34" x14ac:dyDescent="0.2">
      <c r="A54" s="48"/>
      <c r="B54" s="104"/>
      <c r="C54" s="104"/>
      <c r="D54" s="104"/>
      <c r="E54" s="104"/>
      <c r="F54" s="104"/>
      <c r="G54" s="104"/>
      <c r="H54" s="104"/>
      <c r="I54" s="104"/>
      <c r="J54" s="105"/>
      <c r="K54" s="105"/>
      <c r="L54" s="105"/>
      <c r="M54" s="105"/>
      <c r="N54" s="105"/>
      <c r="O54" s="105"/>
      <c r="P54" s="105"/>
      <c r="Q54" s="104"/>
      <c r="R54" s="104"/>
      <c r="S54" s="104"/>
      <c r="T54" s="154"/>
      <c r="U54" s="154"/>
      <c r="V54" s="154"/>
      <c r="W54" s="154"/>
      <c r="X54" s="154"/>
      <c r="Y54" s="104"/>
      <c r="Z54" s="104"/>
      <c r="AA54" s="104"/>
      <c r="AB54" s="104"/>
      <c r="AC54" s="104"/>
      <c r="AD54" s="76"/>
    </row>
    <row r="55" spans="1:34" x14ac:dyDescent="0.2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76"/>
    </row>
    <row r="56" spans="1:34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76"/>
    </row>
    <row r="57" spans="1:34" x14ac:dyDescent="0.2">
      <c r="A57" s="48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76"/>
    </row>
    <row r="58" spans="1:34" ht="13.5" thickBot="1" x14ac:dyDescent="0.25">
      <c r="A58" s="57"/>
      <c r="B58" s="58"/>
      <c r="C58" s="58"/>
      <c r="D58" s="58"/>
      <c r="E58" s="58"/>
      <c r="F58" s="58"/>
      <c r="G58" s="58" t="s">
        <v>35</v>
      </c>
      <c r="H58" s="58"/>
      <c r="I58" s="58"/>
      <c r="J58" s="58"/>
      <c r="K58" s="58"/>
      <c r="L58" s="58" t="s">
        <v>35</v>
      </c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77"/>
    </row>
    <row r="59" spans="1:34" x14ac:dyDescent="0.2">
      <c r="AD59" s="7"/>
    </row>
    <row r="62" spans="1:34" x14ac:dyDescent="0.2">
      <c r="V62" s="2" t="s">
        <v>35</v>
      </c>
    </row>
    <row r="66" spans="10:28" x14ac:dyDescent="0.2">
      <c r="Q66" s="2" t="s">
        <v>35</v>
      </c>
    </row>
    <row r="67" spans="10:28" x14ac:dyDescent="0.2">
      <c r="J67" s="2" t="s">
        <v>35</v>
      </c>
    </row>
    <row r="69" spans="10:28" x14ac:dyDescent="0.2">
      <c r="O69" s="2" t="s">
        <v>35</v>
      </c>
    </row>
    <row r="70" spans="10:28" x14ac:dyDescent="0.2">
      <c r="P70" s="2" t="s">
        <v>35</v>
      </c>
      <c r="AB70" s="2" t="s">
        <v>35</v>
      </c>
    </row>
    <row r="74" spans="10:28" x14ac:dyDescent="0.2">
      <c r="Z74" s="2" t="s">
        <v>35</v>
      </c>
    </row>
    <row r="82" spans="22:22" x14ac:dyDescent="0.2">
      <c r="V82" s="2" t="s">
        <v>35</v>
      </c>
    </row>
  </sheetData>
  <mergeCells count="34">
    <mergeCell ref="T53:X53"/>
    <mergeCell ref="T54:X54"/>
    <mergeCell ref="M3:M4"/>
    <mergeCell ref="N3:N4"/>
    <mergeCell ref="O3:O4"/>
    <mergeCell ref="P3:P4"/>
    <mergeCell ref="Q3:Q4"/>
    <mergeCell ref="A51:AC51"/>
    <mergeCell ref="AA3:AA4"/>
    <mergeCell ref="AB3:AB4"/>
    <mergeCell ref="AC3:AC4"/>
    <mergeCell ref="X3:X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D2"/>
    <mergeCell ref="W3:W4"/>
    <mergeCell ref="L3:L4"/>
    <mergeCell ref="V3:V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zoomScale="90" zoomScaleNormal="90" workbookViewId="0">
      <selection activeCell="A51" sqref="A51:A5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.42578125" style="2" bestFit="1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146" t="s">
        <v>217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62"/>
    </row>
    <row r="2" spans="1:31" s="4" customFormat="1" ht="20.100000000000001" customHeight="1" x14ac:dyDescent="0.2">
      <c r="A2" s="149" t="s">
        <v>21</v>
      </c>
      <c r="B2" s="143" t="s">
        <v>215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</row>
    <row r="3" spans="1:31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C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93" t="s">
        <v>27</v>
      </c>
      <c r="AE3" s="87" t="s">
        <v>26</v>
      </c>
    </row>
    <row r="4" spans="1:31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93" t="s">
        <v>25</v>
      </c>
      <c r="AE4" s="56" t="s">
        <v>25</v>
      </c>
    </row>
    <row r="5" spans="1:31" s="5" customFormat="1" x14ac:dyDescent="0.2">
      <c r="A5" s="54" t="s">
        <v>30</v>
      </c>
      <c r="B5" s="121">
        <f>[1]Fevereiro!$J$5</f>
        <v>52.2</v>
      </c>
      <c r="C5" s="121">
        <f>[1]Fevereiro!$J$6</f>
        <v>56.88</v>
      </c>
      <c r="D5" s="121">
        <f>[1]Fevereiro!$J$7</f>
        <v>57.6</v>
      </c>
      <c r="E5" s="121">
        <f>[1]Fevereiro!$J$8</f>
        <v>31.319999999999997</v>
      </c>
      <c r="F5" s="121">
        <f>[1]Fevereiro!$J$9</f>
        <v>43.92</v>
      </c>
      <c r="G5" s="121">
        <f>[1]Fevereiro!$J$10</f>
        <v>34.92</v>
      </c>
      <c r="H5" s="121">
        <f>[1]Fevereiro!$J$11</f>
        <v>26.64</v>
      </c>
      <c r="I5" s="121">
        <f>[1]Fevereiro!$J$12</f>
        <v>26.64</v>
      </c>
      <c r="J5" s="121">
        <f>[1]Fevereiro!$J$13</f>
        <v>37.080000000000005</v>
      </c>
      <c r="K5" s="121">
        <f>[1]Fevereiro!$J$14</f>
        <v>31.680000000000003</v>
      </c>
      <c r="L5" s="121">
        <f>[1]Fevereiro!$J$15</f>
        <v>18.720000000000002</v>
      </c>
      <c r="M5" s="121">
        <f>[1]Fevereiro!$J$16</f>
        <v>71.28</v>
      </c>
      <c r="N5" s="121">
        <f>[1]Fevereiro!$J$17</f>
        <v>19.8</v>
      </c>
      <c r="O5" s="121">
        <f>[1]Fevereiro!$J$18</f>
        <v>40.680000000000007</v>
      </c>
      <c r="P5" s="121">
        <f>[1]Fevereiro!$J$19</f>
        <v>57.960000000000008</v>
      </c>
      <c r="Q5" s="121">
        <f>[1]Fevereiro!$J$20</f>
        <v>27.720000000000002</v>
      </c>
      <c r="R5" s="121">
        <f>[1]Fevereiro!$J$21</f>
        <v>36</v>
      </c>
      <c r="S5" s="121">
        <f>[1]Fevereiro!$J$22</f>
        <v>28.44</v>
      </c>
      <c r="T5" s="121">
        <f>[1]Fevereiro!$J$23</f>
        <v>24.840000000000003</v>
      </c>
      <c r="U5" s="121">
        <f>[1]Fevereiro!$J$24</f>
        <v>24.48</v>
      </c>
      <c r="V5" s="121">
        <f>[1]Fevereiro!$J$25</f>
        <v>30.240000000000002</v>
      </c>
      <c r="W5" s="121">
        <f>[1]Fevereiro!$J$26</f>
        <v>45.72</v>
      </c>
      <c r="X5" s="121">
        <f>[1]Fevereiro!$J$27</f>
        <v>31.319999999999997</v>
      </c>
      <c r="Y5" s="121">
        <f>[1]Fevereiro!$J$28</f>
        <v>35.28</v>
      </c>
      <c r="Z5" s="121">
        <f>[1]Fevereiro!$J$29</f>
        <v>18.720000000000002</v>
      </c>
      <c r="AA5" s="121">
        <f>[1]Fevereiro!$J$30</f>
        <v>28.44</v>
      </c>
      <c r="AB5" s="121">
        <f>[1]Fevereiro!$J$31</f>
        <v>19.8</v>
      </c>
      <c r="AC5" s="121">
        <f>[1]Fevereiro!$J$32</f>
        <v>30.240000000000002</v>
      </c>
      <c r="AD5" s="122">
        <f>MAX(B5:AC5)</f>
        <v>71.28</v>
      </c>
      <c r="AE5" s="123">
        <f>AVERAGE(B5:AC5)</f>
        <v>35.305714285714295</v>
      </c>
    </row>
    <row r="6" spans="1:31" x14ac:dyDescent="0.2">
      <c r="A6" s="54" t="s">
        <v>0</v>
      </c>
      <c r="B6" s="124">
        <f>[2]Fevereiro!$J$5</f>
        <v>21.6</v>
      </c>
      <c r="C6" s="124">
        <f>[2]Fevereiro!$J$6</f>
        <v>27.720000000000002</v>
      </c>
      <c r="D6" s="124">
        <f>[2]Fevereiro!$J$7</f>
        <v>24.48</v>
      </c>
      <c r="E6" s="124">
        <f>[2]Fevereiro!$J$8</f>
        <v>20.16</v>
      </c>
      <c r="F6" s="124">
        <f>[2]Fevereiro!$J$9</f>
        <v>0</v>
      </c>
      <c r="G6" s="124">
        <f>[2]Fevereiro!$J$10</f>
        <v>0</v>
      </c>
      <c r="H6" s="124">
        <f>[2]Fevereiro!$J$11</f>
        <v>43.92</v>
      </c>
      <c r="I6" s="124">
        <f>[2]Fevereiro!$J$12</f>
        <v>24.840000000000003</v>
      </c>
      <c r="J6" s="124">
        <f>[2]Fevereiro!$J$13</f>
        <v>23.400000000000002</v>
      </c>
      <c r="K6" s="124">
        <f>[2]Fevereiro!$J$14</f>
        <v>29.880000000000003</v>
      </c>
      <c r="L6" s="124">
        <f>[2]Fevereiro!$J$15</f>
        <v>18.720000000000002</v>
      </c>
      <c r="M6" s="124">
        <f>[2]Fevereiro!$J$16</f>
        <v>35.28</v>
      </c>
      <c r="N6" s="124">
        <f>[2]Fevereiro!$J$17</f>
        <v>34.92</v>
      </c>
      <c r="O6" s="124">
        <f>[2]Fevereiro!$J$18</f>
        <v>59.04</v>
      </c>
      <c r="P6" s="124">
        <f>[2]Fevereiro!$J$19</f>
        <v>39.96</v>
      </c>
      <c r="Q6" s="124">
        <f>[2]Fevereiro!$J$20</f>
        <v>35.64</v>
      </c>
      <c r="R6" s="124">
        <f>[2]Fevereiro!$J$21</f>
        <v>48.6</v>
      </c>
      <c r="S6" s="124">
        <f>[2]Fevereiro!$J$22</f>
        <v>29.16</v>
      </c>
      <c r="T6" s="124">
        <f>[2]Fevereiro!$J$23</f>
        <v>29.880000000000003</v>
      </c>
      <c r="U6" s="124">
        <f>[2]Fevereiro!$J$24</f>
        <v>18.36</v>
      </c>
      <c r="V6" s="124">
        <f>[2]Fevereiro!$J$25</f>
        <v>32.04</v>
      </c>
      <c r="W6" s="124">
        <f>[2]Fevereiro!$J$26</f>
        <v>32.76</v>
      </c>
      <c r="X6" s="124">
        <f>[2]Fevereiro!$J$27</f>
        <v>39.96</v>
      </c>
      <c r="Y6" s="124">
        <f>[2]Fevereiro!$J$28</f>
        <v>34.200000000000003</v>
      </c>
      <c r="Z6" s="124">
        <f>[2]Fevereiro!$J$29</f>
        <v>28.44</v>
      </c>
      <c r="AA6" s="124">
        <f>[2]Fevereiro!$J$30</f>
        <v>28.44</v>
      </c>
      <c r="AB6" s="124">
        <f>[2]Fevereiro!$J$31</f>
        <v>20.16</v>
      </c>
      <c r="AC6" s="124">
        <f>[2]Fevereiro!$J$32</f>
        <v>54.36</v>
      </c>
      <c r="AD6" s="122">
        <f t="shared" ref="AD6:AD49" si="1">MAX(B6:AC6)</f>
        <v>59.04</v>
      </c>
      <c r="AE6" s="123">
        <f t="shared" ref="AE6:AE49" si="2">AVERAGE(B6:AC6)</f>
        <v>29.854285714285719</v>
      </c>
    </row>
    <row r="7" spans="1:31" x14ac:dyDescent="0.2">
      <c r="A7" s="54" t="s">
        <v>89</v>
      </c>
      <c r="B7" s="124">
        <f>[3]Fevereiro!$J$5</f>
        <v>27</v>
      </c>
      <c r="C7" s="124">
        <f>[3]Fevereiro!$J$6</f>
        <v>45.72</v>
      </c>
      <c r="D7" s="124">
        <f>[3]Fevereiro!$J$7</f>
        <v>67.319999999999993</v>
      </c>
      <c r="E7" s="124">
        <f>[3]Fevereiro!$J$8</f>
        <v>21.6</v>
      </c>
      <c r="F7" s="124">
        <f>[3]Fevereiro!$J$9</f>
        <v>19.8</v>
      </c>
      <c r="G7" s="124">
        <f>[3]Fevereiro!$J$10</f>
        <v>31.319999999999997</v>
      </c>
      <c r="H7" s="124">
        <f>[3]Fevereiro!$J$11</f>
        <v>40.680000000000007</v>
      </c>
      <c r="I7" s="124">
        <f>[3]Fevereiro!$J$12</f>
        <v>33.119999999999997</v>
      </c>
      <c r="J7" s="124">
        <f>[3]Fevereiro!$J$13</f>
        <v>28.8</v>
      </c>
      <c r="K7" s="124">
        <f>[3]Fevereiro!$J$14</f>
        <v>38.519999999999996</v>
      </c>
      <c r="L7" s="124">
        <f>[3]Fevereiro!$J$15</f>
        <v>38.159999999999997</v>
      </c>
      <c r="M7" s="124">
        <f>[3]Fevereiro!$J$16</f>
        <v>45.72</v>
      </c>
      <c r="N7" s="124">
        <f>[3]Fevereiro!$J$17</f>
        <v>52.56</v>
      </c>
      <c r="O7" s="124">
        <f>[3]Fevereiro!$J$18</f>
        <v>35.28</v>
      </c>
      <c r="P7" s="124">
        <f>[3]Fevereiro!$J$19</f>
        <v>42.480000000000004</v>
      </c>
      <c r="Q7" s="124">
        <f>[3]Fevereiro!$J$20</f>
        <v>48.24</v>
      </c>
      <c r="R7" s="124">
        <f>[3]Fevereiro!$J$21</f>
        <v>39.6</v>
      </c>
      <c r="S7" s="124">
        <f>[3]Fevereiro!$J$22</f>
        <v>38.159999999999997</v>
      </c>
      <c r="T7" s="124">
        <f>[3]Fevereiro!$J$23</f>
        <v>32.4</v>
      </c>
      <c r="U7" s="124">
        <f>[3]Fevereiro!$J$24</f>
        <v>37.440000000000005</v>
      </c>
      <c r="V7" s="124">
        <f>[3]Fevereiro!$J$25</f>
        <v>54</v>
      </c>
      <c r="W7" s="124">
        <f>[3]Fevereiro!$J$26</f>
        <v>30.6</v>
      </c>
      <c r="X7" s="124">
        <f>[3]Fevereiro!$J$27</f>
        <v>32.76</v>
      </c>
      <c r="Y7" s="124">
        <f>[3]Fevereiro!$J$28</f>
        <v>32.76</v>
      </c>
      <c r="Z7" s="124">
        <f>[3]Fevereiro!$J$29</f>
        <v>25.92</v>
      </c>
      <c r="AA7" s="124">
        <f>[3]Fevereiro!$J$30</f>
        <v>65.160000000000011</v>
      </c>
      <c r="AB7" s="124">
        <f>[3]Fevereiro!$J$31</f>
        <v>28.08</v>
      </c>
      <c r="AC7" s="124">
        <f>[3]Fevereiro!$J$32</f>
        <v>34.200000000000003</v>
      </c>
      <c r="AD7" s="122">
        <f t="shared" si="1"/>
        <v>67.319999999999993</v>
      </c>
      <c r="AE7" s="123">
        <f t="shared" si="2"/>
        <v>38.121428571428574</v>
      </c>
    </row>
    <row r="8" spans="1:31" x14ac:dyDescent="0.2">
      <c r="A8" s="54" t="s">
        <v>1</v>
      </c>
      <c r="B8" s="124">
        <f>[4]Fevereiro!$J$5</f>
        <v>21.240000000000002</v>
      </c>
      <c r="C8" s="124">
        <f>[4]Fevereiro!$J$6</f>
        <v>48.6</v>
      </c>
      <c r="D8" s="124">
        <f>[4]Fevereiro!$J$7</f>
        <v>38.159999999999997</v>
      </c>
      <c r="E8" s="124">
        <f>[4]Fevereiro!$J$8</f>
        <v>12.96</v>
      </c>
      <c r="F8" s="124">
        <f>[4]Fevereiro!$J$9</f>
        <v>14.04</v>
      </c>
      <c r="G8" s="124">
        <f>[4]Fevereiro!$J$10</f>
        <v>30.6</v>
      </c>
      <c r="H8" s="124">
        <f>[4]Fevereiro!$J$11</f>
        <v>23.400000000000002</v>
      </c>
      <c r="I8" s="124">
        <f>[4]Fevereiro!$J$12</f>
        <v>39.24</v>
      </c>
      <c r="J8" s="124">
        <f>[4]Fevereiro!$J$13</f>
        <v>41.04</v>
      </c>
      <c r="K8" s="124">
        <f>[4]Fevereiro!$J$14</f>
        <v>23.400000000000002</v>
      </c>
      <c r="L8" s="124">
        <f>[4]Fevereiro!$J$15</f>
        <v>18.720000000000002</v>
      </c>
      <c r="M8" s="124">
        <f>[4]Fevereiro!$J$16</f>
        <v>62.28</v>
      </c>
      <c r="N8" s="124">
        <f>[4]Fevereiro!$J$17</f>
        <v>28.8</v>
      </c>
      <c r="O8" s="124">
        <f>[4]Fevereiro!$J$18</f>
        <v>28.8</v>
      </c>
      <c r="P8" s="124">
        <f>[4]Fevereiro!$J$19</f>
        <v>31.319999999999997</v>
      </c>
      <c r="Q8" s="124">
        <f>[4]Fevereiro!$J$20</f>
        <v>38.159999999999997</v>
      </c>
      <c r="R8" s="124">
        <f>[4]Fevereiro!$J$21</f>
        <v>39.24</v>
      </c>
      <c r="S8" s="124">
        <f>[4]Fevereiro!$J$22</f>
        <v>30.240000000000002</v>
      </c>
      <c r="T8" s="124">
        <f>[4]Fevereiro!$J$23</f>
        <v>23.759999999999998</v>
      </c>
      <c r="U8" s="124">
        <f>[4]Fevereiro!$J$24</f>
        <v>26.28</v>
      </c>
      <c r="V8" s="124">
        <f>[4]Fevereiro!$J$25</f>
        <v>42.84</v>
      </c>
      <c r="W8" s="124">
        <f>[4]Fevereiro!$J$26</f>
        <v>32.4</v>
      </c>
      <c r="X8" s="124">
        <f>[4]Fevereiro!$J$27</f>
        <v>29.16</v>
      </c>
      <c r="Y8" s="124">
        <f>[4]Fevereiro!$J$28</f>
        <v>47.16</v>
      </c>
      <c r="Z8" s="124">
        <f>[4]Fevereiro!$J$29</f>
        <v>23.400000000000002</v>
      </c>
      <c r="AA8" s="124">
        <f>[4]Fevereiro!$J$30</f>
        <v>17.64</v>
      </c>
      <c r="AB8" s="124">
        <f>[4]Fevereiro!$J$31</f>
        <v>28.44</v>
      </c>
      <c r="AC8" s="124">
        <f>[4]Fevereiro!$J$32</f>
        <v>24.48</v>
      </c>
      <c r="AD8" s="122">
        <f t="shared" si="1"/>
        <v>62.28</v>
      </c>
      <c r="AE8" s="123">
        <f t="shared" si="2"/>
        <v>30.921428571428574</v>
      </c>
    </row>
    <row r="9" spans="1:31" hidden="1" x14ac:dyDescent="0.2">
      <c r="A9" s="108" t="s">
        <v>152</v>
      </c>
      <c r="B9" s="124" t="str">
        <f>[5]Fevereiro!$J$5</f>
        <v>*</v>
      </c>
      <c r="C9" s="124" t="str">
        <f>[5]Fevereiro!$J$6</f>
        <v>*</v>
      </c>
      <c r="D9" s="124" t="str">
        <f>[5]Fevereiro!$J$7</f>
        <v>*</v>
      </c>
      <c r="E9" s="124" t="str">
        <f>[5]Fevereiro!$J$8</f>
        <v>*</v>
      </c>
      <c r="F9" s="124" t="str">
        <f>[5]Fevereiro!$J$9</f>
        <v>*</v>
      </c>
      <c r="G9" s="124" t="str">
        <f>[5]Fevereiro!$J$10</f>
        <v>*</v>
      </c>
      <c r="H9" s="124" t="str">
        <f>[5]Fevereiro!$J$11</f>
        <v>*</v>
      </c>
      <c r="I9" s="124" t="str">
        <f>[5]Fevereiro!$J$12</f>
        <v>*</v>
      </c>
      <c r="J9" s="124" t="str">
        <f>[5]Fevereiro!$J$13</f>
        <v>*</v>
      </c>
      <c r="K9" s="124" t="str">
        <f>[5]Fevereiro!$J$14</f>
        <v>*</v>
      </c>
      <c r="L9" s="124" t="str">
        <f>[5]Fevereiro!$J$15</f>
        <v>*</v>
      </c>
      <c r="M9" s="124" t="str">
        <f>[5]Fevereiro!$J$16</f>
        <v>*</v>
      </c>
      <c r="N9" s="124" t="str">
        <f>[5]Fevereiro!$J$17</f>
        <v>*</v>
      </c>
      <c r="O9" s="124" t="str">
        <f>[5]Fevereiro!$J$18</f>
        <v>*</v>
      </c>
      <c r="P9" s="124" t="str">
        <f>[5]Fevereiro!$J$19</f>
        <v>*</v>
      </c>
      <c r="Q9" s="124" t="str">
        <f>[5]Fevereiro!$J$20</f>
        <v>*</v>
      </c>
      <c r="R9" s="124" t="str">
        <f>[5]Fevereiro!$J$21</f>
        <v>*</v>
      </c>
      <c r="S9" s="124" t="str">
        <f>[5]Fevereiro!$J$22</f>
        <v>*</v>
      </c>
      <c r="T9" s="124" t="str">
        <f>[5]Fevereiro!$J$23</f>
        <v>*</v>
      </c>
      <c r="U9" s="124" t="str">
        <f>[5]Fevereiro!$J$24</f>
        <v>*</v>
      </c>
      <c r="V9" s="124" t="str">
        <f>[5]Fevereiro!$J$25</f>
        <v>*</v>
      </c>
      <c r="W9" s="124" t="str">
        <f>[5]Fevereiro!$J$26</f>
        <v>*</v>
      </c>
      <c r="X9" s="124" t="str">
        <f>[5]Fevereiro!$J$27</f>
        <v>*</v>
      </c>
      <c r="Y9" s="124" t="str">
        <f>[5]Fevereiro!$J$28</f>
        <v>*</v>
      </c>
      <c r="Z9" s="124" t="str">
        <f>[5]Fevereiro!$J$29</f>
        <v>*</v>
      </c>
      <c r="AA9" s="124" t="str">
        <f>[5]Fevereiro!$J$30</f>
        <v>*</v>
      </c>
      <c r="AB9" s="124" t="str">
        <f>[5]Fevereiro!$J$31</f>
        <v>*</v>
      </c>
      <c r="AC9" s="124" t="str">
        <f>[5]Fevereiro!$J$32</f>
        <v>*</v>
      </c>
      <c r="AD9" s="122" t="s">
        <v>211</v>
      </c>
      <c r="AE9" s="123" t="s">
        <v>211</v>
      </c>
    </row>
    <row r="10" spans="1:31" x14ac:dyDescent="0.2">
      <c r="A10" s="54" t="s">
        <v>96</v>
      </c>
      <c r="B10" s="124">
        <f>[6]Fevereiro!$J$5</f>
        <v>27.720000000000002</v>
      </c>
      <c r="C10" s="124">
        <f>[6]Fevereiro!$J$6</f>
        <v>75.600000000000009</v>
      </c>
      <c r="D10" s="124">
        <f>[6]Fevereiro!$J$7</f>
        <v>67.680000000000007</v>
      </c>
      <c r="E10" s="124">
        <f>[6]Fevereiro!$J$8</f>
        <v>28.08</v>
      </c>
      <c r="F10" s="124">
        <f>[6]Fevereiro!$J$9</f>
        <v>33.840000000000003</v>
      </c>
      <c r="G10" s="124">
        <f>[6]Fevereiro!$J$10</f>
        <v>40.680000000000007</v>
      </c>
      <c r="H10" s="124">
        <f>[6]Fevereiro!$J$11</f>
        <v>28.8</v>
      </c>
      <c r="I10" s="124">
        <f>[6]Fevereiro!$J$12</f>
        <v>32.4</v>
      </c>
      <c r="J10" s="124">
        <f>[6]Fevereiro!$J$13</f>
        <v>45.72</v>
      </c>
      <c r="K10" s="124">
        <f>[6]Fevereiro!$J$14</f>
        <v>48.96</v>
      </c>
      <c r="L10" s="124">
        <f>[6]Fevereiro!$J$15</f>
        <v>19.8</v>
      </c>
      <c r="M10" s="124">
        <f>[6]Fevereiro!$J$16</f>
        <v>49.680000000000007</v>
      </c>
      <c r="N10" s="124">
        <f>[6]Fevereiro!$J$17</f>
        <v>24.840000000000003</v>
      </c>
      <c r="O10" s="124">
        <f>[6]Fevereiro!$J$18</f>
        <v>37.440000000000005</v>
      </c>
      <c r="P10" s="124">
        <f>[6]Fevereiro!$J$19</f>
        <v>55.800000000000004</v>
      </c>
      <c r="Q10" s="124">
        <f>[6]Fevereiro!$J$20</f>
        <v>61.560000000000009</v>
      </c>
      <c r="R10" s="124">
        <f>[6]Fevereiro!$J$21</f>
        <v>51.12</v>
      </c>
      <c r="S10" s="124">
        <f>[6]Fevereiro!$J$22</f>
        <v>39.96</v>
      </c>
      <c r="T10" s="124">
        <f>[6]Fevereiro!$J$23</f>
        <v>40.680000000000007</v>
      </c>
      <c r="U10" s="124">
        <f>[6]Fevereiro!$J$24</f>
        <v>34.92</v>
      </c>
      <c r="V10" s="124">
        <f>[6]Fevereiro!$J$25</f>
        <v>33.480000000000004</v>
      </c>
      <c r="W10" s="124">
        <f>[6]Fevereiro!$J$26</f>
        <v>44.28</v>
      </c>
      <c r="X10" s="124">
        <f>[6]Fevereiro!$J$27</f>
        <v>41.04</v>
      </c>
      <c r="Y10" s="124">
        <f>[6]Fevereiro!$J$28</f>
        <v>55.800000000000004</v>
      </c>
      <c r="Z10" s="124">
        <f>[6]Fevereiro!$J$29</f>
        <v>29.52</v>
      </c>
      <c r="AA10" s="124">
        <f>[6]Fevereiro!$J$30</f>
        <v>30.6</v>
      </c>
      <c r="AB10" s="124">
        <f>[6]Fevereiro!$J$31</f>
        <v>41.4</v>
      </c>
      <c r="AC10" s="124">
        <f>[6]Fevereiro!$J$32</f>
        <v>44.28</v>
      </c>
      <c r="AD10" s="122">
        <f t="shared" si="1"/>
        <v>75.600000000000009</v>
      </c>
      <c r="AE10" s="123">
        <f t="shared" si="2"/>
        <v>41.631428571428572</v>
      </c>
    </row>
    <row r="11" spans="1:31" x14ac:dyDescent="0.2">
      <c r="A11" s="54" t="s">
        <v>52</v>
      </c>
      <c r="B11" s="124">
        <f>[7]Fevereiro!$J$5</f>
        <v>41.4</v>
      </c>
      <c r="C11" s="124">
        <f>[7]Fevereiro!$J$6</f>
        <v>28.44</v>
      </c>
      <c r="D11" s="124">
        <f>[7]Fevereiro!$J$7</f>
        <v>43.56</v>
      </c>
      <c r="E11" s="124">
        <f>[7]Fevereiro!$J$8</f>
        <v>23.040000000000003</v>
      </c>
      <c r="F11" s="124">
        <f>[7]Fevereiro!$J$9</f>
        <v>23.400000000000002</v>
      </c>
      <c r="G11" s="124">
        <f>[7]Fevereiro!$J$10</f>
        <v>30.6</v>
      </c>
      <c r="H11" s="124">
        <f>[7]Fevereiro!$J$11</f>
        <v>39.6</v>
      </c>
      <c r="I11" s="124">
        <f>[7]Fevereiro!$J$12</f>
        <v>23.400000000000002</v>
      </c>
      <c r="J11" s="124">
        <f>[7]Fevereiro!$J$13</f>
        <v>38.159999999999997</v>
      </c>
      <c r="K11" s="124">
        <f>[7]Fevereiro!$J$14</f>
        <v>38.159999999999997</v>
      </c>
      <c r="L11" s="124">
        <f>[7]Fevereiro!$J$15</f>
        <v>54.36</v>
      </c>
      <c r="M11" s="124">
        <f>[7]Fevereiro!$J$16</f>
        <v>63.72</v>
      </c>
      <c r="N11" s="124">
        <f>[7]Fevereiro!$J$17</f>
        <v>31.319999999999997</v>
      </c>
      <c r="O11" s="124">
        <f>[7]Fevereiro!$J$18</f>
        <v>36</v>
      </c>
      <c r="P11" s="124">
        <f>[7]Fevereiro!$J$19</f>
        <v>52.92</v>
      </c>
      <c r="Q11" s="124">
        <f>[7]Fevereiro!$J$20</f>
        <v>42.84</v>
      </c>
      <c r="R11" s="124">
        <f>[7]Fevereiro!$J$21</f>
        <v>33.840000000000003</v>
      </c>
      <c r="S11" s="124">
        <f>[7]Fevereiro!$J$22</f>
        <v>35.28</v>
      </c>
      <c r="T11" s="124">
        <f>[7]Fevereiro!$J$23</f>
        <v>43.92</v>
      </c>
      <c r="U11" s="124">
        <f>[7]Fevereiro!$J$24</f>
        <v>35.28</v>
      </c>
      <c r="V11" s="124">
        <f>[7]Fevereiro!$J$25</f>
        <v>28.44</v>
      </c>
      <c r="W11" s="124">
        <f>[7]Fevereiro!$J$26</f>
        <v>27.36</v>
      </c>
      <c r="X11" s="124">
        <f>[7]Fevereiro!$J$27</f>
        <v>24.840000000000003</v>
      </c>
      <c r="Y11" s="124">
        <f>[7]Fevereiro!$J$28</f>
        <v>44.28</v>
      </c>
      <c r="Z11" s="124">
        <f>[7]Fevereiro!$J$29</f>
        <v>25.2</v>
      </c>
      <c r="AA11" s="124">
        <f>[7]Fevereiro!$J$30</f>
        <v>39.24</v>
      </c>
      <c r="AB11" s="124">
        <f>[7]Fevereiro!$J$31</f>
        <v>22.68</v>
      </c>
      <c r="AC11" s="124">
        <f>[7]Fevereiro!$J$32</f>
        <v>38.519999999999996</v>
      </c>
      <c r="AD11" s="122">
        <f t="shared" si="1"/>
        <v>63.72</v>
      </c>
      <c r="AE11" s="123">
        <f t="shared" si="2"/>
        <v>36.064285714285717</v>
      </c>
    </row>
    <row r="12" spans="1:31" hidden="1" x14ac:dyDescent="0.2">
      <c r="A12" s="109" t="s">
        <v>31</v>
      </c>
      <c r="B12" s="124" t="str">
        <f>[8]Fevereiro!$J$5</f>
        <v>*</v>
      </c>
      <c r="C12" s="124" t="str">
        <f>[8]Fevereiro!$J$6</f>
        <v>*</v>
      </c>
      <c r="D12" s="124" t="str">
        <f>[8]Fevereiro!$J$7</f>
        <v>*</v>
      </c>
      <c r="E12" s="124" t="str">
        <f>[8]Fevereiro!$J$8</f>
        <v>*</v>
      </c>
      <c r="F12" s="124" t="str">
        <f>[8]Fevereiro!$J$9</f>
        <v>*</v>
      </c>
      <c r="G12" s="124" t="str">
        <f>[8]Fevereiro!$J$10</f>
        <v>*</v>
      </c>
      <c r="H12" s="124" t="str">
        <f>[8]Fevereiro!$J$11</f>
        <v>*</v>
      </c>
      <c r="I12" s="124" t="str">
        <f>[8]Fevereiro!$J$12</f>
        <v>*</v>
      </c>
      <c r="J12" s="124" t="str">
        <f>[8]Fevereiro!$J$13</f>
        <v>*</v>
      </c>
      <c r="K12" s="124" t="str">
        <f>[8]Fevereiro!$J$14</f>
        <v>*</v>
      </c>
      <c r="L12" s="124" t="str">
        <f>[8]Fevereiro!$J$15</f>
        <v>*</v>
      </c>
      <c r="M12" s="124" t="str">
        <f>[8]Fevereiro!$J$16</f>
        <v>*</v>
      </c>
      <c r="N12" s="124" t="str">
        <f>[8]Fevereiro!$J$17</f>
        <v>*</v>
      </c>
      <c r="O12" s="124" t="str">
        <f>[8]Fevereiro!$J$18</f>
        <v>*</v>
      </c>
      <c r="P12" s="124" t="str">
        <f>[8]Fevereiro!$J$19</f>
        <v>*</v>
      </c>
      <c r="Q12" s="124" t="str">
        <f>[8]Fevereiro!$J$20</f>
        <v>*</v>
      </c>
      <c r="R12" s="124" t="str">
        <f>[8]Fevereiro!$J$21</f>
        <v>*</v>
      </c>
      <c r="S12" s="124" t="str">
        <f>[8]Fevereiro!$J$22</f>
        <v>*</v>
      </c>
      <c r="T12" s="124" t="str">
        <f>[8]Fevereiro!$J$23</f>
        <v>*</v>
      </c>
      <c r="U12" s="124" t="str">
        <f>[8]Fevereiro!$J$24</f>
        <v>*</v>
      </c>
      <c r="V12" s="124" t="str">
        <f>[8]Fevereiro!$J$25</f>
        <v>*</v>
      </c>
      <c r="W12" s="124" t="str">
        <f>[8]Fevereiro!$J$26</f>
        <v>*</v>
      </c>
      <c r="X12" s="124" t="str">
        <f>[8]Fevereiro!$J$27</f>
        <v>*</v>
      </c>
      <c r="Y12" s="124" t="str">
        <f>[8]Fevereiro!$J$28</f>
        <v>*</v>
      </c>
      <c r="Z12" s="124" t="str">
        <f>[8]Fevereiro!$J$29</f>
        <v>*</v>
      </c>
      <c r="AA12" s="124" t="str">
        <f>[8]Fevereiro!$J$30</f>
        <v>*</v>
      </c>
      <c r="AB12" s="124" t="str">
        <f>[8]Fevereiro!$J$31</f>
        <v>*</v>
      </c>
      <c r="AC12" s="124" t="str">
        <f>[8]Fevereiro!$J$32</f>
        <v>*</v>
      </c>
      <c r="AD12" s="122" t="s">
        <v>211</v>
      </c>
      <c r="AE12" s="123" t="s">
        <v>211</v>
      </c>
    </row>
    <row r="13" spans="1:31" x14ac:dyDescent="0.2">
      <c r="A13" s="54" t="s">
        <v>99</v>
      </c>
      <c r="B13" s="124" t="str">
        <f>[9]Fevereiro!$J$5</f>
        <v>*</v>
      </c>
      <c r="C13" s="124" t="str">
        <f>[9]Fevereiro!$J$6</f>
        <v>*</v>
      </c>
      <c r="D13" s="124" t="str">
        <f>[9]Fevereiro!$J$7</f>
        <v>*</v>
      </c>
      <c r="E13" s="124" t="str">
        <f>[9]Fevereiro!$J$8</f>
        <v>*</v>
      </c>
      <c r="F13" s="124" t="str">
        <f>[9]Fevereiro!$J$9</f>
        <v>*</v>
      </c>
      <c r="G13" s="124" t="str">
        <f>[9]Fevereiro!$J$10</f>
        <v>*</v>
      </c>
      <c r="H13" s="124" t="str">
        <f>[9]Fevereiro!$J$11</f>
        <v>*</v>
      </c>
      <c r="I13" s="124" t="str">
        <f>[9]Fevereiro!$J$12</f>
        <v>*</v>
      </c>
      <c r="J13" s="124">
        <f>[9]Fevereiro!$J$13</f>
        <v>55.800000000000004</v>
      </c>
      <c r="K13" s="124">
        <f>[9]Fevereiro!$J$14</f>
        <v>51.12</v>
      </c>
      <c r="L13" s="124">
        <f>[9]Fevereiro!$J$15</f>
        <v>19.079999999999998</v>
      </c>
      <c r="M13" s="124">
        <f>[9]Fevereiro!$J$16</f>
        <v>32.04</v>
      </c>
      <c r="N13" s="124">
        <f>[9]Fevereiro!$J$17</f>
        <v>44.64</v>
      </c>
      <c r="O13" s="124">
        <f>[9]Fevereiro!$J$18</f>
        <v>41.04</v>
      </c>
      <c r="P13" s="124">
        <f>[9]Fevereiro!$J$19</f>
        <v>69.84</v>
      </c>
      <c r="Q13" s="124">
        <f>[9]Fevereiro!$J$20</f>
        <v>36.72</v>
      </c>
      <c r="R13" s="124">
        <f>[9]Fevereiro!$J$21</f>
        <v>84.600000000000009</v>
      </c>
      <c r="S13" s="124">
        <f>[9]Fevereiro!$J$22</f>
        <v>45.72</v>
      </c>
      <c r="T13" s="124">
        <f>[9]Fevereiro!$J$23</f>
        <v>25.56</v>
      </c>
      <c r="U13" s="124">
        <f>[9]Fevereiro!$J$24</f>
        <v>30.6</v>
      </c>
      <c r="V13" s="124">
        <f>[9]Fevereiro!$J$25</f>
        <v>32.76</v>
      </c>
      <c r="W13" s="124">
        <f>[9]Fevereiro!$J$26</f>
        <v>41.76</v>
      </c>
      <c r="X13" s="124">
        <f>[9]Fevereiro!$J$27</f>
        <v>32.04</v>
      </c>
      <c r="Y13" s="124">
        <f>[9]Fevereiro!$J$28</f>
        <v>52.56</v>
      </c>
      <c r="Z13" s="124">
        <f>[9]Fevereiro!$J$29</f>
        <v>34.56</v>
      </c>
      <c r="AA13" s="124">
        <f>[9]Fevereiro!$J$30</f>
        <v>37.440000000000005</v>
      </c>
      <c r="AB13" s="124">
        <f>[9]Fevereiro!$J$31</f>
        <v>27.720000000000002</v>
      </c>
      <c r="AC13" s="124">
        <f>[9]Fevereiro!$J$32</f>
        <v>30.240000000000002</v>
      </c>
      <c r="AD13" s="122">
        <f t="shared" si="1"/>
        <v>84.600000000000009</v>
      </c>
      <c r="AE13" s="123">
        <f t="shared" si="2"/>
        <v>41.291999999999994</v>
      </c>
    </row>
    <row r="14" spans="1:31" hidden="1" x14ac:dyDescent="0.2">
      <c r="A14" s="109" t="s">
        <v>103</v>
      </c>
      <c r="B14" s="124" t="str">
        <f>[10]Fevereiro!$J$5</f>
        <v>*</v>
      </c>
      <c r="C14" s="124" t="str">
        <f>[10]Fevereiro!$J$6</f>
        <v>*</v>
      </c>
      <c r="D14" s="124" t="str">
        <f>[10]Fevereiro!$J$7</f>
        <v>*</v>
      </c>
      <c r="E14" s="124" t="str">
        <f>[10]Fevereiro!$J$8</f>
        <v>*</v>
      </c>
      <c r="F14" s="124" t="str">
        <f>[10]Fevereiro!$J$9</f>
        <v>*</v>
      </c>
      <c r="G14" s="124" t="str">
        <f>[10]Fevereiro!$J$10</f>
        <v>*</v>
      </c>
      <c r="H14" s="124" t="str">
        <f>[10]Fevereiro!$J$11</f>
        <v>*</v>
      </c>
      <c r="I14" s="124" t="str">
        <f>[10]Fevereiro!$J$12</f>
        <v>*</v>
      </c>
      <c r="J14" s="124" t="str">
        <f>[10]Fevereiro!$J$13</f>
        <v>*</v>
      </c>
      <c r="K14" s="124" t="str">
        <f>[10]Fevereiro!$J$14</f>
        <v>*</v>
      </c>
      <c r="L14" s="124" t="str">
        <f>[10]Fevereiro!$J$15</f>
        <v>*</v>
      </c>
      <c r="M14" s="124" t="str">
        <f>[10]Fevereiro!$J$16</f>
        <v>*</v>
      </c>
      <c r="N14" s="124" t="str">
        <f>[10]Fevereiro!$J$17</f>
        <v>*</v>
      </c>
      <c r="O14" s="124" t="str">
        <f>[10]Fevereiro!$J$18</f>
        <v>*</v>
      </c>
      <c r="P14" s="124" t="str">
        <f>[10]Fevereiro!$J$19</f>
        <v>*</v>
      </c>
      <c r="Q14" s="124" t="str">
        <f>[10]Fevereiro!$J$20</f>
        <v>*</v>
      </c>
      <c r="R14" s="124" t="str">
        <f>[10]Fevereiro!$J$21</f>
        <v>*</v>
      </c>
      <c r="S14" s="124" t="str">
        <f>[10]Fevereiro!$J$22</f>
        <v>*</v>
      </c>
      <c r="T14" s="124" t="str">
        <f>[10]Fevereiro!$J$23</f>
        <v>*</v>
      </c>
      <c r="U14" s="124" t="str">
        <f>[10]Fevereiro!$J$24</f>
        <v>*</v>
      </c>
      <c r="V14" s="124" t="str">
        <f>[10]Fevereiro!$J$25</f>
        <v>*</v>
      </c>
      <c r="W14" s="124" t="str">
        <f>[10]Fevereiro!$J$26</f>
        <v>*</v>
      </c>
      <c r="X14" s="124" t="str">
        <f>[10]Fevereiro!$J$27</f>
        <v>*</v>
      </c>
      <c r="Y14" s="124" t="str">
        <f>[10]Fevereiro!$J$28</f>
        <v>*</v>
      </c>
      <c r="Z14" s="124" t="str">
        <f>[10]Fevereiro!$J$29</f>
        <v>*</v>
      </c>
      <c r="AA14" s="124" t="str">
        <f>[10]Fevereiro!$J$30</f>
        <v>*</v>
      </c>
      <c r="AB14" s="124" t="str">
        <f>[10]Fevereiro!$J$31</f>
        <v>*</v>
      </c>
      <c r="AC14" s="124" t="str">
        <f>[10]Fevereiro!$J$32</f>
        <v>*</v>
      </c>
      <c r="AD14" s="122" t="s">
        <v>211</v>
      </c>
      <c r="AE14" s="123" t="s">
        <v>211</v>
      </c>
    </row>
    <row r="15" spans="1:31" x14ac:dyDescent="0.2">
      <c r="A15" s="54" t="s">
        <v>106</v>
      </c>
      <c r="B15" s="124">
        <f>[11]Fevereiro!$J$5</f>
        <v>33.480000000000004</v>
      </c>
      <c r="C15" s="124">
        <f>[11]Fevereiro!$J$6</f>
        <v>46.800000000000004</v>
      </c>
      <c r="D15" s="124">
        <f>[11]Fevereiro!$J$7</f>
        <v>38.159999999999997</v>
      </c>
      <c r="E15" s="124">
        <f>[11]Fevereiro!$J$8</f>
        <v>23.759999999999998</v>
      </c>
      <c r="F15" s="124">
        <f>[11]Fevereiro!$J$9</f>
        <v>23.040000000000003</v>
      </c>
      <c r="G15" s="124">
        <f>[11]Fevereiro!$J$10</f>
        <v>25.92</v>
      </c>
      <c r="H15" s="124">
        <f>[11]Fevereiro!$J$11</f>
        <v>30.6</v>
      </c>
      <c r="I15" s="124">
        <f>[11]Fevereiro!$J$12</f>
        <v>23.759999999999998</v>
      </c>
      <c r="J15" s="124">
        <f>[11]Fevereiro!$J$13</f>
        <v>45</v>
      </c>
      <c r="K15" s="124">
        <f>[11]Fevereiro!$J$14</f>
        <v>42.12</v>
      </c>
      <c r="L15" s="124">
        <f>[11]Fevereiro!$J$15</f>
        <v>21.6</v>
      </c>
      <c r="M15" s="124">
        <f>[11]Fevereiro!$J$16</f>
        <v>39.6</v>
      </c>
      <c r="N15" s="124">
        <f>[11]Fevereiro!$J$17</f>
        <v>52.56</v>
      </c>
      <c r="O15" s="124">
        <f>[11]Fevereiro!$J$18</f>
        <v>46.080000000000005</v>
      </c>
      <c r="P15" s="124">
        <f>[11]Fevereiro!$J$19</f>
        <v>47.88</v>
      </c>
      <c r="Q15" s="124">
        <f>[11]Fevereiro!$J$20</f>
        <v>41.4</v>
      </c>
      <c r="R15" s="124">
        <f>[11]Fevereiro!$J$21</f>
        <v>45.36</v>
      </c>
      <c r="S15" s="124">
        <f>[11]Fevereiro!$J$22</f>
        <v>44.64</v>
      </c>
      <c r="T15" s="124">
        <f>[11]Fevereiro!$J$23</f>
        <v>30.240000000000002</v>
      </c>
      <c r="U15" s="124">
        <f>[11]Fevereiro!$J$24</f>
        <v>35.28</v>
      </c>
      <c r="V15" s="124">
        <f>[11]Fevereiro!$J$25</f>
        <v>27.720000000000002</v>
      </c>
      <c r="W15" s="124">
        <f>[11]Fevereiro!$J$26</f>
        <v>36.72</v>
      </c>
      <c r="X15" s="124">
        <f>[11]Fevereiro!$J$27</f>
        <v>56.519999999999996</v>
      </c>
      <c r="Y15" s="124">
        <f>[11]Fevereiro!$J$28</f>
        <v>29.52</v>
      </c>
      <c r="Z15" s="124">
        <f>[11]Fevereiro!$J$29</f>
        <v>35.28</v>
      </c>
      <c r="AA15" s="124">
        <f>[11]Fevereiro!$J$30</f>
        <v>77.400000000000006</v>
      </c>
      <c r="AB15" s="124">
        <f>[11]Fevereiro!$J$31</f>
        <v>23.759999999999998</v>
      </c>
      <c r="AC15" s="124">
        <f>[11]Fevereiro!$J$32</f>
        <v>43.2</v>
      </c>
      <c r="AD15" s="122">
        <f t="shared" si="1"/>
        <v>77.400000000000006</v>
      </c>
      <c r="AE15" s="123">
        <f t="shared" si="2"/>
        <v>38.121428571428574</v>
      </c>
    </row>
    <row r="16" spans="1:31" x14ac:dyDescent="0.2">
      <c r="A16" s="54" t="s">
        <v>153</v>
      </c>
      <c r="B16" s="124">
        <f>[12]Fevereiro!$J$5</f>
        <v>26.28</v>
      </c>
      <c r="C16" s="124">
        <f>[12]Fevereiro!$J$6</f>
        <v>39.6</v>
      </c>
      <c r="D16" s="124">
        <f>[12]Fevereiro!$J$7</f>
        <v>61.560000000000009</v>
      </c>
      <c r="E16" s="124">
        <f>[12]Fevereiro!$J$8</f>
        <v>34.56</v>
      </c>
      <c r="F16" s="124">
        <f>[12]Fevereiro!$J$9</f>
        <v>20.88</v>
      </c>
      <c r="G16" s="124">
        <f>[12]Fevereiro!$J$10</f>
        <v>38.880000000000003</v>
      </c>
      <c r="H16" s="124">
        <f>[12]Fevereiro!$J$11</f>
        <v>28.44</v>
      </c>
      <c r="I16" s="124">
        <f>[12]Fevereiro!$J$12</f>
        <v>26.64</v>
      </c>
      <c r="J16" s="124">
        <f>[12]Fevereiro!$J$13</f>
        <v>33.119999999999997</v>
      </c>
      <c r="K16" s="124">
        <f>[12]Fevereiro!$J$14</f>
        <v>34.56</v>
      </c>
      <c r="L16" s="124">
        <f>[12]Fevereiro!$J$15</f>
        <v>22.68</v>
      </c>
      <c r="M16" s="124">
        <f>[12]Fevereiro!$J$16</f>
        <v>61.92</v>
      </c>
      <c r="N16" s="124">
        <f>[12]Fevereiro!$J$17</f>
        <v>23.759999999999998</v>
      </c>
      <c r="O16" s="124">
        <f>[12]Fevereiro!$J$18</f>
        <v>44.64</v>
      </c>
      <c r="P16" s="124">
        <f>[12]Fevereiro!$J$19</f>
        <v>44.64</v>
      </c>
      <c r="Q16" s="124">
        <f>[12]Fevereiro!$J$20</f>
        <v>52.2</v>
      </c>
      <c r="R16" s="124">
        <f>[12]Fevereiro!$J$21</f>
        <v>52.56</v>
      </c>
      <c r="S16" s="124">
        <f>[12]Fevereiro!$J$22</f>
        <v>38.880000000000003</v>
      </c>
      <c r="T16" s="124">
        <f>[12]Fevereiro!$J$23</f>
        <v>36.72</v>
      </c>
      <c r="U16" s="124">
        <f>[12]Fevereiro!$J$24</f>
        <v>64.44</v>
      </c>
      <c r="V16" s="124">
        <f>[12]Fevereiro!$J$25</f>
        <v>46.800000000000004</v>
      </c>
      <c r="W16" s="124">
        <f>[12]Fevereiro!$J$26</f>
        <v>47.16</v>
      </c>
      <c r="X16" s="124">
        <f>[12]Fevereiro!$J$27</f>
        <v>45</v>
      </c>
      <c r="Y16" s="124">
        <f>[12]Fevereiro!$J$28</f>
        <v>55.440000000000005</v>
      </c>
      <c r="Z16" s="124">
        <f>[12]Fevereiro!$J$29</f>
        <v>23.400000000000002</v>
      </c>
      <c r="AA16" s="124">
        <f>[12]Fevereiro!$J$30</f>
        <v>32.4</v>
      </c>
      <c r="AB16" s="124">
        <f>[12]Fevereiro!$J$31</f>
        <v>44.28</v>
      </c>
      <c r="AC16" s="124">
        <f>[12]Fevereiro!$J$32</f>
        <v>33.480000000000004</v>
      </c>
      <c r="AD16" s="122">
        <f t="shared" si="1"/>
        <v>64.44</v>
      </c>
      <c r="AE16" s="123">
        <f t="shared" si="2"/>
        <v>39.818571428571431</v>
      </c>
    </row>
    <row r="17" spans="1:35" x14ac:dyDescent="0.2">
      <c r="A17" s="54" t="s">
        <v>2</v>
      </c>
      <c r="B17" s="124">
        <f>[13]Fevereiro!$J$5</f>
        <v>27.36</v>
      </c>
      <c r="C17" s="124">
        <f>[13]Fevereiro!$J$6</f>
        <v>35.28</v>
      </c>
      <c r="D17" s="124">
        <f>[13]Fevereiro!$J$7</f>
        <v>45.72</v>
      </c>
      <c r="E17" s="124">
        <f>[13]Fevereiro!$J$8</f>
        <v>24.48</v>
      </c>
      <c r="F17" s="124">
        <f>[13]Fevereiro!$J$9</f>
        <v>20.88</v>
      </c>
      <c r="G17" s="124">
        <f>[13]Fevereiro!$J$10</f>
        <v>30.240000000000002</v>
      </c>
      <c r="H17" s="124">
        <f>[13]Fevereiro!$J$11</f>
        <v>24.840000000000003</v>
      </c>
      <c r="I17" s="124">
        <f>[13]Fevereiro!$J$12</f>
        <v>30.96</v>
      </c>
      <c r="J17" s="124">
        <f>[13]Fevereiro!$J$13</f>
        <v>51.12</v>
      </c>
      <c r="K17" s="124">
        <f>[13]Fevereiro!$J$14</f>
        <v>57.960000000000008</v>
      </c>
      <c r="L17" s="124">
        <f>[13]Fevereiro!$J$15</f>
        <v>19.8</v>
      </c>
      <c r="M17" s="124">
        <f>[13]Fevereiro!$J$16</f>
        <v>46.080000000000005</v>
      </c>
      <c r="N17" s="124">
        <f>[13]Fevereiro!$J$17</f>
        <v>33.480000000000004</v>
      </c>
      <c r="O17" s="124">
        <f>[13]Fevereiro!$J$18</f>
        <v>32.04</v>
      </c>
      <c r="P17" s="124">
        <f>[13]Fevereiro!$J$19</f>
        <v>37.440000000000005</v>
      </c>
      <c r="Q17" s="124">
        <f>[13]Fevereiro!$J$20</f>
        <v>45</v>
      </c>
      <c r="R17" s="124">
        <f>[13]Fevereiro!$J$21</f>
        <v>45</v>
      </c>
      <c r="S17" s="124">
        <f>[13]Fevereiro!$J$22</f>
        <v>41.4</v>
      </c>
      <c r="T17" s="124">
        <f>[13]Fevereiro!$J$23</f>
        <v>41.4</v>
      </c>
      <c r="U17" s="124">
        <f>[13]Fevereiro!$J$24</f>
        <v>36.36</v>
      </c>
      <c r="V17" s="124">
        <f>[13]Fevereiro!$J$25</f>
        <v>46.800000000000004</v>
      </c>
      <c r="W17" s="124">
        <f>[13]Fevereiro!$J$26</f>
        <v>33.119999999999997</v>
      </c>
      <c r="X17" s="124">
        <f>[13]Fevereiro!$J$27</f>
        <v>29.880000000000003</v>
      </c>
      <c r="Y17" s="124">
        <f>[13]Fevereiro!$J$28</f>
        <v>38.880000000000003</v>
      </c>
      <c r="Z17" s="124">
        <f>[13]Fevereiro!$J$29</f>
        <v>29.52</v>
      </c>
      <c r="AA17" s="124">
        <f>[13]Fevereiro!$J$30</f>
        <v>41.04</v>
      </c>
      <c r="AB17" s="124">
        <f>[13]Fevereiro!$J$31</f>
        <v>38.519999999999996</v>
      </c>
      <c r="AC17" s="124">
        <f>[13]Fevereiro!$J$32</f>
        <v>37.440000000000005</v>
      </c>
      <c r="AD17" s="122">
        <f t="shared" si="1"/>
        <v>57.960000000000008</v>
      </c>
      <c r="AE17" s="123">
        <f t="shared" si="2"/>
        <v>36.501428571428569</v>
      </c>
      <c r="AG17" s="12" t="s">
        <v>35</v>
      </c>
      <c r="AH17" t="s">
        <v>35</v>
      </c>
    </row>
    <row r="18" spans="1:35" hidden="1" x14ac:dyDescent="0.2">
      <c r="A18" s="108" t="s">
        <v>3</v>
      </c>
      <c r="B18" s="124" t="str">
        <f>[14]Fevereiro!$J$5</f>
        <v>*</v>
      </c>
      <c r="C18" s="124" t="str">
        <f>[14]Fevereiro!$J$6</f>
        <v>*</v>
      </c>
      <c r="D18" s="124" t="str">
        <f>[14]Fevereiro!$J$7</f>
        <v>*</v>
      </c>
      <c r="E18" s="124" t="str">
        <f>[14]Fevereiro!$J$8</f>
        <v>*</v>
      </c>
      <c r="F18" s="124" t="str">
        <f>[14]Fevereiro!$J$9</f>
        <v>*</v>
      </c>
      <c r="G18" s="124" t="str">
        <f>[14]Fevereiro!$J$10</f>
        <v>*</v>
      </c>
      <c r="H18" s="124" t="str">
        <f>[14]Fevereiro!$J$11</f>
        <v>*</v>
      </c>
      <c r="I18" s="124" t="str">
        <f>[14]Fevereiro!$J$12</f>
        <v>*</v>
      </c>
      <c r="J18" s="124" t="str">
        <f>[14]Fevereiro!$J$13</f>
        <v>*</v>
      </c>
      <c r="K18" s="124" t="str">
        <f>[14]Fevereiro!$J$14</f>
        <v>*</v>
      </c>
      <c r="L18" s="124" t="str">
        <f>[14]Fevereiro!$J$15</f>
        <v>*</v>
      </c>
      <c r="M18" s="124" t="str">
        <f>[14]Fevereiro!$J$16</f>
        <v>*</v>
      </c>
      <c r="N18" s="124" t="str">
        <f>[14]Fevereiro!$J$17</f>
        <v>*</v>
      </c>
      <c r="O18" s="124" t="str">
        <f>[14]Fevereiro!$J$18</f>
        <v>*</v>
      </c>
      <c r="P18" s="124" t="str">
        <f>[14]Fevereiro!$J$19</f>
        <v>*</v>
      </c>
      <c r="Q18" s="124" t="str">
        <f>[14]Fevereiro!$J$20</f>
        <v>*</v>
      </c>
      <c r="R18" s="124" t="str">
        <f>[14]Fevereiro!$J$21</f>
        <v>*</v>
      </c>
      <c r="S18" s="124" t="str">
        <f>[14]Fevereiro!$J$22</f>
        <v>*</v>
      </c>
      <c r="T18" s="124" t="str">
        <f>[14]Fevereiro!$J$23</f>
        <v>*</v>
      </c>
      <c r="U18" s="124" t="str">
        <f>[14]Fevereiro!$J$24</f>
        <v>*</v>
      </c>
      <c r="V18" s="124" t="str">
        <f>[14]Fevereiro!$J$25</f>
        <v>*</v>
      </c>
      <c r="W18" s="124" t="str">
        <f>[14]Fevereiro!$J$26</f>
        <v>*</v>
      </c>
      <c r="X18" s="124" t="str">
        <f>[14]Fevereiro!$J$27</f>
        <v>*</v>
      </c>
      <c r="Y18" s="124" t="str">
        <f>[14]Fevereiro!$J$28</f>
        <v>*</v>
      </c>
      <c r="Z18" s="124" t="str">
        <f>[14]Fevereiro!$J$29</f>
        <v>*</v>
      </c>
      <c r="AA18" s="124" t="str">
        <f>[14]Fevereiro!$J$30</f>
        <v>*</v>
      </c>
      <c r="AB18" s="124" t="str">
        <f>[14]Fevereiro!$J$31</f>
        <v>*</v>
      </c>
      <c r="AC18" s="124" t="str">
        <f>[14]Fevereiro!$J$32</f>
        <v>*</v>
      </c>
      <c r="AD18" s="122" t="s">
        <v>211</v>
      </c>
      <c r="AE18" s="123" t="s">
        <v>211</v>
      </c>
      <c r="AF18" s="12" t="s">
        <v>35</v>
      </c>
      <c r="AG18" s="12" t="s">
        <v>35</v>
      </c>
    </row>
    <row r="19" spans="1:35" x14ac:dyDescent="0.2">
      <c r="A19" s="54" t="s">
        <v>4</v>
      </c>
      <c r="B19" s="124">
        <f>[15]Fevereiro!$J$5</f>
        <v>26.28</v>
      </c>
      <c r="C19" s="124">
        <f>[15]Fevereiro!$J$6</f>
        <v>39.96</v>
      </c>
      <c r="D19" s="124">
        <f>[15]Fevereiro!$J$7</f>
        <v>72.360000000000014</v>
      </c>
      <c r="E19" s="124">
        <f>[15]Fevereiro!$J$8</f>
        <v>39.6</v>
      </c>
      <c r="F19" s="124">
        <f>[15]Fevereiro!$J$9</f>
        <v>47.88</v>
      </c>
      <c r="G19" s="124">
        <f>[15]Fevereiro!$J$10</f>
        <v>36.72</v>
      </c>
      <c r="H19" s="124">
        <f>[15]Fevereiro!$J$11</f>
        <v>38.159999999999997</v>
      </c>
      <c r="I19" s="124">
        <f>[15]Fevereiro!$J$12</f>
        <v>25.92</v>
      </c>
      <c r="J19" s="124">
        <f>[15]Fevereiro!$J$13</f>
        <v>21.6</v>
      </c>
      <c r="K19" s="124">
        <f>[15]Fevereiro!$J$14</f>
        <v>47.16</v>
      </c>
      <c r="L19" s="124">
        <f>[15]Fevereiro!$J$15</f>
        <v>21.240000000000002</v>
      </c>
      <c r="M19" s="124">
        <f>[15]Fevereiro!$J$16</f>
        <v>38.159999999999997</v>
      </c>
      <c r="N19" s="124">
        <f>[15]Fevereiro!$J$17</f>
        <v>73.44</v>
      </c>
      <c r="O19" s="124">
        <f>[15]Fevereiro!$J$18</f>
        <v>42.84</v>
      </c>
      <c r="P19" s="124">
        <f>[15]Fevereiro!$J$19</f>
        <v>44.64</v>
      </c>
      <c r="Q19" s="124">
        <f>[15]Fevereiro!$J$20</f>
        <v>42.12</v>
      </c>
      <c r="R19" s="124">
        <f>[15]Fevereiro!$J$21</f>
        <v>49.680000000000007</v>
      </c>
      <c r="S19" s="124">
        <f>[15]Fevereiro!$J$22</f>
        <v>27</v>
      </c>
      <c r="T19" s="124">
        <f>[15]Fevereiro!$J$23</f>
        <v>35.28</v>
      </c>
      <c r="U19" s="124">
        <f>[15]Fevereiro!$J$24</f>
        <v>28.44</v>
      </c>
      <c r="V19" s="124">
        <f>[15]Fevereiro!$J$25</f>
        <v>28.44</v>
      </c>
      <c r="W19" s="124">
        <f>[15]Fevereiro!$J$26</f>
        <v>47.519999999999996</v>
      </c>
      <c r="X19" s="124">
        <f>[15]Fevereiro!$J$27</f>
        <v>37.800000000000004</v>
      </c>
      <c r="Y19" s="124">
        <f>[15]Fevereiro!$J$28</f>
        <v>58.680000000000007</v>
      </c>
      <c r="Z19" s="124">
        <f>[15]Fevereiro!$J$29</f>
        <v>44.64</v>
      </c>
      <c r="AA19" s="124">
        <f>[15]Fevereiro!$J$30</f>
        <v>42.12</v>
      </c>
      <c r="AB19" s="124">
        <f>[15]Fevereiro!$J$31</f>
        <v>39.24</v>
      </c>
      <c r="AC19" s="124">
        <f>[15]Fevereiro!$J$32</f>
        <v>29.16</v>
      </c>
      <c r="AD19" s="122">
        <f t="shared" si="1"/>
        <v>73.44</v>
      </c>
      <c r="AE19" s="123">
        <f t="shared" si="2"/>
        <v>40.217142857142861</v>
      </c>
    </row>
    <row r="20" spans="1:35" x14ac:dyDescent="0.2">
      <c r="A20" s="54" t="s">
        <v>5</v>
      </c>
      <c r="B20" s="124">
        <f>[16]Fevereiro!$J$5</f>
        <v>29.880000000000003</v>
      </c>
      <c r="C20" s="124">
        <f>[16]Fevereiro!$J$6</f>
        <v>56.16</v>
      </c>
      <c r="D20" s="124">
        <f>[16]Fevereiro!$J$7</f>
        <v>28.8</v>
      </c>
      <c r="E20" s="124">
        <f>[16]Fevereiro!$J$8</f>
        <v>26.64</v>
      </c>
      <c r="F20" s="124">
        <f>[16]Fevereiro!$J$9</f>
        <v>32.76</v>
      </c>
      <c r="G20" s="124">
        <f>[16]Fevereiro!$J$10</f>
        <v>33.119999999999997</v>
      </c>
      <c r="H20" s="124">
        <f>[16]Fevereiro!$J$11</f>
        <v>25.56</v>
      </c>
      <c r="I20" s="124">
        <f>[16]Fevereiro!$J$12</f>
        <v>41.76</v>
      </c>
      <c r="J20" s="124">
        <f>[16]Fevereiro!$J$13</f>
        <v>34.200000000000003</v>
      </c>
      <c r="K20" s="124">
        <f>[16]Fevereiro!$J$14</f>
        <v>31.680000000000003</v>
      </c>
      <c r="L20" s="124">
        <f>[16]Fevereiro!$J$15</f>
        <v>35.64</v>
      </c>
      <c r="M20" s="124">
        <f>[16]Fevereiro!$J$16</f>
        <v>41.76</v>
      </c>
      <c r="N20" s="124">
        <f>[16]Fevereiro!$J$17</f>
        <v>33.480000000000004</v>
      </c>
      <c r="O20" s="124">
        <f>[16]Fevereiro!$J$18</f>
        <v>24.840000000000003</v>
      </c>
      <c r="P20" s="124">
        <f>[16]Fevereiro!$J$19</f>
        <v>27.36</v>
      </c>
      <c r="Q20" s="124">
        <f>[16]Fevereiro!$J$20</f>
        <v>33.119999999999997</v>
      </c>
      <c r="R20" s="124">
        <f>[16]Fevereiro!$J$21</f>
        <v>54.36</v>
      </c>
      <c r="S20" s="124">
        <f>[16]Fevereiro!$J$22</f>
        <v>39.6</v>
      </c>
      <c r="T20" s="124">
        <f>[16]Fevereiro!$J$23</f>
        <v>40.32</v>
      </c>
      <c r="U20" s="124">
        <f>[16]Fevereiro!$J$24</f>
        <v>24.12</v>
      </c>
      <c r="V20" s="124">
        <f>[16]Fevereiro!$J$25</f>
        <v>25.56</v>
      </c>
      <c r="W20" s="124">
        <f>[16]Fevereiro!$J$26</f>
        <v>47.16</v>
      </c>
      <c r="X20" s="124">
        <f>[16]Fevereiro!$J$27</f>
        <v>27</v>
      </c>
      <c r="Y20" s="124">
        <f>[16]Fevereiro!$J$28</f>
        <v>52.56</v>
      </c>
      <c r="Z20" s="124">
        <f>[16]Fevereiro!$J$29</f>
        <v>20.52</v>
      </c>
      <c r="AA20" s="124">
        <f>[16]Fevereiro!$J$30</f>
        <v>23.400000000000002</v>
      </c>
      <c r="AB20" s="124">
        <f>[16]Fevereiro!$J$31</f>
        <v>40.680000000000007</v>
      </c>
      <c r="AC20" s="124">
        <f>[16]Fevereiro!$J$32</f>
        <v>24.12</v>
      </c>
      <c r="AD20" s="122">
        <f t="shared" si="1"/>
        <v>56.16</v>
      </c>
      <c r="AE20" s="123">
        <f t="shared" si="2"/>
        <v>34.148571428571429</v>
      </c>
      <c r="AF20" s="12" t="s">
        <v>35</v>
      </c>
    </row>
    <row r="21" spans="1:35" x14ac:dyDescent="0.2">
      <c r="A21" s="54" t="s">
        <v>33</v>
      </c>
      <c r="B21" s="124">
        <f>[17]Fevereiro!$J$5</f>
        <v>30.6</v>
      </c>
      <c r="C21" s="124">
        <f>[17]Fevereiro!$J$6</f>
        <v>52.92</v>
      </c>
      <c r="D21" s="124">
        <f>[17]Fevereiro!$J$7</f>
        <v>69.12</v>
      </c>
      <c r="E21" s="124">
        <f>[17]Fevereiro!$J$8</f>
        <v>49.32</v>
      </c>
      <c r="F21" s="124">
        <f>[17]Fevereiro!$J$9</f>
        <v>59.04</v>
      </c>
      <c r="G21" s="124">
        <f>[17]Fevereiro!$J$10</f>
        <v>49.680000000000007</v>
      </c>
      <c r="H21" s="124">
        <f>[17]Fevereiro!$J$11</f>
        <v>48.96</v>
      </c>
      <c r="I21" s="124">
        <f>[17]Fevereiro!$J$12</f>
        <v>49.32</v>
      </c>
      <c r="J21" s="124">
        <f>[17]Fevereiro!$J$13</f>
        <v>20.88</v>
      </c>
      <c r="K21" s="124">
        <f>[17]Fevereiro!$J$14</f>
        <v>37.800000000000004</v>
      </c>
      <c r="L21" s="124">
        <f>[17]Fevereiro!$J$15</f>
        <v>23.400000000000002</v>
      </c>
      <c r="M21" s="124">
        <f>[17]Fevereiro!$J$16</f>
        <v>68.760000000000005</v>
      </c>
      <c r="N21" s="124">
        <f>[17]Fevereiro!$J$17</f>
        <v>79.92</v>
      </c>
      <c r="O21" s="124">
        <f>[17]Fevereiro!$J$18</f>
        <v>41.4</v>
      </c>
      <c r="P21" s="124">
        <f>[17]Fevereiro!$J$19</f>
        <v>55.440000000000005</v>
      </c>
      <c r="Q21" s="124">
        <f>[17]Fevereiro!$J$20</f>
        <v>60.480000000000004</v>
      </c>
      <c r="R21" s="124">
        <f>[17]Fevereiro!$J$21</f>
        <v>46.080000000000005</v>
      </c>
      <c r="S21" s="124">
        <f>[17]Fevereiro!$J$22</f>
        <v>28.44</v>
      </c>
      <c r="T21" s="124">
        <f>[17]Fevereiro!$J$23</f>
        <v>29.52</v>
      </c>
      <c r="U21" s="124">
        <f>[17]Fevereiro!$J$24</f>
        <v>38.519999999999996</v>
      </c>
      <c r="V21" s="124">
        <f>[17]Fevereiro!$J$25</f>
        <v>46.440000000000005</v>
      </c>
      <c r="W21" s="124">
        <f>[17]Fevereiro!$J$26</f>
        <v>41.04</v>
      </c>
      <c r="X21" s="124">
        <f>[17]Fevereiro!$J$27</f>
        <v>37.800000000000004</v>
      </c>
      <c r="Y21" s="124">
        <f>[17]Fevereiro!$J$28</f>
        <v>74.52</v>
      </c>
      <c r="Z21" s="124">
        <f>[17]Fevereiro!$J$29</f>
        <v>39.6</v>
      </c>
      <c r="AA21" s="124">
        <f>[17]Fevereiro!$J$30</f>
        <v>29.16</v>
      </c>
      <c r="AB21" s="124">
        <f>[17]Fevereiro!$J$31</f>
        <v>34.200000000000003</v>
      </c>
      <c r="AC21" s="124">
        <f>[17]Fevereiro!$J$32</f>
        <v>36</v>
      </c>
      <c r="AD21" s="122">
        <f t="shared" si="1"/>
        <v>79.92</v>
      </c>
      <c r="AE21" s="123">
        <f t="shared" si="2"/>
        <v>45.655714285714289</v>
      </c>
    </row>
    <row r="22" spans="1:35" x14ac:dyDescent="0.2">
      <c r="A22" s="54" t="s">
        <v>6</v>
      </c>
      <c r="B22" s="124">
        <f>[18]Fevereiro!$J$5</f>
        <v>21.96</v>
      </c>
      <c r="C22" s="124">
        <f>[18]Fevereiro!$J$6</f>
        <v>30.240000000000002</v>
      </c>
      <c r="D22" s="124">
        <f>[18]Fevereiro!$J$7</f>
        <v>52.2</v>
      </c>
      <c r="E22" s="124">
        <f>[18]Fevereiro!$J$8</f>
        <v>32.4</v>
      </c>
      <c r="F22" s="124">
        <f>[18]Fevereiro!$J$9</f>
        <v>29.52</v>
      </c>
      <c r="G22" s="124">
        <f>[18]Fevereiro!$J$10</f>
        <v>53.28</v>
      </c>
      <c r="H22" s="124">
        <f>[18]Fevereiro!$J$11</f>
        <v>23.759999999999998</v>
      </c>
      <c r="I22" s="124">
        <f>[18]Fevereiro!$J$12</f>
        <v>24.12</v>
      </c>
      <c r="J22" s="124">
        <f>[18]Fevereiro!$J$13</f>
        <v>29.16</v>
      </c>
      <c r="K22" s="124">
        <f>[18]Fevereiro!$J$14</f>
        <v>38.159999999999997</v>
      </c>
      <c r="L22" s="124">
        <f>[18]Fevereiro!$J$15</f>
        <v>16.559999999999999</v>
      </c>
      <c r="M22" s="124">
        <f>[18]Fevereiro!$J$16</f>
        <v>42.12</v>
      </c>
      <c r="N22" s="124">
        <f>[18]Fevereiro!$J$17</f>
        <v>29.52</v>
      </c>
      <c r="O22" s="124">
        <f>[18]Fevereiro!$J$18</f>
        <v>38.519999999999996</v>
      </c>
      <c r="P22" s="124">
        <f>[18]Fevereiro!$J$19</f>
        <v>50.04</v>
      </c>
      <c r="Q22" s="124">
        <f>[18]Fevereiro!$J$20</f>
        <v>51.480000000000004</v>
      </c>
      <c r="R22" s="124">
        <f>[18]Fevereiro!$J$21</f>
        <v>27.720000000000002</v>
      </c>
      <c r="S22" s="124">
        <f>[18]Fevereiro!$J$22</f>
        <v>32.76</v>
      </c>
      <c r="T22" s="124">
        <f>[18]Fevereiro!$J$23</f>
        <v>26.64</v>
      </c>
      <c r="U22" s="124">
        <f>[18]Fevereiro!$J$24</f>
        <v>31.319999999999997</v>
      </c>
      <c r="V22" s="124">
        <f>[18]Fevereiro!$J$25</f>
        <v>37.800000000000004</v>
      </c>
      <c r="W22" s="124">
        <f>[18]Fevereiro!$J$26</f>
        <v>55.800000000000004</v>
      </c>
      <c r="X22" s="124">
        <f>[18]Fevereiro!$J$27</f>
        <v>27.36</v>
      </c>
      <c r="Y22" s="124">
        <f>[18]Fevereiro!$J$28</f>
        <v>37.080000000000005</v>
      </c>
      <c r="Z22" s="124">
        <f>[18]Fevereiro!$J$29</f>
        <v>18.720000000000002</v>
      </c>
      <c r="AA22" s="124">
        <f>[18]Fevereiro!$J$30</f>
        <v>26.28</v>
      </c>
      <c r="AB22" s="124">
        <f>[18]Fevereiro!$J$31</f>
        <v>24.12</v>
      </c>
      <c r="AC22" s="124">
        <f>[18]Fevereiro!$J$32</f>
        <v>37.440000000000005</v>
      </c>
      <c r="AD22" s="122">
        <f t="shared" si="1"/>
        <v>55.800000000000004</v>
      </c>
      <c r="AE22" s="123">
        <f t="shared" si="2"/>
        <v>33.788571428571437</v>
      </c>
    </row>
    <row r="23" spans="1:35" x14ac:dyDescent="0.2">
      <c r="A23" s="54" t="s">
        <v>7</v>
      </c>
      <c r="B23" s="124">
        <f>[19]Fevereiro!$J$5</f>
        <v>30.6</v>
      </c>
      <c r="C23" s="124">
        <f>[19]Fevereiro!$J$6</f>
        <v>39.96</v>
      </c>
      <c r="D23" s="124">
        <f>[19]Fevereiro!$J$7</f>
        <v>27</v>
      </c>
      <c r="E23" s="124">
        <f>[19]Fevereiro!$J$8</f>
        <v>23.040000000000003</v>
      </c>
      <c r="F23" s="124">
        <f>[19]Fevereiro!$J$9</f>
        <v>21.96</v>
      </c>
      <c r="G23" s="124">
        <f>[19]Fevereiro!$J$10</f>
        <v>32.4</v>
      </c>
      <c r="H23" s="124">
        <f>[19]Fevereiro!$J$11</f>
        <v>28.8</v>
      </c>
      <c r="I23" s="124">
        <f>[19]Fevereiro!$J$12</f>
        <v>23.400000000000002</v>
      </c>
      <c r="J23" s="124">
        <f>[19]Fevereiro!$J$13</f>
        <v>40.680000000000007</v>
      </c>
      <c r="K23" s="124">
        <f>[19]Fevereiro!$J$14</f>
        <v>46.800000000000004</v>
      </c>
      <c r="L23" s="124">
        <f>[19]Fevereiro!$J$15</f>
        <v>28.8</v>
      </c>
      <c r="M23" s="124">
        <f>[19]Fevereiro!$J$16</f>
        <v>55.800000000000004</v>
      </c>
      <c r="N23" s="124">
        <f>[19]Fevereiro!$J$17</f>
        <v>69.48</v>
      </c>
      <c r="O23" s="124">
        <f>[19]Fevereiro!$J$18</f>
        <v>46.440000000000005</v>
      </c>
      <c r="P23" s="124">
        <f>[19]Fevereiro!$J$19</f>
        <v>55.800000000000004</v>
      </c>
      <c r="Q23" s="124">
        <f>[19]Fevereiro!$J$20</f>
        <v>52.92</v>
      </c>
      <c r="R23" s="124">
        <f>[19]Fevereiro!$J$21</f>
        <v>34.92</v>
      </c>
      <c r="S23" s="124">
        <f>[19]Fevereiro!$J$22</f>
        <v>38.519999999999996</v>
      </c>
      <c r="T23" s="124">
        <f>[19]Fevereiro!$J$23</f>
        <v>27.36</v>
      </c>
      <c r="U23" s="124">
        <f>[19]Fevereiro!$J$24</f>
        <v>38.519999999999996</v>
      </c>
      <c r="V23" s="124">
        <f>[19]Fevereiro!$J$25</f>
        <v>43.92</v>
      </c>
      <c r="W23" s="124">
        <f>[19]Fevereiro!$J$26</f>
        <v>34.92</v>
      </c>
      <c r="X23" s="124">
        <f>[19]Fevereiro!$J$27</f>
        <v>32.76</v>
      </c>
      <c r="Y23" s="124">
        <f>[19]Fevereiro!$J$28</f>
        <v>30.6</v>
      </c>
      <c r="Z23" s="124">
        <f>[19]Fevereiro!$J$29</f>
        <v>34.56</v>
      </c>
      <c r="AA23" s="124">
        <f>[19]Fevereiro!$J$30</f>
        <v>43.56</v>
      </c>
      <c r="AB23" s="124">
        <f>[19]Fevereiro!$J$31</f>
        <v>50.04</v>
      </c>
      <c r="AC23" s="124">
        <f>[19]Fevereiro!$J$32</f>
        <v>52.2</v>
      </c>
      <c r="AD23" s="122">
        <f t="shared" si="1"/>
        <v>69.48</v>
      </c>
      <c r="AE23" s="123">
        <f t="shared" si="2"/>
        <v>38.777142857142849</v>
      </c>
      <c r="AH23" t="s">
        <v>35</v>
      </c>
      <c r="AI23" t="s">
        <v>35</v>
      </c>
    </row>
    <row r="24" spans="1:35" hidden="1" x14ac:dyDescent="0.2">
      <c r="A24" s="108" t="s">
        <v>154</v>
      </c>
      <c r="B24" s="124" t="str">
        <f>[20]Fevereiro!$J$5</f>
        <v>*</v>
      </c>
      <c r="C24" s="124" t="str">
        <f>[20]Fevereiro!$J$6</f>
        <v>*</v>
      </c>
      <c r="D24" s="124" t="str">
        <f>[20]Fevereiro!$J$7</f>
        <v>*</v>
      </c>
      <c r="E24" s="124" t="str">
        <f>[20]Fevereiro!$J$8</f>
        <v>*</v>
      </c>
      <c r="F24" s="124" t="str">
        <f>[20]Fevereiro!$J$9</f>
        <v>*</v>
      </c>
      <c r="G24" s="124" t="str">
        <f>[20]Fevereiro!$J$10</f>
        <v>*</v>
      </c>
      <c r="H24" s="124" t="str">
        <f>[20]Fevereiro!$J$11</f>
        <v>*</v>
      </c>
      <c r="I24" s="124" t="str">
        <f>[20]Fevereiro!$J$12</f>
        <v>*</v>
      </c>
      <c r="J24" s="124" t="str">
        <f>[20]Fevereiro!$J$13</f>
        <v>*</v>
      </c>
      <c r="K24" s="124" t="str">
        <f>[20]Fevereiro!$J$14</f>
        <v>*</v>
      </c>
      <c r="L24" s="124" t="str">
        <f>[20]Fevereiro!$J$15</f>
        <v>*</v>
      </c>
      <c r="M24" s="124" t="str">
        <f>[20]Fevereiro!$J$16</f>
        <v>*</v>
      </c>
      <c r="N24" s="124" t="str">
        <f>[20]Fevereiro!$J$17</f>
        <v>*</v>
      </c>
      <c r="O24" s="124" t="str">
        <f>[20]Fevereiro!$J$18</f>
        <v>*</v>
      </c>
      <c r="P24" s="124" t="str">
        <f>[20]Fevereiro!$J$19</f>
        <v>*</v>
      </c>
      <c r="Q24" s="124" t="str">
        <f>[20]Fevereiro!$J$20</f>
        <v>*</v>
      </c>
      <c r="R24" s="124" t="str">
        <f>[20]Fevereiro!$J$21</f>
        <v>*</v>
      </c>
      <c r="S24" s="124" t="str">
        <f>[20]Fevereiro!$J$22</f>
        <v>*</v>
      </c>
      <c r="T24" s="124" t="str">
        <f>[20]Fevereiro!$J$23</f>
        <v>*</v>
      </c>
      <c r="U24" s="124" t="str">
        <f>[20]Fevereiro!$J$24</f>
        <v>*</v>
      </c>
      <c r="V24" s="124" t="str">
        <f>[20]Fevereiro!$J$25</f>
        <v>*</v>
      </c>
      <c r="W24" s="124" t="str">
        <f>[20]Fevereiro!$J$26</f>
        <v>*</v>
      </c>
      <c r="X24" s="124" t="str">
        <f>[20]Fevereiro!$J$27</f>
        <v>*</v>
      </c>
      <c r="Y24" s="124" t="str">
        <f>[20]Fevereiro!$J$28</f>
        <v>*</v>
      </c>
      <c r="Z24" s="124" t="str">
        <f>[20]Fevereiro!$J$29</f>
        <v>*</v>
      </c>
      <c r="AA24" s="124" t="str">
        <f>[20]Fevereiro!$J$30</f>
        <v>*</v>
      </c>
      <c r="AB24" s="124" t="str">
        <f>[20]Fevereiro!$J$31</f>
        <v>*</v>
      </c>
      <c r="AC24" s="124" t="str">
        <f>[20]Fevereiro!$J$32</f>
        <v>*</v>
      </c>
      <c r="AD24" s="122" t="s">
        <v>211</v>
      </c>
      <c r="AE24" s="123" t="s">
        <v>211</v>
      </c>
      <c r="AI24" t="s">
        <v>35</v>
      </c>
    </row>
    <row r="25" spans="1:35" hidden="1" x14ac:dyDescent="0.2">
      <c r="A25" s="108" t="s">
        <v>155</v>
      </c>
      <c r="B25" s="124" t="str">
        <f>[21]Fevereiro!$J$5</f>
        <v>*</v>
      </c>
      <c r="C25" s="124" t="str">
        <f>[21]Fevereiro!$J$6</f>
        <v>*</v>
      </c>
      <c r="D25" s="124" t="str">
        <f>[21]Fevereiro!$J$7</f>
        <v>*</v>
      </c>
      <c r="E25" s="124" t="str">
        <f>[21]Fevereiro!$J$8</f>
        <v>*</v>
      </c>
      <c r="F25" s="124" t="str">
        <f>[21]Fevereiro!$J$9</f>
        <v>*</v>
      </c>
      <c r="G25" s="124" t="str">
        <f>[21]Fevereiro!$J$10</f>
        <v>*</v>
      </c>
      <c r="H25" s="124" t="str">
        <f>[21]Fevereiro!$J$11</f>
        <v>*</v>
      </c>
      <c r="I25" s="124" t="str">
        <f>[21]Fevereiro!$J$12</f>
        <v>*</v>
      </c>
      <c r="J25" s="124" t="str">
        <f>[21]Fevereiro!$J$13</f>
        <v>*</v>
      </c>
      <c r="K25" s="124" t="str">
        <f>[21]Fevereiro!$J$14</f>
        <v>*</v>
      </c>
      <c r="L25" s="124" t="str">
        <f>[21]Fevereiro!$J$15</f>
        <v>*</v>
      </c>
      <c r="M25" s="124" t="str">
        <f>[21]Fevereiro!$J$16</f>
        <v>*</v>
      </c>
      <c r="N25" s="124" t="str">
        <f>[21]Fevereiro!$J$17</f>
        <v>*</v>
      </c>
      <c r="O25" s="124" t="str">
        <f>[21]Fevereiro!$J$18</f>
        <v>*</v>
      </c>
      <c r="P25" s="124" t="str">
        <f>[21]Fevereiro!$J$19</f>
        <v>*</v>
      </c>
      <c r="Q25" s="124" t="str">
        <f>[21]Fevereiro!$J$20</f>
        <v>*</v>
      </c>
      <c r="R25" s="124" t="str">
        <f>[21]Fevereiro!$J$21</f>
        <v>*</v>
      </c>
      <c r="S25" s="124" t="str">
        <f>[21]Fevereiro!$J$22</f>
        <v>*</v>
      </c>
      <c r="T25" s="124" t="str">
        <f>[21]Fevereiro!$J$23</f>
        <v>*</v>
      </c>
      <c r="U25" s="124" t="str">
        <f>[21]Fevereiro!$J$24</f>
        <v>*</v>
      </c>
      <c r="V25" s="124" t="str">
        <f>[21]Fevereiro!$J$25</f>
        <v>*</v>
      </c>
      <c r="W25" s="124" t="str">
        <f>[21]Fevereiro!$J$26</f>
        <v>*</v>
      </c>
      <c r="X25" s="124" t="str">
        <f>[21]Fevereiro!$J$27</f>
        <v>*</v>
      </c>
      <c r="Y25" s="124" t="str">
        <f>[21]Fevereiro!$J$28</f>
        <v>*</v>
      </c>
      <c r="Z25" s="124" t="str">
        <f>[21]Fevereiro!$J$29</f>
        <v>*</v>
      </c>
      <c r="AA25" s="124" t="str">
        <f>[21]Fevereiro!$J$30</f>
        <v>*</v>
      </c>
      <c r="AB25" s="124" t="str">
        <f>[21]Fevereiro!$J$31</f>
        <v>*</v>
      </c>
      <c r="AC25" s="124" t="str">
        <f>[21]Fevereiro!$J$32</f>
        <v>*</v>
      </c>
      <c r="AD25" s="122" t="s">
        <v>211</v>
      </c>
      <c r="AE25" s="123" t="s">
        <v>211</v>
      </c>
      <c r="AF25" s="12" t="s">
        <v>35</v>
      </c>
      <c r="AH25" t="s">
        <v>35</v>
      </c>
    </row>
    <row r="26" spans="1:35" x14ac:dyDescent="0.2">
      <c r="A26" s="54" t="s">
        <v>156</v>
      </c>
      <c r="B26" s="124">
        <f>[22]Fevereiro!$J$5</f>
        <v>33.119999999999997</v>
      </c>
      <c r="C26" s="124">
        <f>[22]Fevereiro!$J$6</f>
        <v>54.72</v>
      </c>
      <c r="D26" s="124">
        <f>[22]Fevereiro!$J$7</f>
        <v>30.240000000000002</v>
      </c>
      <c r="E26" s="124">
        <f>[22]Fevereiro!$J$8</f>
        <v>21.6</v>
      </c>
      <c r="F26" s="124">
        <f>[22]Fevereiro!$J$9</f>
        <v>27.36</v>
      </c>
      <c r="G26" s="124">
        <f>[22]Fevereiro!$J$10</f>
        <v>34.56</v>
      </c>
      <c r="H26" s="124">
        <f>[22]Fevereiro!$J$11</f>
        <v>28.08</v>
      </c>
      <c r="I26" s="124">
        <f>[22]Fevereiro!$J$12</f>
        <v>24.12</v>
      </c>
      <c r="J26" s="124">
        <f>[22]Fevereiro!$J$13</f>
        <v>36</v>
      </c>
      <c r="K26" s="124">
        <f>[22]Fevereiro!$J$14</f>
        <v>45.36</v>
      </c>
      <c r="L26" s="124">
        <f>[22]Fevereiro!$J$15</f>
        <v>26.64</v>
      </c>
      <c r="M26" s="124">
        <f>[22]Fevereiro!$J$16</f>
        <v>41.4</v>
      </c>
      <c r="N26" s="124">
        <f>[22]Fevereiro!$J$17</f>
        <v>43.56</v>
      </c>
      <c r="O26" s="124">
        <f>[22]Fevereiro!$J$18</f>
        <v>40.680000000000007</v>
      </c>
      <c r="P26" s="124">
        <f>[22]Fevereiro!$J$19</f>
        <v>44.28</v>
      </c>
      <c r="Q26" s="124">
        <f>[22]Fevereiro!$J$20</f>
        <v>51.12</v>
      </c>
      <c r="R26" s="124">
        <f>[22]Fevereiro!$J$21</f>
        <v>46.080000000000005</v>
      </c>
      <c r="S26" s="124">
        <f>[22]Fevereiro!$J$22</f>
        <v>34.56</v>
      </c>
      <c r="T26" s="124">
        <f>[22]Fevereiro!$J$23</f>
        <v>29.16</v>
      </c>
      <c r="U26" s="124">
        <f>[22]Fevereiro!$J$24</f>
        <v>40.680000000000007</v>
      </c>
      <c r="V26" s="124">
        <f>[22]Fevereiro!$J$25</f>
        <v>39.96</v>
      </c>
      <c r="W26" s="124">
        <f>[22]Fevereiro!$J$26</f>
        <v>32.04</v>
      </c>
      <c r="X26" s="124">
        <f>[22]Fevereiro!$J$27</f>
        <v>29.16</v>
      </c>
      <c r="Y26" s="124">
        <f>[22]Fevereiro!$J$28</f>
        <v>27.36</v>
      </c>
      <c r="Z26" s="124">
        <f>[22]Fevereiro!$J$29</f>
        <v>31.319999999999997</v>
      </c>
      <c r="AA26" s="124">
        <f>[22]Fevereiro!$J$30</f>
        <v>48.6</v>
      </c>
      <c r="AB26" s="124">
        <f>[22]Fevereiro!$J$31</f>
        <v>77.760000000000005</v>
      </c>
      <c r="AC26" s="124">
        <f>[22]Fevereiro!$J$32</f>
        <v>53.28</v>
      </c>
      <c r="AD26" s="122">
        <f t="shared" si="1"/>
        <v>77.760000000000005</v>
      </c>
      <c r="AE26" s="123">
        <f t="shared" si="2"/>
        <v>38.31428571428571</v>
      </c>
      <c r="AH26" t="s">
        <v>35</v>
      </c>
    </row>
    <row r="27" spans="1:35" x14ac:dyDescent="0.2">
      <c r="A27" s="54" t="s">
        <v>8</v>
      </c>
      <c r="B27" s="124">
        <f>[23]Fevereiro!$J$5</f>
        <v>30.6</v>
      </c>
      <c r="C27" s="124">
        <f>[23]Fevereiro!$J$6</f>
        <v>47.88</v>
      </c>
      <c r="D27" s="124">
        <f>[23]Fevereiro!$J$7</f>
        <v>44.28</v>
      </c>
      <c r="E27" s="124">
        <f>[23]Fevereiro!$J$8</f>
        <v>29.16</v>
      </c>
      <c r="F27" s="124">
        <f>[23]Fevereiro!$J$9</f>
        <v>26.28</v>
      </c>
      <c r="G27" s="124">
        <f>[23]Fevereiro!$J$10</f>
        <v>20.88</v>
      </c>
      <c r="H27" s="124">
        <f>[23]Fevereiro!$J$11</f>
        <v>19.079999999999998</v>
      </c>
      <c r="I27" s="124">
        <f>[23]Fevereiro!$J$12</f>
        <v>23.400000000000002</v>
      </c>
      <c r="J27" s="124">
        <f>[23]Fevereiro!$J$13</f>
        <v>45</v>
      </c>
      <c r="K27" s="124">
        <f>[23]Fevereiro!$J$14</f>
        <v>49.32</v>
      </c>
      <c r="L27" s="124">
        <f>[23]Fevereiro!$J$15</f>
        <v>46.080000000000005</v>
      </c>
      <c r="M27" s="124">
        <f>[23]Fevereiro!$J$16</f>
        <v>50.4</v>
      </c>
      <c r="N27" s="124">
        <f>[23]Fevereiro!$J$17</f>
        <v>48.24</v>
      </c>
      <c r="O27" s="124">
        <f>[23]Fevereiro!$J$18</f>
        <v>54</v>
      </c>
      <c r="P27" s="124">
        <f>[23]Fevereiro!$J$19</f>
        <v>45.36</v>
      </c>
      <c r="Q27" s="124">
        <f>[23]Fevereiro!$J$20</f>
        <v>40.680000000000007</v>
      </c>
      <c r="R27" s="124">
        <f>[23]Fevereiro!$J$21</f>
        <v>32.76</v>
      </c>
      <c r="S27" s="124">
        <f>[23]Fevereiro!$J$22</f>
        <v>36.36</v>
      </c>
      <c r="T27" s="124">
        <f>[23]Fevereiro!$J$23</f>
        <v>34.56</v>
      </c>
      <c r="U27" s="124">
        <f>[23]Fevereiro!$J$24</f>
        <v>23.040000000000003</v>
      </c>
      <c r="V27" s="124">
        <f>[23]Fevereiro!$J$25</f>
        <v>20.16</v>
      </c>
      <c r="W27" s="124">
        <f>[23]Fevereiro!$J$26</f>
        <v>39.24</v>
      </c>
      <c r="X27" s="124">
        <f>[23]Fevereiro!$J$27</f>
        <v>29.880000000000003</v>
      </c>
      <c r="Y27" s="124">
        <f>[23]Fevereiro!$J$28</f>
        <v>30.6</v>
      </c>
      <c r="Z27" s="124">
        <f>[23]Fevereiro!$J$29</f>
        <v>23.759999999999998</v>
      </c>
      <c r="AA27" s="124">
        <f>[23]Fevereiro!$J$30</f>
        <v>46.440000000000005</v>
      </c>
      <c r="AB27" s="124">
        <f>[23]Fevereiro!$J$31</f>
        <v>26.64</v>
      </c>
      <c r="AC27" s="124">
        <f>[23]Fevereiro!$J$32</f>
        <v>41.76</v>
      </c>
      <c r="AD27" s="122">
        <f t="shared" si="1"/>
        <v>54</v>
      </c>
      <c r="AE27" s="123">
        <f t="shared" si="2"/>
        <v>35.922857142857147</v>
      </c>
      <c r="AH27" t="s">
        <v>35</v>
      </c>
    </row>
    <row r="28" spans="1:35" hidden="1" x14ac:dyDescent="0.2">
      <c r="A28" s="54" t="s">
        <v>9</v>
      </c>
      <c r="B28" s="124" t="str">
        <f>[24]Fevereiro!$J$5</f>
        <v>*</v>
      </c>
      <c r="C28" s="124" t="str">
        <f>[24]Fevereiro!$J$6</f>
        <v>*</v>
      </c>
      <c r="D28" s="124" t="str">
        <f>[24]Fevereiro!$J$7</f>
        <v>*</v>
      </c>
      <c r="E28" s="124" t="str">
        <f>[24]Fevereiro!$J$8</f>
        <v>*</v>
      </c>
      <c r="F28" s="124" t="str">
        <f>[24]Fevereiro!$J$9</f>
        <v>*</v>
      </c>
      <c r="G28" s="124" t="str">
        <f>[24]Fevereiro!$J$10</f>
        <v>*</v>
      </c>
      <c r="H28" s="124" t="str">
        <f>[24]Fevereiro!$J$11</f>
        <v>*</v>
      </c>
      <c r="I28" s="124" t="str">
        <f>[24]Fevereiro!$J$12</f>
        <v>*</v>
      </c>
      <c r="J28" s="124" t="str">
        <f>[24]Fevereiro!$J$13</f>
        <v>*</v>
      </c>
      <c r="K28" s="124" t="str">
        <f>[24]Fevereiro!$J$14</f>
        <v>*</v>
      </c>
      <c r="L28" s="124" t="str">
        <f>[24]Fevereiro!$J$15</f>
        <v>*</v>
      </c>
      <c r="M28" s="124" t="str">
        <f>[24]Fevereiro!$J$16</f>
        <v>*</v>
      </c>
      <c r="N28" s="124" t="str">
        <f>[24]Fevereiro!$J$17</f>
        <v>*</v>
      </c>
      <c r="O28" s="124" t="str">
        <f>[24]Fevereiro!$J$18</f>
        <v>*</v>
      </c>
      <c r="P28" s="124" t="str">
        <f>[24]Fevereiro!$J$19</f>
        <v>*</v>
      </c>
      <c r="Q28" s="124" t="str">
        <f>[24]Fevereiro!$J$20</f>
        <v>*</v>
      </c>
      <c r="R28" s="124" t="str">
        <f>[24]Fevereiro!$J$21</f>
        <v>*</v>
      </c>
      <c r="S28" s="124" t="str">
        <f>[24]Fevereiro!$J$22</f>
        <v>*</v>
      </c>
      <c r="T28" s="124" t="str">
        <f>[24]Fevereiro!$J$23</f>
        <v>*</v>
      </c>
      <c r="U28" s="124" t="str">
        <f>[24]Fevereiro!$J$24</f>
        <v>*</v>
      </c>
      <c r="V28" s="124" t="str">
        <f>[24]Fevereiro!$J$25</f>
        <v>*</v>
      </c>
      <c r="W28" s="124" t="str">
        <f>[24]Fevereiro!$J$26</f>
        <v>*</v>
      </c>
      <c r="X28" s="124" t="str">
        <f>[24]Fevereiro!$J$27</f>
        <v>*</v>
      </c>
      <c r="Y28" s="124" t="str">
        <f>[24]Fevereiro!$J$28</f>
        <v>*</v>
      </c>
      <c r="Z28" s="124" t="str">
        <f>[24]Fevereiro!$J$29</f>
        <v>*</v>
      </c>
      <c r="AA28" s="124" t="str">
        <f>[24]Fevereiro!$J$30</f>
        <v>*</v>
      </c>
      <c r="AB28" s="124" t="str">
        <f>[24]Fevereiro!$J$31</f>
        <v>*</v>
      </c>
      <c r="AC28" s="124" t="str">
        <f>[24]Fevereiro!$J$32</f>
        <v>*</v>
      </c>
      <c r="AD28" s="122" t="s">
        <v>211</v>
      </c>
      <c r="AE28" s="123" t="s">
        <v>211</v>
      </c>
      <c r="AH28" t="s">
        <v>35</v>
      </c>
    </row>
    <row r="29" spans="1:35" x14ac:dyDescent="0.2">
      <c r="A29" s="54" t="s">
        <v>32</v>
      </c>
      <c r="B29" s="124">
        <f>[25]Fevereiro!$J$5</f>
        <v>27</v>
      </c>
      <c r="C29" s="124">
        <f>[25]Fevereiro!$J$6</f>
        <v>41.4</v>
      </c>
      <c r="D29" s="124">
        <f>[25]Fevereiro!$J$7</f>
        <v>20.16</v>
      </c>
      <c r="E29" s="124">
        <f>[25]Fevereiro!$J$8</f>
        <v>21.240000000000002</v>
      </c>
      <c r="F29" s="124">
        <f>[25]Fevereiro!$J$9</f>
        <v>20.88</v>
      </c>
      <c r="G29" s="124">
        <f>[25]Fevereiro!$J$10</f>
        <v>42.84</v>
      </c>
      <c r="H29" s="124">
        <f>[25]Fevereiro!$J$11</f>
        <v>26.28</v>
      </c>
      <c r="I29" s="124">
        <f>[25]Fevereiro!$J$12</f>
        <v>25.2</v>
      </c>
      <c r="J29" s="124">
        <f>[25]Fevereiro!$J$13</f>
        <v>37.440000000000005</v>
      </c>
      <c r="K29" s="124">
        <f>[25]Fevereiro!$J$14</f>
        <v>33.480000000000004</v>
      </c>
      <c r="L29" s="124">
        <f>[25]Fevereiro!$J$15</f>
        <v>15.120000000000001</v>
      </c>
      <c r="M29" s="124">
        <f>[25]Fevereiro!$J$16</f>
        <v>53.64</v>
      </c>
      <c r="N29" s="124">
        <f>[25]Fevereiro!$J$17</f>
        <v>42.12</v>
      </c>
      <c r="O29" s="124">
        <f>[25]Fevereiro!$J$18</f>
        <v>31.680000000000003</v>
      </c>
      <c r="P29" s="124">
        <f>[25]Fevereiro!$J$19</f>
        <v>43.56</v>
      </c>
      <c r="Q29" s="124">
        <f>[25]Fevereiro!$J$20</f>
        <v>34.92</v>
      </c>
      <c r="R29" s="124">
        <f>[25]Fevereiro!$J$21</f>
        <v>47.88</v>
      </c>
      <c r="S29" s="124">
        <f>[25]Fevereiro!$J$22</f>
        <v>35.64</v>
      </c>
      <c r="T29" s="124">
        <f>[25]Fevereiro!$J$23</f>
        <v>21.6</v>
      </c>
      <c r="U29" s="124">
        <f>[25]Fevereiro!$J$24</f>
        <v>26.64</v>
      </c>
      <c r="V29" s="124">
        <f>[25]Fevereiro!$J$25</f>
        <v>29.52</v>
      </c>
      <c r="W29" s="124">
        <f>[25]Fevereiro!$J$26</f>
        <v>30.6</v>
      </c>
      <c r="X29" s="124">
        <f>[25]Fevereiro!$J$27</f>
        <v>24.48</v>
      </c>
      <c r="Y29" s="124">
        <f>[25]Fevereiro!$J$28</f>
        <v>31.319999999999997</v>
      </c>
      <c r="Z29" s="124">
        <f>[25]Fevereiro!$J$29</f>
        <v>26.28</v>
      </c>
      <c r="AA29" s="124">
        <f>[25]Fevereiro!$J$30</f>
        <v>31.319999999999997</v>
      </c>
      <c r="AB29" s="124" t="str">
        <f>[25]Fevereiro!$J$31</f>
        <v>*</v>
      </c>
      <c r="AC29" s="124" t="str">
        <f>[25]Fevereiro!$J$32</f>
        <v>*</v>
      </c>
      <c r="AD29" s="122">
        <f t="shared" si="1"/>
        <v>53.64</v>
      </c>
      <c r="AE29" s="123">
        <f t="shared" si="2"/>
        <v>31.624615384615389</v>
      </c>
      <c r="AH29" t="s">
        <v>35</v>
      </c>
    </row>
    <row r="30" spans="1:35" hidden="1" x14ac:dyDescent="0.2">
      <c r="A30" s="108" t="s">
        <v>10</v>
      </c>
      <c r="B30" s="124" t="str">
        <f>[26]Fevereiro!$J$5</f>
        <v>*</v>
      </c>
      <c r="C30" s="124" t="str">
        <f>[26]Fevereiro!$J$6</f>
        <v>*</v>
      </c>
      <c r="D30" s="124" t="str">
        <f>[26]Fevereiro!$J$7</f>
        <v>*</v>
      </c>
      <c r="E30" s="124" t="str">
        <f>[26]Fevereiro!$J$8</f>
        <v>*</v>
      </c>
      <c r="F30" s="124" t="str">
        <f>[26]Fevereiro!$J$9</f>
        <v>*</v>
      </c>
      <c r="G30" s="124" t="str">
        <f>[26]Fevereiro!$J$10</f>
        <v>*</v>
      </c>
      <c r="H30" s="124" t="str">
        <f>[26]Fevereiro!$J$11</f>
        <v>*</v>
      </c>
      <c r="I30" s="124" t="str">
        <f>[26]Fevereiro!$J$12</f>
        <v>*</v>
      </c>
      <c r="J30" s="124" t="str">
        <f>[26]Fevereiro!$J$13</f>
        <v>*</v>
      </c>
      <c r="K30" s="124" t="str">
        <f>[26]Fevereiro!$J$14</f>
        <v>*</v>
      </c>
      <c r="L30" s="124" t="str">
        <f>[26]Fevereiro!$J$15</f>
        <v>*</v>
      </c>
      <c r="M30" s="124" t="str">
        <f>[26]Fevereiro!$J$16</f>
        <v>*</v>
      </c>
      <c r="N30" s="124" t="str">
        <f>[26]Fevereiro!$J$17</f>
        <v>*</v>
      </c>
      <c r="O30" s="124" t="str">
        <f>[26]Fevereiro!$J$18</f>
        <v>*</v>
      </c>
      <c r="P30" s="124" t="str">
        <f>[26]Fevereiro!$J$19</f>
        <v>*</v>
      </c>
      <c r="Q30" s="124" t="str">
        <f>[26]Fevereiro!$J$20</f>
        <v>*</v>
      </c>
      <c r="R30" s="124" t="str">
        <f>[26]Fevereiro!$J$21</f>
        <v>*</v>
      </c>
      <c r="S30" s="124" t="str">
        <f>[26]Fevereiro!$J$22</f>
        <v>*</v>
      </c>
      <c r="T30" s="124" t="str">
        <f>[26]Fevereiro!$J$23</f>
        <v>*</v>
      </c>
      <c r="U30" s="124" t="str">
        <f>[26]Fevereiro!$J$24</f>
        <v>*</v>
      </c>
      <c r="V30" s="124" t="str">
        <f>[26]Fevereiro!$J$25</f>
        <v>*</v>
      </c>
      <c r="W30" s="124" t="str">
        <f>[26]Fevereiro!$J$26</f>
        <v>*</v>
      </c>
      <c r="X30" s="124" t="str">
        <f>[26]Fevereiro!$J$27</f>
        <v>*</v>
      </c>
      <c r="Y30" s="124" t="str">
        <f>[26]Fevereiro!$J$28</f>
        <v>*</v>
      </c>
      <c r="Z30" s="124" t="str">
        <f>[26]Fevereiro!$J$29</f>
        <v>*</v>
      </c>
      <c r="AA30" s="124" t="str">
        <f>[26]Fevereiro!$J$30</f>
        <v>*</v>
      </c>
      <c r="AB30" s="124" t="str">
        <f>[26]Fevereiro!$J$31</f>
        <v>*</v>
      </c>
      <c r="AC30" s="124" t="str">
        <f>[26]Fevereiro!$J$32</f>
        <v>*</v>
      </c>
      <c r="AD30" s="122" t="s">
        <v>211</v>
      </c>
      <c r="AE30" s="123" t="s">
        <v>211</v>
      </c>
      <c r="AH30" t="s">
        <v>35</v>
      </c>
    </row>
    <row r="31" spans="1:35" hidden="1" x14ac:dyDescent="0.2">
      <c r="A31" s="108" t="s">
        <v>157</v>
      </c>
      <c r="B31" s="124" t="str">
        <f>[27]Fevereiro!$J$5</f>
        <v>*</v>
      </c>
      <c r="C31" s="124" t="str">
        <f>[27]Fevereiro!$J$6</f>
        <v>*</v>
      </c>
      <c r="D31" s="124" t="str">
        <f>[27]Fevereiro!$J$7</f>
        <v>*</v>
      </c>
      <c r="E31" s="124" t="str">
        <f>[27]Fevereiro!$J$8</f>
        <v>*</v>
      </c>
      <c r="F31" s="124" t="str">
        <f>[27]Fevereiro!$J$9</f>
        <v>*</v>
      </c>
      <c r="G31" s="124" t="str">
        <f>[27]Fevereiro!$J$10</f>
        <v>*</v>
      </c>
      <c r="H31" s="124" t="str">
        <f>[27]Fevereiro!$J$11</f>
        <v>*</v>
      </c>
      <c r="I31" s="124" t="str">
        <f>[27]Fevereiro!$J$12</f>
        <v>*</v>
      </c>
      <c r="J31" s="124" t="str">
        <f>[27]Fevereiro!$J$13</f>
        <v>*</v>
      </c>
      <c r="K31" s="124" t="str">
        <f>[27]Fevereiro!$J$14</f>
        <v>*</v>
      </c>
      <c r="L31" s="124" t="str">
        <f>[27]Fevereiro!$J$15</f>
        <v>*</v>
      </c>
      <c r="M31" s="124" t="str">
        <f>[27]Fevereiro!$J$16</f>
        <v>*</v>
      </c>
      <c r="N31" s="124" t="str">
        <f>[27]Fevereiro!$J$17</f>
        <v>*</v>
      </c>
      <c r="O31" s="124" t="str">
        <f>[27]Fevereiro!$J$18</f>
        <v>*</v>
      </c>
      <c r="P31" s="124" t="str">
        <f>[27]Fevereiro!$J$19</f>
        <v>*</v>
      </c>
      <c r="Q31" s="124" t="str">
        <f>[27]Fevereiro!$J$20</f>
        <v>*</v>
      </c>
      <c r="R31" s="124" t="str">
        <f>[27]Fevereiro!$J$21</f>
        <v>*</v>
      </c>
      <c r="S31" s="124" t="str">
        <f>[27]Fevereiro!$J$22</f>
        <v>*</v>
      </c>
      <c r="T31" s="124" t="str">
        <f>[27]Fevereiro!$J$23</f>
        <v>*</v>
      </c>
      <c r="U31" s="124" t="str">
        <f>[27]Fevereiro!$J$24</f>
        <v>*</v>
      </c>
      <c r="V31" s="124" t="str">
        <f>[27]Fevereiro!$J$25</f>
        <v>*</v>
      </c>
      <c r="W31" s="124" t="str">
        <f>[27]Fevereiro!$J$26</f>
        <v>*</v>
      </c>
      <c r="X31" s="124" t="str">
        <f>[27]Fevereiro!$J$27</f>
        <v>*</v>
      </c>
      <c r="Y31" s="124" t="str">
        <f>[27]Fevereiro!$J$28</f>
        <v>*</v>
      </c>
      <c r="Z31" s="124" t="str">
        <f>[27]Fevereiro!$J$29</f>
        <v>*</v>
      </c>
      <c r="AA31" s="124" t="str">
        <f>[27]Fevereiro!$J$30</f>
        <v>*</v>
      </c>
      <c r="AB31" s="124" t="str">
        <f>[27]Fevereiro!$J$31</f>
        <v>*</v>
      </c>
      <c r="AC31" s="124" t="str">
        <f>[27]Fevereiro!$J$32</f>
        <v>*</v>
      </c>
      <c r="AD31" s="122" t="s">
        <v>211</v>
      </c>
      <c r="AE31" s="123" t="s">
        <v>211</v>
      </c>
      <c r="AF31" s="12" t="s">
        <v>35</v>
      </c>
      <c r="AH31" t="s">
        <v>35</v>
      </c>
    </row>
    <row r="32" spans="1:35" hidden="1" x14ac:dyDescent="0.2">
      <c r="A32" s="108" t="s">
        <v>11</v>
      </c>
      <c r="B32" s="124" t="str">
        <f>[28]Fevereiro!$J$5</f>
        <v>*</v>
      </c>
      <c r="C32" s="124" t="str">
        <f>[28]Fevereiro!$J$6</f>
        <v>*</v>
      </c>
      <c r="D32" s="124" t="str">
        <f>[28]Fevereiro!$J$7</f>
        <v>*</v>
      </c>
      <c r="E32" s="124" t="str">
        <f>[28]Fevereiro!$J$8</f>
        <v>*</v>
      </c>
      <c r="F32" s="124" t="str">
        <f>[28]Fevereiro!$J$9</f>
        <v>*</v>
      </c>
      <c r="G32" s="124" t="str">
        <f>[28]Fevereiro!$J$10</f>
        <v>*</v>
      </c>
      <c r="H32" s="124" t="str">
        <f>[28]Fevereiro!$J$11</f>
        <v>*</v>
      </c>
      <c r="I32" s="124" t="str">
        <f>[28]Fevereiro!$J$12</f>
        <v>*</v>
      </c>
      <c r="J32" s="124" t="str">
        <f>[28]Fevereiro!$J$13</f>
        <v>*</v>
      </c>
      <c r="K32" s="124" t="str">
        <f>[28]Fevereiro!$J$14</f>
        <v>*</v>
      </c>
      <c r="L32" s="124" t="str">
        <f>[28]Fevereiro!$J$15</f>
        <v>*</v>
      </c>
      <c r="M32" s="124" t="str">
        <f>[28]Fevereiro!$J$16</f>
        <v>*</v>
      </c>
      <c r="N32" s="124" t="str">
        <f>[28]Fevereiro!$J$17</f>
        <v>*</v>
      </c>
      <c r="O32" s="124" t="str">
        <f>[28]Fevereiro!$J$18</f>
        <v>*</v>
      </c>
      <c r="P32" s="124" t="str">
        <f>[28]Fevereiro!$J$19</f>
        <v>*</v>
      </c>
      <c r="Q32" s="124" t="str">
        <f>[28]Fevereiro!$J$20</f>
        <v>*</v>
      </c>
      <c r="R32" s="124" t="str">
        <f>[28]Fevereiro!$J$21</f>
        <v>*</v>
      </c>
      <c r="S32" s="124" t="str">
        <f>[28]Fevereiro!$J$22</f>
        <v>*</v>
      </c>
      <c r="T32" s="124" t="str">
        <f>[28]Fevereiro!$J$23</f>
        <v>*</v>
      </c>
      <c r="U32" s="124" t="str">
        <f>[28]Fevereiro!$J$24</f>
        <v>*</v>
      </c>
      <c r="V32" s="124" t="str">
        <f>[28]Fevereiro!$J$25</f>
        <v>*</v>
      </c>
      <c r="W32" s="124" t="str">
        <f>[28]Fevereiro!$J$26</f>
        <v>*</v>
      </c>
      <c r="X32" s="124" t="str">
        <f>[28]Fevereiro!$J$27</f>
        <v>*</v>
      </c>
      <c r="Y32" s="124" t="str">
        <f>[28]Fevereiro!$J$28</f>
        <v>*</v>
      </c>
      <c r="Z32" s="124" t="str">
        <f>[28]Fevereiro!$J$29</f>
        <v>*</v>
      </c>
      <c r="AA32" s="124" t="str">
        <f>[28]Fevereiro!$J$30</f>
        <v>*</v>
      </c>
      <c r="AB32" s="124" t="str">
        <f>[28]Fevereiro!$J$31</f>
        <v>*</v>
      </c>
      <c r="AC32" s="124" t="str">
        <f>[28]Fevereiro!$J$32</f>
        <v>*</v>
      </c>
      <c r="AD32" s="122" t="s">
        <v>211</v>
      </c>
      <c r="AE32" s="123" t="s">
        <v>211</v>
      </c>
      <c r="AH32" t="s">
        <v>35</v>
      </c>
    </row>
    <row r="33" spans="1:35" s="5" customFormat="1" x14ac:dyDescent="0.2">
      <c r="A33" s="54" t="s">
        <v>12</v>
      </c>
      <c r="B33" s="124">
        <f>[29]Fevereiro!$J$5</f>
        <v>21.6</v>
      </c>
      <c r="C33" s="124">
        <f>[29]Fevereiro!$J$6</f>
        <v>46.080000000000005</v>
      </c>
      <c r="D33" s="124">
        <f>[29]Fevereiro!$J$7</f>
        <v>37.440000000000005</v>
      </c>
      <c r="E33" s="124">
        <f>[29]Fevereiro!$J$8</f>
        <v>24.48</v>
      </c>
      <c r="F33" s="124">
        <f>[29]Fevereiro!$J$9</f>
        <v>18.36</v>
      </c>
      <c r="G33" s="124">
        <f>[29]Fevereiro!$J$10</f>
        <v>32.76</v>
      </c>
      <c r="H33" s="124">
        <f>[29]Fevereiro!$J$11</f>
        <v>16.920000000000002</v>
      </c>
      <c r="I33" s="124">
        <f>[29]Fevereiro!$J$12</f>
        <v>24.12</v>
      </c>
      <c r="J33" s="124">
        <f>[29]Fevereiro!$J$13</f>
        <v>35.64</v>
      </c>
      <c r="K33" s="124">
        <f>[29]Fevereiro!$J$14</f>
        <v>24.12</v>
      </c>
      <c r="L33" s="124">
        <f>[29]Fevereiro!$J$15</f>
        <v>16.920000000000002</v>
      </c>
      <c r="M33" s="124">
        <f>[29]Fevereiro!$J$16</f>
        <v>27.720000000000002</v>
      </c>
      <c r="N33" s="124">
        <f>[29]Fevereiro!$J$17</f>
        <v>23.400000000000002</v>
      </c>
      <c r="O33" s="124">
        <f>[29]Fevereiro!$J$18</f>
        <v>28.8</v>
      </c>
      <c r="P33" s="124">
        <f>[29]Fevereiro!$J$19</f>
        <v>31.319999999999997</v>
      </c>
      <c r="Q33" s="124">
        <f>[29]Fevereiro!$J$20</f>
        <v>30.96</v>
      </c>
      <c r="R33" s="124">
        <f>[29]Fevereiro!$J$21</f>
        <v>47.16</v>
      </c>
      <c r="S33" s="124">
        <f>[29]Fevereiro!$J$22</f>
        <v>29.52</v>
      </c>
      <c r="T33" s="124">
        <f>[29]Fevereiro!$J$23</f>
        <v>19.8</v>
      </c>
      <c r="U33" s="124">
        <f>[29]Fevereiro!$J$24</f>
        <v>24.48</v>
      </c>
      <c r="V33" s="124">
        <f>[29]Fevereiro!$J$25</f>
        <v>24.840000000000003</v>
      </c>
      <c r="W33" s="124">
        <f>[29]Fevereiro!$J$26</f>
        <v>29.16</v>
      </c>
      <c r="X33" s="124">
        <f>[29]Fevereiro!$J$27</f>
        <v>29.16</v>
      </c>
      <c r="Y33" s="124">
        <f>[29]Fevereiro!$J$28</f>
        <v>34.200000000000003</v>
      </c>
      <c r="Z33" s="124">
        <f>[29]Fevereiro!$J$29</f>
        <v>21.6</v>
      </c>
      <c r="AA33" s="124">
        <f>[29]Fevereiro!$J$30</f>
        <v>16.559999999999999</v>
      </c>
      <c r="AB33" s="124">
        <f>[29]Fevereiro!$J$31</f>
        <v>37.800000000000004</v>
      </c>
      <c r="AC33" s="124">
        <f>[29]Fevereiro!$J$32</f>
        <v>22.32</v>
      </c>
      <c r="AD33" s="122">
        <f t="shared" si="1"/>
        <v>47.16</v>
      </c>
      <c r="AE33" s="123">
        <f t="shared" si="2"/>
        <v>27.758571428571425</v>
      </c>
      <c r="AH33" s="5" t="s">
        <v>35</v>
      </c>
    </row>
    <row r="34" spans="1:35" x14ac:dyDescent="0.2">
      <c r="A34" s="54" t="s">
        <v>13</v>
      </c>
      <c r="B34" s="124">
        <f>[30]Fevereiro!$J$5</f>
        <v>29.16</v>
      </c>
      <c r="C34" s="124">
        <f>[30]Fevereiro!$J$6</f>
        <v>37.440000000000005</v>
      </c>
      <c r="D34" s="124">
        <f>[30]Fevereiro!$J$7</f>
        <v>44.64</v>
      </c>
      <c r="E34" s="124">
        <f>[30]Fevereiro!$J$8</f>
        <v>21.96</v>
      </c>
      <c r="F34" s="124">
        <f>[30]Fevereiro!$J$9</f>
        <v>17.64</v>
      </c>
      <c r="G34" s="124">
        <f>[30]Fevereiro!$J$10</f>
        <v>51.84</v>
      </c>
      <c r="H34" s="124">
        <f>[30]Fevereiro!$J$11</f>
        <v>24.840000000000003</v>
      </c>
      <c r="I34" s="124">
        <f>[30]Fevereiro!$J$12</f>
        <v>28.08</v>
      </c>
      <c r="J34" s="124">
        <f>[30]Fevereiro!$J$13</f>
        <v>47.16</v>
      </c>
      <c r="K34" s="124">
        <f>[30]Fevereiro!$J$14</f>
        <v>55.800000000000004</v>
      </c>
      <c r="L34" s="124">
        <f>[30]Fevereiro!$J$15</f>
        <v>20.88</v>
      </c>
      <c r="M34" s="124">
        <f>[30]Fevereiro!$J$16</f>
        <v>23.040000000000003</v>
      </c>
      <c r="N34" s="124">
        <f>[30]Fevereiro!$J$17</f>
        <v>39.96</v>
      </c>
      <c r="O34" s="124">
        <f>[30]Fevereiro!$J$18</f>
        <v>33.480000000000004</v>
      </c>
      <c r="P34" s="124">
        <f>[30]Fevereiro!$J$19</f>
        <v>38.159999999999997</v>
      </c>
      <c r="Q34" s="124">
        <f>[30]Fevereiro!$J$20</f>
        <v>37.440000000000005</v>
      </c>
      <c r="R34" s="124">
        <f>[30]Fevereiro!$J$21</f>
        <v>60.839999999999996</v>
      </c>
      <c r="S34" s="124">
        <f>[30]Fevereiro!$J$22</f>
        <v>36.36</v>
      </c>
      <c r="T34" s="124">
        <f>[30]Fevereiro!$J$23</f>
        <v>32.04</v>
      </c>
      <c r="U34" s="124">
        <f>[30]Fevereiro!$J$24</f>
        <v>23.400000000000002</v>
      </c>
      <c r="V34" s="124">
        <f>[30]Fevereiro!$J$25</f>
        <v>36.72</v>
      </c>
      <c r="W34" s="124">
        <f>[30]Fevereiro!$J$26</f>
        <v>34.56</v>
      </c>
      <c r="X34" s="124">
        <f>[30]Fevereiro!$J$27</f>
        <v>30.240000000000002</v>
      </c>
      <c r="Y34" s="124">
        <f>[30]Fevereiro!$J$28</f>
        <v>55.800000000000004</v>
      </c>
      <c r="Z34" s="124">
        <f>[30]Fevereiro!$J$29</f>
        <v>31.680000000000003</v>
      </c>
      <c r="AA34" s="124">
        <f>[30]Fevereiro!$J$30</f>
        <v>24.840000000000003</v>
      </c>
      <c r="AB34" s="124">
        <f>[30]Fevereiro!$J$31</f>
        <v>40.32</v>
      </c>
      <c r="AC34" s="124">
        <f>[30]Fevereiro!$J$32</f>
        <v>30.6</v>
      </c>
      <c r="AD34" s="122">
        <f t="shared" si="1"/>
        <v>60.839999999999996</v>
      </c>
      <c r="AE34" s="123">
        <f t="shared" si="2"/>
        <v>35.318571428571431</v>
      </c>
      <c r="AH34" t="s">
        <v>35</v>
      </c>
    </row>
    <row r="35" spans="1:35" x14ac:dyDescent="0.2">
      <c r="A35" s="54" t="s">
        <v>158</v>
      </c>
      <c r="B35" s="124">
        <f>[31]Fevereiro!$J$5</f>
        <v>24.48</v>
      </c>
      <c r="C35" s="124">
        <f>[31]Fevereiro!$J$6</f>
        <v>24.12</v>
      </c>
      <c r="D35" s="124">
        <f>[31]Fevereiro!$J$7</f>
        <v>54.36</v>
      </c>
      <c r="E35" s="124">
        <f>[31]Fevereiro!$J$8</f>
        <v>19.079999999999998</v>
      </c>
      <c r="F35" s="124">
        <f>[31]Fevereiro!$J$9</f>
        <v>17.28</v>
      </c>
      <c r="G35" s="124">
        <f>[31]Fevereiro!$J$10</f>
        <v>21.96</v>
      </c>
      <c r="H35" s="124">
        <f>[31]Fevereiro!$J$11</f>
        <v>26.64</v>
      </c>
      <c r="I35" s="124">
        <f>[31]Fevereiro!$J$12</f>
        <v>33.119999999999997</v>
      </c>
      <c r="J35" s="124">
        <f>[31]Fevereiro!$J$13</f>
        <v>31.319999999999997</v>
      </c>
      <c r="K35" s="124">
        <f>[31]Fevereiro!$J$14</f>
        <v>60.480000000000004</v>
      </c>
      <c r="L35" s="124">
        <f>[31]Fevereiro!$J$15</f>
        <v>22.68</v>
      </c>
      <c r="M35" s="124">
        <f>[31]Fevereiro!$J$16</f>
        <v>53.28</v>
      </c>
      <c r="N35" s="124">
        <f>[31]Fevereiro!$J$17</f>
        <v>37.440000000000005</v>
      </c>
      <c r="O35" s="124">
        <f>[31]Fevereiro!$J$18</f>
        <v>42.480000000000004</v>
      </c>
      <c r="P35" s="124">
        <f>[31]Fevereiro!$J$19</f>
        <v>39.6</v>
      </c>
      <c r="Q35" s="124">
        <f>[31]Fevereiro!$J$20</f>
        <v>48.96</v>
      </c>
      <c r="R35" s="124">
        <f>[31]Fevereiro!$J$21</f>
        <v>41.04</v>
      </c>
      <c r="S35" s="124">
        <f>[31]Fevereiro!$J$22</f>
        <v>34.200000000000003</v>
      </c>
      <c r="T35" s="124">
        <f>[31]Fevereiro!$J$23</f>
        <v>22.32</v>
      </c>
      <c r="U35" s="124">
        <f>[31]Fevereiro!$J$24</f>
        <v>32.4</v>
      </c>
      <c r="V35" s="124">
        <f>[31]Fevereiro!$J$25</f>
        <v>39.6</v>
      </c>
      <c r="W35" s="124">
        <f>[31]Fevereiro!$J$26</f>
        <v>47.519999999999996</v>
      </c>
      <c r="X35" s="124">
        <f>[31]Fevereiro!$J$27</f>
        <v>29.880000000000003</v>
      </c>
      <c r="Y35" s="124">
        <f>[31]Fevereiro!$J$28</f>
        <v>62.28</v>
      </c>
      <c r="Z35" s="124">
        <f>[31]Fevereiro!$J$29</f>
        <v>33.480000000000004</v>
      </c>
      <c r="AA35" s="124" t="str">
        <f>[31]Fevereiro!$J$30</f>
        <v>*</v>
      </c>
      <c r="AB35" s="124" t="str">
        <f>[31]Fevereiro!$J$31</f>
        <v>*</v>
      </c>
      <c r="AC35" s="124" t="str">
        <f>[31]Fevereiro!$J$32</f>
        <v>*</v>
      </c>
      <c r="AD35" s="122">
        <f t="shared" si="1"/>
        <v>62.28</v>
      </c>
      <c r="AE35" s="123">
        <f t="shared" si="2"/>
        <v>36.000000000000007</v>
      </c>
    </row>
    <row r="36" spans="1:35" hidden="1" x14ac:dyDescent="0.2">
      <c r="A36" s="108" t="s">
        <v>129</v>
      </c>
      <c r="B36" s="124" t="str">
        <f>[32]Fevereiro!$J$5</f>
        <v>*</v>
      </c>
      <c r="C36" s="124" t="str">
        <f>[32]Fevereiro!$J$6</f>
        <v>*</v>
      </c>
      <c r="D36" s="124" t="str">
        <f>[32]Fevereiro!$J$7</f>
        <v>*</v>
      </c>
      <c r="E36" s="124" t="str">
        <f>[32]Fevereiro!$J$8</f>
        <v>*</v>
      </c>
      <c r="F36" s="124" t="str">
        <f>[32]Fevereiro!$J$9</f>
        <v>*</v>
      </c>
      <c r="G36" s="124" t="str">
        <f>[32]Fevereiro!$J$10</f>
        <v>*</v>
      </c>
      <c r="H36" s="124" t="str">
        <f>[32]Fevereiro!$J$11</f>
        <v>*</v>
      </c>
      <c r="I36" s="124" t="str">
        <f>[32]Fevereiro!$J$12</f>
        <v>*</v>
      </c>
      <c r="J36" s="124" t="str">
        <f>[32]Fevereiro!$J$13</f>
        <v>*</v>
      </c>
      <c r="K36" s="124" t="str">
        <f>[32]Fevereiro!$J$14</f>
        <v>*</v>
      </c>
      <c r="L36" s="124" t="str">
        <f>[32]Fevereiro!$J$15</f>
        <v>*</v>
      </c>
      <c r="M36" s="124" t="str">
        <f>[32]Fevereiro!$J$16</f>
        <v>*</v>
      </c>
      <c r="N36" s="124" t="str">
        <f>[32]Fevereiro!$J$17</f>
        <v>*</v>
      </c>
      <c r="O36" s="124" t="str">
        <f>[32]Fevereiro!$J$18</f>
        <v>*</v>
      </c>
      <c r="P36" s="124" t="str">
        <f>[32]Fevereiro!$J$19</f>
        <v>*</v>
      </c>
      <c r="Q36" s="124" t="str">
        <f>[32]Fevereiro!$J$20</f>
        <v>*</v>
      </c>
      <c r="R36" s="124" t="str">
        <f>[32]Fevereiro!$J$21</f>
        <v>*</v>
      </c>
      <c r="S36" s="124" t="str">
        <f>[32]Fevereiro!$J$22</f>
        <v>*</v>
      </c>
      <c r="T36" s="124" t="str">
        <f>[32]Fevereiro!$J$23</f>
        <v>*</v>
      </c>
      <c r="U36" s="124" t="str">
        <f>[32]Fevereiro!$J$24</f>
        <v>*</v>
      </c>
      <c r="V36" s="124" t="str">
        <f>[32]Fevereiro!$J$25</f>
        <v>*</v>
      </c>
      <c r="W36" s="124" t="str">
        <f>[32]Fevereiro!$J$26</f>
        <v>*</v>
      </c>
      <c r="X36" s="124" t="str">
        <f>[32]Fevereiro!$J$27</f>
        <v>*</v>
      </c>
      <c r="Y36" s="124" t="str">
        <f>[32]Fevereiro!$J$28</f>
        <v>*</v>
      </c>
      <c r="Z36" s="124" t="str">
        <f>[32]Fevereiro!$J$29</f>
        <v>*</v>
      </c>
      <c r="AA36" s="124" t="str">
        <f>[32]Fevereiro!$J$30</f>
        <v>*</v>
      </c>
      <c r="AB36" s="124" t="str">
        <f>[32]Fevereiro!$J$31</f>
        <v>*</v>
      </c>
      <c r="AC36" s="124" t="str">
        <f>[32]Fevereiro!$J$32</f>
        <v>*</v>
      </c>
      <c r="AD36" s="122" t="s">
        <v>211</v>
      </c>
      <c r="AE36" s="123" t="s">
        <v>211</v>
      </c>
      <c r="AH36" t="s">
        <v>35</v>
      </c>
    </row>
    <row r="37" spans="1:35" x14ac:dyDescent="0.2">
      <c r="A37" s="54" t="s">
        <v>14</v>
      </c>
      <c r="B37" s="124">
        <f>[33]Fevereiro!$J$5</f>
        <v>25.92</v>
      </c>
      <c r="C37" s="124">
        <f>[33]Fevereiro!$J$6</f>
        <v>23.400000000000002</v>
      </c>
      <c r="D37" s="124">
        <f>[33]Fevereiro!$J$7</f>
        <v>48.24</v>
      </c>
      <c r="E37" s="124">
        <f>[33]Fevereiro!$J$8</f>
        <v>47.88</v>
      </c>
      <c r="F37" s="124">
        <f>[33]Fevereiro!$J$9</f>
        <v>15.48</v>
      </c>
      <c r="G37" s="124">
        <f>[33]Fevereiro!$J$10</f>
        <v>43.2</v>
      </c>
      <c r="H37" s="124">
        <f>[33]Fevereiro!$J$11</f>
        <v>21.96</v>
      </c>
      <c r="I37" s="124">
        <f>[33]Fevereiro!$J$12</f>
        <v>35.64</v>
      </c>
      <c r="J37" s="124">
        <f>[33]Fevereiro!$J$13</f>
        <v>28.08</v>
      </c>
      <c r="K37" s="124">
        <f>[33]Fevereiro!$J$14</f>
        <v>37.080000000000005</v>
      </c>
      <c r="L37" s="124">
        <f>[33]Fevereiro!$J$15</f>
        <v>24.48</v>
      </c>
      <c r="M37" s="124">
        <f>[33]Fevereiro!$J$16</f>
        <v>55.800000000000004</v>
      </c>
      <c r="N37" s="124">
        <f>[33]Fevereiro!$J$17</f>
        <v>45.36</v>
      </c>
      <c r="O37" s="124">
        <f>[33]Fevereiro!$J$18</f>
        <v>52.56</v>
      </c>
      <c r="P37" s="124">
        <f>[33]Fevereiro!$J$19</f>
        <v>79.56</v>
      </c>
      <c r="Q37" s="124">
        <f>[33]Fevereiro!$J$20</f>
        <v>32.4</v>
      </c>
      <c r="R37" s="124">
        <f>[33]Fevereiro!$J$21</f>
        <v>43.92</v>
      </c>
      <c r="S37" s="124">
        <f>[33]Fevereiro!$J$22</f>
        <v>22.32</v>
      </c>
      <c r="T37" s="124">
        <f>[33]Fevereiro!$J$23</f>
        <v>27.720000000000002</v>
      </c>
      <c r="U37" s="124">
        <f>[33]Fevereiro!$J$24</f>
        <v>33.119999999999997</v>
      </c>
      <c r="V37" s="124">
        <f>[33]Fevereiro!$J$25</f>
        <v>33.480000000000004</v>
      </c>
      <c r="W37" s="124">
        <f>[33]Fevereiro!$J$26</f>
        <v>15.840000000000002</v>
      </c>
      <c r="X37" s="124">
        <f>[33]Fevereiro!$J$27</f>
        <v>28.08</v>
      </c>
      <c r="Y37" s="124">
        <f>[33]Fevereiro!$J$28</f>
        <v>51.12</v>
      </c>
      <c r="Z37" s="124">
        <f>[33]Fevereiro!$J$29</f>
        <v>14.04</v>
      </c>
      <c r="AA37" s="124">
        <f>[33]Fevereiro!$J$30</f>
        <v>15.48</v>
      </c>
      <c r="AB37" s="124">
        <f>[33]Fevereiro!$J$31</f>
        <v>10.44</v>
      </c>
      <c r="AC37" s="124">
        <f>[33]Fevereiro!$J$32</f>
        <v>16.2</v>
      </c>
      <c r="AD37" s="122">
        <f t="shared" si="1"/>
        <v>79.56</v>
      </c>
      <c r="AE37" s="123">
        <f t="shared" si="2"/>
        <v>33.171428571428585</v>
      </c>
    </row>
    <row r="38" spans="1:35" hidden="1" x14ac:dyDescent="0.2">
      <c r="A38" s="108" t="s">
        <v>159</v>
      </c>
      <c r="B38" s="124" t="str">
        <f>[34]Fevereiro!$J$5</f>
        <v>*</v>
      </c>
      <c r="C38" s="124" t="str">
        <f>[34]Fevereiro!$J$6</f>
        <v>*</v>
      </c>
      <c r="D38" s="124" t="str">
        <f>[34]Fevereiro!$J$7</f>
        <v>*</v>
      </c>
      <c r="E38" s="124" t="str">
        <f>[34]Fevereiro!$J$8</f>
        <v>*</v>
      </c>
      <c r="F38" s="124" t="str">
        <f>[34]Fevereiro!$J$9</f>
        <v>*</v>
      </c>
      <c r="G38" s="124" t="str">
        <f>[34]Fevereiro!$J$10</f>
        <v>*</v>
      </c>
      <c r="H38" s="124" t="str">
        <f>[34]Fevereiro!$J$11</f>
        <v>*</v>
      </c>
      <c r="I38" s="124" t="str">
        <f>[34]Fevereiro!$J$12</f>
        <v>*</v>
      </c>
      <c r="J38" s="124" t="str">
        <f>[34]Fevereiro!$J$13</f>
        <v>*</v>
      </c>
      <c r="K38" s="124" t="str">
        <f>[34]Fevereiro!$J$14</f>
        <v>*</v>
      </c>
      <c r="L38" s="124" t="str">
        <f>[34]Fevereiro!$J$15</f>
        <v>*</v>
      </c>
      <c r="M38" s="124" t="str">
        <f>[34]Fevereiro!$J$16</f>
        <v>*</v>
      </c>
      <c r="N38" s="124" t="str">
        <f>[34]Fevereiro!$J$17</f>
        <v>*</v>
      </c>
      <c r="O38" s="124" t="str">
        <f>[34]Fevereiro!$J$18</f>
        <v>*</v>
      </c>
      <c r="P38" s="124" t="str">
        <f>[34]Fevereiro!$J$19</f>
        <v>*</v>
      </c>
      <c r="Q38" s="124" t="str">
        <f>[34]Fevereiro!$J$20</f>
        <v>*</v>
      </c>
      <c r="R38" s="124" t="str">
        <f>[34]Fevereiro!$J$21</f>
        <v>*</v>
      </c>
      <c r="S38" s="124" t="str">
        <f>[34]Fevereiro!$J$22</f>
        <v>*</v>
      </c>
      <c r="T38" s="124" t="str">
        <f>[34]Fevereiro!$J$23</f>
        <v>*</v>
      </c>
      <c r="U38" s="124" t="str">
        <f>[34]Fevereiro!$J$24</f>
        <v>*</v>
      </c>
      <c r="V38" s="124" t="str">
        <f>[34]Fevereiro!$J$25</f>
        <v>*</v>
      </c>
      <c r="W38" s="124" t="str">
        <f>[34]Fevereiro!$J$26</f>
        <v>*</v>
      </c>
      <c r="X38" s="124" t="str">
        <f>[34]Fevereiro!$J$27</f>
        <v>*</v>
      </c>
      <c r="Y38" s="124" t="str">
        <f>[34]Fevereiro!$J$28</f>
        <v>*</v>
      </c>
      <c r="Z38" s="124" t="str">
        <f>[34]Fevereiro!$J$29</f>
        <v>*</v>
      </c>
      <c r="AA38" s="124" t="str">
        <f>[34]Fevereiro!$J$30</f>
        <v>*</v>
      </c>
      <c r="AB38" s="124" t="str">
        <f>[34]Fevereiro!$J$31</f>
        <v>*</v>
      </c>
      <c r="AC38" s="124" t="str">
        <f>[34]Fevereiro!$J$32</f>
        <v>*</v>
      </c>
      <c r="AD38" s="122" t="s">
        <v>211</v>
      </c>
      <c r="AE38" s="123" t="s">
        <v>211</v>
      </c>
      <c r="AH38" t="s">
        <v>35</v>
      </c>
    </row>
    <row r="39" spans="1:35" x14ac:dyDescent="0.2">
      <c r="A39" s="54" t="s">
        <v>15</v>
      </c>
      <c r="B39" s="124">
        <f>[35]Fevereiro!$J$5</f>
        <v>29.52</v>
      </c>
      <c r="C39" s="124">
        <f>[35]Fevereiro!$J$6</f>
        <v>34.200000000000003</v>
      </c>
      <c r="D39" s="124">
        <f>[35]Fevereiro!$J$7</f>
        <v>37.440000000000005</v>
      </c>
      <c r="E39" s="124">
        <f>[35]Fevereiro!$J$8</f>
        <v>24.48</v>
      </c>
      <c r="F39" s="124">
        <f>[35]Fevereiro!$J$9</f>
        <v>24.48</v>
      </c>
      <c r="G39" s="124">
        <f>[35]Fevereiro!$J$10</f>
        <v>23.759999999999998</v>
      </c>
      <c r="H39" s="124">
        <f>[35]Fevereiro!$J$11</f>
        <v>38.519999999999996</v>
      </c>
      <c r="I39" s="124">
        <f>[35]Fevereiro!$J$12</f>
        <v>28.44</v>
      </c>
      <c r="J39" s="124">
        <f>[35]Fevereiro!$J$13</f>
        <v>38.880000000000003</v>
      </c>
      <c r="K39" s="124">
        <f>[35]Fevereiro!$J$14</f>
        <v>27.36</v>
      </c>
      <c r="L39" s="124">
        <f>[35]Fevereiro!$J$15</f>
        <v>21.240000000000002</v>
      </c>
      <c r="M39" s="124">
        <f>[35]Fevereiro!$J$16</f>
        <v>48.24</v>
      </c>
      <c r="N39" s="124">
        <f>[35]Fevereiro!$J$17</f>
        <v>41.4</v>
      </c>
      <c r="O39" s="124">
        <f>[35]Fevereiro!$J$18</f>
        <v>56.16</v>
      </c>
      <c r="P39" s="124">
        <f>[35]Fevereiro!$J$19</f>
        <v>45.72</v>
      </c>
      <c r="Q39" s="124">
        <f>[35]Fevereiro!$J$20</f>
        <v>41.76</v>
      </c>
      <c r="R39" s="124">
        <f>[35]Fevereiro!$J$21</f>
        <v>40.680000000000007</v>
      </c>
      <c r="S39" s="124">
        <f>[35]Fevereiro!$J$22</f>
        <v>36.72</v>
      </c>
      <c r="T39" s="124">
        <f>[35]Fevereiro!$J$23</f>
        <v>38.159999999999997</v>
      </c>
      <c r="U39" s="124">
        <f>[35]Fevereiro!$J$24</f>
        <v>34.200000000000003</v>
      </c>
      <c r="V39" s="124">
        <f>[35]Fevereiro!$J$25</f>
        <v>28.44</v>
      </c>
      <c r="W39" s="124">
        <f>[35]Fevereiro!$J$26</f>
        <v>26.64</v>
      </c>
      <c r="X39" s="124">
        <f>[35]Fevereiro!$J$27</f>
        <v>40.32</v>
      </c>
      <c r="Y39" s="124">
        <f>[35]Fevereiro!$J$28</f>
        <v>28.8</v>
      </c>
      <c r="Z39" s="124">
        <f>[35]Fevereiro!$J$29</f>
        <v>30.96</v>
      </c>
      <c r="AA39" s="124">
        <f>[35]Fevereiro!$J$30</f>
        <v>60.839999999999996</v>
      </c>
      <c r="AB39" s="124">
        <f>[35]Fevereiro!$J$31</f>
        <v>28.8</v>
      </c>
      <c r="AC39" s="124">
        <f>[35]Fevereiro!$J$32</f>
        <v>35.28</v>
      </c>
      <c r="AD39" s="122">
        <f t="shared" si="1"/>
        <v>60.839999999999996</v>
      </c>
      <c r="AE39" s="123">
        <f t="shared" si="2"/>
        <v>35.408571428571427</v>
      </c>
      <c r="AF39" s="12" t="s">
        <v>35</v>
      </c>
      <c r="AH39" t="s">
        <v>35</v>
      </c>
    </row>
    <row r="40" spans="1:35" x14ac:dyDescent="0.2">
      <c r="A40" s="54" t="s">
        <v>16</v>
      </c>
      <c r="B40" s="124" t="str">
        <f>[36]Fevereiro!$J$5</f>
        <v>*</v>
      </c>
      <c r="C40" s="124" t="str">
        <f>[36]Fevereiro!$J$6</f>
        <v>*</v>
      </c>
      <c r="D40" s="124" t="str">
        <f>[36]Fevereiro!$J$7</f>
        <v>*</v>
      </c>
      <c r="E40" s="124" t="str">
        <f>[36]Fevereiro!$J$8</f>
        <v>*</v>
      </c>
      <c r="F40" s="124" t="str">
        <f>[36]Fevereiro!$J$9</f>
        <v>*</v>
      </c>
      <c r="G40" s="124" t="str">
        <f>[36]Fevereiro!$J$10</f>
        <v>*</v>
      </c>
      <c r="H40" s="124" t="str">
        <f>[36]Fevereiro!$J$11</f>
        <v>*</v>
      </c>
      <c r="I40" s="124" t="str">
        <f>[36]Fevereiro!$J$12</f>
        <v>*</v>
      </c>
      <c r="J40" s="124">
        <f>[36]Fevereiro!$J$13</f>
        <v>35.28</v>
      </c>
      <c r="K40" s="124">
        <f>[36]Fevereiro!$J$14</f>
        <v>24.840000000000003</v>
      </c>
      <c r="L40" s="124">
        <f>[36]Fevereiro!$J$15</f>
        <v>21.96</v>
      </c>
      <c r="M40" s="124">
        <f>[36]Fevereiro!$J$16</f>
        <v>34.56</v>
      </c>
      <c r="N40" s="124">
        <f>[36]Fevereiro!$J$17</f>
        <v>48.24</v>
      </c>
      <c r="O40" s="124">
        <f>[36]Fevereiro!$J$18</f>
        <v>33.480000000000004</v>
      </c>
      <c r="P40" s="124">
        <f>[36]Fevereiro!$J$19</f>
        <v>47.16</v>
      </c>
      <c r="Q40" s="124">
        <f>[36]Fevereiro!$J$20</f>
        <v>37.080000000000005</v>
      </c>
      <c r="R40" s="124">
        <f>[36]Fevereiro!$J$21</f>
        <v>51.12</v>
      </c>
      <c r="S40" s="124">
        <f>[36]Fevereiro!$J$22</f>
        <v>46.080000000000005</v>
      </c>
      <c r="T40" s="124">
        <f>[36]Fevereiro!$J$23</f>
        <v>23.400000000000002</v>
      </c>
      <c r="U40" s="124">
        <f>[36]Fevereiro!$J$24</f>
        <v>24.840000000000003</v>
      </c>
      <c r="V40" s="124">
        <f>[36]Fevereiro!$J$25</f>
        <v>20.16</v>
      </c>
      <c r="W40" s="124">
        <f>[36]Fevereiro!$J$26</f>
        <v>26.64</v>
      </c>
      <c r="X40" s="124">
        <f>[36]Fevereiro!$J$27</f>
        <v>32.76</v>
      </c>
      <c r="Y40" s="124">
        <f>[36]Fevereiro!$J$28</f>
        <v>21.240000000000002</v>
      </c>
      <c r="Z40" s="124">
        <f>[36]Fevereiro!$J$29</f>
        <v>30.6</v>
      </c>
      <c r="AA40" s="124">
        <f>[36]Fevereiro!$J$30</f>
        <v>36.72</v>
      </c>
      <c r="AB40" s="124">
        <f>[36]Fevereiro!$J$31</f>
        <v>22.68</v>
      </c>
      <c r="AC40" s="124">
        <f>[36]Fevereiro!$J$32</f>
        <v>25.2</v>
      </c>
      <c r="AD40" s="122">
        <f t="shared" si="1"/>
        <v>51.12</v>
      </c>
      <c r="AE40" s="123">
        <f t="shared" si="2"/>
        <v>32.201999999999998</v>
      </c>
      <c r="AI40" t="s">
        <v>35</v>
      </c>
    </row>
    <row r="41" spans="1:35" x14ac:dyDescent="0.2">
      <c r="A41" s="54" t="s">
        <v>160</v>
      </c>
      <c r="B41" s="124">
        <f>[37]Fevereiro!$J$5</f>
        <v>38.159999999999997</v>
      </c>
      <c r="C41" s="124">
        <f>[37]Fevereiro!$J$6</f>
        <v>46.800000000000004</v>
      </c>
      <c r="D41" s="124">
        <f>[37]Fevereiro!$J$7</f>
        <v>50.04</v>
      </c>
      <c r="E41" s="124">
        <f>[37]Fevereiro!$J$8</f>
        <v>30.6</v>
      </c>
      <c r="F41" s="124">
        <f>[37]Fevereiro!$J$9</f>
        <v>24.48</v>
      </c>
      <c r="G41" s="124">
        <f>[37]Fevereiro!$J$10</f>
        <v>33.119999999999997</v>
      </c>
      <c r="H41" s="124">
        <f>[37]Fevereiro!$J$11</f>
        <v>38.159999999999997</v>
      </c>
      <c r="I41" s="124">
        <f>[37]Fevereiro!$J$12</f>
        <v>24.48</v>
      </c>
      <c r="J41" s="124">
        <f>[37]Fevereiro!$J$13</f>
        <v>48.24</v>
      </c>
      <c r="K41" s="124">
        <f>[37]Fevereiro!$J$14</f>
        <v>59.760000000000005</v>
      </c>
      <c r="L41" s="124">
        <f>[37]Fevereiro!$J$15</f>
        <v>25.56</v>
      </c>
      <c r="M41" s="124">
        <f>[37]Fevereiro!$J$16</f>
        <v>40.680000000000007</v>
      </c>
      <c r="N41" s="124">
        <f>[37]Fevereiro!$J$17</f>
        <v>30.6</v>
      </c>
      <c r="O41" s="124">
        <f>[37]Fevereiro!$J$18</f>
        <v>39.6</v>
      </c>
      <c r="P41" s="124">
        <f>[37]Fevereiro!$J$19</f>
        <v>39.96</v>
      </c>
      <c r="Q41" s="124">
        <f>[37]Fevereiro!$J$20</f>
        <v>33.480000000000004</v>
      </c>
      <c r="R41" s="124">
        <f>[37]Fevereiro!$J$21</f>
        <v>38.880000000000003</v>
      </c>
      <c r="S41" s="124">
        <f>[37]Fevereiro!$J$22</f>
        <v>34.56</v>
      </c>
      <c r="T41" s="124">
        <f>[37]Fevereiro!$J$23</f>
        <v>33.480000000000004</v>
      </c>
      <c r="U41" s="124">
        <f>[37]Fevereiro!$J$24</f>
        <v>25.92</v>
      </c>
      <c r="V41" s="124">
        <f>[37]Fevereiro!$J$25</f>
        <v>38.159999999999997</v>
      </c>
      <c r="W41" s="124">
        <f>[37]Fevereiro!$J$26</f>
        <v>29.52</v>
      </c>
      <c r="X41" s="124">
        <f>[37]Fevereiro!$J$27</f>
        <v>38.519999999999996</v>
      </c>
      <c r="Y41" s="124">
        <f>[37]Fevereiro!$J$28</f>
        <v>37.440000000000005</v>
      </c>
      <c r="Z41" s="124">
        <f>[37]Fevereiro!$J$29</f>
        <v>25.56</v>
      </c>
      <c r="AA41" s="124">
        <f>[37]Fevereiro!$J$30</f>
        <v>36</v>
      </c>
      <c r="AB41" s="124">
        <f>[37]Fevereiro!$J$31</f>
        <v>30.6</v>
      </c>
      <c r="AC41" s="124">
        <f>[37]Fevereiro!$J$32</f>
        <v>53.64</v>
      </c>
      <c r="AD41" s="122">
        <f t="shared" si="1"/>
        <v>59.760000000000005</v>
      </c>
      <c r="AE41" s="123">
        <f t="shared" si="2"/>
        <v>36.642857142857146</v>
      </c>
    </row>
    <row r="42" spans="1:35" x14ac:dyDescent="0.2">
      <c r="A42" s="54" t="s">
        <v>17</v>
      </c>
      <c r="B42" s="124">
        <f>[38]Fevereiro!$J$5</f>
        <v>30.6</v>
      </c>
      <c r="C42" s="124">
        <f>[38]Fevereiro!$J$6</f>
        <v>52.92</v>
      </c>
      <c r="D42" s="124" t="str">
        <f>[38]Fevereiro!$J$7</f>
        <v>*</v>
      </c>
      <c r="E42" s="124" t="str">
        <f>[38]Fevereiro!$J$8</f>
        <v>*</v>
      </c>
      <c r="F42" s="124" t="str">
        <f>[38]Fevereiro!$J$9</f>
        <v>*</v>
      </c>
      <c r="G42" s="124" t="str">
        <f>[38]Fevereiro!$J$10</f>
        <v>*</v>
      </c>
      <c r="H42" s="124" t="str">
        <f>[38]Fevereiro!$J$11</f>
        <v>*</v>
      </c>
      <c r="I42" s="124">
        <f>[38]Fevereiro!$J$12</f>
        <v>27.720000000000002</v>
      </c>
      <c r="J42" s="124">
        <f>[38]Fevereiro!$J$13</f>
        <v>28.08</v>
      </c>
      <c r="K42" s="124">
        <f>[38]Fevereiro!$J$14</f>
        <v>50.04</v>
      </c>
      <c r="L42" s="124">
        <f>[38]Fevereiro!$J$15</f>
        <v>30.240000000000002</v>
      </c>
      <c r="M42" s="124">
        <f>[38]Fevereiro!$J$16</f>
        <v>51.12</v>
      </c>
      <c r="N42" s="124">
        <f>[38]Fevereiro!$J$17</f>
        <v>41.4</v>
      </c>
      <c r="O42" s="124">
        <f>[38]Fevereiro!$J$18</f>
        <v>39.6</v>
      </c>
      <c r="P42" s="124">
        <f>[38]Fevereiro!$J$19</f>
        <v>39.96</v>
      </c>
      <c r="Q42" s="124">
        <f>[38]Fevereiro!$J$20</f>
        <v>48.24</v>
      </c>
      <c r="R42" s="124">
        <f>[38]Fevereiro!$J$21</f>
        <v>48.24</v>
      </c>
      <c r="S42" s="124">
        <f>[38]Fevereiro!$J$22</f>
        <v>32.76</v>
      </c>
      <c r="T42" s="124">
        <f>[38]Fevereiro!$J$23</f>
        <v>22.68</v>
      </c>
      <c r="U42" s="124">
        <f>[38]Fevereiro!$J$24</f>
        <v>42.84</v>
      </c>
      <c r="V42" s="124">
        <f>[38]Fevereiro!$J$25</f>
        <v>51.84</v>
      </c>
      <c r="W42" s="124">
        <f>[38]Fevereiro!$J$26</f>
        <v>33.480000000000004</v>
      </c>
      <c r="X42" s="124">
        <f>[38]Fevereiro!$J$27</f>
        <v>41.4</v>
      </c>
      <c r="Y42" s="124">
        <f>[38]Fevereiro!$J$28</f>
        <v>45.36</v>
      </c>
      <c r="Z42" s="124">
        <f>[38]Fevereiro!$J$29</f>
        <v>28.44</v>
      </c>
      <c r="AA42" s="124">
        <f>[38]Fevereiro!$J$30</f>
        <v>65.160000000000011</v>
      </c>
      <c r="AB42" s="124">
        <f>[38]Fevereiro!$J$31</f>
        <v>27.720000000000002</v>
      </c>
      <c r="AC42" s="124">
        <f>[38]Fevereiro!$J$32</f>
        <v>56.88</v>
      </c>
      <c r="AD42" s="122">
        <f t="shared" si="1"/>
        <v>65.160000000000011</v>
      </c>
      <c r="AE42" s="123">
        <f t="shared" si="2"/>
        <v>40.726956521739133</v>
      </c>
      <c r="AH42" t="s">
        <v>35</v>
      </c>
      <c r="AI42" t="s">
        <v>35</v>
      </c>
    </row>
    <row r="43" spans="1:35" x14ac:dyDescent="0.2">
      <c r="A43" s="54" t="s">
        <v>142</v>
      </c>
      <c r="B43" s="124">
        <f>[39]Fevereiro!$J$5</f>
        <v>50.4</v>
      </c>
      <c r="C43" s="124">
        <f>[39]Fevereiro!$J$6</f>
        <v>54</v>
      </c>
      <c r="D43" s="124">
        <f>[39]Fevereiro!$J$7</f>
        <v>83.88000000000001</v>
      </c>
      <c r="E43" s="124">
        <f>[39]Fevereiro!$J$8</f>
        <v>23.400000000000002</v>
      </c>
      <c r="F43" s="124">
        <f>[39]Fevereiro!$J$9</f>
        <v>25.2</v>
      </c>
      <c r="G43" s="124">
        <f>[39]Fevereiro!$J$10</f>
        <v>46.440000000000005</v>
      </c>
      <c r="H43" s="124">
        <f>[39]Fevereiro!$J$11</f>
        <v>37.440000000000005</v>
      </c>
      <c r="I43" s="124">
        <f>[39]Fevereiro!$J$12</f>
        <v>37.080000000000005</v>
      </c>
      <c r="J43" s="124">
        <f>[39]Fevereiro!$J$13</f>
        <v>43.2</v>
      </c>
      <c r="K43" s="124">
        <f>[39]Fevereiro!$J$14</f>
        <v>63.360000000000007</v>
      </c>
      <c r="L43" s="124">
        <f>[39]Fevereiro!$J$15</f>
        <v>36</v>
      </c>
      <c r="M43" s="124">
        <f>[39]Fevereiro!$J$16</f>
        <v>42.480000000000004</v>
      </c>
      <c r="N43" s="124">
        <f>[39]Fevereiro!$J$17</f>
        <v>28.44</v>
      </c>
      <c r="O43" s="124">
        <f>[39]Fevereiro!$J$18</f>
        <v>75.239999999999995</v>
      </c>
      <c r="P43" s="124">
        <f>[39]Fevereiro!$J$19</f>
        <v>51.12</v>
      </c>
      <c r="Q43" s="124">
        <f>[39]Fevereiro!$J$20</f>
        <v>42.480000000000004</v>
      </c>
      <c r="R43" s="124">
        <f>[39]Fevereiro!$J$21</f>
        <v>43.56</v>
      </c>
      <c r="S43" s="124">
        <f>[39]Fevereiro!$J$22</f>
        <v>28.44</v>
      </c>
      <c r="T43" s="124">
        <f>[39]Fevereiro!$J$23</f>
        <v>47.519999999999996</v>
      </c>
      <c r="U43" s="124">
        <f>[39]Fevereiro!$J$24</f>
        <v>35.28</v>
      </c>
      <c r="V43" s="124">
        <f>[39]Fevereiro!$J$25</f>
        <v>38.159999999999997</v>
      </c>
      <c r="W43" s="124">
        <f>[39]Fevereiro!$J$26</f>
        <v>42.480000000000004</v>
      </c>
      <c r="X43" s="124">
        <f>[39]Fevereiro!$J$27</f>
        <v>25.56</v>
      </c>
      <c r="Y43" s="124">
        <f>[39]Fevereiro!$J$28</f>
        <v>38.159999999999997</v>
      </c>
      <c r="Z43" s="124">
        <f>[39]Fevereiro!$J$29</f>
        <v>23.400000000000002</v>
      </c>
      <c r="AA43" s="124">
        <f>[39]Fevereiro!$J$30</f>
        <v>46.080000000000005</v>
      </c>
      <c r="AB43" s="124">
        <f>[39]Fevereiro!$J$31</f>
        <v>33.840000000000003</v>
      </c>
      <c r="AC43" s="124">
        <f>[39]Fevereiro!$J$32</f>
        <v>40.680000000000007</v>
      </c>
      <c r="AD43" s="122">
        <f t="shared" si="1"/>
        <v>83.88000000000001</v>
      </c>
      <c r="AE43" s="123">
        <f t="shared" si="2"/>
        <v>42.261428571428567</v>
      </c>
      <c r="AH43" t="s">
        <v>35</v>
      </c>
    </row>
    <row r="44" spans="1:35" x14ac:dyDescent="0.2">
      <c r="A44" s="54" t="s">
        <v>18</v>
      </c>
      <c r="B44" s="124">
        <f>[40]Fevereiro!$J$5</f>
        <v>32.4</v>
      </c>
      <c r="C44" s="124">
        <f>[40]Fevereiro!$J$6</f>
        <v>33.480000000000004</v>
      </c>
      <c r="D44" s="124">
        <f>[40]Fevereiro!$J$7</f>
        <v>56.519999999999996</v>
      </c>
      <c r="E44" s="124">
        <f>[40]Fevereiro!$J$8</f>
        <v>29.16</v>
      </c>
      <c r="F44" s="124">
        <f>[40]Fevereiro!$J$9</f>
        <v>30.240000000000002</v>
      </c>
      <c r="G44" s="124">
        <f>[40]Fevereiro!$J$10</f>
        <v>33.119999999999997</v>
      </c>
      <c r="H44" s="124">
        <f>[40]Fevereiro!$J$11</f>
        <v>32.04</v>
      </c>
      <c r="I44" s="124">
        <f>[40]Fevereiro!$J$12</f>
        <v>26.64</v>
      </c>
      <c r="J44" s="124">
        <f>[40]Fevereiro!$J$13</f>
        <v>47.16</v>
      </c>
      <c r="K44" s="124">
        <f>[40]Fevereiro!$J$14</f>
        <v>37.080000000000005</v>
      </c>
      <c r="L44" s="124">
        <f>[40]Fevereiro!$J$15</f>
        <v>14.76</v>
      </c>
      <c r="M44" s="124">
        <f>[40]Fevereiro!$J$16</f>
        <v>29.16</v>
      </c>
      <c r="N44" s="124">
        <f>[40]Fevereiro!$J$17</f>
        <v>29.880000000000003</v>
      </c>
      <c r="O44" s="124">
        <f>[40]Fevereiro!$J$18</f>
        <v>59.04</v>
      </c>
      <c r="P44" s="124">
        <f>[40]Fevereiro!$J$19</f>
        <v>59.04</v>
      </c>
      <c r="Q44" s="124">
        <f>[40]Fevereiro!$J$20</f>
        <v>46.080000000000005</v>
      </c>
      <c r="R44" s="124">
        <f>[40]Fevereiro!$J$21</f>
        <v>51.84</v>
      </c>
      <c r="S44" s="124">
        <f>[40]Fevereiro!$J$22</f>
        <v>32.04</v>
      </c>
      <c r="T44" s="124">
        <f>[40]Fevereiro!$J$23</f>
        <v>29.52</v>
      </c>
      <c r="U44" s="124">
        <f>[40]Fevereiro!$J$24</f>
        <v>40.680000000000007</v>
      </c>
      <c r="V44" s="124">
        <f>[40]Fevereiro!$J$25</f>
        <v>40.680000000000007</v>
      </c>
      <c r="W44" s="124">
        <f>[40]Fevereiro!$J$26</f>
        <v>33.840000000000003</v>
      </c>
      <c r="X44" s="124">
        <f>[40]Fevereiro!$J$27</f>
        <v>35.28</v>
      </c>
      <c r="Y44" s="124">
        <f>[40]Fevereiro!$J$28</f>
        <v>59.4</v>
      </c>
      <c r="Z44" s="124">
        <f>[40]Fevereiro!$J$29</f>
        <v>32.76</v>
      </c>
      <c r="AA44" s="124">
        <f>[40]Fevereiro!$J$30</f>
        <v>26.28</v>
      </c>
      <c r="AB44" s="124">
        <f>[40]Fevereiro!$J$31</f>
        <v>38.159999999999997</v>
      </c>
      <c r="AC44" s="124">
        <f>[40]Fevereiro!$J$32</f>
        <v>42.480000000000004</v>
      </c>
      <c r="AD44" s="122">
        <f t="shared" si="1"/>
        <v>59.4</v>
      </c>
      <c r="AE44" s="123">
        <f t="shared" si="2"/>
        <v>37.812857142857141</v>
      </c>
      <c r="AH44" t="s">
        <v>35</v>
      </c>
    </row>
    <row r="45" spans="1:35" hidden="1" x14ac:dyDescent="0.2">
      <c r="A45" s="109" t="s">
        <v>147</v>
      </c>
      <c r="B45" s="124" t="str">
        <f>[41]Fevereiro!$J$5</f>
        <v>*</v>
      </c>
      <c r="C45" s="124" t="str">
        <f>[41]Fevereiro!$J$6</f>
        <v>*</v>
      </c>
      <c r="D45" s="124" t="str">
        <f>[41]Fevereiro!$J$7</f>
        <v>*</v>
      </c>
      <c r="E45" s="124" t="str">
        <f>[41]Fevereiro!$J$8</f>
        <v>*</v>
      </c>
      <c r="F45" s="124" t="str">
        <f>[41]Fevereiro!$J$9</f>
        <v>*</v>
      </c>
      <c r="G45" s="124" t="str">
        <f>[41]Fevereiro!$J$10</f>
        <v>*</v>
      </c>
      <c r="H45" s="124" t="str">
        <f>[41]Fevereiro!$J$11</f>
        <v>*</v>
      </c>
      <c r="I45" s="124" t="str">
        <f>[41]Fevereiro!$J$12</f>
        <v>*</v>
      </c>
      <c r="J45" s="124" t="str">
        <f>[41]Fevereiro!$J$13</f>
        <v>*</v>
      </c>
      <c r="K45" s="124" t="str">
        <f>[41]Fevereiro!$J$14</f>
        <v>*</v>
      </c>
      <c r="L45" s="124" t="str">
        <f>[41]Fevereiro!$J$15</f>
        <v>*</v>
      </c>
      <c r="M45" s="124" t="str">
        <f>[41]Fevereiro!$J$16</f>
        <v>*</v>
      </c>
      <c r="N45" s="124" t="str">
        <f>[41]Fevereiro!$J$17</f>
        <v>*</v>
      </c>
      <c r="O45" s="124" t="str">
        <f>[41]Fevereiro!$J$18</f>
        <v>*</v>
      </c>
      <c r="P45" s="124" t="str">
        <f>[41]Fevereiro!$J$19</f>
        <v>*</v>
      </c>
      <c r="Q45" s="124" t="str">
        <f>[41]Fevereiro!$J$20</f>
        <v>*</v>
      </c>
      <c r="R45" s="124" t="str">
        <f>[41]Fevereiro!$J$21</f>
        <v>*</v>
      </c>
      <c r="S45" s="124" t="str">
        <f>[41]Fevereiro!$J$22</f>
        <v>*</v>
      </c>
      <c r="T45" s="124" t="str">
        <f>[41]Fevereiro!$J$23</f>
        <v>*</v>
      </c>
      <c r="U45" s="124" t="str">
        <f>[41]Fevereiro!$J$24</f>
        <v>*</v>
      </c>
      <c r="V45" s="124" t="str">
        <f>[41]Fevereiro!$J$25</f>
        <v>*</v>
      </c>
      <c r="W45" s="124" t="str">
        <f>[41]Fevereiro!$J$26</f>
        <v>*</v>
      </c>
      <c r="X45" s="124" t="str">
        <f>[41]Fevereiro!$J$27</f>
        <v>*</v>
      </c>
      <c r="Y45" s="124" t="str">
        <f>[41]Fevereiro!$J$28</f>
        <v>*</v>
      </c>
      <c r="Z45" s="124" t="str">
        <f>[41]Fevereiro!$J$29</f>
        <v>*</v>
      </c>
      <c r="AA45" s="124" t="str">
        <f>[41]Fevereiro!$J$30</f>
        <v>*</v>
      </c>
      <c r="AB45" s="124" t="str">
        <f>[41]Fevereiro!$J$31</f>
        <v>*</v>
      </c>
      <c r="AC45" s="124" t="str">
        <f>[41]Fevereiro!$J$32</f>
        <v>*</v>
      </c>
      <c r="AD45" s="122" t="s">
        <v>211</v>
      </c>
      <c r="AE45" s="123" t="s">
        <v>211</v>
      </c>
      <c r="AH45" t="s">
        <v>35</v>
      </c>
      <c r="AI45" t="s">
        <v>35</v>
      </c>
    </row>
    <row r="46" spans="1:35" x14ac:dyDescent="0.2">
      <c r="A46" s="54" t="s">
        <v>19</v>
      </c>
      <c r="B46" s="124">
        <f>[42]Fevereiro!$J$5</f>
        <v>9</v>
      </c>
      <c r="C46" s="124">
        <f>[42]Fevereiro!$J$6</f>
        <v>38.519999999999996</v>
      </c>
      <c r="D46" s="124">
        <f>[42]Fevereiro!$J$7</f>
        <v>27.720000000000002</v>
      </c>
      <c r="E46" s="124">
        <f>[42]Fevereiro!$J$8</f>
        <v>29.880000000000003</v>
      </c>
      <c r="F46" s="124">
        <f>[42]Fevereiro!$J$9</f>
        <v>14.76</v>
      </c>
      <c r="G46" s="124">
        <f>[42]Fevereiro!$J$10</f>
        <v>14.4</v>
      </c>
      <c r="H46" s="124">
        <f>[42]Fevereiro!$J$11</f>
        <v>20.88</v>
      </c>
      <c r="I46" s="124">
        <f>[42]Fevereiro!$J$12</f>
        <v>16.559999999999999</v>
      </c>
      <c r="J46" s="124">
        <f>[42]Fevereiro!$J$13</f>
        <v>27.720000000000002</v>
      </c>
      <c r="K46" s="124">
        <f>[42]Fevereiro!$J$14</f>
        <v>30.240000000000002</v>
      </c>
      <c r="L46" s="124">
        <f>[42]Fevereiro!$J$15</f>
        <v>19.8</v>
      </c>
      <c r="M46" s="124">
        <f>[42]Fevereiro!$J$16</f>
        <v>53.64</v>
      </c>
      <c r="N46" s="124">
        <f>[42]Fevereiro!$J$17</f>
        <v>33.480000000000004</v>
      </c>
      <c r="O46" s="124">
        <f>[42]Fevereiro!$J$18</f>
        <v>39.6</v>
      </c>
      <c r="P46" s="124">
        <f>[42]Fevereiro!$J$19</f>
        <v>34.56</v>
      </c>
      <c r="Q46" s="124">
        <f>[42]Fevereiro!$J$20</f>
        <v>43.56</v>
      </c>
      <c r="R46" s="124">
        <f>[42]Fevereiro!$J$21</f>
        <v>34.92</v>
      </c>
      <c r="S46" s="124">
        <f>[42]Fevereiro!$J$22</f>
        <v>35.64</v>
      </c>
      <c r="T46" s="124">
        <f>[42]Fevereiro!$J$23</f>
        <v>32.04</v>
      </c>
      <c r="U46" s="124">
        <f>[42]Fevereiro!$J$24</f>
        <v>17.64</v>
      </c>
      <c r="V46" s="124">
        <f>[42]Fevereiro!$J$25</f>
        <v>17.64</v>
      </c>
      <c r="W46" s="124">
        <f>[42]Fevereiro!$J$26</f>
        <v>25.2</v>
      </c>
      <c r="X46" s="124">
        <f>[42]Fevereiro!$J$27</f>
        <v>34.200000000000003</v>
      </c>
      <c r="Y46" s="124">
        <f>[42]Fevereiro!$J$28</f>
        <v>25.56</v>
      </c>
      <c r="Z46" s="124">
        <f>[42]Fevereiro!$J$29</f>
        <v>38.159999999999997</v>
      </c>
      <c r="AA46" s="124">
        <f>[42]Fevereiro!$J$30</f>
        <v>69.12</v>
      </c>
      <c r="AB46" s="124">
        <f>[42]Fevereiro!$J$31</f>
        <v>18.36</v>
      </c>
      <c r="AC46" s="124">
        <f>[42]Fevereiro!$J$32</f>
        <v>33.840000000000003</v>
      </c>
      <c r="AD46" s="122">
        <f t="shared" si="1"/>
        <v>69.12</v>
      </c>
      <c r="AE46" s="123">
        <f t="shared" si="2"/>
        <v>29.880000000000003</v>
      </c>
      <c r="AF46" s="12" t="s">
        <v>35</v>
      </c>
      <c r="AG46" t="s">
        <v>35</v>
      </c>
      <c r="AH46" t="s">
        <v>35</v>
      </c>
    </row>
    <row r="47" spans="1:35" x14ac:dyDescent="0.2">
      <c r="A47" s="54" t="s">
        <v>23</v>
      </c>
      <c r="B47" s="124">
        <f>[43]Fevereiro!$J$5</f>
        <v>23.040000000000003</v>
      </c>
      <c r="C47" s="124">
        <f>[43]Fevereiro!$J$6</f>
        <v>41.4</v>
      </c>
      <c r="D47" s="124">
        <f>[43]Fevereiro!$J$7</f>
        <v>47.16</v>
      </c>
      <c r="E47" s="124">
        <f>[43]Fevereiro!$J$8</f>
        <v>19.079999999999998</v>
      </c>
      <c r="F47" s="124">
        <f>[43]Fevereiro!$J$9</f>
        <v>19.8</v>
      </c>
      <c r="G47" s="124">
        <f>[43]Fevereiro!$J$10</f>
        <v>25.92</v>
      </c>
      <c r="H47" s="124">
        <f>[43]Fevereiro!$J$11</f>
        <v>30.96</v>
      </c>
      <c r="I47" s="124">
        <f>[43]Fevereiro!$J$12</f>
        <v>20.88</v>
      </c>
      <c r="J47" s="124">
        <f>[43]Fevereiro!$J$13</f>
        <v>25.2</v>
      </c>
      <c r="K47" s="124">
        <f>[43]Fevereiro!$J$14</f>
        <v>42.84</v>
      </c>
      <c r="L47" s="124">
        <f>[43]Fevereiro!$J$15</f>
        <v>21.96</v>
      </c>
      <c r="M47" s="124">
        <f>[43]Fevereiro!$J$16</f>
        <v>40.32</v>
      </c>
      <c r="N47" s="124">
        <f>[43]Fevereiro!$J$17</f>
        <v>31.680000000000003</v>
      </c>
      <c r="O47" s="124">
        <f>[43]Fevereiro!$J$18</f>
        <v>31.319999999999997</v>
      </c>
      <c r="P47" s="124">
        <f>[43]Fevereiro!$J$19</f>
        <v>29.16</v>
      </c>
      <c r="Q47" s="124">
        <f>[43]Fevereiro!$J$20</f>
        <v>39.96</v>
      </c>
      <c r="R47" s="124">
        <f>[43]Fevereiro!$J$21</f>
        <v>47.519999999999996</v>
      </c>
      <c r="S47" s="124">
        <f>[43]Fevereiro!$J$22</f>
        <v>34.92</v>
      </c>
      <c r="T47" s="124">
        <f>[43]Fevereiro!$J$23</f>
        <v>32.04</v>
      </c>
      <c r="U47" s="124">
        <f>[43]Fevereiro!$J$24</f>
        <v>28.8</v>
      </c>
      <c r="V47" s="124">
        <f>[43]Fevereiro!$J$25</f>
        <v>39.24</v>
      </c>
      <c r="W47" s="124">
        <f>[43]Fevereiro!$J$26</f>
        <v>29.16</v>
      </c>
      <c r="X47" s="124">
        <f>[43]Fevereiro!$J$27</f>
        <v>32.76</v>
      </c>
      <c r="Y47" s="124">
        <f>[43]Fevereiro!$J$28</f>
        <v>26.64</v>
      </c>
      <c r="Z47" s="124">
        <f>[43]Fevereiro!$J$29</f>
        <v>28.8</v>
      </c>
      <c r="AA47" s="124">
        <f>[43]Fevereiro!$J$30</f>
        <v>38.880000000000003</v>
      </c>
      <c r="AB47" s="124">
        <f>[43]Fevereiro!$J$31</f>
        <v>32.76</v>
      </c>
      <c r="AC47" s="124">
        <f>[43]Fevereiro!$J$32</f>
        <v>30.240000000000002</v>
      </c>
      <c r="AD47" s="122">
        <f t="shared" si="1"/>
        <v>47.519999999999996</v>
      </c>
      <c r="AE47" s="123">
        <f t="shared" si="2"/>
        <v>31.872857142857136</v>
      </c>
      <c r="AH47" t="s">
        <v>35</v>
      </c>
    </row>
    <row r="48" spans="1:35" x14ac:dyDescent="0.2">
      <c r="A48" s="54" t="s">
        <v>34</v>
      </c>
      <c r="B48" s="124">
        <f>[44]Fevereiro!$J$5</f>
        <v>26.64</v>
      </c>
      <c r="C48" s="124">
        <f>[44]Fevereiro!$J$6</f>
        <v>35.28</v>
      </c>
      <c r="D48" s="124">
        <f>[44]Fevereiro!$J$7</f>
        <v>39.24</v>
      </c>
      <c r="E48" s="124">
        <f>[44]Fevereiro!$J$8</f>
        <v>48.6</v>
      </c>
      <c r="F48" s="124">
        <f>[44]Fevereiro!$J$9</f>
        <v>48.24</v>
      </c>
      <c r="G48" s="124">
        <f>[44]Fevereiro!$J$10</f>
        <v>37.440000000000005</v>
      </c>
      <c r="H48" s="124">
        <f>[44]Fevereiro!$J$11</f>
        <v>20.16</v>
      </c>
      <c r="I48" s="124">
        <f>[44]Fevereiro!$J$12</f>
        <v>26.28</v>
      </c>
      <c r="J48" s="124">
        <f>[44]Fevereiro!$J$13</f>
        <v>31.680000000000003</v>
      </c>
      <c r="K48" s="124">
        <f>[44]Fevereiro!$J$14</f>
        <v>27.720000000000002</v>
      </c>
      <c r="L48" s="124">
        <f>[44]Fevereiro!$J$15</f>
        <v>36</v>
      </c>
      <c r="M48" s="124">
        <f>[44]Fevereiro!$J$16</f>
        <v>50.76</v>
      </c>
      <c r="N48" s="124">
        <f>[44]Fevereiro!$J$17</f>
        <v>34.56</v>
      </c>
      <c r="O48" s="124">
        <f>[44]Fevereiro!$J$18</f>
        <v>37.080000000000005</v>
      </c>
      <c r="P48" s="124">
        <f>[44]Fevereiro!$J$19</f>
        <v>35.64</v>
      </c>
      <c r="Q48" s="124">
        <f>[44]Fevereiro!$J$20</f>
        <v>65.52</v>
      </c>
      <c r="R48" s="124">
        <f>[44]Fevereiro!$J$21</f>
        <v>47.88</v>
      </c>
      <c r="S48" s="124">
        <f>[44]Fevereiro!$J$22</f>
        <v>31.680000000000003</v>
      </c>
      <c r="T48" s="124">
        <f>[44]Fevereiro!$J$23</f>
        <v>28.44</v>
      </c>
      <c r="U48" s="124">
        <f>[44]Fevereiro!$J$24</f>
        <v>34.56</v>
      </c>
      <c r="V48" s="124">
        <f>[44]Fevereiro!$J$25</f>
        <v>54.72</v>
      </c>
      <c r="W48" s="124">
        <f>[44]Fevereiro!$J$26</f>
        <v>46.800000000000004</v>
      </c>
      <c r="X48" s="124">
        <f>[44]Fevereiro!$J$27</f>
        <v>24.48</v>
      </c>
      <c r="Y48" s="124">
        <f>[44]Fevereiro!$J$28</f>
        <v>62.28</v>
      </c>
      <c r="Z48" s="124">
        <f>[44]Fevereiro!$J$29</f>
        <v>34.200000000000003</v>
      </c>
      <c r="AA48" s="124">
        <f>[44]Fevereiro!$J$30</f>
        <v>39.6</v>
      </c>
      <c r="AB48" s="124">
        <f>[44]Fevereiro!$J$31</f>
        <v>29.52</v>
      </c>
      <c r="AC48" s="124">
        <f>[44]Fevereiro!$J$32</f>
        <v>44.64</v>
      </c>
      <c r="AD48" s="122">
        <f t="shared" si="1"/>
        <v>65.52</v>
      </c>
      <c r="AE48" s="123">
        <f t="shared" si="2"/>
        <v>38.55857142857144</v>
      </c>
      <c r="AF48" s="12" t="s">
        <v>35</v>
      </c>
      <c r="AH48" t="s">
        <v>35</v>
      </c>
    </row>
    <row r="49" spans="1:35" x14ac:dyDescent="0.2">
      <c r="A49" s="54" t="s">
        <v>20</v>
      </c>
      <c r="B49" s="124">
        <f>[45]Fevereiro!$J$5</f>
        <v>27</v>
      </c>
      <c r="C49" s="124">
        <f>[45]Fevereiro!$J$6</f>
        <v>34.200000000000003</v>
      </c>
      <c r="D49" s="124">
        <f>[45]Fevereiro!$J$7</f>
        <v>38.519999999999996</v>
      </c>
      <c r="E49" s="124">
        <f>[45]Fevereiro!$J$8</f>
        <v>26.64</v>
      </c>
      <c r="F49" s="124">
        <f>[45]Fevereiro!$J$9</f>
        <v>33.480000000000004</v>
      </c>
      <c r="G49" s="124">
        <f>[45]Fevereiro!$J$10</f>
        <v>37.080000000000005</v>
      </c>
      <c r="H49" s="124">
        <f>[45]Fevereiro!$J$11</f>
        <v>29.52</v>
      </c>
      <c r="I49" s="124">
        <f>[45]Fevereiro!$J$12</f>
        <v>50.76</v>
      </c>
      <c r="J49" s="124">
        <f>[45]Fevereiro!$J$13</f>
        <v>27.720000000000002</v>
      </c>
      <c r="K49" s="124">
        <f>[45]Fevereiro!$J$14</f>
        <v>33.840000000000003</v>
      </c>
      <c r="L49" s="124">
        <f>[45]Fevereiro!$J$15</f>
        <v>27.36</v>
      </c>
      <c r="M49" s="124">
        <f>[45]Fevereiro!$J$16</f>
        <v>41.4</v>
      </c>
      <c r="N49" s="124">
        <f>[45]Fevereiro!$J$17</f>
        <v>20.16</v>
      </c>
      <c r="O49" s="124">
        <f>[45]Fevereiro!$J$18</f>
        <v>45.36</v>
      </c>
      <c r="P49" s="124">
        <f>[45]Fevereiro!$J$19</f>
        <v>39.96</v>
      </c>
      <c r="Q49" s="124">
        <f>[45]Fevereiro!$J$20</f>
        <v>36</v>
      </c>
      <c r="R49" s="124">
        <f>[45]Fevereiro!$J$21</f>
        <v>44.64</v>
      </c>
      <c r="S49" s="124">
        <f>[45]Fevereiro!$J$22</f>
        <v>23.759999999999998</v>
      </c>
      <c r="T49" s="124">
        <f>[45]Fevereiro!$J$23</f>
        <v>24.840000000000003</v>
      </c>
      <c r="U49" s="124">
        <f>[45]Fevereiro!$J$24</f>
        <v>25.56</v>
      </c>
      <c r="V49" s="124">
        <f>[45]Fevereiro!$J$25</f>
        <v>36</v>
      </c>
      <c r="W49" s="124">
        <f>[45]Fevereiro!$J$26</f>
        <v>25.2</v>
      </c>
      <c r="X49" s="124">
        <f>[45]Fevereiro!$J$27</f>
        <v>28.8</v>
      </c>
      <c r="Y49" s="124">
        <f>[45]Fevereiro!$J$28</f>
        <v>52.2</v>
      </c>
      <c r="Z49" s="124">
        <f>[45]Fevereiro!$J$29</f>
        <v>19.8</v>
      </c>
      <c r="AA49" s="124">
        <f>[45]Fevereiro!$J$30</f>
        <v>21.96</v>
      </c>
      <c r="AB49" s="124">
        <f>[45]Fevereiro!$J$31</f>
        <v>19.8</v>
      </c>
      <c r="AC49" s="124">
        <f>[45]Fevereiro!$J$32</f>
        <v>18.36</v>
      </c>
      <c r="AD49" s="122">
        <f t="shared" si="1"/>
        <v>52.2</v>
      </c>
      <c r="AE49" s="123">
        <f t="shared" si="2"/>
        <v>31.782857142857146</v>
      </c>
      <c r="AI49" t="s">
        <v>35</v>
      </c>
    </row>
    <row r="50" spans="1:35" s="5" customFormat="1" ht="17.100000000000001" customHeight="1" x14ac:dyDescent="0.2">
      <c r="A50" s="55" t="s">
        <v>24</v>
      </c>
      <c r="B50" s="125">
        <f t="shared" ref="B50:AD50" si="3">MAX(B5:B49)</f>
        <v>52.2</v>
      </c>
      <c r="C50" s="125">
        <f t="shared" si="3"/>
        <v>75.600000000000009</v>
      </c>
      <c r="D50" s="125">
        <f t="shared" si="3"/>
        <v>83.88000000000001</v>
      </c>
      <c r="E50" s="125">
        <f t="shared" si="3"/>
        <v>49.32</v>
      </c>
      <c r="F50" s="125">
        <f t="shared" si="3"/>
        <v>59.04</v>
      </c>
      <c r="G50" s="125">
        <f t="shared" si="3"/>
        <v>53.28</v>
      </c>
      <c r="H50" s="125">
        <f t="shared" si="3"/>
        <v>48.96</v>
      </c>
      <c r="I50" s="125">
        <f t="shared" si="3"/>
        <v>50.76</v>
      </c>
      <c r="J50" s="125">
        <f t="shared" si="3"/>
        <v>55.800000000000004</v>
      </c>
      <c r="K50" s="125">
        <f t="shared" si="3"/>
        <v>63.360000000000007</v>
      </c>
      <c r="L50" s="125">
        <f t="shared" si="3"/>
        <v>54.36</v>
      </c>
      <c r="M50" s="125">
        <f t="shared" si="3"/>
        <v>71.28</v>
      </c>
      <c r="N50" s="125">
        <f t="shared" si="3"/>
        <v>79.92</v>
      </c>
      <c r="O50" s="125">
        <f t="shared" si="3"/>
        <v>75.239999999999995</v>
      </c>
      <c r="P50" s="125">
        <f t="shared" si="3"/>
        <v>79.56</v>
      </c>
      <c r="Q50" s="125">
        <f t="shared" si="3"/>
        <v>65.52</v>
      </c>
      <c r="R50" s="125">
        <f t="shared" si="3"/>
        <v>84.600000000000009</v>
      </c>
      <c r="S50" s="125">
        <f t="shared" si="3"/>
        <v>46.080000000000005</v>
      </c>
      <c r="T50" s="125">
        <f t="shared" si="3"/>
        <v>47.519999999999996</v>
      </c>
      <c r="U50" s="125">
        <f t="shared" si="3"/>
        <v>64.44</v>
      </c>
      <c r="V50" s="125">
        <f t="shared" si="3"/>
        <v>54.72</v>
      </c>
      <c r="W50" s="125">
        <f t="shared" si="3"/>
        <v>55.800000000000004</v>
      </c>
      <c r="X50" s="125">
        <f t="shared" si="3"/>
        <v>56.519999999999996</v>
      </c>
      <c r="Y50" s="125">
        <f t="shared" si="3"/>
        <v>74.52</v>
      </c>
      <c r="Z50" s="125">
        <f t="shared" si="3"/>
        <v>44.64</v>
      </c>
      <c r="AA50" s="125">
        <f t="shared" si="3"/>
        <v>77.400000000000006</v>
      </c>
      <c r="AB50" s="125">
        <f t="shared" si="3"/>
        <v>77.760000000000005</v>
      </c>
      <c r="AC50" s="125">
        <f t="shared" si="3"/>
        <v>56.88</v>
      </c>
      <c r="AD50" s="122">
        <f t="shared" si="3"/>
        <v>84.600000000000009</v>
      </c>
      <c r="AE50" s="126"/>
    </row>
    <row r="51" spans="1:35" x14ac:dyDescent="0.2">
      <c r="A51" s="141" t="s">
        <v>242</v>
      </c>
      <c r="B51" s="46"/>
      <c r="C51" s="46"/>
      <c r="D51" s="46"/>
      <c r="E51" s="46"/>
      <c r="F51" s="46"/>
      <c r="G51" s="4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50"/>
      <c r="AE51" s="52"/>
      <c r="AH51" t="s">
        <v>35</v>
      </c>
    </row>
    <row r="52" spans="1:35" x14ac:dyDescent="0.2">
      <c r="A52" s="141" t="s">
        <v>250</v>
      </c>
      <c r="B52" s="47"/>
      <c r="C52" s="47"/>
      <c r="D52" s="47"/>
      <c r="E52" s="47"/>
      <c r="F52" s="47"/>
      <c r="G52" s="47"/>
      <c r="H52" s="47"/>
      <c r="I52" s="47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53"/>
      <c r="U52" s="153"/>
      <c r="V52" s="153"/>
      <c r="W52" s="153"/>
      <c r="X52" s="153"/>
      <c r="Y52" s="104"/>
      <c r="Z52" s="104"/>
      <c r="AA52" s="104"/>
      <c r="AB52" s="104"/>
      <c r="AC52" s="104"/>
      <c r="AD52" s="50"/>
      <c r="AE52" s="49"/>
    </row>
    <row r="53" spans="1:35" x14ac:dyDescent="0.2">
      <c r="A53" s="112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4"/>
      <c r="R53" s="104"/>
      <c r="S53" s="104"/>
      <c r="T53" s="154"/>
      <c r="U53" s="154"/>
      <c r="V53" s="154"/>
      <c r="W53" s="154"/>
      <c r="X53" s="154"/>
      <c r="Y53" s="104"/>
      <c r="Z53" s="104"/>
      <c r="AA53" s="104"/>
      <c r="AB53" s="104"/>
      <c r="AC53" s="104"/>
      <c r="AD53" s="50"/>
      <c r="AE53" s="49"/>
    </row>
    <row r="54" spans="1:35" x14ac:dyDescent="0.2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50"/>
      <c r="AE54" s="80"/>
    </row>
    <row r="55" spans="1:35" x14ac:dyDescent="0.2">
      <c r="A55" s="48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50"/>
      <c r="AE55" s="52"/>
      <c r="AH55" t="s">
        <v>35</v>
      </c>
    </row>
    <row r="56" spans="1:35" x14ac:dyDescent="0.2">
      <c r="A56" s="48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50"/>
      <c r="AE56" s="52"/>
    </row>
    <row r="57" spans="1:35" ht="13.5" thickBot="1" x14ac:dyDescent="0.25">
      <c r="A57" s="57"/>
      <c r="B57" s="58"/>
      <c r="C57" s="58"/>
      <c r="D57" s="58"/>
      <c r="E57" s="58"/>
      <c r="F57" s="58"/>
      <c r="G57" s="58" t="s">
        <v>35</v>
      </c>
      <c r="H57" s="58"/>
      <c r="I57" s="58"/>
      <c r="J57" s="58"/>
      <c r="K57" s="58"/>
      <c r="L57" s="58" t="s">
        <v>35</v>
      </c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9"/>
      <c r="AE57" s="81"/>
    </row>
    <row r="58" spans="1:35" x14ac:dyDescent="0.2">
      <c r="AD58" s="7"/>
    </row>
    <row r="61" spans="1:35" x14ac:dyDescent="0.2">
      <c r="R61" s="2" t="s">
        <v>35</v>
      </c>
      <c r="S61" s="2" t="s">
        <v>35</v>
      </c>
    </row>
    <row r="62" spans="1:35" x14ac:dyDescent="0.2">
      <c r="N62" s="2" t="s">
        <v>35</v>
      </c>
      <c r="O62" s="2" t="s">
        <v>35</v>
      </c>
      <c r="S62" s="2" t="s">
        <v>35</v>
      </c>
      <c r="AH62" t="s">
        <v>35</v>
      </c>
    </row>
    <row r="63" spans="1:35" x14ac:dyDescent="0.2">
      <c r="N63" s="2" t="s">
        <v>35</v>
      </c>
    </row>
    <row r="64" spans="1:35" x14ac:dyDescent="0.2">
      <c r="G64" s="2" t="s">
        <v>35</v>
      </c>
    </row>
    <row r="65" spans="7:35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214</v>
      </c>
      <c r="AA65" s="2" t="s">
        <v>35</v>
      </c>
      <c r="AC65" s="2" t="s">
        <v>35</v>
      </c>
      <c r="AE65" s="1" t="s">
        <v>35</v>
      </c>
    </row>
    <row r="66" spans="7:35" x14ac:dyDescent="0.2">
      <c r="K66" s="2" t="s">
        <v>35</v>
      </c>
    </row>
    <row r="67" spans="7:35" x14ac:dyDescent="0.2">
      <c r="K67" s="2" t="s">
        <v>35</v>
      </c>
      <c r="AI67" t="s">
        <v>35</v>
      </c>
    </row>
    <row r="68" spans="7:35" x14ac:dyDescent="0.2">
      <c r="G68" s="2" t="s">
        <v>35</v>
      </c>
      <c r="H68" s="2" t="s">
        <v>35</v>
      </c>
    </row>
    <row r="69" spans="7:35" x14ac:dyDescent="0.2">
      <c r="P69" s="2" t="s">
        <v>35</v>
      </c>
    </row>
    <row r="71" spans="7:35" x14ac:dyDescent="0.2">
      <c r="H71" s="2" t="s">
        <v>35</v>
      </c>
      <c r="Z71" s="2" t="s">
        <v>35</v>
      </c>
    </row>
    <row r="72" spans="7:35" x14ac:dyDescent="0.2">
      <c r="I72" s="2" t="s">
        <v>35</v>
      </c>
      <c r="T72" s="2" t="s">
        <v>35</v>
      </c>
    </row>
  </sheetData>
  <mergeCells count="33">
    <mergeCell ref="AC3:AC4"/>
    <mergeCell ref="Y3:Y4"/>
    <mergeCell ref="Z3:Z4"/>
    <mergeCell ref="AA3:AA4"/>
    <mergeCell ref="T52:X52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2023-03-02T12:53:11Z</dcterms:modified>
</cp:coreProperties>
</file>