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4000" windowHeight="9630" tabRatio="874" firstSheet="2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Print_Area" localSheetId="9">Chuva!$A$1:$AI$30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I47" i="14" l="1"/>
  <c r="AI48" i="14"/>
  <c r="AI49" i="14"/>
  <c r="AI50" i="14"/>
  <c r="AI51" i="14"/>
  <c r="AI52" i="14"/>
  <c r="AI53" i="14"/>
  <c r="AI54" i="14"/>
  <c r="AI56" i="14"/>
  <c r="AI57" i="14"/>
  <c r="AI58" i="14"/>
  <c r="AI59" i="14"/>
  <c r="AI60" i="14"/>
  <c r="AI61" i="14"/>
  <c r="AI62" i="14"/>
  <c r="AI63" i="14"/>
  <c r="AI64" i="14"/>
  <c r="AI65" i="14"/>
  <c r="AI6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G49" i="14"/>
  <c r="AG50" i="14"/>
  <c r="AG51" i="14"/>
  <c r="AG52" i="14"/>
  <c r="AG53" i="14"/>
  <c r="AG54" i="14"/>
  <c r="AG55" i="14"/>
  <c r="AG56" i="14"/>
  <c r="AG57" i="14"/>
  <c r="AG58" i="14"/>
  <c r="AG59" i="14"/>
  <c r="AG60" i="14"/>
  <c r="AG61" i="14"/>
  <c r="AG62" i="14"/>
  <c r="AG63" i="14"/>
  <c r="AG64" i="14"/>
  <c r="AG65" i="14"/>
  <c r="AG66" i="14"/>
  <c r="AG67" i="14"/>
  <c r="AG47" i="14"/>
  <c r="AG48" i="14"/>
  <c r="AG6" i="13" l="1"/>
  <c r="AG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8" i="4"/>
  <c r="AE38" i="4"/>
  <c r="AD38" i="4"/>
  <c r="AC38" i="4"/>
  <c r="AB38" i="4"/>
  <c r="AA38" i="4"/>
  <c r="Z38" i="4"/>
  <c r="Y38" i="4"/>
  <c r="X38" i="4"/>
  <c r="W38" i="4"/>
  <c r="V38" i="4"/>
  <c r="U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T38" i="4"/>
  <c r="D38" i="4"/>
  <c r="C38" i="4"/>
  <c r="B38" i="4"/>
  <c r="AG38" i="4" l="1"/>
  <c r="AH38" i="5"/>
  <c r="AG38" i="9"/>
  <c r="AG38" i="8"/>
  <c r="AG38" i="15"/>
  <c r="AG38" i="7"/>
  <c r="AG38" i="5"/>
  <c r="AH38" i="6"/>
  <c r="AG38" i="12"/>
  <c r="AG38" i="6"/>
  <c r="AH38" i="8"/>
  <c r="AH38" i="9"/>
  <c r="AH38" i="12"/>
  <c r="AH38" i="15"/>
  <c r="AH38" i="14"/>
  <c r="AG38" i="1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F41" i="14" l="1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G29" i="4" s="1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G22" i="4" s="1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G36" i="7" l="1"/>
  <c r="AG41" i="4"/>
  <c r="AG36" i="4"/>
  <c r="AG22" i="7"/>
  <c r="AG29" i="7"/>
  <c r="AG9" i="4"/>
  <c r="AG12" i="4"/>
  <c r="AG23" i="4"/>
  <c r="AG28" i="4"/>
  <c r="AG34" i="4"/>
  <c r="AG9" i="7"/>
  <c r="AG12" i="9"/>
  <c r="AH12" i="9"/>
  <c r="AG41" i="12"/>
  <c r="AH41" i="12"/>
  <c r="AG9" i="12"/>
  <c r="AH9" i="12"/>
  <c r="AH12" i="8"/>
  <c r="AG12" i="8"/>
  <c r="AH12" i="15"/>
  <c r="AG12" i="15"/>
  <c r="AG22" i="6"/>
  <c r="AH22" i="6"/>
  <c r="AH22" i="12"/>
  <c r="AG22" i="12"/>
  <c r="AH28" i="8"/>
  <c r="AG28" i="8"/>
  <c r="AH28" i="15"/>
  <c r="AG28" i="15"/>
  <c r="AH29" i="6"/>
  <c r="AG29" i="6"/>
  <c r="AG29" i="12"/>
  <c r="AH29" i="12"/>
  <c r="AH34" i="8"/>
  <c r="AG34" i="8"/>
  <c r="AH34" i="15"/>
  <c r="AG34" i="15"/>
  <c r="AH36" i="6"/>
  <c r="AG36" i="6"/>
  <c r="AH36" i="12"/>
  <c r="AG36" i="12"/>
  <c r="AG41" i="5"/>
  <c r="AH41" i="5"/>
  <c r="AG41" i="9"/>
  <c r="AH41" i="9"/>
  <c r="AI41" i="14"/>
  <c r="AG12" i="5"/>
  <c r="AH12" i="5"/>
  <c r="AG23" i="8"/>
  <c r="AH23" i="8"/>
  <c r="AG34" i="5"/>
  <c r="AH34" i="5"/>
  <c r="AH34" i="9"/>
  <c r="AG34" i="9"/>
  <c r="AG41" i="6"/>
  <c r="AH41" i="6"/>
  <c r="AH9" i="6"/>
  <c r="AG9" i="6"/>
  <c r="AG9" i="5"/>
  <c r="AH9" i="5"/>
  <c r="AG9" i="9"/>
  <c r="AH9" i="9"/>
  <c r="AG12" i="7"/>
  <c r="AH22" i="5"/>
  <c r="AG22" i="5"/>
  <c r="AH22" i="9"/>
  <c r="AG22" i="9"/>
  <c r="AG23" i="7"/>
  <c r="AG23" i="12"/>
  <c r="AH23" i="12"/>
  <c r="AG28" i="7"/>
  <c r="AH29" i="5"/>
  <c r="AG29" i="5"/>
  <c r="AG29" i="9"/>
  <c r="AH29" i="9"/>
  <c r="AG34" i="7"/>
  <c r="AH36" i="5"/>
  <c r="AG36" i="5"/>
  <c r="AH36" i="9"/>
  <c r="AG36" i="9"/>
  <c r="AG41" i="8"/>
  <c r="AH41" i="8"/>
  <c r="AG41" i="15"/>
  <c r="AH41" i="15"/>
  <c r="AH23" i="5"/>
  <c r="AG23" i="5"/>
  <c r="AH28" i="5"/>
  <c r="AG28" i="5"/>
  <c r="AG28" i="9"/>
  <c r="AH28" i="9"/>
  <c r="AG9" i="8"/>
  <c r="AH9" i="8"/>
  <c r="AG9" i="15"/>
  <c r="AH9" i="15"/>
  <c r="AH12" i="6"/>
  <c r="AG12" i="6"/>
  <c r="AG12" i="12"/>
  <c r="AH12" i="12"/>
  <c r="AH22" i="8"/>
  <c r="AG22" i="8"/>
  <c r="AH22" i="15"/>
  <c r="AG22" i="15"/>
  <c r="AH23" i="6"/>
  <c r="AG23" i="6"/>
  <c r="AG23" i="9"/>
  <c r="AH23" i="9"/>
  <c r="AG23" i="15"/>
  <c r="AH23" i="15"/>
  <c r="AG28" i="6"/>
  <c r="AH28" i="6"/>
  <c r="AH28" i="12"/>
  <c r="AG28" i="12"/>
  <c r="AG29" i="8"/>
  <c r="AH29" i="8"/>
  <c r="AG29" i="15"/>
  <c r="AH29" i="15"/>
  <c r="AG34" i="6"/>
  <c r="AH34" i="6"/>
  <c r="AH34" i="12"/>
  <c r="AG34" i="12"/>
  <c r="AG36" i="8"/>
  <c r="AH36" i="8"/>
  <c r="AH36" i="15"/>
  <c r="AG36" i="15"/>
  <c r="AG41" i="7"/>
  <c r="AH12" i="14"/>
  <c r="AI12" i="14"/>
  <c r="AG12" i="14"/>
  <c r="AI34" i="14"/>
  <c r="AG34" i="14"/>
  <c r="AH34" i="14"/>
  <c r="AH41" i="14"/>
  <c r="AG41" i="14"/>
  <c r="AI28" i="14"/>
  <c r="AG28" i="14"/>
  <c r="AH28" i="14"/>
  <c r="AH9" i="14"/>
  <c r="AI9" i="14"/>
  <c r="AG9" i="14"/>
  <c r="AI22" i="14"/>
  <c r="AG22" i="14"/>
  <c r="AH22" i="14"/>
  <c r="AH23" i="14"/>
  <c r="AI23" i="14"/>
  <c r="AG23" i="14"/>
  <c r="AH29" i="14"/>
  <c r="AI29" i="14"/>
  <c r="AG29" i="14"/>
  <c r="AI36" i="14"/>
  <c r="AG36" i="14"/>
  <c r="AH3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G10" i="4" l="1"/>
  <c r="AG15" i="4"/>
  <c r="AG19" i="4"/>
  <c r="AG25" i="4"/>
  <c r="AG7" i="4"/>
  <c r="AI42" i="14"/>
  <c r="AI46" i="14"/>
  <c r="AG13" i="4"/>
  <c r="AG17" i="4"/>
  <c r="AG21" i="4"/>
  <c r="AI39" i="14"/>
  <c r="AG43" i="7"/>
  <c r="AI44" i="14"/>
  <c r="AG11" i="4"/>
  <c r="AG21" i="7"/>
  <c r="AG25" i="7"/>
  <c r="AG14" i="4"/>
  <c r="AG16" i="4"/>
  <c r="AG18" i="4"/>
  <c r="AG20" i="4"/>
  <c r="AG24" i="4"/>
  <c r="AG26" i="4"/>
  <c r="AG30" i="4"/>
  <c r="AG32" i="4"/>
  <c r="AG35" i="4"/>
  <c r="AG39" i="4"/>
  <c r="AG42" i="4"/>
  <c r="AG44" i="4"/>
  <c r="AG46" i="4"/>
  <c r="AG6" i="4"/>
  <c r="AG8" i="4"/>
  <c r="AG27" i="4"/>
  <c r="AG31" i="4"/>
  <c r="AG33" i="4"/>
  <c r="AG37" i="4"/>
  <c r="AG40" i="4"/>
  <c r="AG43" i="4"/>
  <c r="AG45" i="4"/>
  <c r="AG6" i="6"/>
  <c r="AH6" i="6"/>
  <c r="AH6" i="12"/>
  <c r="AG6" i="12"/>
  <c r="AH26" i="5"/>
  <c r="AG26" i="5"/>
  <c r="AH26" i="9"/>
  <c r="AG26" i="9"/>
  <c r="AG30" i="5"/>
  <c r="AH30" i="5"/>
  <c r="AH6" i="5"/>
  <c r="AG6" i="5"/>
  <c r="AH6" i="9"/>
  <c r="AG6" i="9"/>
  <c r="AG7" i="7"/>
  <c r="AG21" i="6"/>
  <c r="AH21" i="6"/>
  <c r="AH21" i="12"/>
  <c r="AG21" i="12"/>
  <c r="AH25" i="6"/>
  <c r="AG25" i="6"/>
  <c r="AG25" i="12"/>
  <c r="AH25" i="12"/>
  <c r="AH26" i="8"/>
  <c r="AG26" i="8"/>
  <c r="AH26" i="15"/>
  <c r="AG26" i="15"/>
  <c r="AG30" i="8"/>
  <c r="AH30" i="8"/>
  <c r="AG43" i="6"/>
  <c r="AH43" i="6"/>
  <c r="AH43" i="12"/>
  <c r="AG43" i="12"/>
  <c r="AH44" i="8"/>
  <c r="AG44" i="8"/>
  <c r="AH44" i="15"/>
  <c r="AG44" i="15"/>
  <c r="AH7" i="15"/>
  <c r="AG7" i="15"/>
  <c r="AH44" i="5"/>
  <c r="AG44" i="5"/>
  <c r="AH44" i="9"/>
  <c r="AG44" i="9"/>
  <c r="AH6" i="8"/>
  <c r="AG6" i="8"/>
  <c r="AH6" i="15"/>
  <c r="AG6" i="15"/>
  <c r="AH7" i="6"/>
  <c r="AG7" i="6"/>
  <c r="AG7" i="12"/>
  <c r="AH7" i="12"/>
  <c r="AG21" i="5"/>
  <c r="AH21" i="5"/>
  <c r="AH21" i="9"/>
  <c r="AG21" i="9"/>
  <c r="AG25" i="5"/>
  <c r="AH25" i="5"/>
  <c r="AH25" i="9"/>
  <c r="AG25" i="9"/>
  <c r="AG26" i="7"/>
  <c r="AG30" i="7"/>
  <c r="AI40" i="14"/>
  <c r="AG43" i="5"/>
  <c r="AH43" i="5"/>
  <c r="AH43" i="9"/>
  <c r="AG43" i="9"/>
  <c r="AG44" i="7"/>
  <c r="AG7" i="8"/>
  <c r="AH7" i="8"/>
  <c r="AG30" i="9"/>
  <c r="AH30" i="9"/>
  <c r="AG6" i="7"/>
  <c r="AH7" i="5"/>
  <c r="AG7" i="5"/>
  <c r="AG7" i="9"/>
  <c r="AH7" i="9"/>
  <c r="AH21" i="8"/>
  <c r="AG21" i="8"/>
  <c r="AH21" i="15"/>
  <c r="AG21" i="15"/>
  <c r="AG25" i="8"/>
  <c r="AH25" i="8"/>
  <c r="AG25" i="15"/>
  <c r="AH25" i="15"/>
  <c r="AG26" i="6"/>
  <c r="AH26" i="6"/>
  <c r="AH26" i="12"/>
  <c r="AG26" i="12"/>
  <c r="AH30" i="6"/>
  <c r="AG30" i="6"/>
  <c r="AH43" i="8"/>
  <c r="AG43" i="8"/>
  <c r="AH43" i="15"/>
  <c r="AG43" i="15"/>
  <c r="AG44" i="6"/>
  <c r="AH44" i="6"/>
  <c r="AG44" i="12"/>
  <c r="AH44" i="12"/>
  <c r="AG21" i="14"/>
  <c r="AH21" i="14"/>
  <c r="AH25" i="14"/>
  <c r="AG25" i="14"/>
  <c r="AG43" i="14"/>
  <c r="AH43" i="14"/>
  <c r="AI7" i="14"/>
  <c r="AG7" i="14"/>
  <c r="AH7" i="14"/>
  <c r="AG26" i="14"/>
  <c r="AH26" i="14"/>
  <c r="AI30" i="14"/>
  <c r="AH30" i="14"/>
  <c r="AG30" i="14"/>
  <c r="AG44" i="14"/>
  <c r="AH44" i="14"/>
  <c r="AG6" i="14"/>
  <c r="AH6" i="14"/>
  <c r="AH8" i="12"/>
  <c r="AG8" i="12"/>
  <c r="AG11" i="12"/>
  <c r="AH11" i="12"/>
  <c r="AH13" i="8"/>
  <c r="AG13" i="8"/>
  <c r="AH15" i="8"/>
  <c r="AG15" i="8"/>
  <c r="AH16" i="12"/>
  <c r="AG16" i="12"/>
  <c r="AG17" i="15"/>
  <c r="AH17" i="15"/>
  <c r="AH19" i="8"/>
  <c r="AG19" i="8"/>
  <c r="AH24" i="6"/>
  <c r="AG24" i="6"/>
  <c r="AH27" i="8"/>
  <c r="AG27" i="8"/>
  <c r="AH27" i="15"/>
  <c r="AG27" i="15"/>
  <c r="AG33" i="8"/>
  <c r="AH33" i="8"/>
  <c r="AH40" i="8"/>
  <c r="AG40" i="8"/>
  <c r="AG40" i="15"/>
  <c r="AH40" i="15"/>
  <c r="AG42" i="6"/>
  <c r="AH42" i="6"/>
  <c r="AG42" i="12"/>
  <c r="AH42" i="12"/>
  <c r="AH8" i="5"/>
  <c r="AG8" i="5"/>
  <c r="AG8" i="9"/>
  <c r="AH8" i="9"/>
  <c r="AI8" i="14"/>
  <c r="AG8" i="14"/>
  <c r="AH8" i="14"/>
  <c r="AG10" i="7"/>
  <c r="AH11" i="5"/>
  <c r="AG11" i="5"/>
  <c r="AG11" i="9"/>
  <c r="AH11" i="9"/>
  <c r="AI11" i="14"/>
  <c r="AG11" i="14"/>
  <c r="AH11" i="14"/>
  <c r="AG13" i="7"/>
  <c r="AG14" i="5"/>
  <c r="AH14" i="5"/>
  <c r="AH14" i="14"/>
  <c r="AI14" i="14"/>
  <c r="AG14" i="14"/>
  <c r="AG15" i="7"/>
  <c r="AH16" i="5"/>
  <c r="AG16" i="5"/>
  <c r="AG16" i="9"/>
  <c r="AH16" i="9"/>
  <c r="AG16" i="14"/>
  <c r="AH16" i="14"/>
  <c r="AG17" i="7"/>
  <c r="AH18" i="5"/>
  <c r="AG18" i="5"/>
  <c r="AH18" i="9"/>
  <c r="AG18" i="9"/>
  <c r="AH18" i="14"/>
  <c r="AI18" i="14"/>
  <c r="AG18" i="14"/>
  <c r="AG19" i="7"/>
  <c r="AH20" i="5"/>
  <c r="AG20" i="5"/>
  <c r="AG20" i="9"/>
  <c r="AH20" i="9"/>
  <c r="AI20" i="14"/>
  <c r="AG20" i="14"/>
  <c r="AH20" i="14"/>
  <c r="AH24" i="5"/>
  <c r="AG24" i="5"/>
  <c r="AG24" i="9"/>
  <c r="AH24" i="9"/>
  <c r="AI24" i="14"/>
  <c r="AG24" i="14"/>
  <c r="AH24" i="14"/>
  <c r="AG27" i="7"/>
  <c r="AG31" i="7"/>
  <c r="AH32" i="5"/>
  <c r="AG32" i="5"/>
  <c r="AG32" i="9"/>
  <c r="AH32" i="9"/>
  <c r="AI32" i="14"/>
  <c r="AG32" i="14"/>
  <c r="AH32" i="14"/>
  <c r="AG33" i="7"/>
  <c r="AH35" i="5"/>
  <c r="AG35" i="5"/>
  <c r="AH35" i="9"/>
  <c r="AG35" i="9"/>
  <c r="AI35" i="14"/>
  <c r="AG35" i="14"/>
  <c r="AH35" i="14"/>
  <c r="AG37" i="7"/>
  <c r="AH39" i="5"/>
  <c r="AG39" i="5"/>
  <c r="AG39" i="9"/>
  <c r="AH39" i="9"/>
  <c r="AG39" i="14"/>
  <c r="AH39" i="14"/>
  <c r="AG40" i="7"/>
  <c r="AG42" i="5"/>
  <c r="AH42" i="5"/>
  <c r="AH42" i="9"/>
  <c r="AG42" i="9"/>
  <c r="AH42" i="14"/>
  <c r="AG42" i="14"/>
  <c r="AG45" i="7"/>
  <c r="AG46" i="5"/>
  <c r="AH46" i="5"/>
  <c r="AH46" i="9"/>
  <c r="AG46" i="9"/>
  <c r="AH46" i="14"/>
  <c r="AG46" i="14"/>
  <c r="AH8" i="6"/>
  <c r="AG8" i="6"/>
  <c r="AH10" i="15"/>
  <c r="AG10" i="15"/>
  <c r="AG11" i="6"/>
  <c r="AH11" i="6"/>
  <c r="AG14" i="6"/>
  <c r="AH14" i="6"/>
  <c r="AH15" i="15"/>
  <c r="AG15" i="15"/>
  <c r="AH17" i="8"/>
  <c r="AG17" i="8"/>
  <c r="AG18" i="12"/>
  <c r="AH18" i="12"/>
  <c r="AH19" i="15"/>
  <c r="AG19" i="15"/>
  <c r="AH20" i="12"/>
  <c r="AG20" i="12"/>
  <c r="AH31" i="8"/>
  <c r="AG31" i="8"/>
  <c r="AH31" i="15"/>
  <c r="AG31" i="15"/>
  <c r="AG33" i="15"/>
  <c r="AH33" i="15"/>
  <c r="AG35" i="6"/>
  <c r="AH35" i="6"/>
  <c r="AG46" i="6"/>
  <c r="AH46" i="6"/>
  <c r="AH8" i="8"/>
  <c r="AG8" i="8"/>
  <c r="AH8" i="15"/>
  <c r="AG8" i="15"/>
  <c r="AG10" i="6"/>
  <c r="AH10" i="6"/>
  <c r="AG10" i="12"/>
  <c r="AH10" i="12"/>
  <c r="AH11" i="8"/>
  <c r="AG11" i="8"/>
  <c r="AH11" i="15"/>
  <c r="AG11" i="15"/>
  <c r="AH13" i="6"/>
  <c r="AG13" i="6"/>
  <c r="AH13" i="12"/>
  <c r="AG13" i="12"/>
  <c r="AH14" i="15"/>
  <c r="AG14" i="15"/>
  <c r="AG15" i="6"/>
  <c r="AH15" i="6"/>
  <c r="AG15" i="12"/>
  <c r="AH15" i="12"/>
  <c r="AH16" i="8"/>
  <c r="AG16" i="8"/>
  <c r="AH16" i="15"/>
  <c r="AG16" i="15"/>
  <c r="AH17" i="6"/>
  <c r="AG17" i="6"/>
  <c r="AH17" i="12"/>
  <c r="AG17" i="12"/>
  <c r="AG18" i="8"/>
  <c r="AH18" i="8"/>
  <c r="AH18" i="15"/>
  <c r="AG18" i="15"/>
  <c r="AG19" i="6"/>
  <c r="AH19" i="6"/>
  <c r="AG19" i="12"/>
  <c r="AH19" i="12"/>
  <c r="AH20" i="8"/>
  <c r="AG20" i="8"/>
  <c r="AG20" i="15"/>
  <c r="AH20" i="15"/>
  <c r="AH24" i="8"/>
  <c r="AG24" i="8"/>
  <c r="AG24" i="15"/>
  <c r="AH24" i="15"/>
  <c r="AG27" i="6"/>
  <c r="AH27" i="6"/>
  <c r="AG27" i="12"/>
  <c r="AH27" i="12"/>
  <c r="AG31" i="6"/>
  <c r="AH31" i="6"/>
  <c r="AG31" i="12"/>
  <c r="AH31" i="12"/>
  <c r="AH32" i="8"/>
  <c r="AG32" i="8"/>
  <c r="AH32" i="15"/>
  <c r="AG32" i="15"/>
  <c r="AH33" i="6"/>
  <c r="AG33" i="6"/>
  <c r="AH33" i="12"/>
  <c r="AG33" i="12"/>
  <c r="AH35" i="8"/>
  <c r="AG35" i="8"/>
  <c r="AH35" i="15"/>
  <c r="AG35" i="15"/>
  <c r="AH37" i="6"/>
  <c r="AG37" i="6"/>
  <c r="AH37" i="12"/>
  <c r="AG37" i="12"/>
  <c r="AH39" i="8"/>
  <c r="AG39" i="8"/>
  <c r="AH39" i="15"/>
  <c r="AG39" i="15"/>
  <c r="AH40" i="6"/>
  <c r="AG40" i="6"/>
  <c r="AH40" i="12"/>
  <c r="AG40" i="12"/>
  <c r="AG42" i="8"/>
  <c r="AH42" i="8"/>
  <c r="AH42" i="15"/>
  <c r="AG42" i="15"/>
  <c r="AH45" i="6"/>
  <c r="AG45" i="6"/>
  <c r="AH45" i="12"/>
  <c r="AG45" i="12"/>
  <c r="AG46" i="8"/>
  <c r="AH46" i="8"/>
  <c r="AH46" i="15"/>
  <c r="AG46" i="15"/>
  <c r="AG10" i="8"/>
  <c r="AH10" i="8"/>
  <c r="AG13" i="15"/>
  <c r="AH13" i="15"/>
  <c r="AH14" i="12"/>
  <c r="AG14" i="12"/>
  <c r="AH16" i="6"/>
  <c r="AG16" i="6"/>
  <c r="AG18" i="6"/>
  <c r="AH18" i="6"/>
  <c r="AH20" i="6"/>
  <c r="AG20" i="6"/>
  <c r="AH24" i="12"/>
  <c r="AG24" i="12"/>
  <c r="AH32" i="6"/>
  <c r="AG32" i="6"/>
  <c r="AH32" i="12"/>
  <c r="AG32" i="12"/>
  <c r="AG35" i="12"/>
  <c r="AH35" i="12"/>
  <c r="AG37" i="8"/>
  <c r="AH37" i="8"/>
  <c r="AG37" i="15"/>
  <c r="AH37" i="15"/>
  <c r="AG39" i="6"/>
  <c r="AH39" i="6"/>
  <c r="AG39" i="12"/>
  <c r="AH39" i="12"/>
  <c r="AH45" i="8"/>
  <c r="AG45" i="8"/>
  <c r="AG45" i="15"/>
  <c r="AH45" i="15"/>
  <c r="AH46" i="12"/>
  <c r="AG46" i="12"/>
  <c r="AG8" i="7"/>
  <c r="AG10" i="5"/>
  <c r="AH10" i="5"/>
  <c r="AH10" i="9"/>
  <c r="AG10" i="9"/>
  <c r="AG11" i="7"/>
  <c r="AH13" i="5"/>
  <c r="AG13" i="5"/>
  <c r="AH13" i="9"/>
  <c r="AG13" i="9"/>
  <c r="AH13" i="14"/>
  <c r="AI13" i="14"/>
  <c r="AG13" i="14"/>
  <c r="AG14" i="7"/>
  <c r="AH15" i="5"/>
  <c r="AG15" i="5"/>
  <c r="AH15" i="9"/>
  <c r="AG15" i="9"/>
  <c r="AI15" i="14"/>
  <c r="AG15" i="14"/>
  <c r="AH15" i="14"/>
  <c r="AG16" i="7"/>
  <c r="AG17" i="5"/>
  <c r="AH17" i="5"/>
  <c r="AH17" i="9"/>
  <c r="AG17" i="9"/>
  <c r="AH17" i="14"/>
  <c r="AI17" i="14"/>
  <c r="AG17" i="14"/>
  <c r="AG18" i="7"/>
  <c r="AH19" i="5"/>
  <c r="AG19" i="5"/>
  <c r="AH19" i="9"/>
  <c r="AG19" i="9"/>
  <c r="AI19" i="14"/>
  <c r="AG19" i="14"/>
  <c r="AH19" i="14"/>
  <c r="AG20" i="7"/>
  <c r="AG24" i="7"/>
  <c r="AH27" i="5"/>
  <c r="AG27" i="5"/>
  <c r="AH27" i="9"/>
  <c r="AG27" i="9"/>
  <c r="AH31" i="5"/>
  <c r="AG31" i="5"/>
  <c r="AH31" i="9"/>
  <c r="AG31" i="9"/>
  <c r="AI31" i="14"/>
  <c r="AG31" i="14"/>
  <c r="AH31" i="14"/>
  <c r="AG32" i="7"/>
  <c r="AH33" i="5"/>
  <c r="AG33" i="5"/>
  <c r="AH33" i="9"/>
  <c r="AG33" i="9"/>
  <c r="AH33" i="14"/>
  <c r="AG33" i="14"/>
  <c r="AG35" i="7"/>
  <c r="AH37" i="5"/>
  <c r="AG37" i="5"/>
  <c r="AH37" i="9"/>
  <c r="AG37" i="9"/>
  <c r="AH37" i="14"/>
  <c r="AG37" i="14"/>
  <c r="AG39" i="7"/>
  <c r="AG40" i="5"/>
  <c r="AH40" i="5"/>
  <c r="AG40" i="9"/>
  <c r="AH40" i="9"/>
  <c r="AG40" i="14"/>
  <c r="AH40" i="14"/>
  <c r="AG42" i="7"/>
  <c r="AH45" i="5"/>
  <c r="AG45" i="5"/>
  <c r="AH45" i="9"/>
  <c r="AG45" i="9"/>
  <c r="AG46" i="7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5" i="4" l="1"/>
  <c r="AI5" i="14"/>
  <c r="AH5" i="14"/>
  <c r="AG5" i="7"/>
  <c r="AH5" i="8"/>
  <c r="AG5" i="9"/>
  <c r="AG5" i="12"/>
  <c r="AG47" i="12" s="1"/>
  <c r="AG5" i="15"/>
  <c r="AG47" i="15" s="1"/>
  <c r="AH5" i="5"/>
  <c r="AG5" i="6"/>
  <c r="AG5" i="8"/>
  <c r="AH5" i="9"/>
  <c r="AH5" i="12"/>
  <c r="AH5" i="15"/>
  <c r="AG5" i="14"/>
  <c r="AH5" i="6"/>
  <c r="AG5" i="5"/>
  <c r="AG47" i="5" s="1"/>
  <c r="AF47" i="4" l="1"/>
  <c r="AF68" i="14"/>
  <c r="AE47" i="6"/>
  <c r="AF47" i="15"/>
  <c r="AE47" i="5"/>
  <c r="AF47" i="9"/>
  <c r="AF47" i="8"/>
  <c r="AF47" i="12"/>
  <c r="AF47" i="7"/>
  <c r="AE47" i="9" l="1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7" i="6"/>
  <c r="AD47" i="6"/>
  <c r="AC47" i="6"/>
  <c r="AB47" i="6"/>
  <c r="AA47" i="6"/>
  <c r="Z47" i="6"/>
  <c r="Y47" i="6"/>
  <c r="X47" i="6"/>
  <c r="W47" i="6"/>
  <c r="V47" i="6"/>
  <c r="U47" i="6"/>
  <c r="T47" i="6"/>
  <c r="R47" i="6"/>
  <c r="S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15"/>
  <c r="B47" i="15"/>
  <c r="AE47" i="12"/>
  <c r="B47" i="12"/>
  <c r="M47" i="12"/>
  <c r="AC47" i="12"/>
  <c r="AA47" i="12"/>
  <c r="AE47" i="8"/>
  <c r="B47" i="8"/>
  <c r="I68" i="14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AD47" i="12"/>
  <c r="AB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L47" i="12"/>
  <c r="K47" i="12"/>
  <c r="J47" i="12"/>
  <c r="I47" i="12"/>
  <c r="H47" i="12"/>
  <c r="G47" i="12"/>
  <c r="F47" i="12"/>
  <c r="E47" i="12"/>
  <c r="D47" i="12"/>
  <c r="C47" i="12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5"/>
  <c r="AF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E47" i="7"/>
  <c r="B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C68" i="14" l="1"/>
  <c r="G68" i="14"/>
  <c r="S68" i="14"/>
  <c r="E68" i="14"/>
  <c r="Q68" i="14"/>
  <c r="Y68" i="14"/>
  <c r="U68" i="14"/>
  <c r="AC68" i="14"/>
  <c r="O68" i="14"/>
  <c r="W68" i="14"/>
  <c r="F68" i="14"/>
  <c r="J68" i="14"/>
  <c r="N68" i="14"/>
  <c r="R68" i="14"/>
  <c r="V68" i="14"/>
  <c r="Z68" i="14"/>
  <c r="K68" i="14"/>
  <c r="AA68" i="14"/>
  <c r="M68" i="14"/>
  <c r="AD68" i="14"/>
  <c r="AE68" i="14"/>
  <c r="AG47" i="8"/>
  <c r="B68" i="14"/>
  <c r="D68" i="14"/>
  <c r="H68" i="14"/>
  <c r="L68" i="14"/>
  <c r="P68" i="14"/>
  <c r="T68" i="14"/>
  <c r="X68" i="14"/>
  <c r="AB68" i="14"/>
  <c r="AD47" i="4" l="1"/>
  <c r="AC47" i="4"/>
  <c r="AB47" i="4"/>
  <c r="Z47" i="4"/>
  <c r="Y47" i="4"/>
  <c r="X47" i="4"/>
  <c r="V47" i="4"/>
  <c r="U47" i="4"/>
  <c r="T47" i="4"/>
  <c r="R47" i="4"/>
  <c r="Q47" i="4"/>
  <c r="P47" i="4"/>
  <c r="N47" i="4"/>
  <c r="M47" i="4"/>
  <c r="L47" i="4"/>
  <c r="J47" i="4"/>
  <c r="I47" i="4"/>
  <c r="H47" i="4"/>
  <c r="F47" i="4"/>
  <c r="E47" i="4"/>
  <c r="D47" i="4"/>
  <c r="B47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7" i="4" l="1"/>
  <c r="K47" i="4"/>
  <c r="O47" i="4"/>
  <c r="S47" i="4"/>
  <c r="W47" i="4"/>
  <c r="AA47" i="4"/>
  <c r="AE47" i="4"/>
  <c r="G47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68" i="14" l="1"/>
  <c r="AH68" i="14"/>
</calcChain>
</file>

<file path=xl/sharedStrings.xml><?xml version="1.0" encoding="utf-8"?>
<sst xmlns="http://schemas.openxmlformats.org/spreadsheetml/2006/main" count="1602" uniqueCount="247">
  <si>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</si>
  <si>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</si>
  <si>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</si>
  <si>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</si>
  <si>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</si>
  <si>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</si>
  <si>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</si>
  <si>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</si>
  <si>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</si>
  <si>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</si>
  <si>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</si>
  <si>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</si>
  <si>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</si>
  <si>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</si>
  <si>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</si>
  <si>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</si>
  <si>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</si>
  <si>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</si>
  <si>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</si>
  <si>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</si>
  <si>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</si>
  <si>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</si>
  <si>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</si>
  <si>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</si>
  <si>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</si>
  <si>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</si>
  <si>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</si>
  <si>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</si>
  <si>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</si>
  <si>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</si>
  <si>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</si>
  <si>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</si>
  <si>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</si>
  <si>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</si>
  <si>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</si>
  <si>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</si>
  <si>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</si>
  <si>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</si>
  <si>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</si>
  <si>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</si>
  <si>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</si>
  <si>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</si>
  <si>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</si>
  <si>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</si>
  <si>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</si>
  <si>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</si>
  <si>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</si>
  <si>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</si>
  <si>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</si>
  <si>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</si>
  <si>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</si>
  <si>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</si>
  <si>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</si>
  <si>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</si>
  <si>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</si>
  <si>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</si>
  <si>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</si>
  <si>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</si>
  <si>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</si>
  <si>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</si>
  <si>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</si>
  <si>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</si>
  <si>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</si>
  <si>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</si>
  <si>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</si>
  <si>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</si>
  <si>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</si>
  <si>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</si>
  <si>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</si>
  <si>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</si>
  <si>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</si>
  <si>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</si>
  <si>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</si>
  <si>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</si>
  <si>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</si>
  <si>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</si>
  <si>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</si>
  <si>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</si>
  <si>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</si>
  <si>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</si>
  <si>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</si>
  <si>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</si>
  <si>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</si>
  <si>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</si>
  <si>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</si>
  <si>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</si>
  <si>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</si>
  <si>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</si>
  <si>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</si>
  <si>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</si>
  <si>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</si>
  <si>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</si>
  <si>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</si>
  <si>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</si>
  <si>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</si>
  <si>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</si>
  <si>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</si>
  <si>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</si>
  <si>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</si>
  <si>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</si>
  <si>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</si>
  <si>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</si>
  <si>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</si>
  <si>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</si>
  <si>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</si>
  <si>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</si>
  <si>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</si>
  <si>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</si>
  <si>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</si>
  <si>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</si>
  <si>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</si>
  <si>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</si>
  <si>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</si>
  <si>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</si>
  <si>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</si>
  <si>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</si>
  <si>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</si>
  <si>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</si>
  <si>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</si>
  <si>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</si>
  <si>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</si>
  <si>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</si>
  <si>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</si>
  <si>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</si>
  <si>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</si>
  <si>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</si>
  <si>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</si>
  <si>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</si>
  <si>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</si>
  <si>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</si>
  <si>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</si>
  <si>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</si>
  <si>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</si>
  <si>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</si>
  <si>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</si>
  <si>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</si>
  <si>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</si>
  <si>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</si>
  <si>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</si>
  <si>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</si>
  <si>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</si>
  <si>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</si>
  <si>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</si>
  <si>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</si>
  <si>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</si>
  <si>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</si>
  <si>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</si>
  <si>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</si>
  <si>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</si>
  <si>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</si>
  <si>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</si>
  <si>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</si>
  <si>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</si>
  <si>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</si>
  <si>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</si>
  <si>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</si>
  <si>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</si>
  <si>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</si>
  <si>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</si>
  <si>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</si>
  <si>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</si>
  <si>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</si>
  <si>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</si>
  <si>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</si>
  <si>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</si>
  <si>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</si>
  <si>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</si>
  <si>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</si>
  <si>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</si>
  <si>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</si>
  <si>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</si>
  <si>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</si>
  <si>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</si>
  <si>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</si>
  <si>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</si>
  <si>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</si>
  <si>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</si>
  <si>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</si>
  <si>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</si>
  <si>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</si>
  <si>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</si>
  <si>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</si>
  <si>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</si>
  <si>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</si>
  <si>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</si>
  <si>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</si>
  <si>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</si>
  <si>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</si>
  <si>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</si>
  <si>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</si>
  <si>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</si>
  <si>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</si>
  <si>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</si>
  <si>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</si>
  <si>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</si>
  <si>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</si>
  <si>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</si>
  <si>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</si>
  <si>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</si>
  <si>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</si>
  <si>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</si>
  <si>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</si>
  <si>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</si>
  <si>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</si>
  <si>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</si>
  <si>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</si>
  <si>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</si>
  <si>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</si>
  <si>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</si>
  <si>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</si>
  <si>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</si>
  <si>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</si>
  <si>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Temperatura Instantânea (°C)</t>
  </si>
  <si>
    <t>Outubro/2022</t>
  </si>
  <si>
    <t>Temperatura Máxima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</si>
  <si>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</si>
  <si>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</si>
  <si>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</si>
  <si>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</si>
  <si>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</si>
  <si>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</si>
  <si>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</si>
  <si>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Fonte : Inmet/Semagro</t>
  </si>
  <si>
    <t>Bela Vista</t>
  </si>
  <si>
    <t>Campo Grande (Vila Sta.Luzia)</t>
  </si>
  <si>
    <t>Campo Grande (Jardim Panamá)</t>
  </si>
  <si>
    <t>Campo Grande (UPA GONÇALVES)</t>
  </si>
  <si>
    <t>Corumbá ( Cravo Vermelho)</t>
  </si>
  <si>
    <t>Corumbá (Fortaleza)</t>
  </si>
  <si>
    <t>Coguinho</t>
  </si>
  <si>
    <t>Dois Irmãos do Burití</t>
  </si>
  <si>
    <t>Itaquiraí</t>
  </si>
  <si>
    <t>Mundo Novo</t>
  </si>
  <si>
    <t>Rochedo</t>
  </si>
  <si>
    <t>São Gabriel</t>
  </si>
  <si>
    <t>Tres Lagoas (Jardim Dourado)</t>
  </si>
  <si>
    <t>Tres Lagoas (São Carlos)</t>
  </si>
  <si>
    <t>-</t>
  </si>
  <si>
    <t>Camapuã*</t>
  </si>
  <si>
    <t>Chapadão do Sul*</t>
  </si>
  <si>
    <t>Corumbá*</t>
  </si>
  <si>
    <t>Coxim*</t>
  </si>
  <si>
    <t>Miranda*</t>
  </si>
  <si>
    <t>(Município*) - Dados com falhas na transmissão, podendo subestimar o acumulado mensal das chuvas.</t>
  </si>
  <si>
    <t>Fonte: CEMADEN</t>
  </si>
  <si>
    <t>Fonte: INMET/SEMAGRO/CEMTEC</t>
  </si>
  <si>
    <t xml:space="preserve">(*) Nenhuma Infotmação Disponivel pelo INMET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</si>
</sst>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2" borderId="36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2" borderId="30" xfId="0" applyNumberFormat="1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6" fillId="7" borderId="5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10" fillId="7" borderId="40" xfId="0" applyFont="1" applyFill="1" applyBorder="1" applyAlignment="1">
      <alignment vertical="center"/>
    </xf>
    <xf numFmtId="0" fontId="10" fillId="7" borderId="39" xfId="0" applyFont="1" applyFill="1" applyBorder="1" applyAlignment="1">
      <alignment vertical="center"/>
    </xf>
    <xf numFmtId="0" fontId="4" fillId="7" borderId="13" xfId="0" applyFont="1" applyFill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2" fontId="0" fillId="0" borderId="0" xfId="0" applyNumberFormat="1"/>
    <xf numFmtId="4" fontId="4" fillId="3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7" borderId="28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165" fontId="20" fillId="13" borderId="1" xfId="0" applyNumberFormat="1" applyFont="1" applyFill="1" applyBorder="1" applyAlignment="1">
      <alignment horizontal="center" vertical="center"/>
    </xf>
    <xf numFmtId="14" fontId="21" fillId="13" borderId="41" xfId="0" applyNumberFormat="1" applyFont="1" applyFill="1" applyBorder="1" applyAlignment="1">
      <alignment horizontal="center" vertical="center"/>
    </xf>
    <xf numFmtId="14" fontId="21" fillId="13" borderId="42" xfId="0" applyNumberFormat="1" applyFont="1" applyFill="1" applyBorder="1" applyAlignment="1">
      <alignment horizontal="center" vertical="center"/>
    </xf>
    <xf numFmtId="14" fontId="21" fillId="13" borderId="30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/>
    </xf>
    <xf numFmtId="0" fontId="10" fillId="7" borderId="11" xfId="0" applyFont="1" applyFill="1" applyBorder="1" applyAlignment="1">
      <alignment vertical="center"/>
    </xf>
    <xf numFmtId="0" fontId="22" fillId="7" borderId="5" xfId="0" applyFont="1" applyFill="1" applyBorder="1" applyAlignment="1">
      <alignment horizontal="left" vertical="center"/>
    </xf>
    <xf numFmtId="2" fontId="8" fillId="5" borderId="2" xfId="0" applyNumberFormat="1" applyFont="1" applyFill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/>
    </xf>
    <xf numFmtId="0" fontId="2" fillId="10" borderId="43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47</xdr:row>
      <xdr:rowOff>57783</xdr:rowOff>
    </xdr:from>
    <xdr:to>
      <xdr:col>31</xdr:col>
      <xdr:colOff>206375</xdr:colOff>
      <xdr:row>53</xdr:row>
      <xdr:rowOff>130174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33" y="6397200"/>
          <a:ext cx="8556625" cy="1024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105832</xdr:colOff>
      <xdr:row>68</xdr:row>
      <xdr:rowOff>63500</xdr:rowOff>
    </xdr:from>
    <xdr:to>
      <xdr:col>33</xdr:col>
      <xdr:colOff>370416</xdr:colOff>
      <xdr:row>74</xdr:row>
      <xdr:rowOff>99065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582" y="10001250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116417</xdr:colOff>
      <xdr:row>47</xdr:row>
      <xdr:rowOff>73444</xdr:rowOff>
    </xdr:from>
    <xdr:to>
      <xdr:col>32</xdr:col>
      <xdr:colOff>306918</xdr:colOff>
      <xdr:row>53</xdr:row>
      <xdr:rowOff>119592</xdr:rowOff>
    </xdr:to>
    <xdr:pic>
      <xdr:nvPicPr>
        <xdr:cNvPr id="5" name="Imagem 4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5917" y="6497527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201083</xdr:colOff>
      <xdr:row>47</xdr:row>
      <xdr:rowOff>52916</xdr:rowOff>
    </xdr:from>
    <xdr:to>
      <xdr:col>32</xdr:col>
      <xdr:colOff>381000</xdr:colOff>
      <xdr:row>53</xdr:row>
      <xdr:rowOff>99064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166" y="6476999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296334</xdr:colOff>
      <xdr:row>47</xdr:row>
      <xdr:rowOff>63500</xdr:rowOff>
    </xdr:from>
    <xdr:to>
      <xdr:col>30</xdr:col>
      <xdr:colOff>370418</xdr:colOff>
      <xdr:row>53</xdr:row>
      <xdr:rowOff>109648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167" y="6487583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264583</xdr:colOff>
      <xdr:row>47</xdr:row>
      <xdr:rowOff>74083</xdr:rowOff>
    </xdr:from>
    <xdr:to>
      <xdr:col>30</xdr:col>
      <xdr:colOff>349250</xdr:colOff>
      <xdr:row>53</xdr:row>
      <xdr:rowOff>120231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583" y="6498166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137583</xdr:colOff>
      <xdr:row>47</xdr:row>
      <xdr:rowOff>63500</xdr:rowOff>
    </xdr:from>
    <xdr:to>
      <xdr:col>32</xdr:col>
      <xdr:colOff>222251</xdr:colOff>
      <xdr:row>53</xdr:row>
      <xdr:rowOff>109648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50" y="6487583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232833</xdr:colOff>
      <xdr:row>47</xdr:row>
      <xdr:rowOff>95250</xdr:rowOff>
    </xdr:from>
    <xdr:to>
      <xdr:col>32</xdr:col>
      <xdr:colOff>349250</xdr:colOff>
      <xdr:row>53</xdr:row>
      <xdr:rowOff>141398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6166" y="6519333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50023</xdr:colOff>
      <xdr:row>48</xdr:row>
      <xdr:rowOff>114300</xdr:rowOff>
    </xdr:from>
    <xdr:to>
      <xdr:col>32</xdr:col>
      <xdr:colOff>1029758</xdr:colOff>
      <xdr:row>54</xdr:row>
      <xdr:rowOff>17572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48" y="6629400"/>
          <a:ext cx="7351960" cy="874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349250</xdr:colOff>
      <xdr:row>47</xdr:row>
      <xdr:rowOff>42334</xdr:rowOff>
    </xdr:from>
    <xdr:to>
      <xdr:col>32</xdr:col>
      <xdr:colOff>243417</xdr:colOff>
      <xdr:row>53</xdr:row>
      <xdr:rowOff>88482</xdr:rowOff>
    </xdr:to>
    <xdr:pic>
      <xdr:nvPicPr>
        <xdr:cNvPr id="6" name="Imagem 5" descr="https://lh5.googleusercontent.com/w9gBSdhU6Z1mdRjczVEgJG5hSjOT4KDJ57M5mNIALDC7eTETgYGRMoZrevVDXgfFVzVt7oBVfW0QYPH_JYfVYAO4HT3C_opuwlOpJs8fKj_9LW-kvYROVmivKT6Yh9nj_q15k-5q5IuMkJBwBGVMsYO1LXn60KzxylP-gQcofNzlGjBQswc_Zs13KczxsT4KYKlPp4h4V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6466417"/>
          <a:ext cx="8392584" cy="998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guaClara%20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apu&#227;_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poGrande_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ssilandia_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hapadaoDoSul_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rumba_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staRica_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xim_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Dourados_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FatimaDoSul_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guatemi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mambai_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por&#227;_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quirai_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vinhema_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ardim_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uti_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LagunaCarap&#227;_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aracaju_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iranda_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humirim_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lvorada%20do%20Sul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ngelica_202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ndradina_20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aranaiba_2022%20(AUT%20e%20CONV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edroGomes_20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ntaPora_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rtoMurtinho_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basdoRioPardo_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oBrilhante_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ntaRitadoPardo_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oGabriel_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eteQuedas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quidauana_20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idrolandia_202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onora_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TresLagoas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ralMoreira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ndeirantes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taguassu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onito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arap&#243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21.983333333333334</v>
          </cell>
          <cell r="C5">
            <v>30.8</v>
          </cell>
          <cell r="D5">
            <v>17</v>
          </cell>
          <cell r="E5">
            <v>82.666666666666671</v>
          </cell>
          <cell r="F5">
            <v>100</v>
          </cell>
          <cell r="G5">
            <v>45</v>
          </cell>
          <cell r="H5">
            <v>7.2</v>
          </cell>
          <cell r="I5" t="str">
            <v>*</v>
          </cell>
          <cell r="J5">
            <v>15.48</v>
          </cell>
          <cell r="K5">
            <v>0.2</v>
          </cell>
        </row>
        <row r="6">
          <cell r="B6">
            <v>25.045833333333334</v>
          </cell>
          <cell r="C6">
            <v>33.299999999999997</v>
          </cell>
          <cell r="D6">
            <v>17.600000000000001</v>
          </cell>
          <cell r="E6">
            <v>72.958333333333329</v>
          </cell>
          <cell r="F6">
            <v>100</v>
          </cell>
          <cell r="G6">
            <v>34</v>
          </cell>
          <cell r="H6">
            <v>9</v>
          </cell>
          <cell r="I6" t="str">
            <v>*</v>
          </cell>
          <cell r="J6">
            <v>20.16</v>
          </cell>
          <cell r="K6">
            <v>0</v>
          </cell>
        </row>
        <row r="7">
          <cell r="B7">
            <v>26.454166666666669</v>
          </cell>
          <cell r="C7">
            <v>34.200000000000003</v>
          </cell>
          <cell r="D7">
            <v>20.2</v>
          </cell>
          <cell r="E7">
            <v>67.916666666666671</v>
          </cell>
          <cell r="F7">
            <v>98</v>
          </cell>
          <cell r="G7">
            <v>31</v>
          </cell>
          <cell r="H7">
            <v>14.04</v>
          </cell>
          <cell r="I7" t="str">
            <v>*</v>
          </cell>
          <cell r="J7">
            <v>28.8</v>
          </cell>
          <cell r="K7">
            <v>0</v>
          </cell>
        </row>
        <row r="8">
          <cell r="B8">
            <v>26.887500000000003</v>
          </cell>
          <cell r="C8">
            <v>35.1</v>
          </cell>
          <cell r="D8">
            <v>20.2</v>
          </cell>
          <cell r="E8">
            <v>64.291666666666671</v>
          </cell>
          <cell r="F8">
            <v>95</v>
          </cell>
          <cell r="G8">
            <v>28</v>
          </cell>
          <cell r="H8">
            <v>11.520000000000001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26.275000000000002</v>
          </cell>
          <cell r="C9">
            <v>36.1</v>
          </cell>
          <cell r="D9">
            <v>19.5</v>
          </cell>
          <cell r="E9">
            <v>66.875</v>
          </cell>
          <cell r="F9">
            <v>98</v>
          </cell>
          <cell r="G9">
            <v>31</v>
          </cell>
          <cell r="H9">
            <v>30.6</v>
          </cell>
          <cell r="I9" t="str">
            <v>*</v>
          </cell>
          <cell r="J9">
            <v>89.28</v>
          </cell>
          <cell r="K9">
            <v>3.4</v>
          </cell>
        </row>
        <row r="10">
          <cell r="B10">
            <v>26.216666666666669</v>
          </cell>
          <cell r="C10">
            <v>36.299999999999997</v>
          </cell>
          <cell r="D10">
            <v>20.100000000000001</v>
          </cell>
          <cell r="E10">
            <v>71.708333333333329</v>
          </cell>
          <cell r="F10">
            <v>98</v>
          </cell>
          <cell r="G10">
            <v>32</v>
          </cell>
          <cell r="H10">
            <v>18.36</v>
          </cell>
          <cell r="I10" t="str">
            <v>*</v>
          </cell>
          <cell r="J10">
            <v>52.2</v>
          </cell>
          <cell r="K10">
            <v>5</v>
          </cell>
        </row>
        <row r="11">
          <cell r="B11">
            <v>22.383333333333329</v>
          </cell>
          <cell r="C11">
            <v>26.3</v>
          </cell>
          <cell r="D11">
            <v>20.399999999999999</v>
          </cell>
          <cell r="E11">
            <v>76.208333333333329</v>
          </cell>
          <cell r="F11">
            <v>100</v>
          </cell>
          <cell r="G11">
            <v>40</v>
          </cell>
          <cell r="H11">
            <v>14.04</v>
          </cell>
          <cell r="I11" t="str">
            <v>*</v>
          </cell>
          <cell r="J11">
            <v>32.76</v>
          </cell>
          <cell r="K11">
            <v>16.799999999999997</v>
          </cell>
        </row>
        <row r="12">
          <cell r="B12">
            <v>22.979166666666668</v>
          </cell>
          <cell r="C12">
            <v>32.4</v>
          </cell>
          <cell r="D12">
            <v>15.3</v>
          </cell>
          <cell r="E12">
            <v>69.708333333333329</v>
          </cell>
          <cell r="F12">
            <v>100</v>
          </cell>
          <cell r="G12">
            <v>36</v>
          </cell>
          <cell r="H12">
            <v>10.8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22.6875</v>
          </cell>
          <cell r="C13">
            <v>25.4</v>
          </cell>
          <cell r="D13">
            <v>20.3</v>
          </cell>
          <cell r="E13">
            <v>83</v>
          </cell>
          <cell r="F13">
            <v>95</v>
          </cell>
          <cell r="G13">
            <v>67</v>
          </cell>
          <cell r="H13">
            <v>11.879999999999999</v>
          </cell>
          <cell r="I13" t="str">
            <v>*</v>
          </cell>
          <cell r="J13">
            <v>50.04</v>
          </cell>
          <cell r="K13">
            <v>0.8</v>
          </cell>
        </row>
        <row r="14">
          <cell r="B14">
            <v>24.024999999999995</v>
          </cell>
          <cell r="C14">
            <v>30.5</v>
          </cell>
          <cell r="D14">
            <v>19.899999999999999</v>
          </cell>
          <cell r="E14">
            <v>80.125</v>
          </cell>
          <cell r="F14">
            <v>100</v>
          </cell>
          <cell r="G14">
            <v>51</v>
          </cell>
          <cell r="H14">
            <v>11.520000000000001</v>
          </cell>
          <cell r="I14" t="str">
            <v>*</v>
          </cell>
          <cell r="J14">
            <v>37.800000000000004</v>
          </cell>
          <cell r="K14">
            <v>0</v>
          </cell>
        </row>
        <row r="15">
          <cell r="B15">
            <v>24.508333333333336</v>
          </cell>
          <cell r="C15">
            <v>30.2</v>
          </cell>
          <cell r="D15">
            <v>21</v>
          </cell>
          <cell r="E15">
            <v>75.958333333333329</v>
          </cell>
          <cell r="F15">
            <v>97</v>
          </cell>
          <cell r="G15">
            <v>46</v>
          </cell>
          <cell r="H15">
            <v>12.24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24.112500000000001</v>
          </cell>
          <cell r="C16">
            <v>27.9</v>
          </cell>
          <cell r="D16">
            <v>20.8</v>
          </cell>
          <cell r="E16">
            <v>80.125</v>
          </cell>
          <cell r="F16">
            <v>99</v>
          </cell>
          <cell r="G16">
            <v>54</v>
          </cell>
          <cell r="H16">
            <v>8.2799999999999994</v>
          </cell>
          <cell r="I16" t="str">
            <v>*</v>
          </cell>
          <cell r="J16">
            <v>21.96</v>
          </cell>
          <cell r="K16">
            <v>4.8000000000000007</v>
          </cell>
        </row>
        <row r="17">
          <cell r="B17">
            <v>23.162499999999998</v>
          </cell>
          <cell r="C17">
            <v>26</v>
          </cell>
          <cell r="D17">
            <v>20.8</v>
          </cell>
          <cell r="E17">
            <v>89.166666666666671</v>
          </cell>
          <cell r="F17">
            <v>100</v>
          </cell>
          <cell r="G17">
            <v>77</v>
          </cell>
          <cell r="H17">
            <v>6.84</v>
          </cell>
          <cell r="I17" t="str">
            <v>*</v>
          </cell>
          <cell r="J17">
            <v>23.040000000000003</v>
          </cell>
          <cell r="K17">
            <v>1.2</v>
          </cell>
        </row>
        <row r="18">
          <cell r="B18">
            <v>23.629166666666666</v>
          </cell>
          <cell r="C18">
            <v>29.3</v>
          </cell>
          <cell r="D18">
            <v>20.3</v>
          </cell>
          <cell r="E18">
            <v>85.5</v>
          </cell>
          <cell r="F18">
            <v>100</v>
          </cell>
          <cell r="G18">
            <v>53</v>
          </cell>
          <cell r="H18">
            <v>9.3600000000000012</v>
          </cell>
          <cell r="I18" t="str">
            <v>*</v>
          </cell>
          <cell r="J18">
            <v>22.68</v>
          </cell>
          <cell r="K18">
            <v>1</v>
          </cell>
        </row>
        <row r="19">
          <cell r="B19">
            <v>24.179166666666664</v>
          </cell>
          <cell r="C19">
            <v>32.1</v>
          </cell>
          <cell r="D19">
            <v>18.7</v>
          </cell>
          <cell r="E19">
            <v>74.75</v>
          </cell>
          <cell r="F19">
            <v>100</v>
          </cell>
          <cell r="G19">
            <v>43</v>
          </cell>
          <cell r="H19">
            <v>11.879999999999999</v>
          </cell>
          <cell r="I19" t="str">
            <v>*</v>
          </cell>
          <cell r="J19">
            <v>28.08</v>
          </cell>
          <cell r="K19">
            <v>0</v>
          </cell>
        </row>
        <row r="20">
          <cell r="B20">
            <v>26.929166666666664</v>
          </cell>
          <cell r="C20">
            <v>35.9</v>
          </cell>
          <cell r="D20">
            <v>20.399999999999999</v>
          </cell>
          <cell r="E20">
            <v>64.125</v>
          </cell>
          <cell r="F20">
            <v>92</v>
          </cell>
          <cell r="G20">
            <v>28</v>
          </cell>
          <cell r="H20">
            <v>8.64</v>
          </cell>
          <cell r="I20" t="str">
            <v>*</v>
          </cell>
          <cell r="J20">
            <v>24.12</v>
          </cell>
          <cell r="K20">
            <v>0</v>
          </cell>
        </row>
        <row r="21">
          <cell r="B21">
            <v>27.925000000000001</v>
          </cell>
          <cell r="C21">
            <v>36.5</v>
          </cell>
          <cell r="D21">
            <v>20.8</v>
          </cell>
          <cell r="E21">
            <v>62.5</v>
          </cell>
          <cell r="F21">
            <v>94</v>
          </cell>
          <cell r="G21">
            <v>27</v>
          </cell>
          <cell r="H21">
            <v>9</v>
          </cell>
          <cell r="I21" t="str">
            <v>*</v>
          </cell>
          <cell r="J21">
            <v>23.040000000000003</v>
          </cell>
          <cell r="K21">
            <v>0</v>
          </cell>
        </row>
        <row r="22">
          <cell r="B22">
            <v>23.645833333333332</v>
          </cell>
          <cell r="C22">
            <v>28.5</v>
          </cell>
          <cell r="D22">
            <v>21.8</v>
          </cell>
          <cell r="E22">
            <v>85.833333333333329</v>
          </cell>
          <cell r="F22">
            <v>98</v>
          </cell>
          <cell r="G22">
            <v>55</v>
          </cell>
          <cell r="H22">
            <v>12.96</v>
          </cell>
          <cell r="I22" t="str">
            <v>*</v>
          </cell>
          <cell r="J22">
            <v>32.76</v>
          </cell>
          <cell r="K22">
            <v>4</v>
          </cell>
        </row>
        <row r="23">
          <cell r="B23">
            <v>25.437500000000004</v>
          </cell>
          <cell r="C23">
            <v>32.5</v>
          </cell>
          <cell r="D23">
            <v>20.5</v>
          </cell>
          <cell r="E23">
            <v>76.791666666666671</v>
          </cell>
          <cell r="F23">
            <v>100</v>
          </cell>
          <cell r="G23">
            <v>41</v>
          </cell>
          <cell r="H23">
            <v>6.84</v>
          </cell>
          <cell r="I23" t="str">
            <v>*</v>
          </cell>
          <cell r="J23">
            <v>18</v>
          </cell>
          <cell r="K23">
            <v>1.6</v>
          </cell>
        </row>
        <row r="24">
          <cell r="B24">
            <v>26.662499999999998</v>
          </cell>
          <cell r="C24">
            <v>36.9</v>
          </cell>
          <cell r="D24">
            <v>20.9</v>
          </cell>
          <cell r="E24">
            <v>72.583333333333329</v>
          </cell>
          <cell r="F24">
            <v>97</v>
          </cell>
          <cell r="G24">
            <v>28</v>
          </cell>
          <cell r="H24">
            <v>14.04</v>
          </cell>
          <cell r="I24" t="str">
            <v>*</v>
          </cell>
          <cell r="J24">
            <v>37.440000000000005</v>
          </cell>
          <cell r="K24">
            <v>13.399999999999999</v>
          </cell>
        </row>
        <row r="25">
          <cell r="B25">
            <v>24.887499999999992</v>
          </cell>
          <cell r="C25">
            <v>30.8</v>
          </cell>
          <cell r="D25">
            <v>20.9</v>
          </cell>
          <cell r="E25">
            <v>81.125</v>
          </cell>
          <cell r="F25">
            <v>100</v>
          </cell>
          <cell r="G25">
            <v>51</v>
          </cell>
          <cell r="H25">
            <v>11.879999999999999</v>
          </cell>
          <cell r="I25" t="str">
            <v>*</v>
          </cell>
          <cell r="J25">
            <v>35.64</v>
          </cell>
          <cell r="K25">
            <v>45.599999999999994</v>
          </cell>
        </row>
        <row r="26">
          <cell r="B26">
            <v>25.837499999999995</v>
          </cell>
          <cell r="C26">
            <v>31.6</v>
          </cell>
          <cell r="D26">
            <v>19.7</v>
          </cell>
          <cell r="E26">
            <v>67.583333333333329</v>
          </cell>
          <cell r="F26">
            <v>98</v>
          </cell>
          <cell r="G26">
            <v>37</v>
          </cell>
          <cell r="H26">
            <v>10.08</v>
          </cell>
          <cell r="I26" t="str">
            <v>*</v>
          </cell>
          <cell r="J26">
            <v>20.16</v>
          </cell>
          <cell r="K26">
            <v>0</v>
          </cell>
        </row>
        <row r="27">
          <cell r="B27">
            <v>24.870833333333334</v>
          </cell>
          <cell r="C27">
            <v>32.700000000000003</v>
          </cell>
          <cell r="D27">
            <v>16.8</v>
          </cell>
          <cell r="E27">
            <v>65.75</v>
          </cell>
          <cell r="F27">
            <v>100</v>
          </cell>
          <cell r="G27">
            <v>33</v>
          </cell>
          <cell r="H27">
            <v>8.2799999999999994</v>
          </cell>
          <cell r="I27" t="str">
            <v>*</v>
          </cell>
          <cell r="J27">
            <v>22.32</v>
          </cell>
          <cell r="K27">
            <v>0</v>
          </cell>
        </row>
        <row r="28">
          <cell r="B28">
            <v>25.691666666666663</v>
          </cell>
          <cell r="C28">
            <v>34.9</v>
          </cell>
          <cell r="D28">
            <v>16.899999999999999</v>
          </cell>
          <cell r="E28">
            <v>62.833333333333336</v>
          </cell>
          <cell r="F28">
            <v>100</v>
          </cell>
          <cell r="G28">
            <v>26</v>
          </cell>
          <cell r="H28">
            <v>7.9200000000000008</v>
          </cell>
          <cell r="I28" t="str">
            <v>*</v>
          </cell>
          <cell r="J28">
            <v>21.96</v>
          </cell>
          <cell r="K28">
            <v>0</v>
          </cell>
        </row>
        <row r="29">
          <cell r="B29">
            <v>25.929166666666664</v>
          </cell>
          <cell r="C29">
            <v>35.6</v>
          </cell>
          <cell r="D29">
            <v>15.5</v>
          </cell>
          <cell r="E29">
            <v>57.666666666666664</v>
          </cell>
          <cell r="F29">
            <v>96</v>
          </cell>
          <cell r="G29">
            <v>25</v>
          </cell>
          <cell r="H29">
            <v>13.32</v>
          </cell>
          <cell r="I29" t="str">
            <v>*</v>
          </cell>
          <cell r="J29">
            <v>32.04</v>
          </cell>
          <cell r="K29">
            <v>0</v>
          </cell>
        </row>
        <row r="30">
          <cell r="B30">
            <v>27.475000000000005</v>
          </cell>
          <cell r="C30">
            <v>36.4</v>
          </cell>
          <cell r="D30">
            <v>18.399999999999999</v>
          </cell>
          <cell r="E30">
            <v>51.25</v>
          </cell>
          <cell r="F30">
            <v>89</v>
          </cell>
          <cell r="G30">
            <v>23</v>
          </cell>
          <cell r="H30">
            <v>11.879999999999999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23.262500000000003</v>
          </cell>
          <cell r="C31">
            <v>28.4</v>
          </cell>
          <cell r="D31">
            <v>20.6</v>
          </cell>
          <cell r="E31">
            <v>84.916666666666671</v>
          </cell>
          <cell r="F31">
            <v>100</v>
          </cell>
          <cell r="G31">
            <v>53</v>
          </cell>
          <cell r="H31">
            <v>11.16</v>
          </cell>
          <cell r="I31" t="str">
            <v>*</v>
          </cell>
          <cell r="J31">
            <v>39.6</v>
          </cell>
          <cell r="K31">
            <v>18</v>
          </cell>
        </row>
        <row r="32">
          <cell r="B32">
            <v>25.95</v>
          </cell>
          <cell r="C32">
            <v>34.9</v>
          </cell>
          <cell r="D32">
            <v>19.399999999999999</v>
          </cell>
          <cell r="E32">
            <v>74.041666666666671</v>
          </cell>
          <cell r="F32">
            <v>100</v>
          </cell>
          <cell r="G32">
            <v>35</v>
          </cell>
          <cell r="H32">
            <v>11.520000000000001</v>
          </cell>
          <cell r="I32" t="str">
            <v>*</v>
          </cell>
          <cell r="J32">
            <v>36</v>
          </cell>
          <cell r="K32">
            <v>0.2</v>
          </cell>
        </row>
        <row r="33">
          <cell r="B33">
            <v>27.945833333333329</v>
          </cell>
          <cell r="C33">
            <v>34.799999999999997</v>
          </cell>
          <cell r="D33">
            <v>22.4</v>
          </cell>
          <cell r="E33">
            <v>67.291666666666671</v>
          </cell>
          <cell r="F33">
            <v>96</v>
          </cell>
          <cell r="G33">
            <v>36</v>
          </cell>
          <cell r="H33">
            <v>16.559999999999999</v>
          </cell>
          <cell r="I33" t="str">
            <v>*</v>
          </cell>
          <cell r="J33">
            <v>38.159999999999997</v>
          </cell>
          <cell r="K33">
            <v>0</v>
          </cell>
        </row>
        <row r="34">
          <cell r="B34">
            <v>27.787499999999998</v>
          </cell>
          <cell r="C34">
            <v>35.1</v>
          </cell>
          <cell r="D34">
            <v>21.1</v>
          </cell>
          <cell r="E34">
            <v>65.875</v>
          </cell>
          <cell r="F34">
            <v>94</v>
          </cell>
          <cell r="G34">
            <v>38</v>
          </cell>
          <cell r="H34">
            <v>15.120000000000001</v>
          </cell>
          <cell r="I34" t="str">
            <v>*</v>
          </cell>
          <cell r="J34">
            <v>35.64</v>
          </cell>
          <cell r="K34">
            <v>0</v>
          </cell>
        </row>
        <row r="35">
          <cell r="B35">
            <v>26.533333333333335</v>
          </cell>
          <cell r="C35">
            <v>33.6</v>
          </cell>
          <cell r="D35">
            <v>20.2</v>
          </cell>
          <cell r="E35">
            <v>70.75</v>
          </cell>
          <cell r="F35">
            <v>92</v>
          </cell>
          <cell r="G35">
            <v>44</v>
          </cell>
          <cell r="H35">
            <v>24.48</v>
          </cell>
          <cell r="I35" t="str">
            <v>*</v>
          </cell>
          <cell r="J35">
            <v>64.44</v>
          </cell>
          <cell r="K35">
            <v>0.4</v>
          </cell>
        </row>
        <row r="36">
          <cell r="I36" t="str">
            <v>*</v>
          </cell>
        </row>
      </sheetData>
      <sheetData sheetId="10">
        <row r="5">
          <cell r="B5">
            <v>16.820833333333329</v>
          </cell>
        </row>
      </sheetData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21.787499999999998</v>
          </cell>
          <cell r="C5">
            <v>31.1</v>
          </cell>
          <cell r="D5">
            <v>16.5</v>
          </cell>
          <cell r="E5" t="str">
            <v>*</v>
          </cell>
          <cell r="F5" t="str">
            <v>*</v>
          </cell>
          <cell r="G5" t="str">
            <v>*</v>
          </cell>
          <cell r="H5">
            <v>17.28</v>
          </cell>
          <cell r="I5" t="str">
            <v>*</v>
          </cell>
          <cell r="J5">
            <v>29.52</v>
          </cell>
          <cell r="K5">
            <v>0</v>
          </cell>
        </row>
        <row r="6">
          <cell r="B6">
            <v>25.047826086956526</v>
          </cell>
          <cell r="C6">
            <v>34.1</v>
          </cell>
          <cell r="D6">
            <v>17.7</v>
          </cell>
          <cell r="E6" t="str">
            <v>*</v>
          </cell>
          <cell r="F6" t="str">
            <v>*</v>
          </cell>
          <cell r="G6" t="str">
            <v>*</v>
          </cell>
          <cell r="H6">
            <v>19.440000000000001</v>
          </cell>
          <cell r="I6" t="str">
            <v>*</v>
          </cell>
          <cell r="J6">
            <v>32.04</v>
          </cell>
          <cell r="K6">
            <v>0</v>
          </cell>
        </row>
        <row r="7">
          <cell r="B7">
            <v>25.308333333333334</v>
          </cell>
          <cell r="C7">
            <v>32.700000000000003</v>
          </cell>
          <cell r="D7">
            <v>18.5</v>
          </cell>
          <cell r="E7" t="str">
            <v>*</v>
          </cell>
          <cell r="F7" t="str">
            <v>*</v>
          </cell>
          <cell r="G7" t="str">
            <v>*</v>
          </cell>
          <cell r="H7">
            <v>16.920000000000002</v>
          </cell>
          <cell r="I7" t="str">
            <v>*</v>
          </cell>
          <cell r="J7">
            <v>29.52</v>
          </cell>
          <cell r="K7">
            <v>0</v>
          </cell>
        </row>
        <row r="8">
          <cell r="B8">
            <v>25.112500000000001</v>
          </cell>
          <cell r="C8">
            <v>33.700000000000003</v>
          </cell>
          <cell r="D8">
            <v>18.399999999999999</v>
          </cell>
          <cell r="E8" t="str">
            <v>*</v>
          </cell>
          <cell r="F8" t="str">
            <v>*</v>
          </cell>
          <cell r="G8" t="str">
            <v>*</v>
          </cell>
          <cell r="H8">
            <v>11.520000000000001</v>
          </cell>
          <cell r="I8" t="str">
            <v>*</v>
          </cell>
          <cell r="J8">
            <v>25.92</v>
          </cell>
          <cell r="K8">
            <v>0</v>
          </cell>
        </row>
        <row r="9">
          <cell r="B9">
            <v>24.975000000000005</v>
          </cell>
          <cell r="C9">
            <v>35.1</v>
          </cell>
          <cell r="D9">
            <v>19.5</v>
          </cell>
          <cell r="E9" t="str">
            <v>*</v>
          </cell>
          <cell r="F9" t="str">
            <v>*</v>
          </cell>
          <cell r="G9" t="str">
            <v>*</v>
          </cell>
          <cell r="H9">
            <v>23.759999999999998</v>
          </cell>
          <cell r="I9" t="str">
            <v>*</v>
          </cell>
          <cell r="J9">
            <v>48.24</v>
          </cell>
          <cell r="K9">
            <v>0.60000000000000009</v>
          </cell>
        </row>
        <row r="10">
          <cell r="B10">
            <v>25.241666666666664</v>
          </cell>
          <cell r="C10">
            <v>34.200000000000003</v>
          </cell>
          <cell r="D10">
            <v>20.2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27</v>
          </cell>
          <cell r="I10" t="str">
            <v>*</v>
          </cell>
          <cell r="J10">
            <v>62.28</v>
          </cell>
          <cell r="K10">
            <v>0.2</v>
          </cell>
        </row>
        <row r="11">
          <cell r="B11">
            <v>21.495833333333337</v>
          </cell>
          <cell r="C11">
            <v>26.8</v>
          </cell>
          <cell r="D11">
            <v>18.899999999999999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18.720000000000002</v>
          </cell>
          <cell r="I11" t="str">
            <v>*</v>
          </cell>
          <cell r="J11">
            <v>45</v>
          </cell>
          <cell r="K11">
            <v>4.2</v>
          </cell>
        </row>
        <row r="12">
          <cell r="B12">
            <v>23.209523809523809</v>
          </cell>
          <cell r="C12">
            <v>31.2</v>
          </cell>
          <cell r="D12">
            <v>15.3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21.6</v>
          </cell>
          <cell r="I12" t="str">
            <v>*</v>
          </cell>
          <cell r="J12">
            <v>38.880000000000003</v>
          </cell>
          <cell r="K12">
            <v>0</v>
          </cell>
        </row>
        <row r="13">
          <cell r="B13">
            <v>20.569565217391304</v>
          </cell>
          <cell r="C13">
            <v>24</v>
          </cell>
          <cell r="D13">
            <v>18.5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19.440000000000001</v>
          </cell>
          <cell r="I13" t="str">
            <v>*</v>
          </cell>
          <cell r="J13">
            <v>45.36</v>
          </cell>
          <cell r="K13">
            <v>7.4</v>
          </cell>
        </row>
        <row r="14">
          <cell r="B14">
            <v>22.559090909090912</v>
          </cell>
          <cell r="C14">
            <v>28.8</v>
          </cell>
          <cell r="D14">
            <v>18.2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11.520000000000001</v>
          </cell>
          <cell r="I14" t="str">
            <v>*</v>
          </cell>
          <cell r="J14">
            <v>23.040000000000003</v>
          </cell>
          <cell r="K14">
            <v>1.2</v>
          </cell>
        </row>
        <row r="15">
          <cell r="B15">
            <v>22.469565217391306</v>
          </cell>
          <cell r="C15">
            <v>26.3</v>
          </cell>
          <cell r="D15">
            <v>19.399999999999999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14.4</v>
          </cell>
          <cell r="I15" t="str">
            <v>*</v>
          </cell>
          <cell r="J15">
            <v>29.16</v>
          </cell>
          <cell r="K15">
            <v>0</v>
          </cell>
        </row>
        <row r="16">
          <cell r="B16">
            <v>21.079166666666669</v>
          </cell>
          <cell r="C16">
            <v>23.5</v>
          </cell>
          <cell r="D16">
            <v>18.899999999999999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19.8</v>
          </cell>
          <cell r="I16" t="str">
            <v>*</v>
          </cell>
          <cell r="J16">
            <v>129.96</v>
          </cell>
          <cell r="K16">
            <v>9.7999999999999989</v>
          </cell>
        </row>
        <row r="17">
          <cell r="B17">
            <v>22.733333333333338</v>
          </cell>
          <cell r="C17">
            <v>29</v>
          </cell>
          <cell r="D17">
            <v>19.600000000000001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11.879999999999999</v>
          </cell>
          <cell r="I17" t="str">
            <v>*</v>
          </cell>
          <cell r="J17">
            <v>24.12</v>
          </cell>
          <cell r="K17">
            <v>0.2</v>
          </cell>
        </row>
        <row r="18">
          <cell r="B18">
            <v>24.708695652173912</v>
          </cell>
          <cell r="C18">
            <v>31.1</v>
          </cell>
          <cell r="D18">
            <v>20.6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23.759999999999998</v>
          </cell>
          <cell r="I18" t="str">
            <v>*</v>
          </cell>
          <cell r="J18">
            <v>42.84</v>
          </cell>
          <cell r="K18">
            <v>0</v>
          </cell>
        </row>
        <row r="19">
          <cell r="B19">
            <v>24.241666666666671</v>
          </cell>
          <cell r="C19">
            <v>32.1</v>
          </cell>
          <cell r="D19">
            <v>18.899999999999999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24.12</v>
          </cell>
          <cell r="I19" t="str">
            <v>*</v>
          </cell>
          <cell r="J19">
            <v>41.76</v>
          </cell>
          <cell r="K19">
            <v>0</v>
          </cell>
        </row>
        <row r="20">
          <cell r="B20">
            <v>25.912499999999994</v>
          </cell>
          <cell r="C20">
            <v>35.5</v>
          </cell>
          <cell r="D20">
            <v>19.5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22.32</v>
          </cell>
          <cell r="I20" t="str">
            <v>*</v>
          </cell>
          <cell r="J20">
            <v>35.64</v>
          </cell>
          <cell r="K20">
            <v>0</v>
          </cell>
        </row>
        <row r="21">
          <cell r="B21">
            <v>26.826086956521745</v>
          </cell>
          <cell r="C21">
            <v>35.700000000000003</v>
          </cell>
          <cell r="D21">
            <v>20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15.120000000000001</v>
          </cell>
          <cell r="I21" t="str">
            <v>*</v>
          </cell>
          <cell r="J21">
            <v>27.36</v>
          </cell>
          <cell r="K21">
            <v>0</v>
          </cell>
        </row>
        <row r="22">
          <cell r="B22">
            <v>22.461904761904762</v>
          </cell>
          <cell r="C22">
            <v>26.8</v>
          </cell>
          <cell r="D22">
            <v>20.2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32.4</v>
          </cell>
          <cell r="I22" t="str">
            <v>*</v>
          </cell>
          <cell r="J22">
            <v>51.84</v>
          </cell>
          <cell r="K22">
            <v>8.7999999999999989</v>
          </cell>
        </row>
        <row r="23">
          <cell r="B23">
            <v>24.958333333333329</v>
          </cell>
          <cell r="C23">
            <v>32</v>
          </cell>
          <cell r="D23">
            <v>20.2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25.56</v>
          </cell>
          <cell r="I23" t="str">
            <v>*</v>
          </cell>
          <cell r="J23">
            <v>42.84</v>
          </cell>
          <cell r="K23">
            <v>0.8</v>
          </cell>
        </row>
        <row r="24">
          <cell r="B24">
            <v>26</v>
          </cell>
          <cell r="C24">
            <v>34</v>
          </cell>
          <cell r="D24">
            <v>19.100000000000001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20.52</v>
          </cell>
          <cell r="I24" t="str">
            <v>*</v>
          </cell>
          <cell r="J24">
            <v>35.28</v>
          </cell>
          <cell r="K24">
            <v>3</v>
          </cell>
        </row>
        <row r="25">
          <cell r="B25">
            <v>22.617391304347834</v>
          </cell>
          <cell r="C25">
            <v>28</v>
          </cell>
          <cell r="D25">
            <v>19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21.6</v>
          </cell>
          <cell r="I25" t="str">
            <v>*</v>
          </cell>
          <cell r="J25">
            <v>70.92</v>
          </cell>
          <cell r="K25">
            <v>34.4</v>
          </cell>
        </row>
        <row r="26">
          <cell r="B26">
            <v>24.139130434782604</v>
          </cell>
          <cell r="C26">
            <v>30.5</v>
          </cell>
          <cell r="D26">
            <v>18.899999999999999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16.559999999999999</v>
          </cell>
          <cell r="I26" t="str">
            <v>*</v>
          </cell>
          <cell r="J26">
            <v>52.92</v>
          </cell>
          <cell r="K26">
            <v>0</v>
          </cell>
        </row>
        <row r="27">
          <cell r="B27">
            <v>24</v>
          </cell>
          <cell r="C27">
            <v>31.6</v>
          </cell>
          <cell r="D27">
            <v>17.3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14.04</v>
          </cell>
          <cell r="I27" t="str">
            <v>*</v>
          </cell>
          <cell r="J27">
            <v>23.040000000000003</v>
          </cell>
          <cell r="K27">
            <v>0</v>
          </cell>
        </row>
        <row r="28">
          <cell r="B28">
            <v>25.247826086956525</v>
          </cell>
          <cell r="C28">
            <v>34.200000000000003</v>
          </cell>
          <cell r="D28">
            <v>17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18.36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26.431818181818183</v>
          </cell>
          <cell r="C29">
            <v>35.200000000000003</v>
          </cell>
          <cell r="D29">
            <v>17.100000000000001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20.52</v>
          </cell>
          <cell r="I29" t="str">
            <v>*</v>
          </cell>
          <cell r="J29">
            <v>42.480000000000004</v>
          </cell>
          <cell r="K29">
            <v>0</v>
          </cell>
        </row>
        <row r="30">
          <cell r="B30">
            <v>28.008695652173909</v>
          </cell>
          <cell r="C30">
            <v>35.299999999999997</v>
          </cell>
          <cell r="D30">
            <v>20.2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20.88</v>
          </cell>
          <cell r="I30" t="str">
            <v>*</v>
          </cell>
          <cell r="J30">
            <v>39.96</v>
          </cell>
          <cell r="K30">
            <v>0</v>
          </cell>
        </row>
        <row r="31">
          <cell r="B31">
            <v>23.295833333333331</v>
          </cell>
          <cell r="C31">
            <v>28.3</v>
          </cell>
          <cell r="D31">
            <v>20.100000000000001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25.92</v>
          </cell>
          <cell r="I31" t="str">
            <v>*</v>
          </cell>
          <cell r="J31">
            <v>63.360000000000007</v>
          </cell>
          <cell r="K31">
            <v>0.60000000000000009</v>
          </cell>
        </row>
        <row r="32">
          <cell r="B32">
            <v>24.4375</v>
          </cell>
          <cell r="C32">
            <v>34.299999999999997</v>
          </cell>
          <cell r="D32">
            <v>18.600000000000001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19.440000000000001</v>
          </cell>
          <cell r="I32" t="str">
            <v>*</v>
          </cell>
          <cell r="J32">
            <v>50.04</v>
          </cell>
          <cell r="K32">
            <v>0</v>
          </cell>
        </row>
        <row r="33">
          <cell r="B33">
            <v>25.216666666666669</v>
          </cell>
          <cell r="C33">
            <v>32.299999999999997</v>
          </cell>
          <cell r="D33">
            <v>19.600000000000001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25.56</v>
          </cell>
          <cell r="I33" t="str">
            <v>*</v>
          </cell>
          <cell r="J33">
            <v>43.92</v>
          </cell>
          <cell r="K33">
            <v>0</v>
          </cell>
        </row>
        <row r="34">
          <cell r="B34">
            <v>25.369565217391308</v>
          </cell>
          <cell r="C34">
            <v>32.200000000000003</v>
          </cell>
          <cell r="D34">
            <v>20.6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24.840000000000003</v>
          </cell>
          <cell r="I34" t="str">
            <v>*</v>
          </cell>
          <cell r="J34">
            <v>39.96</v>
          </cell>
          <cell r="K34">
            <v>11.2</v>
          </cell>
        </row>
        <row r="35">
          <cell r="B35">
            <v>24.685714285714283</v>
          </cell>
          <cell r="C35">
            <v>32.200000000000003</v>
          </cell>
          <cell r="D35">
            <v>19.399999999999999</v>
          </cell>
          <cell r="E35" t="str">
            <v>*</v>
          </cell>
          <cell r="F35" t="str">
            <v>*</v>
          </cell>
          <cell r="G35" t="str">
            <v>*</v>
          </cell>
          <cell r="H35">
            <v>36</v>
          </cell>
          <cell r="I35" t="str">
            <v>*</v>
          </cell>
          <cell r="J35">
            <v>60.839999999999996</v>
          </cell>
          <cell r="K35">
            <v>0.2</v>
          </cell>
        </row>
      </sheetData>
      <sheetData sheetId="10">
        <row r="5">
          <cell r="B5">
            <v>15.341666666666667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23.087500000000002</v>
          </cell>
          <cell r="C5">
            <v>30.7</v>
          </cell>
          <cell r="D5">
            <v>17.399999999999999</v>
          </cell>
          <cell r="E5">
            <v>68.25</v>
          </cell>
          <cell r="F5">
            <v>92</v>
          </cell>
          <cell r="G5">
            <v>40</v>
          </cell>
          <cell r="H5">
            <v>13.68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25.183333333333326</v>
          </cell>
          <cell r="C6">
            <v>31.4</v>
          </cell>
          <cell r="D6">
            <v>20.3</v>
          </cell>
          <cell r="E6">
            <v>61.291666666666664</v>
          </cell>
          <cell r="F6">
            <v>78</v>
          </cell>
          <cell r="G6">
            <v>35</v>
          </cell>
          <cell r="H6">
            <v>11.879999999999999</v>
          </cell>
          <cell r="I6" t="str">
            <v>*</v>
          </cell>
          <cell r="J6">
            <v>25.56</v>
          </cell>
          <cell r="K6">
            <v>0</v>
          </cell>
        </row>
        <row r="7">
          <cell r="B7">
            <v>24.208333333333329</v>
          </cell>
          <cell r="C7">
            <v>30.1</v>
          </cell>
          <cell r="D7">
            <v>19.899999999999999</v>
          </cell>
          <cell r="E7">
            <v>60.875</v>
          </cell>
          <cell r="F7">
            <v>83</v>
          </cell>
          <cell r="G7">
            <v>28</v>
          </cell>
          <cell r="H7">
            <v>15.120000000000001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25.620833333333334</v>
          </cell>
          <cell r="C8">
            <v>32.200000000000003</v>
          </cell>
          <cell r="D8">
            <v>18.5</v>
          </cell>
          <cell r="E8">
            <v>48.208333333333336</v>
          </cell>
          <cell r="F8">
            <v>70</v>
          </cell>
          <cell r="G8">
            <v>30</v>
          </cell>
          <cell r="H8">
            <v>10.8</v>
          </cell>
          <cell r="I8" t="str">
            <v>*</v>
          </cell>
          <cell r="J8">
            <v>23.759999999999998</v>
          </cell>
          <cell r="K8">
            <v>0</v>
          </cell>
        </row>
        <row r="9">
          <cell r="B9">
            <v>26.175000000000001</v>
          </cell>
          <cell r="C9">
            <v>32.9</v>
          </cell>
          <cell r="D9">
            <v>21.3</v>
          </cell>
          <cell r="E9">
            <v>60.208333333333336</v>
          </cell>
          <cell r="F9">
            <v>81</v>
          </cell>
          <cell r="G9">
            <v>43</v>
          </cell>
          <cell r="H9">
            <v>20.88</v>
          </cell>
          <cell r="I9" t="str">
            <v>*</v>
          </cell>
          <cell r="J9">
            <v>37.800000000000004</v>
          </cell>
          <cell r="K9">
            <v>1.5999999999999999</v>
          </cell>
        </row>
        <row r="10">
          <cell r="B10">
            <v>25.812499999999996</v>
          </cell>
          <cell r="C10">
            <v>32.4</v>
          </cell>
          <cell r="D10">
            <v>19.100000000000001</v>
          </cell>
          <cell r="E10">
            <v>61.875</v>
          </cell>
          <cell r="F10">
            <v>94</v>
          </cell>
          <cell r="G10">
            <v>41</v>
          </cell>
          <cell r="H10">
            <v>23.759999999999998</v>
          </cell>
          <cell r="I10" t="str">
            <v>*</v>
          </cell>
          <cell r="J10">
            <v>60.12</v>
          </cell>
          <cell r="K10">
            <v>5.4</v>
          </cell>
        </row>
        <row r="11">
          <cell r="B11">
            <v>20.354166666666668</v>
          </cell>
          <cell r="C11">
            <v>24.9</v>
          </cell>
          <cell r="D11">
            <v>16.8</v>
          </cell>
          <cell r="E11">
            <v>73.333333333333329</v>
          </cell>
          <cell r="F11">
            <v>95</v>
          </cell>
          <cell r="G11">
            <v>39</v>
          </cell>
          <cell r="H11">
            <v>20.88</v>
          </cell>
          <cell r="I11" t="str">
            <v>*</v>
          </cell>
          <cell r="J11">
            <v>36.72</v>
          </cell>
          <cell r="K11">
            <v>0.2</v>
          </cell>
        </row>
        <row r="12">
          <cell r="B12">
            <v>22.208333333333332</v>
          </cell>
          <cell r="C12">
            <v>30.4</v>
          </cell>
          <cell r="D12">
            <v>15.6</v>
          </cell>
          <cell r="E12">
            <v>56.166666666666664</v>
          </cell>
          <cell r="F12">
            <v>77</v>
          </cell>
          <cell r="G12">
            <v>26</v>
          </cell>
          <cell r="H12">
            <v>14.76</v>
          </cell>
          <cell r="I12" t="str">
            <v>*</v>
          </cell>
          <cell r="J12">
            <v>32.04</v>
          </cell>
          <cell r="K12">
            <v>0</v>
          </cell>
        </row>
        <row r="13">
          <cell r="B13">
            <v>24.341666666666669</v>
          </cell>
          <cell r="C13">
            <v>28.7</v>
          </cell>
          <cell r="D13">
            <v>20.100000000000001</v>
          </cell>
          <cell r="E13">
            <v>63.833333333333336</v>
          </cell>
          <cell r="F13">
            <v>83</v>
          </cell>
          <cell r="G13">
            <v>44</v>
          </cell>
          <cell r="H13">
            <v>19.079999999999998</v>
          </cell>
          <cell r="I13" t="str">
            <v>*</v>
          </cell>
          <cell r="J13">
            <v>43.92</v>
          </cell>
          <cell r="K13">
            <v>0</v>
          </cell>
        </row>
        <row r="14">
          <cell r="B14">
            <v>22.129166666666666</v>
          </cell>
          <cell r="C14">
            <v>27.1</v>
          </cell>
          <cell r="D14">
            <v>18.2</v>
          </cell>
          <cell r="E14">
            <v>78.208333333333329</v>
          </cell>
          <cell r="F14">
            <v>94</v>
          </cell>
          <cell r="G14">
            <v>60</v>
          </cell>
          <cell r="H14">
            <v>12.6</v>
          </cell>
          <cell r="I14" t="str">
            <v>*</v>
          </cell>
          <cell r="J14">
            <v>23.040000000000003</v>
          </cell>
          <cell r="K14">
            <v>0</v>
          </cell>
        </row>
        <row r="15">
          <cell r="B15">
            <v>21.845833333333335</v>
          </cell>
          <cell r="C15">
            <v>25.8</v>
          </cell>
          <cell r="D15">
            <v>19.7</v>
          </cell>
          <cell r="E15">
            <v>82.041666666666671</v>
          </cell>
          <cell r="F15">
            <v>94</v>
          </cell>
          <cell r="G15">
            <v>55</v>
          </cell>
          <cell r="H15">
            <v>16.2</v>
          </cell>
          <cell r="I15" t="str">
            <v>*</v>
          </cell>
          <cell r="J15">
            <v>33.119999999999997</v>
          </cell>
          <cell r="K15">
            <v>0.8</v>
          </cell>
        </row>
        <row r="16">
          <cell r="B16">
            <v>20.637499999999999</v>
          </cell>
          <cell r="C16">
            <v>25.7</v>
          </cell>
          <cell r="D16">
            <v>18.100000000000001</v>
          </cell>
          <cell r="E16">
            <v>85.166666666666671</v>
          </cell>
          <cell r="F16">
            <v>94</v>
          </cell>
          <cell r="G16">
            <v>59</v>
          </cell>
          <cell r="H16">
            <v>15.840000000000002</v>
          </cell>
          <cell r="I16" t="str">
            <v>*</v>
          </cell>
          <cell r="J16">
            <v>32.04</v>
          </cell>
          <cell r="K16">
            <v>15.999999999999998</v>
          </cell>
        </row>
        <row r="17">
          <cell r="B17">
            <v>22.366666666666664</v>
          </cell>
          <cell r="C17">
            <v>28.8</v>
          </cell>
          <cell r="D17">
            <v>18.5</v>
          </cell>
          <cell r="E17">
            <v>77.166666666666671</v>
          </cell>
          <cell r="F17">
            <v>93</v>
          </cell>
          <cell r="G17">
            <v>49</v>
          </cell>
          <cell r="H17">
            <v>15.840000000000002</v>
          </cell>
          <cell r="I17" t="str">
            <v>*</v>
          </cell>
          <cell r="J17">
            <v>40.32</v>
          </cell>
          <cell r="K17">
            <v>6.8</v>
          </cell>
        </row>
        <row r="18">
          <cell r="B18">
            <v>23.549999999999997</v>
          </cell>
          <cell r="C18">
            <v>30.1</v>
          </cell>
          <cell r="D18">
            <v>19.8</v>
          </cell>
          <cell r="E18">
            <v>73.875</v>
          </cell>
          <cell r="F18">
            <v>91</v>
          </cell>
          <cell r="G18">
            <v>47</v>
          </cell>
          <cell r="H18">
            <v>23.400000000000002</v>
          </cell>
          <cell r="I18" t="str">
            <v>*</v>
          </cell>
          <cell r="J18">
            <v>37.440000000000005</v>
          </cell>
          <cell r="K18">
            <v>0</v>
          </cell>
        </row>
        <row r="19">
          <cell r="B19">
            <v>22.729166666666671</v>
          </cell>
          <cell r="C19">
            <v>27</v>
          </cell>
          <cell r="D19">
            <v>20.2</v>
          </cell>
          <cell r="E19">
            <v>69.583333333333329</v>
          </cell>
          <cell r="F19">
            <v>79</v>
          </cell>
          <cell r="G19">
            <v>57</v>
          </cell>
          <cell r="H19">
            <v>29.52</v>
          </cell>
          <cell r="I19" t="str">
            <v>*</v>
          </cell>
          <cell r="J19">
            <v>48.6</v>
          </cell>
          <cell r="K19">
            <v>0</v>
          </cell>
        </row>
        <row r="20">
          <cell r="B20">
            <v>25.858333333333331</v>
          </cell>
          <cell r="C20">
            <v>33.799999999999997</v>
          </cell>
          <cell r="D20">
            <v>20.100000000000001</v>
          </cell>
          <cell r="E20">
            <v>60.291666666666664</v>
          </cell>
          <cell r="F20">
            <v>86</v>
          </cell>
          <cell r="G20">
            <v>30</v>
          </cell>
          <cell r="H20">
            <v>21.240000000000002</v>
          </cell>
          <cell r="I20" t="str">
            <v>*</v>
          </cell>
          <cell r="J20">
            <v>42.480000000000004</v>
          </cell>
          <cell r="K20">
            <v>0</v>
          </cell>
        </row>
        <row r="21">
          <cell r="B21">
            <v>27.070833333333336</v>
          </cell>
          <cell r="C21">
            <v>34.6</v>
          </cell>
          <cell r="D21">
            <v>21.1</v>
          </cell>
          <cell r="E21">
            <v>56.625</v>
          </cell>
          <cell r="F21">
            <v>78</v>
          </cell>
          <cell r="G21">
            <v>28</v>
          </cell>
          <cell r="H21">
            <v>21.96</v>
          </cell>
          <cell r="I21" t="str">
            <v>*</v>
          </cell>
          <cell r="J21">
            <v>43.2</v>
          </cell>
          <cell r="K21">
            <v>8.4</v>
          </cell>
        </row>
        <row r="22">
          <cell r="B22">
            <v>20.941666666666666</v>
          </cell>
          <cell r="C22">
            <v>25.4</v>
          </cell>
          <cell r="D22">
            <v>19.100000000000001</v>
          </cell>
          <cell r="E22">
            <v>85.666666666666671</v>
          </cell>
          <cell r="F22">
            <v>94</v>
          </cell>
          <cell r="G22">
            <v>67</v>
          </cell>
          <cell r="H22">
            <v>26.28</v>
          </cell>
          <cell r="I22" t="str">
            <v>*</v>
          </cell>
          <cell r="J22">
            <v>49.32</v>
          </cell>
          <cell r="K22">
            <v>28.4</v>
          </cell>
        </row>
        <row r="23">
          <cell r="B23">
            <v>24.687499999999996</v>
          </cell>
          <cell r="C23">
            <v>31.3</v>
          </cell>
          <cell r="D23">
            <v>19.600000000000001</v>
          </cell>
          <cell r="E23">
            <v>65.708333333333329</v>
          </cell>
          <cell r="F23">
            <v>90</v>
          </cell>
          <cell r="G23">
            <v>42</v>
          </cell>
          <cell r="H23">
            <v>18.36</v>
          </cell>
          <cell r="I23" t="str">
            <v>*</v>
          </cell>
          <cell r="J23">
            <v>34.200000000000003</v>
          </cell>
          <cell r="K23">
            <v>0.2</v>
          </cell>
        </row>
        <row r="24">
          <cell r="B24">
            <v>26.175000000000008</v>
          </cell>
          <cell r="C24">
            <v>32.200000000000003</v>
          </cell>
          <cell r="D24">
            <v>19.3</v>
          </cell>
          <cell r="E24">
            <v>64.75</v>
          </cell>
          <cell r="F24">
            <v>90</v>
          </cell>
          <cell r="G24">
            <v>37</v>
          </cell>
          <cell r="H24">
            <v>19.440000000000001</v>
          </cell>
          <cell r="I24" t="str">
            <v>*</v>
          </cell>
          <cell r="J24">
            <v>84.600000000000009</v>
          </cell>
          <cell r="K24">
            <v>3.6</v>
          </cell>
        </row>
        <row r="25">
          <cell r="B25">
            <v>22.716666666666669</v>
          </cell>
          <cell r="C25">
            <v>28.7</v>
          </cell>
          <cell r="D25">
            <v>19.399999999999999</v>
          </cell>
          <cell r="E25">
            <v>78.666666666666671</v>
          </cell>
          <cell r="F25">
            <v>95</v>
          </cell>
          <cell r="G25">
            <v>50</v>
          </cell>
          <cell r="H25">
            <v>16.920000000000002</v>
          </cell>
          <cell r="I25" t="str">
            <v>*</v>
          </cell>
          <cell r="J25">
            <v>46.080000000000005</v>
          </cell>
          <cell r="K25">
            <v>27.4</v>
          </cell>
        </row>
        <row r="26">
          <cell r="B26">
            <v>23.504166666666666</v>
          </cell>
          <cell r="C26">
            <v>29.9</v>
          </cell>
          <cell r="D26">
            <v>18.100000000000001</v>
          </cell>
          <cell r="E26">
            <v>60.166666666666664</v>
          </cell>
          <cell r="F26">
            <v>82</v>
          </cell>
          <cell r="G26">
            <v>34</v>
          </cell>
          <cell r="H26">
            <v>16.2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24.100000000000005</v>
          </cell>
          <cell r="C27">
            <v>31.3</v>
          </cell>
          <cell r="D27">
            <v>17.2</v>
          </cell>
          <cell r="E27">
            <v>54.916666666666664</v>
          </cell>
          <cell r="F27">
            <v>85</v>
          </cell>
          <cell r="G27">
            <v>25</v>
          </cell>
          <cell r="H27">
            <v>12.24</v>
          </cell>
          <cell r="I27" t="str">
            <v>*</v>
          </cell>
          <cell r="J27">
            <v>22.32</v>
          </cell>
          <cell r="K27">
            <v>0</v>
          </cell>
        </row>
        <row r="28">
          <cell r="B28">
            <v>25.687500000000004</v>
          </cell>
          <cell r="C28">
            <v>33.1</v>
          </cell>
          <cell r="D28">
            <v>18.8</v>
          </cell>
          <cell r="E28">
            <v>47.791666666666664</v>
          </cell>
          <cell r="F28">
            <v>73</v>
          </cell>
          <cell r="G28">
            <v>25</v>
          </cell>
          <cell r="H28">
            <v>14.76</v>
          </cell>
          <cell r="I28" t="str">
            <v>*</v>
          </cell>
          <cell r="J28">
            <v>29.16</v>
          </cell>
          <cell r="K28">
            <v>0</v>
          </cell>
        </row>
        <row r="29">
          <cell r="B29">
            <v>27.141666666666666</v>
          </cell>
          <cell r="C29">
            <v>34.1</v>
          </cell>
          <cell r="D29">
            <v>19.899999999999999</v>
          </cell>
          <cell r="E29">
            <v>40.5</v>
          </cell>
          <cell r="F29">
            <v>61</v>
          </cell>
          <cell r="G29">
            <v>24</v>
          </cell>
          <cell r="H29">
            <v>16.559999999999999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28.400000000000002</v>
          </cell>
          <cell r="C30">
            <v>34</v>
          </cell>
          <cell r="D30">
            <v>23.8</v>
          </cell>
          <cell r="E30">
            <v>39.5</v>
          </cell>
          <cell r="F30">
            <v>58</v>
          </cell>
          <cell r="G30">
            <v>25</v>
          </cell>
          <cell r="H30">
            <v>23.040000000000003</v>
          </cell>
          <cell r="I30" t="str">
            <v>*</v>
          </cell>
          <cell r="J30">
            <v>48.96</v>
          </cell>
          <cell r="K30">
            <v>0</v>
          </cell>
        </row>
        <row r="31">
          <cell r="B31">
            <v>22.558333333333337</v>
          </cell>
          <cell r="C31">
            <v>28.7</v>
          </cell>
          <cell r="D31">
            <v>18.5</v>
          </cell>
          <cell r="E31">
            <v>78.708333333333329</v>
          </cell>
          <cell r="F31">
            <v>93</v>
          </cell>
          <cell r="G31">
            <v>54</v>
          </cell>
          <cell r="H31">
            <v>23.040000000000003</v>
          </cell>
          <cell r="I31" t="str">
            <v>*</v>
          </cell>
          <cell r="J31">
            <v>53.64</v>
          </cell>
          <cell r="K31">
            <v>11.200000000000001</v>
          </cell>
        </row>
        <row r="32">
          <cell r="B32">
            <v>25.525000000000006</v>
          </cell>
          <cell r="C32">
            <v>32.700000000000003</v>
          </cell>
          <cell r="D32">
            <v>19.7</v>
          </cell>
          <cell r="E32">
            <v>64.833333333333329</v>
          </cell>
          <cell r="F32">
            <v>92</v>
          </cell>
          <cell r="G32">
            <v>38</v>
          </cell>
          <cell r="H32">
            <v>16.920000000000002</v>
          </cell>
          <cell r="I32" t="str">
            <v>*</v>
          </cell>
          <cell r="J32">
            <v>33.840000000000003</v>
          </cell>
          <cell r="K32">
            <v>0.2</v>
          </cell>
        </row>
        <row r="33">
          <cell r="B33">
            <v>26.558333333333334</v>
          </cell>
          <cell r="C33">
            <v>31.3</v>
          </cell>
          <cell r="D33">
            <v>22.3</v>
          </cell>
          <cell r="E33">
            <v>62.625</v>
          </cell>
          <cell r="F33">
            <v>79</v>
          </cell>
          <cell r="G33">
            <v>48</v>
          </cell>
          <cell r="H33">
            <v>20.16</v>
          </cell>
          <cell r="I33" t="str">
            <v>*</v>
          </cell>
          <cell r="J33">
            <v>40.32</v>
          </cell>
          <cell r="K33">
            <v>0</v>
          </cell>
        </row>
        <row r="34">
          <cell r="B34">
            <v>26.149999999999995</v>
          </cell>
          <cell r="C34">
            <v>31.3</v>
          </cell>
          <cell r="D34">
            <v>22.6</v>
          </cell>
          <cell r="E34">
            <v>69</v>
          </cell>
          <cell r="F34">
            <v>80</v>
          </cell>
          <cell r="G34">
            <v>52</v>
          </cell>
          <cell r="H34">
            <v>23.040000000000003</v>
          </cell>
          <cell r="I34" t="str">
            <v>*</v>
          </cell>
          <cell r="J34">
            <v>45.36</v>
          </cell>
          <cell r="K34">
            <v>0</v>
          </cell>
        </row>
        <row r="35">
          <cell r="B35">
            <v>23.029166666666658</v>
          </cell>
          <cell r="C35">
            <v>27.6</v>
          </cell>
          <cell r="D35">
            <v>14.8</v>
          </cell>
          <cell r="E35">
            <v>76.291666666666671</v>
          </cell>
          <cell r="F35">
            <v>93</v>
          </cell>
          <cell r="G35">
            <v>63</v>
          </cell>
          <cell r="H35">
            <v>21.240000000000002</v>
          </cell>
          <cell r="I35" t="str">
            <v>*</v>
          </cell>
          <cell r="J35">
            <v>45.36</v>
          </cell>
          <cell r="K35">
            <v>4.6000000000000005</v>
          </cell>
        </row>
      </sheetData>
      <sheetData sheetId="10"/>
      <sheetData sheetId="11">
        <row r="5">
          <cell r="B5">
            <v>14.170833333333329</v>
          </cell>
        </row>
      </sheetData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Planilha2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24.039130434782614</v>
          </cell>
          <cell r="C5">
            <v>33.6</v>
          </cell>
          <cell r="D5">
            <v>17</v>
          </cell>
          <cell r="E5">
            <v>70.173913043478265</v>
          </cell>
          <cell r="F5">
            <v>93</v>
          </cell>
          <cell r="G5">
            <v>36</v>
          </cell>
          <cell r="H5">
            <v>7.9200000000000008</v>
          </cell>
          <cell r="I5" t="str">
            <v>*</v>
          </cell>
          <cell r="J5">
            <v>22.68</v>
          </cell>
          <cell r="K5">
            <v>0</v>
          </cell>
        </row>
        <row r="6">
          <cell r="B6">
            <v>26.3391304347826</v>
          </cell>
          <cell r="C6">
            <v>34.700000000000003</v>
          </cell>
          <cell r="D6">
            <v>18.899999999999999</v>
          </cell>
          <cell r="E6">
            <v>61.130434782608695</v>
          </cell>
          <cell r="F6">
            <v>91</v>
          </cell>
          <cell r="G6">
            <v>29</v>
          </cell>
          <cell r="H6">
            <v>10.44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27.160869565217393</v>
          </cell>
          <cell r="C7">
            <v>35.700000000000003</v>
          </cell>
          <cell r="D7">
            <v>18.8</v>
          </cell>
          <cell r="E7">
            <v>54.652173913043477</v>
          </cell>
          <cell r="F7">
            <v>88</v>
          </cell>
          <cell r="G7">
            <v>22</v>
          </cell>
          <cell r="H7">
            <v>14.4</v>
          </cell>
          <cell r="I7" t="str">
            <v>*</v>
          </cell>
          <cell r="J7">
            <v>33.840000000000003</v>
          </cell>
          <cell r="K7">
            <v>0.4</v>
          </cell>
        </row>
        <row r="8">
          <cell r="B8">
            <v>25.262500000000003</v>
          </cell>
          <cell r="C8">
            <v>34.4</v>
          </cell>
          <cell r="D8">
            <v>19.5</v>
          </cell>
          <cell r="E8">
            <v>62</v>
          </cell>
          <cell r="F8">
            <v>86</v>
          </cell>
          <cell r="G8">
            <v>30</v>
          </cell>
          <cell r="H8">
            <v>20.88</v>
          </cell>
          <cell r="I8" t="str">
            <v>*</v>
          </cell>
          <cell r="J8">
            <v>52.56</v>
          </cell>
          <cell r="K8">
            <v>0</v>
          </cell>
        </row>
        <row r="9">
          <cell r="B9">
            <v>25.512499999999999</v>
          </cell>
          <cell r="C9">
            <v>34.4</v>
          </cell>
          <cell r="D9">
            <v>19.3</v>
          </cell>
          <cell r="E9">
            <v>66.458333333333329</v>
          </cell>
          <cell r="F9">
            <v>91</v>
          </cell>
          <cell r="G9">
            <v>33</v>
          </cell>
          <cell r="H9">
            <v>15.120000000000001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26.108333333333331</v>
          </cell>
          <cell r="C10">
            <v>34.6</v>
          </cell>
          <cell r="D10">
            <v>20.6</v>
          </cell>
          <cell r="E10">
            <v>63.25</v>
          </cell>
          <cell r="F10">
            <v>84</v>
          </cell>
          <cell r="G10">
            <v>36</v>
          </cell>
          <cell r="H10">
            <v>16.559999999999999</v>
          </cell>
          <cell r="I10" t="str">
            <v>*</v>
          </cell>
          <cell r="J10">
            <v>50.04</v>
          </cell>
          <cell r="K10">
            <v>6.1999999999999993</v>
          </cell>
        </row>
        <row r="11">
          <cell r="B11">
            <v>22.808333333333334</v>
          </cell>
          <cell r="C11">
            <v>27.6</v>
          </cell>
          <cell r="D11">
            <v>19.899999999999999</v>
          </cell>
          <cell r="E11">
            <v>72.333333333333329</v>
          </cell>
          <cell r="F11">
            <v>92</v>
          </cell>
          <cell r="G11">
            <v>46</v>
          </cell>
          <cell r="H11">
            <v>24.840000000000003</v>
          </cell>
          <cell r="I11" t="str">
            <v>*</v>
          </cell>
          <cell r="J11">
            <v>53.28</v>
          </cell>
          <cell r="K11">
            <v>4.2</v>
          </cell>
        </row>
        <row r="12">
          <cell r="B12">
            <v>22.872727272727271</v>
          </cell>
          <cell r="C12">
            <v>29.5</v>
          </cell>
          <cell r="D12">
            <v>17.600000000000001</v>
          </cell>
          <cell r="E12">
            <v>66.954545454545453</v>
          </cell>
          <cell r="F12">
            <v>89</v>
          </cell>
          <cell r="G12">
            <v>43</v>
          </cell>
          <cell r="H12">
            <v>8.2799999999999994</v>
          </cell>
          <cell r="I12" t="str">
            <v>*</v>
          </cell>
          <cell r="J12">
            <v>19.8</v>
          </cell>
          <cell r="K12">
            <v>0</v>
          </cell>
        </row>
        <row r="13">
          <cell r="B13">
            <v>22.104545454545459</v>
          </cell>
          <cell r="C13">
            <v>24.3</v>
          </cell>
          <cell r="D13">
            <v>20.7</v>
          </cell>
          <cell r="E13">
            <v>83.545454545454547</v>
          </cell>
          <cell r="F13">
            <v>91</v>
          </cell>
          <cell r="G13">
            <v>72</v>
          </cell>
          <cell r="H13">
            <v>13.32</v>
          </cell>
          <cell r="I13" t="str">
            <v>*</v>
          </cell>
          <cell r="J13">
            <v>31.680000000000003</v>
          </cell>
          <cell r="K13">
            <v>2.2000000000000002</v>
          </cell>
        </row>
        <row r="14">
          <cell r="B14">
            <v>21.612499999999997</v>
          </cell>
          <cell r="C14">
            <v>23.6</v>
          </cell>
          <cell r="D14">
            <v>20.2</v>
          </cell>
          <cell r="E14">
            <v>85.958333333333329</v>
          </cell>
          <cell r="F14">
            <v>94</v>
          </cell>
          <cell r="G14">
            <v>74</v>
          </cell>
          <cell r="H14">
            <v>11.520000000000001</v>
          </cell>
          <cell r="I14" t="str">
            <v>*</v>
          </cell>
          <cell r="J14">
            <v>20.88</v>
          </cell>
          <cell r="K14">
            <v>2.2000000000000006</v>
          </cell>
        </row>
        <row r="15">
          <cell r="B15">
            <v>24.523809523809526</v>
          </cell>
          <cell r="C15">
            <v>31.8</v>
          </cell>
          <cell r="D15">
            <v>20</v>
          </cell>
          <cell r="E15">
            <v>73.285714285714292</v>
          </cell>
          <cell r="F15">
            <v>94</v>
          </cell>
          <cell r="G15">
            <v>39</v>
          </cell>
          <cell r="H15">
            <v>12.24</v>
          </cell>
          <cell r="I15" t="str">
            <v>*</v>
          </cell>
          <cell r="J15">
            <v>27</v>
          </cell>
          <cell r="K15">
            <v>0</v>
          </cell>
        </row>
        <row r="16">
          <cell r="B16">
            <v>21.383333333333336</v>
          </cell>
          <cell r="C16">
            <v>24.4</v>
          </cell>
          <cell r="D16">
            <v>19.899999999999999</v>
          </cell>
          <cell r="E16">
            <v>81.458333333333329</v>
          </cell>
          <cell r="F16">
            <v>90</v>
          </cell>
          <cell r="G16">
            <v>65</v>
          </cell>
          <cell r="H16">
            <v>23.040000000000003</v>
          </cell>
          <cell r="I16" t="str">
            <v>*</v>
          </cell>
          <cell r="J16">
            <v>41.76</v>
          </cell>
          <cell r="K16">
            <v>1</v>
          </cell>
        </row>
        <row r="17">
          <cell r="B17">
            <v>24.991304347826084</v>
          </cell>
          <cell r="C17">
            <v>32.799999999999997</v>
          </cell>
          <cell r="D17">
            <v>19.399999999999999</v>
          </cell>
          <cell r="E17">
            <v>66.956521739130437</v>
          </cell>
          <cell r="F17">
            <v>94</v>
          </cell>
          <cell r="G17">
            <v>31</v>
          </cell>
          <cell r="H17">
            <v>16.920000000000002</v>
          </cell>
          <cell r="I17" t="str">
            <v>*</v>
          </cell>
          <cell r="J17">
            <v>33.840000000000003</v>
          </cell>
          <cell r="K17">
            <v>0</v>
          </cell>
        </row>
        <row r="18">
          <cell r="B18">
            <v>26.900000000000002</v>
          </cell>
          <cell r="C18">
            <v>34.700000000000003</v>
          </cell>
          <cell r="D18">
            <v>19.399999999999999</v>
          </cell>
          <cell r="E18">
            <v>55.708333333333336</v>
          </cell>
          <cell r="F18">
            <v>88</v>
          </cell>
          <cell r="G18">
            <v>25</v>
          </cell>
          <cell r="H18">
            <v>12.24</v>
          </cell>
          <cell r="I18" t="str">
            <v>*</v>
          </cell>
          <cell r="J18">
            <v>25.56</v>
          </cell>
          <cell r="K18">
            <v>0</v>
          </cell>
        </row>
        <row r="19">
          <cell r="B19">
            <v>26.669565217391302</v>
          </cell>
          <cell r="C19">
            <v>34</v>
          </cell>
          <cell r="D19">
            <v>20.7</v>
          </cell>
          <cell r="E19">
            <v>56.130434782608695</v>
          </cell>
          <cell r="F19">
            <v>78</v>
          </cell>
          <cell r="G19">
            <v>30</v>
          </cell>
          <cell r="H19">
            <v>18</v>
          </cell>
          <cell r="I19" t="str">
            <v>*</v>
          </cell>
          <cell r="J19">
            <v>31.319999999999997</v>
          </cell>
          <cell r="K19">
            <v>0</v>
          </cell>
        </row>
        <row r="20">
          <cell r="B20">
            <v>27.92173913043478</v>
          </cell>
          <cell r="C20">
            <v>35.700000000000003</v>
          </cell>
          <cell r="D20">
            <v>20</v>
          </cell>
          <cell r="E20">
            <v>49.217391304347828</v>
          </cell>
          <cell r="F20">
            <v>83</v>
          </cell>
          <cell r="G20">
            <v>21</v>
          </cell>
          <cell r="H20">
            <v>15.48</v>
          </cell>
          <cell r="I20" t="str">
            <v>*</v>
          </cell>
          <cell r="J20">
            <v>38.159999999999997</v>
          </cell>
          <cell r="K20">
            <v>0</v>
          </cell>
        </row>
        <row r="21">
          <cell r="B21">
            <v>28.150000000000002</v>
          </cell>
          <cell r="C21">
            <v>35.700000000000003</v>
          </cell>
          <cell r="D21">
            <v>21.2</v>
          </cell>
          <cell r="E21">
            <v>45.708333333333336</v>
          </cell>
          <cell r="F21">
            <v>77</v>
          </cell>
          <cell r="G21">
            <v>23</v>
          </cell>
          <cell r="H21">
            <v>13.68</v>
          </cell>
          <cell r="I21" t="str">
            <v>*</v>
          </cell>
          <cell r="J21">
            <v>27.36</v>
          </cell>
          <cell r="K21">
            <v>0</v>
          </cell>
        </row>
        <row r="22">
          <cell r="B22">
            <v>26.738095238095237</v>
          </cell>
          <cell r="C22">
            <v>32.5</v>
          </cell>
          <cell r="D22">
            <v>23</v>
          </cell>
          <cell r="E22">
            <v>54.80952380952381</v>
          </cell>
          <cell r="F22">
            <v>69</v>
          </cell>
          <cell r="G22">
            <v>40</v>
          </cell>
          <cell r="H22">
            <v>10.8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26.156521739130429</v>
          </cell>
          <cell r="C23">
            <v>34.299999999999997</v>
          </cell>
          <cell r="D23">
            <v>21.3</v>
          </cell>
          <cell r="E23">
            <v>57.913043478260867</v>
          </cell>
          <cell r="F23">
            <v>75</v>
          </cell>
          <cell r="G23">
            <v>31</v>
          </cell>
          <cell r="H23">
            <v>21.240000000000002</v>
          </cell>
          <cell r="I23" t="str">
            <v>*</v>
          </cell>
          <cell r="J23">
            <v>37.800000000000004</v>
          </cell>
          <cell r="K23">
            <v>0</v>
          </cell>
        </row>
        <row r="24">
          <cell r="B24">
            <v>25.595652173913045</v>
          </cell>
          <cell r="C24">
            <v>34.299999999999997</v>
          </cell>
          <cell r="D24">
            <v>18.899999999999999</v>
          </cell>
          <cell r="E24">
            <v>66.826086956521735</v>
          </cell>
          <cell r="F24">
            <v>95</v>
          </cell>
          <cell r="G24">
            <v>34</v>
          </cell>
          <cell r="H24">
            <v>16.559999999999999</v>
          </cell>
          <cell r="I24" t="str">
            <v>*</v>
          </cell>
          <cell r="J24">
            <v>32.4</v>
          </cell>
          <cell r="K24">
            <v>22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26.745454545454539</v>
          </cell>
          <cell r="C30">
            <v>35.200000000000003</v>
          </cell>
          <cell r="D30">
            <v>17.899999999999999</v>
          </cell>
          <cell r="E30">
            <v>49.636363636363633</v>
          </cell>
          <cell r="F30">
            <v>79</v>
          </cell>
          <cell r="G30">
            <v>27</v>
          </cell>
          <cell r="H30">
            <v>0</v>
          </cell>
          <cell r="I30" t="str">
            <v>*</v>
          </cell>
          <cell r="J30">
            <v>0</v>
          </cell>
          <cell r="K30">
            <v>0</v>
          </cell>
        </row>
        <row r="31">
          <cell r="B31">
            <v>24.479166666666668</v>
          </cell>
          <cell r="C31">
            <v>33.299999999999997</v>
          </cell>
          <cell r="D31">
            <v>19.3</v>
          </cell>
          <cell r="E31">
            <v>72.208333333333329</v>
          </cell>
          <cell r="F31">
            <v>91</v>
          </cell>
          <cell r="G31">
            <v>38</v>
          </cell>
          <cell r="H31">
            <v>0</v>
          </cell>
          <cell r="I31" t="str">
            <v>*</v>
          </cell>
          <cell r="J31">
            <v>0</v>
          </cell>
          <cell r="K31">
            <v>41.599999999999994</v>
          </cell>
        </row>
        <row r="32">
          <cell r="B32">
            <v>24.530434782608687</v>
          </cell>
          <cell r="C32">
            <v>32.299999999999997</v>
          </cell>
          <cell r="D32">
            <v>19</v>
          </cell>
          <cell r="E32">
            <v>72.434782608695656</v>
          </cell>
          <cell r="F32">
            <v>94</v>
          </cell>
          <cell r="G32">
            <v>42</v>
          </cell>
          <cell r="H32">
            <v>0</v>
          </cell>
          <cell r="I32" t="str">
            <v>*</v>
          </cell>
          <cell r="J32">
            <v>0</v>
          </cell>
          <cell r="K32">
            <v>0</v>
          </cell>
        </row>
        <row r="33">
          <cell r="B33">
            <v>24.379166666666666</v>
          </cell>
          <cell r="C33">
            <v>31.7</v>
          </cell>
          <cell r="D33">
            <v>19.899999999999999</v>
          </cell>
          <cell r="E33">
            <v>75.375</v>
          </cell>
          <cell r="F33">
            <v>92</v>
          </cell>
          <cell r="G33">
            <v>48</v>
          </cell>
          <cell r="H33">
            <v>0</v>
          </cell>
          <cell r="I33" t="str">
            <v>*</v>
          </cell>
          <cell r="J33">
            <v>0</v>
          </cell>
          <cell r="K33">
            <v>22.399999999999995</v>
          </cell>
        </row>
        <row r="34">
          <cell r="B34">
            <v>24.563636363636359</v>
          </cell>
          <cell r="C34">
            <v>31.8</v>
          </cell>
          <cell r="D34">
            <v>21.1</v>
          </cell>
          <cell r="E34">
            <v>78.5</v>
          </cell>
          <cell r="F34">
            <v>92</v>
          </cell>
          <cell r="G34">
            <v>48</v>
          </cell>
          <cell r="H34">
            <v>0</v>
          </cell>
          <cell r="I34" t="str">
            <v>*</v>
          </cell>
          <cell r="J34">
            <v>0</v>
          </cell>
          <cell r="K34">
            <v>7</v>
          </cell>
        </row>
        <row r="35">
          <cell r="B35">
            <v>25.038095238095234</v>
          </cell>
          <cell r="C35">
            <v>33.700000000000003</v>
          </cell>
          <cell r="D35">
            <v>20.7</v>
          </cell>
          <cell r="E35">
            <v>78.095238095238102</v>
          </cell>
          <cell r="F35">
            <v>94</v>
          </cell>
          <cell r="G35">
            <v>41</v>
          </cell>
          <cell r="H35">
            <v>0</v>
          </cell>
          <cell r="I35" t="str">
            <v>*</v>
          </cell>
          <cell r="J35">
            <v>0</v>
          </cell>
          <cell r="K35">
            <v>0.8</v>
          </cell>
        </row>
      </sheetData>
      <sheetData sheetId="11"/>
      <sheetData sheetId="12">
        <row r="5">
          <cell r="B5" t="str">
            <v>*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22.419047619047614</v>
          </cell>
          <cell r="C5">
            <v>31</v>
          </cell>
          <cell r="D5">
            <v>16.2</v>
          </cell>
          <cell r="E5">
            <v>71.476190476190482</v>
          </cell>
          <cell r="F5">
            <v>93</v>
          </cell>
          <cell r="G5">
            <v>42</v>
          </cell>
          <cell r="H5">
            <v>13.68</v>
          </cell>
          <cell r="I5" t="str">
            <v>*</v>
          </cell>
          <cell r="J5">
            <v>38.519999999999996</v>
          </cell>
          <cell r="K5">
            <v>0</v>
          </cell>
        </row>
        <row r="6">
          <cell r="B6">
            <v>24.762499999999999</v>
          </cell>
          <cell r="C6">
            <v>33.4</v>
          </cell>
          <cell r="D6">
            <v>18.8</v>
          </cell>
          <cell r="E6">
            <v>62.25</v>
          </cell>
          <cell r="F6">
            <v>86</v>
          </cell>
          <cell r="G6">
            <v>27</v>
          </cell>
          <cell r="H6">
            <v>19.8</v>
          </cell>
          <cell r="I6" t="str">
            <v>*</v>
          </cell>
          <cell r="J6">
            <v>37.800000000000004</v>
          </cell>
          <cell r="K6">
            <v>0</v>
          </cell>
        </row>
        <row r="7">
          <cell r="B7">
            <v>25.416666666666668</v>
          </cell>
          <cell r="C7">
            <v>34.299999999999997</v>
          </cell>
          <cell r="D7">
            <v>19.100000000000001</v>
          </cell>
          <cell r="E7">
            <v>56.25</v>
          </cell>
          <cell r="F7">
            <v>85</v>
          </cell>
          <cell r="G7">
            <v>24</v>
          </cell>
          <cell r="H7">
            <v>16.920000000000002</v>
          </cell>
          <cell r="I7" t="str">
            <v>*</v>
          </cell>
          <cell r="J7">
            <v>36.72</v>
          </cell>
          <cell r="K7">
            <v>0</v>
          </cell>
        </row>
        <row r="8">
          <cell r="B8">
            <v>23.558333333333334</v>
          </cell>
          <cell r="C8">
            <v>32.4</v>
          </cell>
          <cell r="D8">
            <v>19.3</v>
          </cell>
          <cell r="E8">
            <v>63.5</v>
          </cell>
          <cell r="F8">
            <v>89</v>
          </cell>
          <cell r="G8">
            <v>30</v>
          </cell>
          <cell r="H8">
            <v>21.240000000000002</v>
          </cell>
          <cell r="I8" t="str">
            <v>*</v>
          </cell>
          <cell r="J8">
            <v>40.32</v>
          </cell>
          <cell r="K8">
            <v>4.6000000000000005</v>
          </cell>
        </row>
        <row r="9">
          <cell r="B9">
            <v>23.55</v>
          </cell>
          <cell r="C9">
            <v>33</v>
          </cell>
          <cell r="D9">
            <v>18.8</v>
          </cell>
          <cell r="E9">
            <v>68.583333333333329</v>
          </cell>
          <cell r="F9">
            <v>88</v>
          </cell>
          <cell r="G9">
            <v>32</v>
          </cell>
          <cell r="H9">
            <v>20.52</v>
          </cell>
          <cell r="I9" t="str">
            <v>*</v>
          </cell>
          <cell r="J9">
            <v>41.76</v>
          </cell>
          <cell r="K9">
            <v>4</v>
          </cell>
        </row>
        <row r="10">
          <cell r="B10">
            <v>23.925000000000001</v>
          </cell>
          <cell r="C10">
            <v>32.200000000000003</v>
          </cell>
          <cell r="D10">
            <v>18.7</v>
          </cell>
          <cell r="E10">
            <v>68.291666666666671</v>
          </cell>
          <cell r="F10">
            <v>89</v>
          </cell>
          <cell r="G10">
            <v>40</v>
          </cell>
          <cell r="H10">
            <v>22.68</v>
          </cell>
          <cell r="I10" t="str">
            <v>*</v>
          </cell>
          <cell r="J10">
            <v>48.96</v>
          </cell>
          <cell r="K10">
            <v>3.4</v>
          </cell>
        </row>
        <row r="11">
          <cell r="B11">
            <v>20.209090909090914</v>
          </cell>
          <cell r="C11">
            <v>24.4</v>
          </cell>
          <cell r="D11">
            <v>18</v>
          </cell>
          <cell r="E11">
            <v>80.818181818181813</v>
          </cell>
          <cell r="F11">
            <v>94</v>
          </cell>
          <cell r="G11">
            <v>57</v>
          </cell>
          <cell r="H11">
            <v>23.759999999999998</v>
          </cell>
          <cell r="I11" t="str">
            <v>*</v>
          </cell>
          <cell r="J11">
            <v>52.92</v>
          </cell>
          <cell r="K11">
            <v>9.7999999999999989</v>
          </cell>
        </row>
        <row r="12">
          <cell r="B12">
            <v>20.83636363636364</v>
          </cell>
          <cell r="C12">
            <v>27</v>
          </cell>
          <cell r="D12">
            <v>15.4</v>
          </cell>
          <cell r="E12">
            <v>69.181818181818187</v>
          </cell>
          <cell r="F12">
            <v>87</v>
          </cell>
          <cell r="G12">
            <v>45</v>
          </cell>
          <cell r="H12">
            <v>14.4</v>
          </cell>
          <cell r="I12" t="str">
            <v>*</v>
          </cell>
          <cell r="J12">
            <v>30.240000000000002</v>
          </cell>
          <cell r="K12">
            <v>0</v>
          </cell>
        </row>
        <row r="13">
          <cell r="B13">
            <v>20.356521739130436</v>
          </cell>
          <cell r="C13">
            <v>22.3</v>
          </cell>
          <cell r="D13">
            <v>19.100000000000001</v>
          </cell>
          <cell r="E13">
            <v>82.391304347826093</v>
          </cell>
          <cell r="F13">
            <v>91</v>
          </cell>
          <cell r="G13">
            <v>75</v>
          </cell>
          <cell r="H13">
            <v>23.040000000000003</v>
          </cell>
          <cell r="I13" t="str">
            <v>*</v>
          </cell>
          <cell r="J13">
            <v>41.4</v>
          </cell>
          <cell r="K13">
            <v>2.8000000000000007</v>
          </cell>
        </row>
        <row r="14">
          <cell r="B14">
            <v>20.586956521739133</v>
          </cell>
          <cell r="C14">
            <v>23.8</v>
          </cell>
          <cell r="D14">
            <v>18.2</v>
          </cell>
          <cell r="E14">
            <v>78.956521739130437</v>
          </cell>
          <cell r="F14">
            <v>91</v>
          </cell>
          <cell r="G14">
            <v>65</v>
          </cell>
          <cell r="H14">
            <v>22.32</v>
          </cell>
          <cell r="I14" t="str">
            <v>*</v>
          </cell>
          <cell r="J14">
            <v>46.080000000000005</v>
          </cell>
          <cell r="K14">
            <v>2.6000000000000005</v>
          </cell>
        </row>
        <row r="15">
          <cell r="B15">
            <v>22.938095238095237</v>
          </cell>
          <cell r="C15">
            <v>29.4</v>
          </cell>
          <cell r="D15">
            <v>18.600000000000001</v>
          </cell>
          <cell r="E15">
            <v>65.19047619047619</v>
          </cell>
          <cell r="F15">
            <v>85</v>
          </cell>
          <cell r="G15">
            <v>47</v>
          </cell>
          <cell r="H15">
            <v>18.36</v>
          </cell>
          <cell r="I15" t="str">
            <v>*</v>
          </cell>
          <cell r="J15">
            <v>45</v>
          </cell>
          <cell r="K15">
            <v>0.2</v>
          </cell>
        </row>
        <row r="16">
          <cell r="B16">
            <v>20.009523809523809</v>
          </cell>
          <cell r="C16">
            <v>23.8</v>
          </cell>
          <cell r="D16">
            <v>17.7</v>
          </cell>
          <cell r="E16">
            <v>82.523809523809518</v>
          </cell>
          <cell r="F16">
            <v>92</v>
          </cell>
          <cell r="G16">
            <v>63</v>
          </cell>
          <cell r="H16">
            <v>14.04</v>
          </cell>
          <cell r="I16" t="str">
            <v>*</v>
          </cell>
          <cell r="J16">
            <v>34.56</v>
          </cell>
          <cell r="K16">
            <v>6.4</v>
          </cell>
        </row>
        <row r="17">
          <cell r="B17">
            <v>23.056521739130432</v>
          </cell>
          <cell r="C17">
            <v>29.9</v>
          </cell>
          <cell r="D17">
            <v>18.3</v>
          </cell>
          <cell r="E17">
            <v>67.913043478260875</v>
          </cell>
          <cell r="F17">
            <v>90</v>
          </cell>
          <cell r="G17">
            <v>32</v>
          </cell>
          <cell r="H17">
            <v>19.8</v>
          </cell>
          <cell r="I17" t="str">
            <v>*</v>
          </cell>
          <cell r="J17">
            <v>34.92</v>
          </cell>
          <cell r="K17">
            <v>1</v>
          </cell>
        </row>
        <row r="18">
          <cell r="B18">
            <v>24.673913043478262</v>
          </cell>
          <cell r="C18">
            <v>32.9</v>
          </cell>
          <cell r="D18">
            <v>18.2</v>
          </cell>
          <cell r="E18">
            <v>62.304347826086953</v>
          </cell>
          <cell r="F18">
            <v>94</v>
          </cell>
          <cell r="G18">
            <v>23</v>
          </cell>
          <cell r="H18">
            <v>15.120000000000001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24.456521739130441</v>
          </cell>
          <cell r="C19">
            <v>32.799999999999997</v>
          </cell>
          <cell r="D19">
            <v>17.8</v>
          </cell>
          <cell r="E19">
            <v>61.782608695652172</v>
          </cell>
          <cell r="F19">
            <v>94</v>
          </cell>
          <cell r="G19">
            <v>25</v>
          </cell>
          <cell r="H19">
            <v>20.16</v>
          </cell>
          <cell r="I19" t="str">
            <v>*</v>
          </cell>
          <cell r="J19">
            <v>38.519999999999996</v>
          </cell>
          <cell r="K19">
            <v>0</v>
          </cell>
        </row>
        <row r="20">
          <cell r="B20">
            <v>26.099999999999994</v>
          </cell>
          <cell r="C20">
            <v>33.4</v>
          </cell>
          <cell r="D20">
            <v>19.5</v>
          </cell>
          <cell r="E20">
            <v>50.666666666666664</v>
          </cell>
          <cell r="F20">
            <v>82</v>
          </cell>
          <cell r="G20">
            <v>23</v>
          </cell>
          <cell r="H20">
            <v>19.079999999999998</v>
          </cell>
          <cell r="I20" t="str">
            <v>*</v>
          </cell>
          <cell r="J20">
            <v>36.36</v>
          </cell>
          <cell r="K20">
            <v>0</v>
          </cell>
        </row>
        <row r="21">
          <cell r="B21">
            <v>26.565217391304344</v>
          </cell>
          <cell r="C21">
            <v>33.5</v>
          </cell>
          <cell r="D21">
            <v>19.8</v>
          </cell>
          <cell r="E21">
            <v>46.608695652173914</v>
          </cell>
          <cell r="F21">
            <v>81</v>
          </cell>
          <cell r="G21">
            <v>20</v>
          </cell>
          <cell r="H21">
            <v>19.079999999999998</v>
          </cell>
          <cell r="I21" t="str">
            <v>*</v>
          </cell>
          <cell r="J21">
            <v>35.64</v>
          </cell>
          <cell r="K21">
            <v>0</v>
          </cell>
        </row>
        <row r="22">
          <cell r="B22">
            <v>24.068181818181817</v>
          </cell>
          <cell r="C22">
            <v>27.7</v>
          </cell>
          <cell r="D22">
            <v>20.5</v>
          </cell>
          <cell r="E22">
            <v>64.36363636363636</v>
          </cell>
          <cell r="F22">
            <v>86</v>
          </cell>
          <cell r="G22">
            <v>36</v>
          </cell>
          <cell r="H22">
            <v>20.52</v>
          </cell>
          <cell r="I22" t="str">
            <v>*</v>
          </cell>
          <cell r="J22">
            <v>46.080000000000005</v>
          </cell>
          <cell r="K22">
            <v>0</v>
          </cell>
        </row>
        <row r="23">
          <cell r="B23">
            <v>23.486363636363638</v>
          </cell>
          <cell r="C23">
            <v>33.799999999999997</v>
          </cell>
          <cell r="D23">
            <v>18.3</v>
          </cell>
          <cell r="E23">
            <v>68.727272727272734</v>
          </cell>
          <cell r="F23">
            <v>93</v>
          </cell>
          <cell r="G23">
            <v>28</v>
          </cell>
          <cell r="H23">
            <v>21.96</v>
          </cell>
          <cell r="I23" t="str">
            <v>*</v>
          </cell>
          <cell r="J23">
            <v>43.56</v>
          </cell>
          <cell r="K23">
            <v>0.2</v>
          </cell>
        </row>
        <row r="24">
          <cell r="B24">
            <v>25.572727272727267</v>
          </cell>
          <cell r="C24">
            <v>33.6</v>
          </cell>
          <cell r="D24">
            <v>20</v>
          </cell>
          <cell r="E24">
            <v>56.363636363636367</v>
          </cell>
          <cell r="F24">
            <v>79</v>
          </cell>
          <cell r="G24">
            <v>30</v>
          </cell>
          <cell r="H24">
            <v>20.88</v>
          </cell>
          <cell r="I24" t="str">
            <v>*</v>
          </cell>
          <cell r="J24">
            <v>57.24</v>
          </cell>
          <cell r="K24">
            <v>3.8000000000000003</v>
          </cell>
        </row>
        <row r="25">
          <cell r="B25">
            <v>21.540909090909089</v>
          </cell>
          <cell r="C25">
            <v>26.2</v>
          </cell>
          <cell r="D25">
            <v>18.899999999999999</v>
          </cell>
          <cell r="E25">
            <v>81.909090909090907</v>
          </cell>
          <cell r="F25">
            <v>95</v>
          </cell>
          <cell r="G25">
            <v>61</v>
          </cell>
          <cell r="H25">
            <v>25.56</v>
          </cell>
          <cell r="I25" t="str">
            <v>*</v>
          </cell>
          <cell r="J25">
            <v>49.680000000000007</v>
          </cell>
          <cell r="K25">
            <v>12.999999999999998</v>
          </cell>
        </row>
        <row r="26">
          <cell r="B26">
            <v>22.46521739130435</v>
          </cell>
          <cell r="C26">
            <v>27.9</v>
          </cell>
          <cell r="D26">
            <v>18.600000000000001</v>
          </cell>
          <cell r="E26">
            <v>77.913043478260875</v>
          </cell>
          <cell r="F26">
            <v>94</v>
          </cell>
          <cell r="G26">
            <v>51</v>
          </cell>
          <cell r="H26">
            <v>11.879999999999999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23.908333333333335</v>
          </cell>
          <cell r="C27">
            <v>30.2</v>
          </cell>
          <cell r="D27">
            <v>18.899999999999999</v>
          </cell>
          <cell r="E27">
            <v>66.041666666666671</v>
          </cell>
          <cell r="F27">
            <v>93</v>
          </cell>
          <cell r="G27">
            <v>40</v>
          </cell>
          <cell r="H27">
            <v>14.4</v>
          </cell>
          <cell r="I27" t="str">
            <v>*</v>
          </cell>
          <cell r="J27">
            <v>30.6</v>
          </cell>
          <cell r="K27">
            <v>0</v>
          </cell>
        </row>
        <row r="28">
          <cell r="B28">
            <v>25.330000000000002</v>
          </cell>
          <cell r="C28">
            <v>31.9</v>
          </cell>
          <cell r="D28">
            <v>20.5</v>
          </cell>
          <cell r="E28">
            <v>57.25</v>
          </cell>
          <cell r="F28">
            <v>74</v>
          </cell>
          <cell r="G28">
            <v>29</v>
          </cell>
          <cell r="H28">
            <v>13.68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26.352380952380951</v>
          </cell>
          <cell r="C29">
            <v>32.299999999999997</v>
          </cell>
          <cell r="D29">
            <v>18.2</v>
          </cell>
          <cell r="E29">
            <v>43.19047619047619</v>
          </cell>
          <cell r="F29">
            <v>72</v>
          </cell>
          <cell r="G29">
            <v>25</v>
          </cell>
          <cell r="H29">
            <v>17.28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26.877272727272729</v>
          </cell>
          <cell r="C30">
            <v>33.4</v>
          </cell>
          <cell r="D30">
            <v>20.100000000000001</v>
          </cell>
          <cell r="E30">
            <v>39.454545454545453</v>
          </cell>
          <cell r="F30">
            <v>55</v>
          </cell>
          <cell r="G30">
            <v>27</v>
          </cell>
          <cell r="H30">
            <v>15.840000000000002</v>
          </cell>
          <cell r="I30" t="str">
            <v>*</v>
          </cell>
          <cell r="J30">
            <v>50.4</v>
          </cell>
          <cell r="K30">
            <v>0</v>
          </cell>
        </row>
        <row r="31">
          <cell r="B31">
            <v>24.265217391304351</v>
          </cell>
          <cell r="C31">
            <v>31.9</v>
          </cell>
          <cell r="D31">
            <v>19</v>
          </cell>
          <cell r="E31">
            <v>68.739130434782609</v>
          </cell>
          <cell r="F31">
            <v>90</v>
          </cell>
          <cell r="G31">
            <v>33</v>
          </cell>
          <cell r="H31">
            <v>17.64</v>
          </cell>
          <cell r="I31" t="str">
            <v>*</v>
          </cell>
          <cell r="J31">
            <v>39.96</v>
          </cell>
          <cell r="K31">
            <v>4</v>
          </cell>
        </row>
        <row r="32">
          <cell r="B32">
            <v>22.934782608695652</v>
          </cell>
          <cell r="C32">
            <v>31.5</v>
          </cell>
          <cell r="D32">
            <v>18.2</v>
          </cell>
          <cell r="E32">
            <v>69.391304347826093</v>
          </cell>
          <cell r="F32">
            <v>86</v>
          </cell>
          <cell r="G32">
            <v>39</v>
          </cell>
          <cell r="H32">
            <v>14.04</v>
          </cell>
          <cell r="I32" t="str">
            <v>*</v>
          </cell>
          <cell r="J32">
            <v>34.92</v>
          </cell>
          <cell r="K32">
            <v>0</v>
          </cell>
        </row>
        <row r="33">
          <cell r="B33">
            <v>23.116666666666664</v>
          </cell>
          <cell r="C33">
            <v>31.8</v>
          </cell>
          <cell r="D33">
            <v>19.5</v>
          </cell>
          <cell r="E33">
            <v>72.833333333333329</v>
          </cell>
          <cell r="F33">
            <v>92</v>
          </cell>
          <cell r="G33">
            <v>36</v>
          </cell>
          <cell r="H33">
            <v>23.400000000000002</v>
          </cell>
          <cell r="I33" t="str">
            <v>*</v>
          </cell>
          <cell r="J33">
            <v>52.92</v>
          </cell>
          <cell r="K33">
            <v>25.2</v>
          </cell>
        </row>
        <row r="34">
          <cell r="B34">
            <v>24.113636363636363</v>
          </cell>
          <cell r="C34">
            <v>31.2</v>
          </cell>
          <cell r="D34">
            <v>19.8</v>
          </cell>
          <cell r="E34">
            <v>72.681818181818187</v>
          </cell>
          <cell r="F34">
            <v>91</v>
          </cell>
          <cell r="G34">
            <v>44</v>
          </cell>
          <cell r="H34">
            <v>20.16</v>
          </cell>
          <cell r="I34" t="str">
            <v>*</v>
          </cell>
          <cell r="J34">
            <v>38.519999999999996</v>
          </cell>
          <cell r="K34">
            <v>0.8</v>
          </cell>
        </row>
        <row r="35">
          <cell r="B35">
            <v>24.030434782608697</v>
          </cell>
          <cell r="C35">
            <v>32</v>
          </cell>
          <cell r="D35">
            <v>20.8</v>
          </cell>
          <cell r="E35">
            <v>74</v>
          </cell>
          <cell r="F35">
            <v>92</v>
          </cell>
          <cell r="G35">
            <v>40</v>
          </cell>
          <cell r="H35">
            <v>25.92</v>
          </cell>
          <cell r="I35" t="str">
            <v>*</v>
          </cell>
          <cell r="J35">
            <v>51.12</v>
          </cell>
          <cell r="K35">
            <v>8</v>
          </cell>
        </row>
      </sheetData>
      <sheetData sheetId="10">
        <row r="5">
          <cell r="B5">
            <v>14.86521739130435</v>
          </cell>
        </row>
      </sheetData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25.291304347826088</v>
          </cell>
          <cell r="C5">
            <v>31.7</v>
          </cell>
          <cell r="D5">
            <v>19.600000000000001</v>
          </cell>
          <cell r="E5">
            <v>65.173913043478265</v>
          </cell>
          <cell r="F5">
            <v>91</v>
          </cell>
          <cell r="G5">
            <v>38</v>
          </cell>
          <cell r="H5">
            <v>12.96</v>
          </cell>
          <cell r="I5" t="str">
            <v>*</v>
          </cell>
          <cell r="J5">
            <v>28.08</v>
          </cell>
          <cell r="K5">
            <v>0</v>
          </cell>
        </row>
        <row r="6">
          <cell r="B6">
            <v>27.164999999999999</v>
          </cell>
          <cell r="C6">
            <v>35</v>
          </cell>
          <cell r="D6">
            <v>20.3</v>
          </cell>
          <cell r="E6">
            <v>59.3</v>
          </cell>
          <cell r="F6">
            <v>87</v>
          </cell>
          <cell r="G6">
            <v>30</v>
          </cell>
          <cell r="H6">
            <v>13.68</v>
          </cell>
          <cell r="I6" t="str">
            <v>*</v>
          </cell>
          <cell r="J6">
            <v>28.8</v>
          </cell>
          <cell r="K6">
            <v>0</v>
          </cell>
        </row>
        <row r="7">
          <cell r="B7">
            <v>28.016666666666666</v>
          </cell>
          <cell r="C7">
            <v>34.4</v>
          </cell>
          <cell r="D7">
            <v>22.2</v>
          </cell>
          <cell r="E7">
            <v>47.708333333333336</v>
          </cell>
          <cell r="F7">
            <v>79</v>
          </cell>
          <cell r="G7">
            <v>21</v>
          </cell>
          <cell r="H7">
            <v>10.08</v>
          </cell>
          <cell r="I7" t="str">
            <v>*</v>
          </cell>
          <cell r="J7">
            <v>27.36</v>
          </cell>
          <cell r="K7">
            <v>0</v>
          </cell>
        </row>
        <row r="8">
          <cell r="B8">
            <v>27.799999999999997</v>
          </cell>
          <cell r="C8">
            <v>34.700000000000003</v>
          </cell>
          <cell r="D8">
            <v>20.8</v>
          </cell>
          <cell r="E8">
            <v>47.833333333333336</v>
          </cell>
          <cell r="F8">
            <v>78</v>
          </cell>
          <cell r="G8">
            <v>26</v>
          </cell>
          <cell r="H8">
            <v>13.68</v>
          </cell>
          <cell r="I8" t="str">
            <v>*</v>
          </cell>
          <cell r="J8">
            <v>26.28</v>
          </cell>
          <cell r="K8">
            <v>0</v>
          </cell>
        </row>
        <row r="9">
          <cell r="B9">
            <v>30.9375</v>
          </cell>
          <cell r="C9">
            <v>37.799999999999997</v>
          </cell>
          <cell r="D9">
            <v>26.2</v>
          </cell>
          <cell r="E9">
            <v>50.541666666666664</v>
          </cell>
          <cell r="F9">
            <v>71</v>
          </cell>
          <cell r="G9">
            <v>30</v>
          </cell>
          <cell r="H9">
            <v>17.28</v>
          </cell>
          <cell r="I9" t="str">
            <v>*</v>
          </cell>
          <cell r="J9">
            <v>41.4</v>
          </cell>
          <cell r="K9">
            <v>0</v>
          </cell>
        </row>
        <row r="10">
          <cell r="B10">
            <v>27.566666666666666</v>
          </cell>
          <cell r="C10">
            <v>35.200000000000003</v>
          </cell>
          <cell r="D10">
            <v>20.6</v>
          </cell>
          <cell r="E10">
            <v>66.166666666666671</v>
          </cell>
          <cell r="F10">
            <v>92</v>
          </cell>
          <cell r="G10">
            <v>35</v>
          </cell>
          <cell r="H10">
            <v>28.8</v>
          </cell>
          <cell r="I10" t="str">
            <v>*</v>
          </cell>
          <cell r="J10">
            <v>86.039999999999992</v>
          </cell>
          <cell r="K10">
            <v>19.600000000000001</v>
          </cell>
        </row>
        <row r="11">
          <cell r="B11">
            <v>23.020833333333332</v>
          </cell>
          <cell r="C11">
            <v>27.6</v>
          </cell>
          <cell r="D11">
            <v>19</v>
          </cell>
          <cell r="E11">
            <v>66.5</v>
          </cell>
          <cell r="F11">
            <v>91</v>
          </cell>
          <cell r="G11">
            <v>31</v>
          </cell>
          <cell r="H11">
            <v>12.24</v>
          </cell>
          <cell r="I11" t="str">
            <v>*</v>
          </cell>
          <cell r="J11">
            <v>28.08</v>
          </cell>
          <cell r="K11">
            <v>0</v>
          </cell>
        </row>
        <row r="12">
          <cell r="B12">
            <v>25.265000000000004</v>
          </cell>
          <cell r="C12">
            <v>33.1</v>
          </cell>
          <cell r="D12">
            <v>16.600000000000001</v>
          </cell>
          <cell r="E12">
            <v>58.65</v>
          </cell>
          <cell r="F12">
            <v>90</v>
          </cell>
          <cell r="G12">
            <v>36</v>
          </cell>
          <cell r="H12">
            <v>12.96</v>
          </cell>
          <cell r="I12" t="str">
            <v>*</v>
          </cell>
          <cell r="J12">
            <v>32.76</v>
          </cell>
          <cell r="K12">
            <v>0</v>
          </cell>
        </row>
        <row r="13">
          <cell r="B13">
            <v>26.133333333333329</v>
          </cell>
          <cell r="C13">
            <v>32.9</v>
          </cell>
          <cell r="D13">
            <v>20.9</v>
          </cell>
          <cell r="E13">
            <v>61.291666666666664</v>
          </cell>
          <cell r="F13">
            <v>87</v>
          </cell>
          <cell r="G13">
            <v>45</v>
          </cell>
          <cell r="H13">
            <v>21.6</v>
          </cell>
          <cell r="I13" t="str">
            <v>*</v>
          </cell>
          <cell r="J13">
            <v>46.080000000000005</v>
          </cell>
          <cell r="K13">
            <v>1.7999999999999998</v>
          </cell>
        </row>
        <row r="14">
          <cell r="B14">
            <v>20.35217391304348</v>
          </cell>
          <cell r="C14">
            <v>25</v>
          </cell>
          <cell r="D14">
            <v>17.7</v>
          </cell>
          <cell r="E14">
            <v>53.347826086956523</v>
          </cell>
          <cell r="F14">
            <v>67</v>
          </cell>
          <cell r="G14">
            <v>46</v>
          </cell>
          <cell r="H14">
            <v>16.559999999999999</v>
          </cell>
          <cell r="I14" t="str">
            <v>*</v>
          </cell>
          <cell r="J14">
            <v>37.440000000000005</v>
          </cell>
          <cell r="K14">
            <v>0</v>
          </cell>
        </row>
        <row r="15">
          <cell r="B15">
            <v>22.6</v>
          </cell>
          <cell r="C15">
            <v>27.7</v>
          </cell>
          <cell r="D15">
            <v>18.899999999999999</v>
          </cell>
          <cell r="E15">
            <v>67.650000000000006</v>
          </cell>
          <cell r="F15">
            <v>88</v>
          </cell>
          <cell r="G15">
            <v>50</v>
          </cell>
          <cell r="H15">
            <v>16.920000000000002</v>
          </cell>
          <cell r="I15" t="str">
            <v>*</v>
          </cell>
          <cell r="J15">
            <v>28.08</v>
          </cell>
          <cell r="K15">
            <v>6.2</v>
          </cell>
        </row>
        <row r="16">
          <cell r="B16">
            <v>20.76956521739131</v>
          </cell>
          <cell r="C16">
            <v>22.5</v>
          </cell>
          <cell r="D16">
            <v>18.3</v>
          </cell>
          <cell r="E16">
            <v>84.782608695652172</v>
          </cell>
          <cell r="F16">
            <v>90</v>
          </cell>
          <cell r="G16">
            <v>78</v>
          </cell>
          <cell r="H16">
            <v>16.2</v>
          </cell>
          <cell r="I16" t="str">
            <v>*</v>
          </cell>
          <cell r="J16">
            <v>64.44</v>
          </cell>
          <cell r="K16">
            <v>7.4</v>
          </cell>
        </row>
        <row r="17">
          <cell r="B17">
            <v>21.977272727272727</v>
          </cell>
          <cell r="C17">
            <v>24.6</v>
          </cell>
          <cell r="D17">
            <v>19.100000000000001</v>
          </cell>
          <cell r="E17">
            <v>85.272727272727266</v>
          </cell>
          <cell r="F17">
            <v>91</v>
          </cell>
          <cell r="G17">
            <v>73</v>
          </cell>
          <cell r="H17">
            <v>13.68</v>
          </cell>
          <cell r="I17" t="str">
            <v>*</v>
          </cell>
          <cell r="J17">
            <v>24.12</v>
          </cell>
          <cell r="K17">
            <v>3.2000000000000006</v>
          </cell>
        </row>
        <row r="18">
          <cell r="B18">
            <v>25.285714285714292</v>
          </cell>
          <cell r="C18">
            <v>30.9</v>
          </cell>
          <cell r="D18">
            <v>20.9</v>
          </cell>
          <cell r="E18">
            <v>74.19047619047619</v>
          </cell>
          <cell r="F18">
            <v>92</v>
          </cell>
          <cell r="G18">
            <v>49</v>
          </cell>
          <cell r="H18">
            <v>12.96</v>
          </cell>
          <cell r="I18" t="str">
            <v>*</v>
          </cell>
          <cell r="J18">
            <v>30.240000000000002</v>
          </cell>
          <cell r="K18">
            <v>0</v>
          </cell>
        </row>
        <row r="19">
          <cell r="B19">
            <v>26.74166666666666</v>
          </cell>
          <cell r="C19">
            <v>32.299999999999997</v>
          </cell>
          <cell r="D19">
            <v>22.2</v>
          </cell>
          <cell r="E19">
            <v>68.041666666666671</v>
          </cell>
          <cell r="F19">
            <v>87</v>
          </cell>
          <cell r="G19">
            <v>47</v>
          </cell>
          <cell r="H19">
            <v>9</v>
          </cell>
          <cell r="I19" t="str">
            <v>*</v>
          </cell>
          <cell r="J19">
            <v>20.88</v>
          </cell>
          <cell r="K19">
            <v>0</v>
          </cell>
        </row>
        <row r="20">
          <cell r="B20">
            <v>28.112500000000001</v>
          </cell>
          <cell r="C20">
            <v>35.1</v>
          </cell>
          <cell r="D20">
            <v>22.3</v>
          </cell>
          <cell r="E20">
            <v>63.333333333333336</v>
          </cell>
          <cell r="F20">
            <v>88</v>
          </cell>
          <cell r="G20">
            <v>37</v>
          </cell>
          <cell r="H20">
            <v>9.7200000000000006</v>
          </cell>
          <cell r="I20" t="str">
            <v>*</v>
          </cell>
          <cell r="J20">
            <v>32.4</v>
          </cell>
          <cell r="K20">
            <v>0</v>
          </cell>
        </row>
        <row r="21">
          <cell r="B21">
            <v>29.004166666666666</v>
          </cell>
          <cell r="C21">
            <v>36</v>
          </cell>
          <cell r="D21">
            <v>22.6</v>
          </cell>
          <cell r="E21">
            <v>59.666666666666664</v>
          </cell>
          <cell r="F21">
            <v>87</v>
          </cell>
          <cell r="G21">
            <v>31</v>
          </cell>
          <cell r="H21">
            <v>9</v>
          </cell>
          <cell r="I21" t="str">
            <v>*</v>
          </cell>
          <cell r="J21">
            <v>22.68</v>
          </cell>
          <cell r="K21">
            <v>0</v>
          </cell>
        </row>
        <row r="22">
          <cell r="B22">
            <v>25.795833333333331</v>
          </cell>
          <cell r="C22">
            <v>32.299999999999997</v>
          </cell>
          <cell r="D22">
            <v>22.8</v>
          </cell>
          <cell r="E22">
            <v>71.416666666666671</v>
          </cell>
          <cell r="F22">
            <v>85</v>
          </cell>
          <cell r="G22">
            <v>42</v>
          </cell>
          <cell r="H22">
            <v>15.840000000000002</v>
          </cell>
          <cell r="I22" t="str">
            <v>*</v>
          </cell>
          <cell r="J22">
            <v>39.24</v>
          </cell>
          <cell r="K22">
            <v>0</v>
          </cell>
        </row>
        <row r="23">
          <cell r="B23">
            <v>26.713043478260875</v>
          </cell>
          <cell r="C23">
            <v>32.9</v>
          </cell>
          <cell r="D23">
            <v>21.1</v>
          </cell>
          <cell r="E23">
            <v>68.826086956521735</v>
          </cell>
          <cell r="F23">
            <v>90</v>
          </cell>
          <cell r="G23">
            <v>45</v>
          </cell>
          <cell r="H23">
            <v>12.24</v>
          </cell>
          <cell r="I23" t="str">
            <v>*</v>
          </cell>
          <cell r="J23">
            <v>23.400000000000002</v>
          </cell>
          <cell r="K23">
            <v>0</v>
          </cell>
        </row>
        <row r="24">
          <cell r="B24">
            <v>28.204166666666662</v>
          </cell>
          <cell r="C24">
            <v>35.799999999999997</v>
          </cell>
          <cell r="D24">
            <v>23.3</v>
          </cell>
          <cell r="E24">
            <v>65.958333333333329</v>
          </cell>
          <cell r="F24">
            <v>83</v>
          </cell>
          <cell r="G24">
            <v>41</v>
          </cell>
          <cell r="H24">
            <v>18</v>
          </cell>
          <cell r="I24" t="str">
            <v>*</v>
          </cell>
          <cell r="J24">
            <v>66.960000000000008</v>
          </cell>
          <cell r="K24">
            <v>10.6</v>
          </cell>
        </row>
        <row r="25">
          <cell r="B25">
            <v>25.026086956521741</v>
          </cell>
          <cell r="C25">
            <v>29.2</v>
          </cell>
          <cell r="D25">
            <v>22.6</v>
          </cell>
          <cell r="E25">
            <v>72.782608695652172</v>
          </cell>
          <cell r="F25">
            <v>90</v>
          </cell>
          <cell r="G25">
            <v>47</v>
          </cell>
          <cell r="H25">
            <v>14.4</v>
          </cell>
          <cell r="I25" t="str">
            <v>*</v>
          </cell>
          <cell r="J25">
            <v>37.080000000000005</v>
          </cell>
          <cell r="K25">
            <v>0.60000000000000009</v>
          </cell>
        </row>
        <row r="26">
          <cell r="B26">
            <v>26.960869565217386</v>
          </cell>
          <cell r="C26">
            <v>32.700000000000003</v>
          </cell>
          <cell r="D26">
            <v>22.5</v>
          </cell>
          <cell r="E26">
            <v>61</v>
          </cell>
          <cell r="F26">
            <v>85</v>
          </cell>
          <cell r="G26">
            <v>38</v>
          </cell>
          <cell r="H26">
            <v>8.64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26.912499999999994</v>
          </cell>
          <cell r="C27">
            <v>32.6</v>
          </cell>
          <cell r="D27">
            <v>21</v>
          </cell>
          <cell r="E27">
            <v>58.541666666666664</v>
          </cell>
          <cell r="F27">
            <v>85</v>
          </cell>
          <cell r="G27">
            <v>36</v>
          </cell>
          <cell r="H27">
            <v>11.16</v>
          </cell>
          <cell r="I27" t="str">
            <v>*</v>
          </cell>
          <cell r="J27">
            <v>22.68</v>
          </cell>
          <cell r="K27">
            <v>0</v>
          </cell>
        </row>
        <row r="28">
          <cell r="B28">
            <v>28.091304347826089</v>
          </cell>
          <cell r="C28">
            <v>35.5</v>
          </cell>
          <cell r="D28">
            <v>20.3</v>
          </cell>
          <cell r="E28">
            <v>55.608695652173914</v>
          </cell>
          <cell r="F28">
            <v>88</v>
          </cell>
          <cell r="G28">
            <v>28</v>
          </cell>
          <cell r="H28">
            <v>10.8</v>
          </cell>
          <cell r="I28" t="str">
            <v>*</v>
          </cell>
          <cell r="J28">
            <v>23.040000000000003</v>
          </cell>
          <cell r="K28">
            <v>0</v>
          </cell>
        </row>
        <row r="29">
          <cell r="B29">
            <v>29.854166666666661</v>
          </cell>
          <cell r="C29">
            <v>37.200000000000003</v>
          </cell>
          <cell r="D29">
            <v>20.6</v>
          </cell>
          <cell r="E29">
            <v>47.458333333333336</v>
          </cell>
          <cell r="F29">
            <v>85</v>
          </cell>
          <cell r="G29">
            <v>25</v>
          </cell>
          <cell r="H29">
            <v>12.6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31.626086956521743</v>
          </cell>
          <cell r="C30">
            <v>38</v>
          </cell>
          <cell r="D30">
            <v>25.6</v>
          </cell>
          <cell r="E30">
            <v>52.304347826086953</v>
          </cell>
          <cell r="F30">
            <v>74</v>
          </cell>
          <cell r="G30">
            <v>33</v>
          </cell>
          <cell r="H30">
            <v>15.840000000000002</v>
          </cell>
          <cell r="I30" t="str">
            <v>*</v>
          </cell>
          <cell r="J30">
            <v>39.24</v>
          </cell>
          <cell r="K30">
            <v>0</v>
          </cell>
        </row>
        <row r="31">
          <cell r="B31">
            <v>27.92173913043478</v>
          </cell>
          <cell r="C31">
            <v>31.3</v>
          </cell>
          <cell r="D31">
            <v>25.6</v>
          </cell>
          <cell r="E31">
            <v>64.217391304347828</v>
          </cell>
          <cell r="F31">
            <v>75</v>
          </cell>
          <cell r="G31">
            <v>51</v>
          </cell>
          <cell r="H31">
            <v>21.96</v>
          </cell>
          <cell r="I31" t="str">
            <v>*</v>
          </cell>
          <cell r="J31">
            <v>41.76</v>
          </cell>
          <cell r="K31">
            <v>0.2</v>
          </cell>
        </row>
        <row r="32">
          <cell r="B32">
            <v>28.3125</v>
          </cell>
          <cell r="C32">
            <v>37.299999999999997</v>
          </cell>
          <cell r="D32">
            <v>21.6</v>
          </cell>
          <cell r="E32">
            <v>64.083333333333329</v>
          </cell>
          <cell r="F32">
            <v>89</v>
          </cell>
          <cell r="G32">
            <v>33</v>
          </cell>
          <cell r="H32">
            <v>11.16</v>
          </cell>
          <cell r="I32" t="str">
            <v>*</v>
          </cell>
          <cell r="J32">
            <v>34.92</v>
          </cell>
          <cell r="K32">
            <v>0</v>
          </cell>
        </row>
        <row r="33">
          <cell r="B33">
            <v>30.191666666666666</v>
          </cell>
          <cell r="C33">
            <v>37</v>
          </cell>
          <cell r="D33">
            <v>25.6</v>
          </cell>
          <cell r="E33">
            <v>60.375</v>
          </cell>
          <cell r="F33">
            <v>78</v>
          </cell>
          <cell r="G33">
            <v>34</v>
          </cell>
          <cell r="H33">
            <v>18.36</v>
          </cell>
          <cell r="I33" t="str">
            <v>*</v>
          </cell>
          <cell r="J33">
            <v>51.480000000000004</v>
          </cell>
          <cell r="K33">
            <v>0</v>
          </cell>
        </row>
        <row r="34">
          <cell r="B34">
            <v>30.574999999999999</v>
          </cell>
          <cell r="C34">
            <v>37.4</v>
          </cell>
          <cell r="D34">
            <v>25.1</v>
          </cell>
          <cell r="E34">
            <v>57.041666666666664</v>
          </cell>
          <cell r="F34">
            <v>78</v>
          </cell>
          <cell r="G34">
            <v>31</v>
          </cell>
          <cell r="H34">
            <v>17.64</v>
          </cell>
          <cell r="I34" t="str">
            <v>*</v>
          </cell>
          <cell r="J34">
            <v>54</v>
          </cell>
          <cell r="K34">
            <v>0</v>
          </cell>
        </row>
        <row r="35">
          <cell r="B35">
            <v>21.504545454545454</v>
          </cell>
          <cell r="C35">
            <v>29.9</v>
          </cell>
          <cell r="D35">
            <v>14.4</v>
          </cell>
          <cell r="E35">
            <v>73.909090909090907</v>
          </cell>
          <cell r="F35">
            <v>87</v>
          </cell>
          <cell r="G35">
            <v>51</v>
          </cell>
          <cell r="H35">
            <v>27.720000000000002</v>
          </cell>
          <cell r="I35" t="str">
            <v>*</v>
          </cell>
          <cell r="J35">
            <v>62.28</v>
          </cell>
          <cell r="K35">
            <v>1</v>
          </cell>
        </row>
      </sheetData>
      <sheetData sheetId="10">
        <row r="5">
          <cell r="B5">
            <v>17.858333333333331</v>
          </cell>
        </row>
      </sheetData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23.625</v>
          </cell>
          <cell r="C5">
            <v>33.6</v>
          </cell>
          <cell r="D5">
            <v>17.100000000000001</v>
          </cell>
          <cell r="E5">
            <v>67.875</v>
          </cell>
          <cell r="F5">
            <v>93</v>
          </cell>
          <cell r="G5">
            <v>31</v>
          </cell>
          <cell r="H5">
            <v>19.079999999999998</v>
          </cell>
          <cell r="I5" t="str">
            <v>*</v>
          </cell>
          <cell r="J5">
            <v>33.480000000000004</v>
          </cell>
          <cell r="K5">
            <v>0</v>
          </cell>
        </row>
        <row r="6">
          <cell r="B6">
            <v>25.199999999999992</v>
          </cell>
          <cell r="C6">
            <v>33.799999999999997</v>
          </cell>
          <cell r="D6">
            <v>18.2</v>
          </cell>
          <cell r="E6">
            <v>62.625</v>
          </cell>
          <cell r="F6">
            <v>94</v>
          </cell>
          <cell r="G6">
            <v>23</v>
          </cell>
          <cell r="H6">
            <v>19.8</v>
          </cell>
          <cell r="I6" t="str">
            <v>*</v>
          </cell>
          <cell r="J6">
            <v>34.92</v>
          </cell>
          <cell r="K6">
            <v>0</v>
          </cell>
        </row>
        <row r="7">
          <cell r="B7">
            <v>25.479166666666668</v>
          </cell>
          <cell r="C7">
            <v>33.6</v>
          </cell>
          <cell r="D7">
            <v>18.399999999999999</v>
          </cell>
          <cell r="E7">
            <v>59.208333333333336</v>
          </cell>
          <cell r="F7">
            <v>93</v>
          </cell>
          <cell r="G7">
            <v>26</v>
          </cell>
          <cell r="H7">
            <v>20.16</v>
          </cell>
          <cell r="I7" t="str">
            <v>*</v>
          </cell>
          <cell r="J7">
            <v>32.4</v>
          </cell>
          <cell r="K7">
            <v>0</v>
          </cell>
        </row>
        <row r="8">
          <cell r="B8">
            <v>25.75</v>
          </cell>
          <cell r="C8">
            <v>33.6</v>
          </cell>
          <cell r="D8">
            <v>18.899999999999999</v>
          </cell>
          <cell r="E8">
            <v>56.875</v>
          </cell>
          <cell r="F8">
            <v>86</v>
          </cell>
          <cell r="G8">
            <v>32</v>
          </cell>
          <cell r="H8">
            <v>18.36</v>
          </cell>
          <cell r="I8" t="str">
            <v>*</v>
          </cell>
          <cell r="J8">
            <v>44.28</v>
          </cell>
          <cell r="K8">
            <v>0</v>
          </cell>
        </row>
        <row r="9">
          <cell r="B9">
            <v>24.154166666666665</v>
          </cell>
          <cell r="C9">
            <v>33.700000000000003</v>
          </cell>
          <cell r="D9">
            <v>20.2</v>
          </cell>
          <cell r="E9">
            <v>67.666666666666671</v>
          </cell>
          <cell r="F9">
            <v>84</v>
          </cell>
          <cell r="G9">
            <v>35</v>
          </cell>
          <cell r="H9">
            <v>23.759999999999998</v>
          </cell>
          <cell r="I9" t="str">
            <v>*</v>
          </cell>
          <cell r="J9">
            <v>56.519999999999996</v>
          </cell>
          <cell r="K9">
            <v>3.8000000000000003</v>
          </cell>
        </row>
        <row r="10">
          <cell r="B10">
            <v>23.558333333333337</v>
          </cell>
          <cell r="C10">
            <v>32.299999999999997</v>
          </cell>
          <cell r="D10">
            <v>19.5</v>
          </cell>
          <cell r="E10">
            <v>72.875</v>
          </cell>
          <cell r="F10">
            <v>93</v>
          </cell>
          <cell r="G10">
            <v>42</v>
          </cell>
          <cell r="H10">
            <v>39.96</v>
          </cell>
          <cell r="I10" t="str">
            <v>*</v>
          </cell>
          <cell r="J10">
            <v>65.52</v>
          </cell>
          <cell r="K10">
            <v>14.6</v>
          </cell>
        </row>
        <row r="11">
          <cell r="B11">
            <v>20.779166666666669</v>
          </cell>
          <cell r="C11">
            <v>25.3</v>
          </cell>
          <cell r="D11">
            <v>18.5</v>
          </cell>
          <cell r="E11">
            <v>82.875</v>
          </cell>
          <cell r="F11">
            <v>100</v>
          </cell>
          <cell r="G11">
            <v>54</v>
          </cell>
          <cell r="H11">
            <v>29.880000000000003</v>
          </cell>
          <cell r="I11" t="str">
            <v>*</v>
          </cell>
          <cell r="J11">
            <v>55.800000000000004</v>
          </cell>
          <cell r="K11">
            <v>10.199999999999999</v>
          </cell>
        </row>
        <row r="12">
          <cell r="B12">
            <v>20.504166666666666</v>
          </cell>
          <cell r="C12">
            <v>26.5</v>
          </cell>
          <cell r="D12">
            <v>15.6</v>
          </cell>
          <cell r="E12">
            <v>75.875</v>
          </cell>
          <cell r="F12">
            <v>91</v>
          </cell>
          <cell r="G12">
            <v>57</v>
          </cell>
          <cell r="H12">
            <v>15.120000000000001</v>
          </cell>
          <cell r="I12" t="str">
            <v>*</v>
          </cell>
          <cell r="J12">
            <v>24.840000000000003</v>
          </cell>
          <cell r="K12">
            <v>0</v>
          </cell>
        </row>
        <row r="13">
          <cell r="B13">
            <v>20.224999999999998</v>
          </cell>
          <cell r="C13">
            <v>23</v>
          </cell>
          <cell r="D13">
            <v>19</v>
          </cell>
          <cell r="E13">
            <v>90.125</v>
          </cell>
          <cell r="F13">
            <v>100</v>
          </cell>
          <cell r="G13">
            <v>74</v>
          </cell>
          <cell r="H13">
            <v>22.32</v>
          </cell>
          <cell r="I13" t="str">
            <v>*</v>
          </cell>
          <cell r="J13">
            <v>36.36</v>
          </cell>
          <cell r="K13">
            <v>5.4000000000000012</v>
          </cell>
        </row>
        <row r="14">
          <cell r="B14">
            <v>21.425000000000001</v>
          </cell>
          <cell r="C14">
            <v>26.1</v>
          </cell>
          <cell r="D14">
            <v>19.100000000000001</v>
          </cell>
          <cell r="E14">
            <v>78.25</v>
          </cell>
          <cell r="F14">
            <v>92</v>
          </cell>
          <cell r="G14">
            <v>62</v>
          </cell>
          <cell r="H14">
            <v>28.8</v>
          </cell>
          <cell r="I14" t="str">
            <v>*</v>
          </cell>
          <cell r="J14">
            <v>43.2</v>
          </cell>
          <cell r="K14">
            <v>0.8</v>
          </cell>
        </row>
        <row r="15">
          <cell r="B15">
            <v>21.762499999999999</v>
          </cell>
          <cell r="C15">
            <v>25.5</v>
          </cell>
          <cell r="D15">
            <v>18.600000000000001</v>
          </cell>
          <cell r="E15">
            <v>76.916666666666671</v>
          </cell>
          <cell r="F15">
            <v>99</v>
          </cell>
          <cell r="G15">
            <v>63</v>
          </cell>
          <cell r="H15">
            <v>19.440000000000001</v>
          </cell>
          <cell r="I15" t="str">
            <v>*</v>
          </cell>
          <cell r="J15">
            <v>41.4</v>
          </cell>
          <cell r="K15">
            <v>33.200000000000003</v>
          </cell>
        </row>
        <row r="16">
          <cell r="B16">
            <v>20.795833333333334</v>
          </cell>
          <cell r="C16">
            <v>26</v>
          </cell>
          <cell r="D16">
            <v>18</v>
          </cell>
          <cell r="E16">
            <v>85.041666666666671</v>
          </cell>
          <cell r="F16">
            <v>100</v>
          </cell>
          <cell r="G16">
            <v>59</v>
          </cell>
          <cell r="H16">
            <v>22.68</v>
          </cell>
          <cell r="I16" t="str">
            <v>*</v>
          </cell>
          <cell r="J16">
            <v>47.88</v>
          </cell>
          <cell r="K16">
            <v>4.2</v>
          </cell>
        </row>
        <row r="17">
          <cell r="B17">
            <v>23.762499999999999</v>
          </cell>
          <cell r="C17">
            <v>31.2</v>
          </cell>
          <cell r="D17">
            <v>18.8</v>
          </cell>
          <cell r="E17">
            <v>70.375</v>
          </cell>
          <cell r="F17">
            <v>95</v>
          </cell>
          <cell r="G17">
            <v>33</v>
          </cell>
          <cell r="H17">
            <v>19.440000000000001</v>
          </cell>
          <cell r="I17" t="str">
            <v>*</v>
          </cell>
          <cell r="J17">
            <v>39.6</v>
          </cell>
          <cell r="K17">
            <v>0.4</v>
          </cell>
        </row>
        <row r="18">
          <cell r="B18">
            <v>25.7</v>
          </cell>
          <cell r="C18">
            <v>34.1</v>
          </cell>
          <cell r="D18">
            <v>19.399999999999999</v>
          </cell>
          <cell r="E18">
            <v>61.875</v>
          </cell>
          <cell r="F18">
            <v>95</v>
          </cell>
          <cell r="G18">
            <v>21</v>
          </cell>
          <cell r="H18">
            <v>14.76</v>
          </cell>
          <cell r="I18" t="str">
            <v>*</v>
          </cell>
          <cell r="J18">
            <v>25.92</v>
          </cell>
          <cell r="K18">
            <v>0</v>
          </cell>
        </row>
        <row r="19">
          <cell r="B19">
            <v>26.433333333333337</v>
          </cell>
          <cell r="C19">
            <v>35.200000000000003</v>
          </cell>
          <cell r="D19">
            <v>19.8</v>
          </cell>
          <cell r="E19">
            <v>56.666666666666664</v>
          </cell>
          <cell r="F19">
            <v>86</v>
          </cell>
          <cell r="G19">
            <v>16</v>
          </cell>
          <cell r="H19">
            <v>20.52</v>
          </cell>
          <cell r="I19" t="str">
            <v>*</v>
          </cell>
          <cell r="J19">
            <v>34.56</v>
          </cell>
          <cell r="K19">
            <v>0</v>
          </cell>
        </row>
        <row r="20">
          <cell r="B20">
            <v>27.237499999999997</v>
          </cell>
          <cell r="C20">
            <v>35.299999999999997</v>
          </cell>
          <cell r="D20">
            <v>20.7</v>
          </cell>
          <cell r="E20">
            <v>48.958333333333336</v>
          </cell>
          <cell r="F20">
            <v>76</v>
          </cell>
          <cell r="G20">
            <v>19</v>
          </cell>
          <cell r="H20">
            <v>22.32</v>
          </cell>
          <cell r="I20" t="str">
            <v>*</v>
          </cell>
          <cell r="J20">
            <v>33.119999999999997</v>
          </cell>
          <cell r="K20">
            <v>0</v>
          </cell>
        </row>
        <row r="21">
          <cell r="B21">
            <v>28.237499999999997</v>
          </cell>
          <cell r="C21">
            <v>34.9</v>
          </cell>
          <cell r="D21">
            <v>22</v>
          </cell>
          <cell r="E21">
            <v>44.333333333333336</v>
          </cell>
          <cell r="F21">
            <v>72</v>
          </cell>
          <cell r="G21">
            <v>21</v>
          </cell>
          <cell r="H21">
            <v>21.6</v>
          </cell>
          <cell r="I21" t="str">
            <v>*</v>
          </cell>
          <cell r="J21">
            <v>34.200000000000003</v>
          </cell>
          <cell r="K21">
            <v>0</v>
          </cell>
        </row>
        <row r="22">
          <cell r="B22">
            <v>24.75</v>
          </cell>
          <cell r="C22">
            <v>30.2</v>
          </cell>
          <cell r="D22">
            <v>18.399999999999999</v>
          </cell>
          <cell r="E22">
            <v>62.333333333333336</v>
          </cell>
          <cell r="F22">
            <v>99</v>
          </cell>
          <cell r="G22">
            <v>34</v>
          </cell>
          <cell r="H22">
            <v>33.119999999999997</v>
          </cell>
          <cell r="I22" t="str">
            <v>*</v>
          </cell>
          <cell r="J22">
            <v>80.64</v>
          </cell>
          <cell r="K22">
            <v>23.2</v>
          </cell>
        </row>
        <row r="23">
          <cell r="B23">
            <v>24.087500000000002</v>
          </cell>
          <cell r="C23">
            <v>33.799999999999997</v>
          </cell>
          <cell r="D23">
            <v>19.3</v>
          </cell>
          <cell r="E23">
            <v>67.708333333333329</v>
          </cell>
          <cell r="F23">
            <v>99</v>
          </cell>
          <cell r="G23">
            <v>27</v>
          </cell>
          <cell r="H23">
            <v>45.72</v>
          </cell>
          <cell r="I23" t="str">
            <v>*</v>
          </cell>
          <cell r="J23">
            <v>77.039999999999992</v>
          </cell>
          <cell r="K23">
            <v>1.2000000000000002</v>
          </cell>
        </row>
        <row r="24">
          <cell r="B24">
            <v>24.658333333333335</v>
          </cell>
          <cell r="C24">
            <v>33.4</v>
          </cell>
          <cell r="D24">
            <v>18.7</v>
          </cell>
          <cell r="E24">
            <v>65.916666666666671</v>
          </cell>
          <cell r="F24">
            <v>97</v>
          </cell>
          <cell r="G24">
            <v>34</v>
          </cell>
          <cell r="H24">
            <v>21.6</v>
          </cell>
          <cell r="I24" t="str">
            <v>*</v>
          </cell>
          <cell r="J24">
            <v>69.84</v>
          </cell>
          <cell r="K24">
            <v>7.8</v>
          </cell>
        </row>
        <row r="25">
          <cell r="B25">
            <v>21.624999999999996</v>
          </cell>
          <cell r="C25">
            <v>26.7</v>
          </cell>
          <cell r="D25">
            <v>18.899999999999999</v>
          </cell>
          <cell r="E25">
            <v>86.458333333333329</v>
          </cell>
          <cell r="F25">
            <v>100</v>
          </cell>
          <cell r="G25">
            <v>61</v>
          </cell>
          <cell r="H25">
            <v>24.48</v>
          </cell>
          <cell r="I25" t="str">
            <v>*</v>
          </cell>
          <cell r="J25">
            <v>42.480000000000004</v>
          </cell>
          <cell r="K25">
            <v>31.4</v>
          </cell>
        </row>
        <row r="26">
          <cell r="B26">
            <v>22.333333333333332</v>
          </cell>
          <cell r="C26">
            <v>27</v>
          </cell>
          <cell r="D26">
            <v>18.600000000000001</v>
          </cell>
          <cell r="E26">
            <v>86.208333333333329</v>
          </cell>
          <cell r="F26">
            <v>100</v>
          </cell>
          <cell r="G26">
            <v>61</v>
          </cell>
          <cell r="H26">
            <v>13.32</v>
          </cell>
          <cell r="I26" t="str">
            <v>*</v>
          </cell>
          <cell r="J26">
            <v>25.2</v>
          </cell>
          <cell r="K26">
            <v>1.2</v>
          </cell>
        </row>
        <row r="27">
          <cell r="B27">
            <v>23.912500000000005</v>
          </cell>
          <cell r="C27">
            <v>31.3</v>
          </cell>
          <cell r="D27">
            <v>19</v>
          </cell>
          <cell r="E27">
            <v>71.958333333333329</v>
          </cell>
          <cell r="F27">
            <v>100</v>
          </cell>
          <cell r="G27">
            <v>39</v>
          </cell>
          <cell r="H27">
            <v>16.559999999999999</v>
          </cell>
          <cell r="I27" t="str">
            <v>*</v>
          </cell>
          <cell r="J27">
            <v>34.56</v>
          </cell>
          <cell r="K27">
            <v>0</v>
          </cell>
        </row>
        <row r="28">
          <cell r="B28">
            <v>25.379166666666666</v>
          </cell>
          <cell r="C28">
            <v>33.9</v>
          </cell>
          <cell r="D28">
            <v>19.8</v>
          </cell>
          <cell r="E28">
            <v>61.708333333333336</v>
          </cell>
          <cell r="F28">
            <v>85</v>
          </cell>
          <cell r="G28">
            <v>26</v>
          </cell>
          <cell r="H28">
            <v>15.48</v>
          </cell>
          <cell r="I28" t="str">
            <v>*</v>
          </cell>
          <cell r="J28">
            <v>39.24</v>
          </cell>
          <cell r="K28">
            <v>0</v>
          </cell>
        </row>
        <row r="29">
          <cell r="B29">
            <v>26.712499999999995</v>
          </cell>
          <cell r="C29">
            <v>33.6</v>
          </cell>
          <cell r="D29">
            <v>19.5</v>
          </cell>
          <cell r="E29">
            <v>49.625</v>
          </cell>
          <cell r="F29">
            <v>76</v>
          </cell>
          <cell r="G29">
            <v>25</v>
          </cell>
          <cell r="H29">
            <v>20.52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25.166666666666668</v>
          </cell>
          <cell r="C30">
            <v>33.9</v>
          </cell>
          <cell r="D30">
            <v>18.3</v>
          </cell>
          <cell r="E30">
            <v>54.166666666666664</v>
          </cell>
          <cell r="F30">
            <v>79</v>
          </cell>
          <cell r="G30">
            <v>31</v>
          </cell>
          <cell r="H30">
            <v>25.92</v>
          </cell>
          <cell r="I30" t="str">
            <v>*</v>
          </cell>
          <cell r="J30">
            <v>48.6</v>
          </cell>
          <cell r="K30">
            <v>0</v>
          </cell>
        </row>
        <row r="31">
          <cell r="B31">
            <v>24.683333333333337</v>
          </cell>
          <cell r="C31">
            <v>33.200000000000003</v>
          </cell>
          <cell r="D31">
            <v>21</v>
          </cell>
          <cell r="E31">
            <v>69.5</v>
          </cell>
          <cell r="F31">
            <v>86</v>
          </cell>
          <cell r="G31">
            <v>34</v>
          </cell>
          <cell r="H31">
            <v>21.6</v>
          </cell>
          <cell r="I31" t="str">
            <v>*</v>
          </cell>
          <cell r="J31">
            <v>38.159999999999997</v>
          </cell>
          <cell r="K31">
            <v>0.6</v>
          </cell>
        </row>
        <row r="32">
          <cell r="B32">
            <v>22.795833333333324</v>
          </cell>
          <cell r="C32">
            <v>31.2</v>
          </cell>
          <cell r="D32">
            <v>19.2</v>
          </cell>
          <cell r="E32">
            <v>75.791666666666671</v>
          </cell>
          <cell r="F32">
            <v>93</v>
          </cell>
          <cell r="G32">
            <v>47</v>
          </cell>
          <cell r="H32">
            <v>26.28</v>
          </cell>
          <cell r="I32" t="str">
            <v>*</v>
          </cell>
          <cell r="J32">
            <v>52.2</v>
          </cell>
          <cell r="K32">
            <v>11.2</v>
          </cell>
        </row>
        <row r="33">
          <cell r="B33">
            <v>24.712499999999995</v>
          </cell>
          <cell r="C33">
            <v>31.7</v>
          </cell>
          <cell r="D33">
            <v>20</v>
          </cell>
          <cell r="E33">
            <v>73.708333333333329</v>
          </cell>
          <cell r="F33">
            <v>94</v>
          </cell>
          <cell r="G33">
            <v>44</v>
          </cell>
          <cell r="H33">
            <v>25.92</v>
          </cell>
          <cell r="I33" t="str">
            <v>*</v>
          </cell>
          <cell r="J33">
            <v>42.480000000000004</v>
          </cell>
          <cell r="K33">
            <v>5.3999999999999995</v>
          </cell>
        </row>
        <row r="34">
          <cell r="B34">
            <v>24.137499999999999</v>
          </cell>
          <cell r="C34">
            <v>30.6</v>
          </cell>
          <cell r="D34">
            <v>20.3</v>
          </cell>
          <cell r="E34">
            <v>73.916666666666671</v>
          </cell>
          <cell r="F34">
            <v>90</v>
          </cell>
          <cell r="G34">
            <v>49</v>
          </cell>
          <cell r="H34">
            <v>25.92</v>
          </cell>
          <cell r="I34" t="str">
            <v>*</v>
          </cell>
          <cell r="J34">
            <v>54</v>
          </cell>
          <cell r="K34">
            <v>0</v>
          </cell>
        </row>
        <row r="35">
          <cell r="B35">
            <v>23.337499999999991</v>
          </cell>
          <cell r="C35">
            <v>30.8</v>
          </cell>
          <cell r="D35">
            <v>20.100000000000001</v>
          </cell>
          <cell r="E35">
            <v>81.833333333333329</v>
          </cell>
          <cell r="F35">
            <v>100</v>
          </cell>
          <cell r="G35">
            <v>49</v>
          </cell>
          <cell r="H35">
            <v>29.52</v>
          </cell>
          <cell r="I35" t="str">
            <v>*</v>
          </cell>
          <cell r="J35">
            <v>47.88</v>
          </cell>
          <cell r="K35">
            <v>33.800000000000004</v>
          </cell>
        </row>
      </sheetData>
      <sheetData sheetId="10">
        <row r="5">
          <cell r="B5">
            <v>15.504166666666665</v>
          </cell>
        </row>
      </sheetData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26.013043478260872</v>
          </cell>
          <cell r="C5">
            <v>33.799999999999997</v>
          </cell>
          <cell r="D5">
            <v>19.3</v>
          </cell>
          <cell r="E5">
            <v>64.826086956521735</v>
          </cell>
          <cell r="F5">
            <v>92</v>
          </cell>
          <cell r="G5">
            <v>36</v>
          </cell>
          <cell r="H5">
            <v>11.879999999999999</v>
          </cell>
          <cell r="I5" t="str">
            <v>*</v>
          </cell>
          <cell r="J5">
            <v>25.92</v>
          </cell>
          <cell r="K5">
            <v>0</v>
          </cell>
        </row>
        <row r="6">
          <cell r="B6">
            <v>27.173913043478262</v>
          </cell>
          <cell r="C6">
            <v>35.700000000000003</v>
          </cell>
          <cell r="D6">
            <v>19.5</v>
          </cell>
          <cell r="E6">
            <v>61.521739130434781</v>
          </cell>
          <cell r="F6">
            <v>94</v>
          </cell>
          <cell r="G6">
            <v>28</v>
          </cell>
          <cell r="H6">
            <v>14.76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27.683333333333326</v>
          </cell>
          <cell r="C7">
            <v>35.299999999999997</v>
          </cell>
          <cell r="D7">
            <v>20.100000000000001</v>
          </cell>
          <cell r="E7">
            <v>57.833333333333336</v>
          </cell>
          <cell r="F7">
            <v>90</v>
          </cell>
          <cell r="G7">
            <v>28</v>
          </cell>
          <cell r="H7">
            <v>12.96</v>
          </cell>
          <cell r="I7" t="str">
            <v>*</v>
          </cell>
          <cell r="J7">
            <v>26.28</v>
          </cell>
          <cell r="K7">
            <v>0</v>
          </cell>
        </row>
        <row r="8">
          <cell r="B8">
            <v>27.674999999999997</v>
          </cell>
          <cell r="C8">
            <v>35.799999999999997</v>
          </cell>
          <cell r="D8">
            <v>19.899999999999999</v>
          </cell>
          <cell r="E8">
            <v>56.541666666666664</v>
          </cell>
          <cell r="F8">
            <v>92</v>
          </cell>
          <cell r="G8">
            <v>29</v>
          </cell>
          <cell r="H8">
            <v>9.3600000000000012</v>
          </cell>
          <cell r="I8" t="str">
            <v>*</v>
          </cell>
          <cell r="J8">
            <v>21.96</v>
          </cell>
          <cell r="K8">
            <v>0</v>
          </cell>
        </row>
        <row r="9">
          <cell r="B9">
            <v>28.533333333333331</v>
          </cell>
          <cell r="C9">
            <v>37.200000000000003</v>
          </cell>
          <cell r="D9">
            <v>21</v>
          </cell>
          <cell r="E9">
            <v>60.583333333333336</v>
          </cell>
          <cell r="F9">
            <v>92</v>
          </cell>
          <cell r="G9">
            <v>30</v>
          </cell>
          <cell r="H9">
            <v>14.4</v>
          </cell>
          <cell r="I9" t="str">
            <v>*</v>
          </cell>
          <cell r="J9">
            <v>42.12</v>
          </cell>
          <cell r="K9">
            <v>0</v>
          </cell>
        </row>
        <row r="10">
          <cell r="B10">
            <v>28.499999999999996</v>
          </cell>
          <cell r="C10">
            <v>37</v>
          </cell>
          <cell r="D10">
            <v>21.9</v>
          </cell>
          <cell r="E10">
            <v>61.875</v>
          </cell>
          <cell r="F10">
            <v>93</v>
          </cell>
          <cell r="G10">
            <v>31</v>
          </cell>
          <cell r="H10">
            <v>33.119999999999997</v>
          </cell>
          <cell r="I10" t="str">
            <v>*</v>
          </cell>
          <cell r="J10">
            <v>72.72</v>
          </cell>
          <cell r="K10">
            <v>0</v>
          </cell>
        </row>
        <row r="11">
          <cell r="B11">
            <v>23.441666666666663</v>
          </cell>
          <cell r="C11">
            <v>28.5</v>
          </cell>
          <cell r="D11">
            <v>19.899999999999999</v>
          </cell>
          <cell r="E11">
            <v>71.833333333333329</v>
          </cell>
          <cell r="F11">
            <v>96</v>
          </cell>
          <cell r="G11">
            <v>36</v>
          </cell>
          <cell r="H11">
            <v>12.24</v>
          </cell>
          <cell r="I11" t="str">
            <v>*</v>
          </cell>
          <cell r="J11">
            <v>36</v>
          </cell>
          <cell r="K11">
            <v>9.2000000000000011</v>
          </cell>
        </row>
        <row r="12">
          <cell r="B12">
            <v>24.695238095238096</v>
          </cell>
          <cell r="C12">
            <v>32.5</v>
          </cell>
          <cell r="D12">
            <v>17.600000000000001</v>
          </cell>
          <cell r="E12">
            <v>64.428571428571431</v>
          </cell>
          <cell r="F12">
            <v>91</v>
          </cell>
          <cell r="G12">
            <v>34</v>
          </cell>
          <cell r="H12">
            <v>12.24</v>
          </cell>
          <cell r="I12" t="str">
            <v>*</v>
          </cell>
          <cell r="J12">
            <v>35.28</v>
          </cell>
          <cell r="K12">
            <v>0</v>
          </cell>
        </row>
        <row r="13">
          <cell r="B13">
            <v>22.278260869565212</v>
          </cell>
          <cell r="C13">
            <v>26.1</v>
          </cell>
          <cell r="D13">
            <v>20.6</v>
          </cell>
          <cell r="E13">
            <v>87.869565217391298</v>
          </cell>
          <cell r="F13">
            <v>95</v>
          </cell>
          <cell r="G13">
            <v>61</v>
          </cell>
          <cell r="H13">
            <v>17.64</v>
          </cell>
          <cell r="I13" t="str">
            <v>*</v>
          </cell>
          <cell r="J13">
            <v>39.96</v>
          </cell>
          <cell r="K13">
            <v>14.600000000000001</v>
          </cell>
        </row>
        <row r="14">
          <cell r="B14">
            <v>23.204347826086959</v>
          </cell>
          <cell r="C14">
            <v>27.8</v>
          </cell>
          <cell r="D14">
            <v>20.100000000000001</v>
          </cell>
          <cell r="E14">
            <v>84.521739130434781</v>
          </cell>
          <cell r="F14">
            <v>97</v>
          </cell>
          <cell r="G14">
            <v>66</v>
          </cell>
          <cell r="H14">
            <v>15.48</v>
          </cell>
          <cell r="I14" t="str">
            <v>*</v>
          </cell>
          <cell r="J14">
            <v>32.76</v>
          </cell>
          <cell r="K14">
            <v>11</v>
          </cell>
        </row>
        <row r="15">
          <cell r="B15">
            <v>23.4</v>
          </cell>
          <cell r="C15">
            <v>27.6</v>
          </cell>
          <cell r="D15">
            <v>21.6</v>
          </cell>
          <cell r="E15">
            <v>86.45</v>
          </cell>
          <cell r="F15">
            <v>97</v>
          </cell>
          <cell r="G15">
            <v>60</v>
          </cell>
          <cell r="H15">
            <v>10.8</v>
          </cell>
          <cell r="I15" t="str">
            <v>*</v>
          </cell>
          <cell r="J15">
            <v>20.16</v>
          </cell>
          <cell r="K15">
            <v>2.2000000000000002</v>
          </cell>
        </row>
        <row r="16">
          <cell r="B16">
            <v>22.395652173913046</v>
          </cell>
          <cell r="C16">
            <v>25.5</v>
          </cell>
          <cell r="D16">
            <v>20.6</v>
          </cell>
          <cell r="E16">
            <v>89.217391304347828</v>
          </cell>
          <cell r="F16">
            <v>97</v>
          </cell>
          <cell r="G16">
            <v>73</v>
          </cell>
          <cell r="H16">
            <v>9.3600000000000012</v>
          </cell>
          <cell r="I16" t="str">
            <v>*</v>
          </cell>
          <cell r="J16">
            <v>20.88</v>
          </cell>
          <cell r="K16">
            <v>5.6000000000000005</v>
          </cell>
        </row>
        <row r="17">
          <cell r="B17">
            <v>24.636363636363637</v>
          </cell>
          <cell r="C17">
            <v>29.8</v>
          </cell>
          <cell r="D17">
            <v>21</v>
          </cell>
          <cell r="E17">
            <v>80.954545454545453</v>
          </cell>
          <cell r="F17">
            <v>97</v>
          </cell>
          <cell r="G17">
            <v>51</v>
          </cell>
          <cell r="H17">
            <v>8.2799999999999994</v>
          </cell>
          <cell r="I17" t="str">
            <v>*</v>
          </cell>
          <cell r="J17">
            <v>16.920000000000002</v>
          </cell>
          <cell r="K17">
            <v>0.8</v>
          </cell>
        </row>
        <row r="18">
          <cell r="B18">
            <v>27.368181818181824</v>
          </cell>
          <cell r="C18">
            <v>33.6</v>
          </cell>
          <cell r="D18">
            <v>22.1</v>
          </cell>
          <cell r="E18">
            <v>67.227272727272734</v>
          </cell>
          <cell r="F18">
            <v>93</v>
          </cell>
          <cell r="G18">
            <v>34</v>
          </cell>
          <cell r="H18">
            <v>13.68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27.941666666666666</v>
          </cell>
          <cell r="C19">
            <v>35.4</v>
          </cell>
          <cell r="D19">
            <v>22</v>
          </cell>
          <cell r="E19">
            <v>62.416666666666664</v>
          </cell>
          <cell r="F19">
            <v>83</v>
          </cell>
          <cell r="G19">
            <v>34</v>
          </cell>
          <cell r="H19">
            <v>13.68</v>
          </cell>
          <cell r="I19" t="str">
            <v>*</v>
          </cell>
          <cell r="J19">
            <v>28.8</v>
          </cell>
          <cell r="K19">
            <v>0</v>
          </cell>
        </row>
        <row r="20">
          <cell r="B20">
            <v>28.578260869565209</v>
          </cell>
          <cell r="C20">
            <v>36.9</v>
          </cell>
          <cell r="D20">
            <v>21.4</v>
          </cell>
          <cell r="E20">
            <v>57.478260869565219</v>
          </cell>
          <cell r="F20">
            <v>88</v>
          </cell>
          <cell r="G20">
            <v>26</v>
          </cell>
          <cell r="H20">
            <v>10.44</v>
          </cell>
          <cell r="I20" t="str">
            <v>*</v>
          </cell>
          <cell r="J20">
            <v>21.96</v>
          </cell>
          <cell r="K20">
            <v>0</v>
          </cell>
        </row>
        <row r="21">
          <cell r="B21">
            <v>28.991666666666664</v>
          </cell>
          <cell r="C21">
            <v>36.4</v>
          </cell>
          <cell r="D21">
            <v>22.2</v>
          </cell>
          <cell r="E21">
            <v>55.875</v>
          </cell>
          <cell r="F21">
            <v>82</v>
          </cell>
          <cell r="G21">
            <v>27</v>
          </cell>
          <cell r="H21">
            <v>10.44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27.742857142857144</v>
          </cell>
          <cell r="C22">
            <v>32.1</v>
          </cell>
          <cell r="D22">
            <v>24.8</v>
          </cell>
          <cell r="E22">
            <v>60.095238095238095</v>
          </cell>
          <cell r="F22">
            <v>71</v>
          </cell>
          <cell r="G22">
            <v>45</v>
          </cell>
          <cell r="H22">
            <v>17.64</v>
          </cell>
          <cell r="I22" t="str">
            <v>*</v>
          </cell>
          <cell r="J22">
            <v>38.880000000000003</v>
          </cell>
          <cell r="K22">
            <v>0</v>
          </cell>
        </row>
        <row r="23">
          <cell r="B23">
            <v>26.7</v>
          </cell>
          <cell r="C23">
            <v>33.299999999999997</v>
          </cell>
          <cell r="D23">
            <v>21.2</v>
          </cell>
          <cell r="E23">
            <v>63.708333333333336</v>
          </cell>
          <cell r="F23">
            <v>88</v>
          </cell>
          <cell r="G23">
            <v>39</v>
          </cell>
          <cell r="H23">
            <v>8.64</v>
          </cell>
          <cell r="I23" t="str">
            <v>*</v>
          </cell>
          <cell r="J23">
            <v>26.28</v>
          </cell>
          <cell r="K23">
            <v>0</v>
          </cell>
        </row>
        <row r="24">
          <cell r="B24">
            <v>27.34545454545454</v>
          </cell>
          <cell r="C24">
            <v>36.200000000000003</v>
          </cell>
          <cell r="D24">
            <v>20.6</v>
          </cell>
          <cell r="E24">
            <v>68.318181818181813</v>
          </cell>
          <cell r="F24">
            <v>95</v>
          </cell>
          <cell r="G24">
            <v>33</v>
          </cell>
          <cell r="H24">
            <v>18</v>
          </cell>
          <cell r="I24" t="str">
            <v>*</v>
          </cell>
          <cell r="J24">
            <v>42.12</v>
          </cell>
          <cell r="K24">
            <v>0</v>
          </cell>
        </row>
        <row r="25">
          <cell r="B25">
            <v>24.279166666666669</v>
          </cell>
          <cell r="C25">
            <v>28.5</v>
          </cell>
          <cell r="D25">
            <v>21.1</v>
          </cell>
          <cell r="E25">
            <v>85.083333333333329</v>
          </cell>
          <cell r="F25">
            <v>98</v>
          </cell>
          <cell r="G25">
            <v>54</v>
          </cell>
          <cell r="H25">
            <v>13.32</v>
          </cell>
          <cell r="I25" t="str">
            <v>*</v>
          </cell>
          <cell r="J25">
            <v>44.64</v>
          </cell>
          <cell r="K25">
            <v>47</v>
          </cell>
        </row>
        <row r="26">
          <cell r="B26">
            <v>25.327272727272728</v>
          </cell>
          <cell r="C26">
            <v>30.7</v>
          </cell>
          <cell r="D26">
            <v>21.4</v>
          </cell>
          <cell r="E26">
            <v>78.818181818181813</v>
          </cell>
          <cell r="F26">
            <v>97</v>
          </cell>
          <cell r="G26">
            <v>52</v>
          </cell>
          <cell r="H26">
            <v>9.7200000000000006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25.908333333333331</v>
          </cell>
          <cell r="C27">
            <v>33.200000000000003</v>
          </cell>
          <cell r="D27">
            <v>19.7</v>
          </cell>
          <cell r="E27">
            <v>71.125</v>
          </cell>
          <cell r="F27">
            <v>97</v>
          </cell>
          <cell r="G27">
            <v>36</v>
          </cell>
          <cell r="H27">
            <v>9</v>
          </cell>
          <cell r="I27" t="str">
            <v>*</v>
          </cell>
          <cell r="J27">
            <v>20.52</v>
          </cell>
          <cell r="K27">
            <v>0</v>
          </cell>
        </row>
        <row r="28">
          <cell r="B28">
            <v>27.408333333333328</v>
          </cell>
          <cell r="C28">
            <v>35.299999999999997</v>
          </cell>
          <cell r="D28">
            <v>20.7</v>
          </cell>
          <cell r="E28">
            <v>62.166666666666664</v>
          </cell>
          <cell r="F28">
            <v>93</v>
          </cell>
          <cell r="G28">
            <v>31</v>
          </cell>
          <cell r="H28">
            <v>11.16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27.881818181818179</v>
          </cell>
          <cell r="C29">
            <v>36.4</v>
          </cell>
          <cell r="D29">
            <v>19.899999999999999</v>
          </cell>
          <cell r="E29">
            <v>58.227272727272727</v>
          </cell>
          <cell r="F29">
            <v>93</v>
          </cell>
          <cell r="G29">
            <v>28</v>
          </cell>
          <cell r="H29">
            <v>9.3600000000000012</v>
          </cell>
          <cell r="I29" t="str">
            <v>*</v>
          </cell>
          <cell r="J29">
            <v>28.8</v>
          </cell>
          <cell r="K29">
            <v>0</v>
          </cell>
        </row>
        <row r="30">
          <cell r="B30">
            <v>27.321739130434786</v>
          </cell>
          <cell r="C30">
            <v>36.200000000000003</v>
          </cell>
          <cell r="D30">
            <v>20.2</v>
          </cell>
          <cell r="E30">
            <v>67.826086956521735</v>
          </cell>
          <cell r="F30">
            <v>95</v>
          </cell>
          <cell r="G30">
            <v>34</v>
          </cell>
          <cell r="H30">
            <v>10.8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25.929166666666671</v>
          </cell>
          <cell r="C31">
            <v>34.5</v>
          </cell>
          <cell r="D31">
            <v>20.6</v>
          </cell>
          <cell r="E31">
            <v>76.916666666666671</v>
          </cell>
          <cell r="F31">
            <v>96</v>
          </cell>
          <cell r="G31">
            <v>41</v>
          </cell>
          <cell r="H31">
            <v>18</v>
          </cell>
          <cell r="I31" t="str">
            <v>*</v>
          </cell>
          <cell r="J31">
            <v>51.12</v>
          </cell>
          <cell r="K31">
            <v>7.4</v>
          </cell>
        </row>
        <row r="32">
          <cell r="B32">
            <v>25.658333333333342</v>
          </cell>
          <cell r="C32">
            <v>32.9</v>
          </cell>
          <cell r="D32">
            <v>21</v>
          </cell>
          <cell r="E32">
            <v>74.416666666666671</v>
          </cell>
          <cell r="F32">
            <v>92</v>
          </cell>
          <cell r="G32">
            <v>49</v>
          </cell>
          <cell r="H32">
            <v>11.520000000000001</v>
          </cell>
          <cell r="I32" t="str">
            <v>*</v>
          </cell>
          <cell r="J32">
            <v>29.52</v>
          </cell>
          <cell r="K32">
            <v>0</v>
          </cell>
        </row>
        <row r="33">
          <cell r="B33">
            <v>27.104166666666671</v>
          </cell>
          <cell r="C33">
            <v>33</v>
          </cell>
          <cell r="D33">
            <v>22.1</v>
          </cell>
          <cell r="E33">
            <v>71.041666666666671</v>
          </cell>
          <cell r="F33">
            <v>96</v>
          </cell>
          <cell r="G33">
            <v>42</v>
          </cell>
          <cell r="H33">
            <v>14.04</v>
          </cell>
          <cell r="I33" t="str">
            <v>*</v>
          </cell>
          <cell r="J33">
            <v>25.92</v>
          </cell>
          <cell r="K33">
            <v>1.5999999999999999</v>
          </cell>
        </row>
        <row r="34">
          <cell r="B34">
            <v>27.708695652173912</v>
          </cell>
          <cell r="C34">
            <v>35</v>
          </cell>
          <cell r="D34">
            <v>20.9</v>
          </cell>
          <cell r="E34">
            <v>67.956521739130437</v>
          </cell>
          <cell r="F34">
            <v>94</v>
          </cell>
          <cell r="G34">
            <v>39</v>
          </cell>
          <cell r="H34">
            <v>16.2</v>
          </cell>
          <cell r="I34" t="str">
            <v>*</v>
          </cell>
          <cell r="J34">
            <v>36.36</v>
          </cell>
          <cell r="K34">
            <v>0</v>
          </cell>
        </row>
        <row r="35">
          <cell r="B35">
            <v>26.290909090909096</v>
          </cell>
          <cell r="C35">
            <v>33.1</v>
          </cell>
          <cell r="D35">
            <v>20.100000000000001</v>
          </cell>
          <cell r="E35">
            <v>74.590909090909093</v>
          </cell>
          <cell r="F35">
            <v>90</v>
          </cell>
          <cell r="G35">
            <v>46</v>
          </cell>
          <cell r="H35">
            <v>23.040000000000003</v>
          </cell>
          <cell r="I35" t="str">
            <v>*</v>
          </cell>
          <cell r="J35">
            <v>53.64</v>
          </cell>
          <cell r="K35">
            <v>0.4</v>
          </cell>
        </row>
      </sheetData>
      <sheetData sheetId="10">
        <row r="5">
          <cell r="B5">
            <v>17.824999999999999</v>
          </cell>
        </row>
      </sheetData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25.087499999999995</v>
          </cell>
          <cell r="C24">
            <v>33.6</v>
          </cell>
          <cell r="D24">
            <v>19.8</v>
          </cell>
          <cell r="E24">
            <v>73.291666666666671</v>
          </cell>
          <cell r="F24">
            <v>94</v>
          </cell>
          <cell r="G24">
            <v>37</v>
          </cell>
          <cell r="H24">
            <v>20.88</v>
          </cell>
          <cell r="I24" t="str">
            <v>*</v>
          </cell>
          <cell r="J24">
            <v>46.440000000000005</v>
          </cell>
          <cell r="K24">
            <v>2.6</v>
          </cell>
        </row>
        <row r="25">
          <cell r="B25">
            <v>22.820833333333336</v>
          </cell>
          <cell r="C25">
            <v>28.9</v>
          </cell>
          <cell r="D25">
            <v>19.100000000000001</v>
          </cell>
          <cell r="E25">
            <v>75.125</v>
          </cell>
          <cell r="F25">
            <v>98</v>
          </cell>
          <cell r="G25">
            <v>34</v>
          </cell>
          <cell r="H25">
            <v>14.4</v>
          </cell>
          <cell r="I25" t="str">
            <v>*</v>
          </cell>
          <cell r="J25">
            <v>31.319999999999997</v>
          </cell>
          <cell r="K25">
            <v>2.2000000000000002</v>
          </cell>
        </row>
        <row r="26">
          <cell r="B26">
            <v>22.316666666666663</v>
          </cell>
          <cell r="C26">
            <v>30.3</v>
          </cell>
          <cell r="D26">
            <v>16.100000000000001</v>
          </cell>
          <cell r="E26">
            <v>62.625</v>
          </cell>
          <cell r="F26">
            <v>87</v>
          </cell>
          <cell r="G26">
            <v>31</v>
          </cell>
          <cell r="H26">
            <v>10.8</v>
          </cell>
          <cell r="I26" t="str">
            <v>*</v>
          </cell>
          <cell r="J26">
            <v>25.56</v>
          </cell>
          <cell r="K26">
            <v>0</v>
          </cell>
        </row>
        <row r="27">
          <cell r="B27">
            <v>23.791666666666668</v>
          </cell>
          <cell r="C27">
            <v>31.8</v>
          </cell>
          <cell r="D27">
            <v>16.2</v>
          </cell>
          <cell r="E27">
            <v>59.416666666666664</v>
          </cell>
          <cell r="F27">
            <v>92</v>
          </cell>
          <cell r="G27">
            <v>26</v>
          </cell>
          <cell r="H27">
            <v>11.16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26.270833333333332</v>
          </cell>
          <cell r="C28">
            <v>33</v>
          </cell>
          <cell r="D28">
            <v>19.600000000000001</v>
          </cell>
          <cell r="E28">
            <v>46.916666666666664</v>
          </cell>
          <cell r="F28">
            <v>72</v>
          </cell>
          <cell r="G28">
            <v>24</v>
          </cell>
          <cell r="H28">
            <v>10.08</v>
          </cell>
          <cell r="I28" t="str">
            <v>*</v>
          </cell>
          <cell r="J28">
            <v>34.92</v>
          </cell>
          <cell r="K28">
            <v>0</v>
          </cell>
        </row>
        <row r="29">
          <cell r="B29">
            <v>27.487500000000001</v>
          </cell>
          <cell r="C29">
            <v>33.9</v>
          </cell>
          <cell r="D29">
            <v>20.6</v>
          </cell>
          <cell r="E29">
            <v>41.125</v>
          </cell>
          <cell r="F29">
            <v>68</v>
          </cell>
          <cell r="G29">
            <v>18</v>
          </cell>
          <cell r="H29">
            <v>14.76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27.508333333333329</v>
          </cell>
          <cell r="C30">
            <v>36</v>
          </cell>
          <cell r="D30">
            <v>19.3</v>
          </cell>
          <cell r="E30">
            <v>40.166666666666664</v>
          </cell>
          <cell r="F30">
            <v>63</v>
          </cell>
          <cell r="G30">
            <v>23</v>
          </cell>
          <cell r="H30">
            <v>21.240000000000002</v>
          </cell>
          <cell r="I30" t="str">
            <v>*</v>
          </cell>
          <cell r="J30">
            <v>44.28</v>
          </cell>
          <cell r="K30">
            <v>0</v>
          </cell>
        </row>
        <row r="31">
          <cell r="B31">
            <v>23.700000000000006</v>
          </cell>
          <cell r="C31">
            <v>29</v>
          </cell>
          <cell r="D31">
            <v>18</v>
          </cell>
          <cell r="E31">
            <v>69.583333333333329</v>
          </cell>
          <cell r="F31">
            <v>96</v>
          </cell>
          <cell r="G31">
            <v>40</v>
          </cell>
          <cell r="H31">
            <v>24.12</v>
          </cell>
          <cell r="I31" t="str">
            <v>*</v>
          </cell>
          <cell r="J31">
            <v>53.64</v>
          </cell>
          <cell r="K31">
            <v>8.7999999999999989</v>
          </cell>
        </row>
        <row r="32">
          <cell r="B32">
            <v>25.891666666666666</v>
          </cell>
          <cell r="C32">
            <v>33.6</v>
          </cell>
          <cell r="D32">
            <v>19.2</v>
          </cell>
          <cell r="E32">
            <v>64.5</v>
          </cell>
          <cell r="F32">
            <v>95</v>
          </cell>
          <cell r="G32">
            <v>33</v>
          </cell>
          <cell r="H32">
            <v>12.24</v>
          </cell>
          <cell r="I32" t="str">
            <v>*</v>
          </cell>
          <cell r="J32">
            <v>28.44</v>
          </cell>
          <cell r="K32">
            <v>0</v>
          </cell>
        </row>
        <row r="33">
          <cell r="B33">
            <v>25.204166666666669</v>
          </cell>
          <cell r="C33">
            <v>32.9</v>
          </cell>
          <cell r="D33">
            <v>19</v>
          </cell>
          <cell r="E33">
            <v>68.583333333333329</v>
          </cell>
          <cell r="F33">
            <v>94</v>
          </cell>
          <cell r="G33">
            <v>46</v>
          </cell>
          <cell r="H33">
            <v>19.440000000000001</v>
          </cell>
          <cell r="I33" t="str">
            <v>*</v>
          </cell>
          <cell r="J33">
            <v>47.16</v>
          </cell>
          <cell r="K33">
            <v>6.8</v>
          </cell>
        </row>
        <row r="34">
          <cell r="B34">
            <v>26.083333333333332</v>
          </cell>
          <cell r="C34">
            <v>34.6</v>
          </cell>
          <cell r="D34">
            <v>19.7</v>
          </cell>
          <cell r="E34">
            <v>69.625</v>
          </cell>
          <cell r="F34">
            <v>95</v>
          </cell>
          <cell r="G34">
            <v>39</v>
          </cell>
          <cell r="H34">
            <v>21.240000000000002</v>
          </cell>
          <cell r="I34" t="str">
            <v>*</v>
          </cell>
          <cell r="J34">
            <v>56.88</v>
          </cell>
          <cell r="K34">
            <v>0</v>
          </cell>
        </row>
        <row r="35">
          <cell r="B35">
            <v>20.2</v>
          </cell>
          <cell r="C35">
            <v>27.6</v>
          </cell>
          <cell r="D35">
            <v>13.3</v>
          </cell>
          <cell r="E35">
            <v>85.333333333333329</v>
          </cell>
          <cell r="F35">
            <v>96</v>
          </cell>
          <cell r="G35">
            <v>61</v>
          </cell>
          <cell r="H35">
            <v>26.64</v>
          </cell>
          <cell r="I35" t="str">
            <v>*</v>
          </cell>
          <cell r="J35">
            <v>56.519999999999996</v>
          </cell>
          <cell r="K35">
            <v>12.799999999999999</v>
          </cell>
        </row>
      </sheetData>
      <sheetData sheetId="10">
        <row r="5">
          <cell r="B5">
            <v>13.920833333333333</v>
          </cell>
        </row>
      </sheetData>
      <sheetData sheetId="11"/>
      <sheetData sheetId="12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1">
        <row r="5">
          <cell r="B5" t="str">
            <v>*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21.029166666666665</v>
          </cell>
          <cell r="C26">
            <v>29.4</v>
          </cell>
          <cell r="D26">
            <v>13.1</v>
          </cell>
          <cell r="E26">
            <v>66.458333333333329</v>
          </cell>
          <cell r="F26">
            <v>93</v>
          </cell>
          <cell r="G26">
            <v>32</v>
          </cell>
          <cell r="H26">
            <v>6.84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22.845833333333331</v>
          </cell>
          <cell r="C27">
            <v>32</v>
          </cell>
          <cell r="D27">
            <v>13.9</v>
          </cell>
          <cell r="E27">
            <v>60.25</v>
          </cell>
          <cell r="F27">
            <v>93</v>
          </cell>
          <cell r="G27">
            <v>23</v>
          </cell>
          <cell r="H27">
            <v>9.3600000000000012</v>
          </cell>
          <cell r="I27" t="str">
            <v>*</v>
          </cell>
          <cell r="J27">
            <v>18</v>
          </cell>
          <cell r="K27">
            <v>0</v>
          </cell>
        </row>
        <row r="28">
          <cell r="B28">
            <v>24.533333333333342</v>
          </cell>
          <cell r="C28">
            <v>33.6</v>
          </cell>
          <cell r="D28">
            <v>16.100000000000001</v>
          </cell>
          <cell r="E28">
            <v>50.291666666666664</v>
          </cell>
          <cell r="F28">
            <v>83</v>
          </cell>
          <cell r="G28">
            <v>19</v>
          </cell>
          <cell r="H28">
            <v>10.8</v>
          </cell>
          <cell r="I28" t="str">
            <v>*</v>
          </cell>
          <cell r="J28">
            <v>22.68</v>
          </cell>
          <cell r="K28">
            <v>0</v>
          </cell>
        </row>
        <row r="29">
          <cell r="B29">
            <v>24.95</v>
          </cell>
          <cell r="C29">
            <v>34.1</v>
          </cell>
          <cell r="D29">
            <v>15</v>
          </cell>
          <cell r="E29">
            <v>45.708333333333336</v>
          </cell>
          <cell r="F29">
            <v>84</v>
          </cell>
          <cell r="G29">
            <v>18</v>
          </cell>
          <cell r="H29">
            <v>11.520000000000001</v>
          </cell>
          <cell r="I29" t="str">
            <v>*</v>
          </cell>
          <cell r="J29">
            <v>32.04</v>
          </cell>
          <cell r="K29">
            <v>0</v>
          </cell>
        </row>
        <row r="30">
          <cell r="B30">
            <v>25.991666666666674</v>
          </cell>
          <cell r="C30">
            <v>35.9</v>
          </cell>
          <cell r="D30">
            <v>16.100000000000001</v>
          </cell>
          <cell r="E30">
            <v>46.208333333333336</v>
          </cell>
          <cell r="F30">
            <v>84</v>
          </cell>
          <cell r="G30">
            <v>17</v>
          </cell>
          <cell r="H30">
            <v>20.52</v>
          </cell>
          <cell r="I30" t="str">
            <v>*</v>
          </cell>
          <cell r="J30">
            <v>47.16</v>
          </cell>
          <cell r="K30">
            <v>0</v>
          </cell>
        </row>
        <row r="31">
          <cell r="B31">
            <v>23.545833333333338</v>
          </cell>
          <cell r="C31">
            <v>29.3</v>
          </cell>
          <cell r="D31">
            <v>18.3</v>
          </cell>
          <cell r="E31">
            <v>68.416666666666671</v>
          </cell>
          <cell r="F31">
            <v>92</v>
          </cell>
          <cell r="G31">
            <v>41</v>
          </cell>
          <cell r="H31">
            <v>16.2</v>
          </cell>
          <cell r="I31" t="str">
            <v>*</v>
          </cell>
          <cell r="J31">
            <v>43.2</v>
          </cell>
          <cell r="K31">
            <v>5.6000000000000005</v>
          </cell>
        </row>
        <row r="32">
          <cell r="B32">
            <v>24.429166666666664</v>
          </cell>
          <cell r="C32">
            <v>34.1</v>
          </cell>
          <cell r="D32">
            <v>17.3</v>
          </cell>
          <cell r="E32">
            <v>69.333333333333329</v>
          </cell>
          <cell r="F32">
            <v>100</v>
          </cell>
          <cell r="G32">
            <v>28</v>
          </cell>
          <cell r="H32">
            <v>15.120000000000001</v>
          </cell>
          <cell r="I32" t="str">
            <v>*</v>
          </cell>
          <cell r="J32">
            <v>31.319999999999997</v>
          </cell>
          <cell r="K32">
            <v>5</v>
          </cell>
        </row>
        <row r="33">
          <cell r="B33">
            <v>22.825000000000003</v>
          </cell>
          <cell r="C33">
            <v>29.1</v>
          </cell>
          <cell r="D33">
            <v>18.8</v>
          </cell>
          <cell r="E33">
            <v>82.125</v>
          </cell>
          <cell r="F33">
            <v>100</v>
          </cell>
          <cell r="G33">
            <v>57</v>
          </cell>
          <cell r="H33">
            <v>14.04</v>
          </cell>
          <cell r="I33" t="str">
            <v>*</v>
          </cell>
          <cell r="J33">
            <v>39.96</v>
          </cell>
          <cell r="K33">
            <v>23.4</v>
          </cell>
        </row>
        <row r="34">
          <cell r="B34">
            <v>25.195833333333329</v>
          </cell>
          <cell r="C34">
            <v>34.5</v>
          </cell>
          <cell r="D34">
            <v>18.7</v>
          </cell>
          <cell r="E34">
            <v>71.666666666666671</v>
          </cell>
          <cell r="F34">
            <v>100</v>
          </cell>
          <cell r="G34">
            <v>36</v>
          </cell>
          <cell r="H34">
            <v>18.36</v>
          </cell>
          <cell r="I34" t="str">
            <v>*</v>
          </cell>
          <cell r="J34">
            <v>43.2</v>
          </cell>
          <cell r="K34">
            <v>0</v>
          </cell>
        </row>
        <row r="35">
          <cell r="B35">
            <v>19.44166666666667</v>
          </cell>
          <cell r="C35">
            <v>27.9</v>
          </cell>
          <cell r="D35">
            <v>12</v>
          </cell>
          <cell r="E35">
            <v>83.833333333333329</v>
          </cell>
          <cell r="F35">
            <v>100</v>
          </cell>
          <cell r="G35">
            <v>60</v>
          </cell>
          <cell r="H35">
            <v>13.68</v>
          </cell>
          <cell r="I35" t="str">
            <v>*</v>
          </cell>
          <cell r="J35">
            <v>42.12</v>
          </cell>
          <cell r="K35">
            <v>29.599999999999998</v>
          </cell>
        </row>
      </sheetData>
      <sheetData sheetId="10">
        <row r="5">
          <cell r="B5">
            <v>13.429166666666667</v>
          </cell>
        </row>
      </sheetData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21.450000000000003</v>
          </cell>
          <cell r="C5">
            <v>29.4</v>
          </cell>
          <cell r="D5">
            <v>16.7</v>
          </cell>
          <cell r="E5">
            <v>83.041666666666671</v>
          </cell>
          <cell r="F5">
            <v>100</v>
          </cell>
          <cell r="G5">
            <v>50</v>
          </cell>
          <cell r="H5">
            <v>11.16</v>
          </cell>
          <cell r="I5" t="str">
            <v>*</v>
          </cell>
          <cell r="J5">
            <v>23.400000000000002</v>
          </cell>
          <cell r="K5">
            <v>0</v>
          </cell>
        </row>
        <row r="6">
          <cell r="B6">
            <v>24.275000000000006</v>
          </cell>
          <cell r="C6">
            <v>31.8</v>
          </cell>
          <cell r="D6">
            <v>17.899999999999999</v>
          </cell>
          <cell r="E6">
            <v>72.416666666666671</v>
          </cell>
          <cell r="F6">
            <v>99</v>
          </cell>
          <cell r="G6">
            <v>41</v>
          </cell>
          <cell r="H6">
            <v>12.24</v>
          </cell>
          <cell r="I6" t="str">
            <v>*</v>
          </cell>
          <cell r="J6">
            <v>30.240000000000002</v>
          </cell>
          <cell r="K6">
            <v>0</v>
          </cell>
        </row>
        <row r="7">
          <cell r="B7">
            <v>24.833333333333332</v>
          </cell>
          <cell r="C7">
            <v>31.3</v>
          </cell>
          <cell r="D7">
            <v>18.7</v>
          </cell>
          <cell r="E7">
            <v>55.375</v>
          </cell>
          <cell r="F7">
            <v>84</v>
          </cell>
          <cell r="G7">
            <v>27</v>
          </cell>
          <cell r="H7">
            <v>9.3600000000000012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25.216666666666669</v>
          </cell>
          <cell r="C8">
            <v>33.6</v>
          </cell>
          <cell r="D8">
            <v>16.3</v>
          </cell>
          <cell r="E8">
            <v>47.916666666666664</v>
          </cell>
          <cell r="F8">
            <v>82</v>
          </cell>
          <cell r="G8">
            <v>29</v>
          </cell>
          <cell r="H8">
            <v>9.3600000000000012</v>
          </cell>
          <cell r="I8" t="str">
            <v>*</v>
          </cell>
          <cell r="J8">
            <v>25.56</v>
          </cell>
          <cell r="K8">
            <v>0</v>
          </cell>
        </row>
        <row r="9">
          <cell r="B9">
            <v>23.524999999999995</v>
          </cell>
          <cell r="C9">
            <v>28.2</v>
          </cell>
          <cell r="D9">
            <v>19.7</v>
          </cell>
          <cell r="E9">
            <v>75.208333333333329</v>
          </cell>
          <cell r="F9">
            <v>100</v>
          </cell>
          <cell r="G9">
            <v>43</v>
          </cell>
          <cell r="H9">
            <v>19.079999999999998</v>
          </cell>
          <cell r="I9" t="str">
            <v>*</v>
          </cell>
          <cell r="J9">
            <v>61.2</v>
          </cell>
          <cell r="K9">
            <v>19.2</v>
          </cell>
        </row>
        <row r="10">
          <cell r="B10">
            <v>21.412499999999994</v>
          </cell>
          <cell r="C10">
            <v>32.1</v>
          </cell>
          <cell r="D10">
            <v>18.399999999999999</v>
          </cell>
          <cell r="E10">
            <v>88.416666666666671</v>
          </cell>
          <cell r="F10">
            <v>100</v>
          </cell>
          <cell r="G10">
            <v>49</v>
          </cell>
          <cell r="H10">
            <v>27</v>
          </cell>
          <cell r="I10" t="str">
            <v>*</v>
          </cell>
          <cell r="J10">
            <v>50.76</v>
          </cell>
          <cell r="K10">
            <v>10.6</v>
          </cell>
        </row>
        <row r="11">
          <cell r="B11">
            <v>19.845833333333335</v>
          </cell>
          <cell r="C11">
            <v>24.9</v>
          </cell>
          <cell r="D11">
            <v>15.3</v>
          </cell>
          <cell r="E11">
            <v>75.125</v>
          </cell>
          <cell r="F11">
            <v>100</v>
          </cell>
          <cell r="G11">
            <v>44</v>
          </cell>
          <cell r="H11">
            <v>17.64</v>
          </cell>
          <cell r="I11" t="str">
            <v>*</v>
          </cell>
          <cell r="J11">
            <v>32.4</v>
          </cell>
          <cell r="K11">
            <v>0.2</v>
          </cell>
        </row>
        <row r="12">
          <cell r="B12">
            <v>21.25</v>
          </cell>
          <cell r="C12">
            <v>31</v>
          </cell>
          <cell r="D12">
            <v>13.6</v>
          </cell>
          <cell r="E12">
            <v>66.208333333333329</v>
          </cell>
          <cell r="F12">
            <v>96</v>
          </cell>
          <cell r="G12">
            <v>31</v>
          </cell>
          <cell r="H12">
            <v>12.24</v>
          </cell>
          <cell r="I12" t="str">
            <v>*</v>
          </cell>
          <cell r="J12">
            <v>30.96</v>
          </cell>
          <cell r="K12">
            <v>0</v>
          </cell>
        </row>
        <row r="13">
          <cell r="B13">
            <v>23.450000000000003</v>
          </cell>
          <cell r="C13">
            <v>29.4</v>
          </cell>
          <cell r="D13">
            <v>18.2</v>
          </cell>
          <cell r="E13">
            <v>71.083333333333329</v>
          </cell>
          <cell r="F13">
            <v>91</v>
          </cell>
          <cell r="G13">
            <v>50</v>
          </cell>
          <cell r="H13">
            <v>14.76</v>
          </cell>
          <cell r="I13" t="str">
            <v>*</v>
          </cell>
          <cell r="J13">
            <v>37.440000000000005</v>
          </cell>
          <cell r="K13">
            <v>0.6</v>
          </cell>
        </row>
        <row r="14">
          <cell r="B14">
            <v>23.429166666666664</v>
          </cell>
          <cell r="C14">
            <v>29.5</v>
          </cell>
          <cell r="D14">
            <v>18.7</v>
          </cell>
          <cell r="E14">
            <v>72.625</v>
          </cell>
          <cell r="F14">
            <v>89</v>
          </cell>
          <cell r="G14">
            <v>54</v>
          </cell>
          <cell r="H14">
            <v>18</v>
          </cell>
          <cell r="I14" t="str">
            <v>*</v>
          </cell>
          <cell r="J14">
            <v>36.36</v>
          </cell>
          <cell r="K14">
            <v>0</v>
          </cell>
        </row>
        <row r="15">
          <cell r="B15">
            <v>20.666666666666664</v>
          </cell>
          <cell r="C15">
            <v>25.2</v>
          </cell>
          <cell r="D15">
            <v>17.600000000000001</v>
          </cell>
          <cell r="E15">
            <v>87.958333333333329</v>
          </cell>
          <cell r="F15">
            <v>99</v>
          </cell>
          <cell r="G15">
            <v>74</v>
          </cell>
          <cell r="H15">
            <v>12.6</v>
          </cell>
          <cell r="I15" t="str">
            <v>*</v>
          </cell>
          <cell r="J15">
            <v>31.319999999999997</v>
          </cell>
          <cell r="K15">
            <v>15.599999999999998</v>
          </cell>
        </row>
        <row r="16">
          <cell r="B16">
            <v>19.279166666666665</v>
          </cell>
          <cell r="C16">
            <v>24.9</v>
          </cell>
          <cell r="D16">
            <v>16.100000000000001</v>
          </cell>
          <cell r="E16">
            <v>92.375</v>
          </cell>
          <cell r="F16">
            <v>99</v>
          </cell>
          <cell r="G16">
            <v>73</v>
          </cell>
          <cell r="H16">
            <v>14.76</v>
          </cell>
          <cell r="I16" t="str">
            <v>*</v>
          </cell>
          <cell r="J16">
            <v>138.96</v>
          </cell>
          <cell r="K16">
            <v>8.5999999999999979</v>
          </cell>
        </row>
        <row r="17">
          <cell r="B17">
            <v>21.991666666666664</v>
          </cell>
          <cell r="C17">
            <v>28.9</v>
          </cell>
          <cell r="D17">
            <v>17.7</v>
          </cell>
          <cell r="E17">
            <v>89.125</v>
          </cell>
          <cell r="F17">
            <v>100</v>
          </cell>
          <cell r="G17">
            <v>62</v>
          </cell>
          <cell r="H17">
            <v>23.040000000000003</v>
          </cell>
          <cell r="I17" t="str">
            <v>*</v>
          </cell>
          <cell r="J17">
            <v>64.44</v>
          </cell>
          <cell r="K17">
            <v>14.600000000000001</v>
          </cell>
        </row>
        <row r="18">
          <cell r="B18">
            <v>23.029166666666669</v>
          </cell>
          <cell r="C18">
            <v>28</v>
          </cell>
          <cell r="D18">
            <v>20</v>
          </cell>
          <cell r="E18">
            <v>85.75</v>
          </cell>
          <cell r="F18">
            <v>98</v>
          </cell>
          <cell r="G18">
            <v>63</v>
          </cell>
          <cell r="H18">
            <v>11.879999999999999</v>
          </cell>
          <cell r="I18" t="str">
            <v>*</v>
          </cell>
          <cell r="J18">
            <v>28.44</v>
          </cell>
          <cell r="K18">
            <v>0.2</v>
          </cell>
        </row>
        <row r="19">
          <cell r="B19">
            <v>22.116666666666664</v>
          </cell>
          <cell r="C19">
            <v>25.5</v>
          </cell>
          <cell r="D19">
            <v>20.3</v>
          </cell>
          <cell r="E19">
            <v>83.666666666666671</v>
          </cell>
          <cell r="F19">
            <v>98</v>
          </cell>
          <cell r="G19">
            <v>64</v>
          </cell>
          <cell r="H19">
            <v>14.76</v>
          </cell>
          <cell r="I19" t="str">
            <v>*</v>
          </cell>
          <cell r="J19">
            <v>33.119999999999997</v>
          </cell>
          <cell r="K19">
            <v>0</v>
          </cell>
        </row>
        <row r="20">
          <cell r="B20">
            <v>24.458333333333339</v>
          </cell>
          <cell r="C20">
            <v>31.4</v>
          </cell>
          <cell r="D20">
            <v>19.8</v>
          </cell>
          <cell r="E20">
            <v>72.791666666666671</v>
          </cell>
          <cell r="F20">
            <v>92</v>
          </cell>
          <cell r="G20">
            <v>48</v>
          </cell>
          <cell r="H20">
            <v>12.6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25.283333333333335</v>
          </cell>
          <cell r="C21">
            <v>33.200000000000003</v>
          </cell>
          <cell r="D21">
            <v>20.8</v>
          </cell>
          <cell r="E21">
            <v>72</v>
          </cell>
          <cell r="F21">
            <v>92</v>
          </cell>
          <cell r="G21">
            <v>42</v>
          </cell>
          <cell r="H21">
            <v>26.28</v>
          </cell>
          <cell r="I21" t="str">
            <v>*</v>
          </cell>
          <cell r="J21">
            <v>45.72</v>
          </cell>
          <cell r="K21">
            <v>2.2000000000000002</v>
          </cell>
        </row>
        <row r="22">
          <cell r="B22">
            <v>22.625</v>
          </cell>
          <cell r="C22">
            <v>27.2</v>
          </cell>
          <cell r="D22">
            <v>20</v>
          </cell>
          <cell r="E22">
            <v>85.708333333333329</v>
          </cell>
          <cell r="F22">
            <v>97</v>
          </cell>
          <cell r="G22">
            <v>65</v>
          </cell>
          <cell r="H22">
            <v>13.68</v>
          </cell>
          <cell r="I22" t="str">
            <v>*</v>
          </cell>
          <cell r="J22">
            <v>46.440000000000005</v>
          </cell>
          <cell r="K22">
            <v>0</v>
          </cell>
        </row>
        <row r="23">
          <cell r="B23">
            <v>24.695833333333326</v>
          </cell>
          <cell r="C23">
            <v>32</v>
          </cell>
          <cell r="D23">
            <v>19</v>
          </cell>
          <cell r="E23">
            <v>77.791666666666671</v>
          </cell>
          <cell r="F23">
            <v>100</v>
          </cell>
          <cell r="G23">
            <v>44</v>
          </cell>
          <cell r="H23">
            <v>10.8</v>
          </cell>
          <cell r="I23" t="str">
            <v>*</v>
          </cell>
          <cell r="J23">
            <v>32.04</v>
          </cell>
          <cell r="K23">
            <v>0.2</v>
          </cell>
        </row>
        <row r="24">
          <cell r="B24">
            <v>26.145833333333332</v>
          </cell>
          <cell r="C24">
            <v>34.6</v>
          </cell>
          <cell r="D24">
            <v>21.4</v>
          </cell>
          <cell r="E24">
            <v>75.291666666666671</v>
          </cell>
          <cell r="F24">
            <v>97</v>
          </cell>
          <cell r="G24">
            <v>39</v>
          </cell>
          <cell r="H24">
            <v>23.400000000000002</v>
          </cell>
          <cell r="I24" t="str">
            <v>*</v>
          </cell>
          <cell r="J24">
            <v>47.16</v>
          </cell>
          <cell r="K24">
            <v>3.5999999999999996</v>
          </cell>
        </row>
        <row r="25">
          <cell r="B25">
            <v>23.841666666666669</v>
          </cell>
          <cell r="C25">
            <v>29.8</v>
          </cell>
          <cell r="D25">
            <v>20.2</v>
          </cell>
          <cell r="E25">
            <v>75.416666666666671</v>
          </cell>
          <cell r="F25">
            <v>100</v>
          </cell>
          <cell r="G25">
            <v>36</v>
          </cell>
          <cell r="H25">
            <v>14.76</v>
          </cell>
          <cell r="I25" t="str">
            <v>*</v>
          </cell>
          <cell r="J25">
            <v>32.04</v>
          </cell>
          <cell r="K25">
            <v>4.6000000000000005</v>
          </cell>
        </row>
        <row r="26">
          <cell r="B26">
            <v>23.858333333333334</v>
          </cell>
          <cell r="C26">
            <v>30.9</v>
          </cell>
          <cell r="D26">
            <v>16.399999999999999</v>
          </cell>
          <cell r="E26">
            <v>59.291666666666664</v>
          </cell>
          <cell r="F26">
            <v>91</v>
          </cell>
          <cell r="G26">
            <v>32</v>
          </cell>
          <cell r="H26">
            <v>12.24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25.420833333333338</v>
          </cell>
          <cell r="C27">
            <v>33.200000000000003</v>
          </cell>
          <cell r="D27">
            <v>15.8</v>
          </cell>
          <cell r="E27">
            <v>55.416666666666664</v>
          </cell>
          <cell r="F27">
            <v>98</v>
          </cell>
          <cell r="G27">
            <v>25</v>
          </cell>
          <cell r="H27">
            <v>15.120000000000001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26.608333333333331</v>
          </cell>
          <cell r="C28">
            <v>35.1</v>
          </cell>
          <cell r="D28">
            <v>16.899999999999999</v>
          </cell>
          <cell r="E28">
            <v>50.125</v>
          </cell>
          <cell r="F28">
            <v>89</v>
          </cell>
          <cell r="G28">
            <v>23</v>
          </cell>
          <cell r="H28">
            <v>10.44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27.608333333333334</v>
          </cell>
          <cell r="C29">
            <v>35.200000000000003</v>
          </cell>
          <cell r="D29">
            <v>19.7</v>
          </cell>
          <cell r="E29">
            <v>45</v>
          </cell>
          <cell r="F29">
            <v>75</v>
          </cell>
          <cell r="G29">
            <v>20</v>
          </cell>
          <cell r="H29">
            <v>14.4</v>
          </cell>
          <cell r="I29" t="str">
            <v>*</v>
          </cell>
          <cell r="J29">
            <v>34.56</v>
          </cell>
          <cell r="K29">
            <v>0</v>
          </cell>
        </row>
        <row r="30">
          <cell r="B30">
            <v>27.495833333333326</v>
          </cell>
          <cell r="C30">
            <v>36.1</v>
          </cell>
          <cell r="D30">
            <v>16.5</v>
          </cell>
          <cell r="E30">
            <v>44.958333333333336</v>
          </cell>
          <cell r="F30">
            <v>86</v>
          </cell>
          <cell r="G30">
            <v>27</v>
          </cell>
          <cell r="H30">
            <v>21.6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24.695833333333329</v>
          </cell>
          <cell r="C31">
            <v>29.6</v>
          </cell>
          <cell r="D31">
            <v>20.2</v>
          </cell>
          <cell r="E31">
            <v>66.375</v>
          </cell>
          <cell r="F31">
            <v>91</v>
          </cell>
          <cell r="G31">
            <v>43</v>
          </cell>
          <cell r="H31">
            <v>23.400000000000002</v>
          </cell>
          <cell r="I31" t="str">
            <v>*</v>
          </cell>
          <cell r="J31">
            <v>52.2</v>
          </cell>
          <cell r="K31">
            <v>0.4</v>
          </cell>
        </row>
        <row r="32">
          <cell r="B32">
            <v>26.466666666666669</v>
          </cell>
          <cell r="C32">
            <v>34.9</v>
          </cell>
          <cell r="D32">
            <v>18.7</v>
          </cell>
          <cell r="E32">
            <v>66.416666666666671</v>
          </cell>
          <cell r="F32">
            <v>99</v>
          </cell>
          <cell r="G32">
            <v>34</v>
          </cell>
          <cell r="H32">
            <v>13.68</v>
          </cell>
          <cell r="I32" t="str">
            <v>*</v>
          </cell>
          <cell r="J32">
            <v>35.64</v>
          </cell>
          <cell r="K32">
            <v>0</v>
          </cell>
        </row>
        <row r="33">
          <cell r="B33">
            <v>26.424999999999997</v>
          </cell>
          <cell r="C33">
            <v>33.799999999999997</v>
          </cell>
          <cell r="D33">
            <v>21.4</v>
          </cell>
          <cell r="E33">
            <v>66.875</v>
          </cell>
          <cell r="F33">
            <v>88</v>
          </cell>
          <cell r="G33">
            <v>46</v>
          </cell>
          <cell r="H33">
            <v>29.880000000000003</v>
          </cell>
          <cell r="I33" t="str">
            <v>*</v>
          </cell>
          <cell r="J33">
            <v>47.88</v>
          </cell>
          <cell r="K33">
            <v>0.4</v>
          </cell>
        </row>
        <row r="34">
          <cell r="B34">
            <v>27.091666666666669</v>
          </cell>
          <cell r="C34">
            <v>35.1</v>
          </cell>
          <cell r="D34">
            <v>20.6</v>
          </cell>
          <cell r="E34">
            <v>69.416666666666671</v>
          </cell>
          <cell r="F34">
            <v>97</v>
          </cell>
          <cell r="G34">
            <v>39</v>
          </cell>
          <cell r="H34">
            <v>33.840000000000003</v>
          </cell>
          <cell r="I34" t="str">
            <v>*</v>
          </cell>
          <cell r="J34">
            <v>61.92</v>
          </cell>
          <cell r="K34">
            <v>0</v>
          </cell>
        </row>
        <row r="35">
          <cell r="B35">
            <v>21.599999999999998</v>
          </cell>
          <cell r="C35">
            <v>28.3</v>
          </cell>
          <cell r="D35">
            <v>15.2</v>
          </cell>
          <cell r="E35">
            <v>83.916666666666671</v>
          </cell>
          <cell r="F35">
            <v>98</v>
          </cell>
          <cell r="G35">
            <v>62</v>
          </cell>
          <cell r="H35">
            <v>28.8</v>
          </cell>
          <cell r="I35" t="str">
            <v>*</v>
          </cell>
          <cell r="J35">
            <v>55.800000000000004</v>
          </cell>
          <cell r="K35">
            <v>8.4</v>
          </cell>
        </row>
      </sheetData>
      <sheetData sheetId="10">
        <row r="5">
          <cell r="B5">
            <v>15.291666666666666</v>
          </cell>
        </row>
      </sheetData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26.170833333333331</v>
          </cell>
          <cell r="C28">
            <v>33.1</v>
          </cell>
          <cell r="D28">
            <v>19.2</v>
          </cell>
          <cell r="E28">
            <v>47.5</v>
          </cell>
          <cell r="F28">
            <v>75</v>
          </cell>
          <cell r="G28">
            <v>25</v>
          </cell>
          <cell r="H28">
            <v>14.76</v>
          </cell>
          <cell r="I28" t="str">
            <v>*</v>
          </cell>
          <cell r="J28">
            <v>27.36</v>
          </cell>
          <cell r="K28">
            <v>0</v>
          </cell>
        </row>
        <row r="29">
          <cell r="B29">
            <v>25.825000000000003</v>
          </cell>
          <cell r="C29">
            <v>33.200000000000003</v>
          </cell>
          <cell r="D29">
            <v>17.3</v>
          </cell>
          <cell r="E29">
            <v>47.75</v>
          </cell>
          <cell r="F29">
            <v>84</v>
          </cell>
          <cell r="G29">
            <v>30</v>
          </cell>
          <cell r="H29">
            <v>15.840000000000002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26.337500000000002</v>
          </cell>
          <cell r="C30">
            <v>33.299999999999997</v>
          </cell>
          <cell r="D30">
            <v>20.2</v>
          </cell>
          <cell r="E30">
            <v>47.958333333333336</v>
          </cell>
          <cell r="F30">
            <v>69</v>
          </cell>
          <cell r="G30">
            <v>32</v>
          </cell>
          <cell r="H30">
            <v>23.400000000000002</v>
          </cell>
          <cell r="I30" t="str">
            <v>*</v>
          </cell>
          <cell r="J30">
            <v>42.84</v>
          </cell>
          <cell r="K30">
            <v>0</v>
          </cell>
        </row>
        <row r="31">
          <cell r="B31">
            <v>24.329166666666669</v>
          </cell>
          <cell r="C31">
            <v>28.8</v>
          </cell>
          <cell r="D31">
            <v>19.5</v>
          </cell>
          <cell r="E31">
            <v>66.666666666666671</v>
          </cell>
          <cell r="F31">
            <v>95</v>
          </cell>
          <cell r="G31">
            <v>47</v>
          </cell>
          <cell r="H31">
            <v>20.52</v>
          </cell>
          <cell r="I31" t="str">
            <v>*</v>
          </cell>
          <cell r="J31">
            <v>51.12</v>
          </cell>
          <cell r="K31">
            <v>2.6</v>
          </cell>
        </row>
        <row r="32">
          <cell r="B32">
            <v>25.391666666666666</v>
          </cell>
          <cell r="C32">
            <v>33.1</v>
          </cell>
          <cell r="D32">
            <v>19.2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13.32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24.179166666666664</v>
          </cell>
          <cell r="C33">
            <v>28.2</v>
          </cell>
          <cell r="D33">
            <v>18.899999999999999</v>
          </cell>
          <cell r="E33">
            <v>75.583333333333329</v>
          </cell>
          <cell r="F33">
            <v>98</v>
          </cell>
          <cell r="G33">
            <v>55</v>
          </cell>
          <cell r="H33">
            <v>20.52</v>
          </cell>
          <cell r="I33" t="str">
            <v>*</v>
          </cell>
          <cell r="J33">
            <v>58.680000000000007</v>
          </cell>
          <cell r="K33">
            <v>12.799999999999999</v>
          </cell>
        </row>
        <row r="34">
          <cell r="B34">
            <v>24.6875</v>
          </cell>
          <cell r="C34">
            <v>33.9</v>
          </cell>
          <cell r="D34">
            <v>19.8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22.32</v>
          </cell>
          <cell r="I34" t="str">
            <v>*</v>
          </cell>
          <cell r="J34">
            <v>46.800000000000004</v>
          </cell>
          <cell r="K34">
            <v>0.6</v>
          </cell>
        </row>
        <row r="35">
          <cell r="B35">
            <v>19.791666666666664</v>
          </cell>
          <cell r="C35">
            <v>25.8</v>
          </cell>
          <cell r="D35">
            <v>12.8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22.32</v>
          </cell>
          <cell r="I35" t="str">
            <v>*</v>
          </cell>
          <cell r="J35">
            <v>53.28</v>
          </cell>
          <cell r="K35">
            <v>23.999999999999996</v>
          </cell>
        </row>
      </sheetData>
      <sheetData sheetId="10">
        <row r="5">
          <cell r="B5">
            <v>14.2875</v>
          </cell>
        </row>
      </sheetData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27.062499999999996</v>
          </cell>
          <cell r="C29">
            <v>33.6</v>
          </cell>
          <cell r="D29">
            <v>20.399999999999999</v>
          </cell>
          <cell r="E29">
            <v>46</v>
          </cell>
          <cell r="F29">
            <v>71</v>
          </cell>
          <cell r="G29">
            <v>22</v>
          </cell>
          <cell r="H29">
            <v>13.32</v>
          </cell>
          <cell r="I29" t="str">
            <v>*</v>
          </cell>
          <cell r="J29">
            <v>28.8</v>
          </cell>
          <cell r="K29">
            <v>0</v>
          </cell>
        </row>
        <row r="30">
          <cell r="B30">
            <v>27.408333333333335</v>
          </cell>
          <cell r="C30">
            <v>34.700000000000003</v>
          </cell>
          <cell r="D30">
            <v>20.6</v>
          </cell>
          <cell r="E30">
            <v>39.25</v>
          </cell>
          <cell r="F30">
            <v>59</v>
          </cell>
          <cell r="G30">
            <v>24</v>
          </cell>
          <cell r="H30">
            <v>19.440000000000001</v>
          </cell>
          <cell r="I30" t="str">
            <v>*</v>
          </cell>
          <cell r="J30">
            <v>45.36</v>
          </cell>
          <cell r="K30">
            <v>0</v>
          </cell>
        </row>
        <row r="31">
          <cell r="B31">
            <v>24.412499999999998</v>
          </cell>
          <cell r="C31">
            <v>28.7</v>
          </cell>
          <cell r="D31">
            <v>19.899999999999999</v>
          </cell>
          <cell r="E31">
            <v>67.166666666666671</v>
          </cell>
          <cell r="F31">
            <v>89</v>
          </cell>
          <cell r="G31">
            <v>46</v>
          </cell>
          <cell r="H31">
            <v>28.8</v>
          </cell>
          <cell r="I31" t="str">
            <v>*</v>
          </cell>
          <cell r="J31">
            <v>50.76</v>
          </cell>
          <cell r="K31">
            <v>3.4</v>
          </cell>
        </row>
        <row r="32">
          <cell r="B32">
            <v>26.008333333333336</v>
          </cell>
          <cell r="C32">
            <v>33.799999999999997</v>
          </cell>
          <cell r="D32">
            <v>19</v>
          </cell>
          <cell r="E32">
            <v>65.791666666666671</v>
          </cell>
          <cell r="F32">
            <v>93</v>
          </cell>
          <cell r="G32">
            <v>33</v>
          </cell>
          <cell r="H32">
            <v>14.4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24.395833333333329</v>
          </cell>
          <cell r="C33">
            <v>32.299999999999997</v>
          </cell>
          <cell r="D33">
            <v>19.899999999999999</v>
          </cell>
          <cell r="E33">
            <v>72.875</v>
          </cell>
          <cell r="F33">
            <v>94</v>
          </cell>
          <cell r="G33">
            <v>47</v>
          </cell>
          <cell r="H33">
            <v>32.76</v>
          </cell>
          <cell r="I33" t="str">
            <v>*</v>
          </cell>
          <cell r="J33">
            <v>64.8</v>
          </cell>
          <cell r="K33">
            <v>11.8</v>
          </cell>
        </row>
        <row r="34">
          <cell r="B34">
            <v>26.354166666666661</v>
          </cell>
          <cell r="C34">
            <v>34.799999999999997</v>
          </cell>
          <cell r="D34">
            <v>20.3</v>
          </cell>
          <cell r="E34">
            <v>69.625</v>
          </cell>
          <cell r="F34">
            <v>92</v>
          </cell>
          <cell r="G34">
            <v>37</v>
          </cell>
          <cell r="H34">
            <v>25.56</v>
          </cell>
          <cell r="I34" t="str">
            <v>*</v>
          </cell>
          <cell r="J34">
            <v>50.76</v>
          </cell>
          <cell r="K34">
            <v>0</v>
          </cell>
        </row>
        <row r="35">
          <cell r="B35">
            <v>22.008333333333336</v>
          </cell>
          <cell r="C35">
            <v>28.9</v>
          </cell>
          <cell r="D35">
            <v>15.2</v>
          </cell>
          <cell r="E35">
            <v>79.125</v>
          </cell>
          <cell r="F35">
            <v>91</v>
          </cell>
          <cell r="G35">
            <v>57</v>
          </cell>
          <cell r="H35">
            <v>28.44</v>
          </cell>
          <cell r="I35" t="str">
            <v>*</v>
          </cell>
          <cell r="J35">
            <v>56.16</v>
          </cell>
          <cell r="K35">
            <v>3.8000000000000003</v>
          </cell>
        </row>
      </sheetData>
      <sheetData sheetId="11">
        <row r="5">
          <cell r="B5" t="str">
            <v>*</v>
          </cell>
        </row>
      </sheetData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24.120833333333334</v>
          </cell>
          <cell r="C5">
            <v>30.5</v>
          </cell>
          <cell r="D5">
            <v>19.7</v>
          </cell>
          <cell r="E5">
            <v>73.166666666666671</v>
          </cell>
          <cell r="F5">
            <v>86</v>
          </cell>
          <cell r="G5">
            <v>52</v>
          </cell>
          <cell r="H5">
            <v>9.7200000000000006</v>
          </cell>
          <cell r="I5" t="str">
            <v>*</v>
          </cell>
          <cell r="J5">
            <v>21.96</v>
          </cell>
          <cell r="K5" t="str">
            <v>*</v>
          </cell>
        </row>
        <row r="6">
          <cell r="B6">
            <v>25.291666666666675</v>
          </cell>
          <cell r="C6">
            <v>32.700000000000003</v>
          </cell>
          <cell r="D6">
            <v>19.7</v>
          </cell>
          <cell r="E6">
            <v>63.791666666666664</v>
          </cell>
          <cell r="F6">
            <v>81</v>
          </cell>
          <cell r="G6">
            <v>38</v>
          </cell>
          <cell r="H6">
            <v>10.8</v>
          </cell>
          <cell r="I6" t="str">
            <v>*</v>
          </cell>
          <cell r="J6">
            <v>27.36</v>
          </cell>
          <cell r="K6" t="str">
            <v>*</v>
          </cell>
        </row>
        <row r="7">
          <cell r="B7">
            <v>24.316666666666666</v>
          </cell>
          <cell r="C7">
            <v>30.6</v>
          </cell>
          <cell r="D7">
            <v>17.8</v>
          </cell>
          <cell r="E7">
            <v>55.25</v>
          </cell>
          <cell r="F7">
            <v>82</v>
          </cell>
          <cell r="G7">
            <v>26</v>
          </cell>
          <cell r="H7">
            <v>11.520000000000001</v>
          </cell>
          <cell r="I7" t="str">
            <v>*</v>
          </cell>
          <cell r="J7">
            <v>23.759999999999998</v>
          </cell>
          <cell r="K7" t="str">
            <v>*</v>
          </cell>
        </row>
        <row r="8">
          <cell r="B8">
            <v>24.908333333333335</v>
          </cell>
          <cell r="C8">
            <v>33.799999999999997</v>
          </cell>
          <cell r="D8">
            <v>17.399999999999999</v>
          </cell>
          <cell r="E8">
            <v>48.916666666666664</v>
          </cell>
          <cell r="F8">
            <v>75</v>
          </cell>
          <cell r="G8">
            <v>26</v>
          </cell>
          <cell r="H8">
            <v>6.48</v>
          </cell>
          <cell r="I8" t="str">
            <v>*</v>
          </cell>
          <cell r="J8">
            <v>18</v>
          </cell>
          <cell r="K8" t="str">
            <v>*</v>
          </cell>
        </row>
        <row r="9">
          <cell r="B9">
            <v>25.158333333333335</v>
          </cell>
          <cell r="C9">
            <v>31.5</v>
          </cell>
          <cell r="D9">
            <v>20.8</v>
          </cell>
          <cell r="E9">
            <v>65.416666666666671</v>
          </cell>
          <cell r="F9">
            <v>81</v>
          </cell>
          <cell r="G9">
            <v>42</v>
          </cell>
          <cell r="H9">
            <v>20.88</v>
          </cell>
          <cell r="I9" t="str">
            <v>*</v>
          </cell>
          <cell r="J9">
            <v>45</v>
          </cell>
          <cell r="K9" t="str">
            <v>*</v>
          </cell>
        </row>
        <row r="10">
          <cell r="B10">
            <v>25.2</v>
          </cell>
          <cell r="C10">
            <v>31.4</v>
          </cell>
          <cell r="D10">
            <v>20.9</v>
          </cell>
          <cell r="E10">
            <v>67.625</v>
          </cell>
          <cell r="F10">
            <v>82</v>
          </cell>
          <cell r="G10">
            <v>52</v>
          </cell>
          <cell r="H10">
            <v>18.720000000000002</v>
          </cell>
          <cell r="I10" t="str">
            <v>*</v>
          </cell>
          <cell r="J10">
            <v>48.24</v>
          </cell>
          <cell r="K10" t="str">
            <v>*</v>
          </cell>
        </row>
        <row r="11">
          <cell r="B11">
            <v>21.270833333333336</v>
          </cell>
          <cell r="C11">
            <v>26.2</v>
          </cell>
          <cell r="D11">
            <v>17.100000000000001</v>
          </cell>
          <cell r="E11">
            <v>69.666666666666671</v>
          </cell>
          <cell r="F11">
            <v>84</v>
          </cell>
          <cell r="G11">
            <v>44</v>
          </cell>
          <cell r="H11">
            <v>9.3600000000000012</v>
          </cell>
          <cell r="I11" t="str">
            <v>*</v>
          </cell>
          <cell r="J11">
            <v>27</v>
          </cell>
          <cell r="K11" t="str">
            <v>*</v>
          </cell>
        </row>
        <row r="12">
          <cell r="B12">
            <v>21.645833333333329</v>
          </cell>
          <cell r="C12">
            <v>30.5</v>
          </cell>
          <cell r="D12">
            <v>13.5</v>
          </cell>
          <cell r="E12">
            <v>60.208333333333336</v>
          </cell>
          <cell r="F12">
            <v>82</v>
          </cell>
          <cell r="G12">
            <v>32</v>
          </cell>
          <cell r="H12">
            <v>13.68</v>
          </cell>
          <cell r="I12" t="str">
            <v>*</v>
          </cell>
          <cell r="J12">
            <v>29.16</v>
          </cell>
          <cell r="K12" t="str">
            <v>*</v>
          </cell>
        </row>
        <row r="13">
          <cell r="B13">
            <v>23.691666666666666</v>
          </cell>
          <cell r="C13">
            <v>28.6</v>
          </cell>
          <cell r="D13">
            <v>19.3</v>
          </cell>
          <cell r="E13">
            <v>61.625</v>
          </cell>
          <cell r="F13">
            <v>75</v>
          </cell>
          <cell r="G13">
            <v>44</v>
          </cell>
          <cell r="H13">
            <v>10.8</v>
          </cell>
          <cell r="I13" t="str">
            <v>*</v>
          </cell>
          <cell r="J13">
            <v>28.44</v>
          </cell>
          <cell r="K13" t="str">
            <v>*</v>
          </cell>
        </row>
        <row r="14">
          <cell r="B14">
            <v>19.716666666666665</v>
          </cell>
          <cell r="C14">
            <v>22.8</v>
          </cell>
          <cell r="D14">
            <v>16.5</v>
          </cell>
          <cell r="E14">
            <v>64.333333333333329</v>
          </cell>
          <cell r="F14">
            <v>70</v>
          </cell>
          <cell r="G14">
            <v>57</v>
          </cell>
          <cell r="H14">
            <v>10.8</v>
          </cell>
          <cell r="I14" t="str">
            <v>*</v>
          </cell>
          <cell r="J14">
            <v>21.240000000000002</v>
          </cell>
          <cell r="K14" t="str">
            <v>*</v>
          </cell>
        </row>
        <row r="15">
          <cell r="B15">
            <v>18.654166666666665</v>
          </cell>
          <cell r="C15">
            <v>21.5</v>
          </cell>
          <cell r="D15">
            <v>17.399999999999999</v>
          </cell>
          <cell r="E15">
            <v>75.708333333333329</v>
          </cell>
          <cell r="F15">
            <v>80</v>
          </cell>
          <cell r="G15">
            <v>66</v>
          </cell>
          <cell r="H15">
            <v>12.96</v>
          </cell>
          <cell r="I15" t="str">
            <v>*</v>
          </cell>
          <cell r="J15">
            <v>25.56</v>
          </cell>
          <cell r="K15" t="str">
            <v>*</v>
          </cell>
        </row>
        <row r="16">
          <cell r="B16">
            <v>18.720833333333335</v>
          </cell>
          <cell r="C16">
            <v>21</v>
          </cell>
          <cell r="D16">
            <v>16.600000000000001</v>
          </cell>
          <cell r="E16">
            <v>85.416666666666671</v>
          </cell>
          <cell r="F16">
            <v>88</v>
          </cell>
          <cell r="G16">
            <v>78</v>
          </cell>
          <cell r="H16">
            <v>14.4</v>
          </cell>
          <cell r="I16" t="str">
            <v>*</v>
          </cell>
          <cell r="J16">
            <v>28.44</v>
          </cell>
          <cell r="K16" t="str">
            <v>*</v>
          </cell>
        </row>
        <row r="17">
          <cell r="B17">
            <v>21.954166666666666</v>
          </cell>
          <cell r="C17">
            <v>30</v>
          </cell>
          <cell r="D17">
            <v>17.600000000000001</v>
          </cell>
          <cell r="E17">
            <v>79.708333333333329</v>
          </cell>
          <cell r="F17">
            <v>89</v>
          </cell>
          <cell r="G17">
            <v>57</v>
          </cell>
          <cell r="H17">
            <v>20.88</v>
          </cell>
          <cell r="I17" t="str">
            <v>*</v>
          </cell>
          <cell r="J17">
            <v>39.96</v>
          </cell>
          <cell r="K17" t="str">
            <v>*</v>
          </cell>
        </row>
        <row r="18">
          <cell r="B18">
            <v>23.916666666666668</v>
          </cell>
          <cell r="C18">
            <v>29.9</v>
          </cell>
          <cell r="D18">
            <v>20.3</v>
          </cell>
          <cell r="E18">
            <v>75.5</v>
          </cell>
          <cell r="F18">
            <v>86</v>
          </cell>
          <cell r="G18">
            <v>59</v>
          </cell>
          <cell r="H18">
            <v>8.2799999999999994</v>
          </cell>
          <cell r="I18" t="str">
            <v>*</v>
          </cell>
          <cell r="J18">
            <v>18.36</v>
          </cell>
          <cell r="K18" t="str">
            <v>*</v>
          </cell>
        </row>
        <row r="19">
          <cell r="B19">
            <v>24.7</v>
          </cell>
          <cell r="C19">
            <v>29.3</v>
          </cell>
          <cell r="D19">
            <v>22.2</v>
          </cell>
          <cell r="E19">
            <v>68.166666666666671</v>
          </cell>
          <cell r="F19">
            <v>79</v>
          </cell>
          <cell r="G19">
            <v>55</v>
          </cell>
          <cell r="H19">
            <v>10.08</v>
          </cell>
          <cell r="I19" t="str">
            <v>*</v>
          </cell>
          <cell r="J19">
            <v>24.48</v>
          </cell>
          <cell r="K19" t="str">
            <v>*</v>
          </cell>
        </row>
        <row r="20">
          <cell r="B20">
            <v>26.045833333333338</v>
          </cell>
          <cell r="C20">
            <v>34.299999999999997</v>
          </cell>
          <cell r="D20">
            <v>19.8</v>
          </cell>
          <cell r="E20">
            <v>62.083333333333336</v>
          </cell>
          <cell r="F20">
            <v>79</v>
          </cell>
          <cell r="G20">
            <v>38</v>
          </cell>
          <cell r="H20">
            <v>7.9200000000000008</v>
          </cell>
          <cell r="I20" t="str">
            <v>*</v>
          </cell>
          <cell r="J20">
            <v>19.079999999999998</v>
          </cell>
          <cell r="K20" t="str">
            <v>*</v>
          </cell>
        </row>
        <row r="21">
          <cell r="B21">
            <v>27.166666666666668</v>
          </cell>
          <cell r="C21">
            <v>33.299999999999997</v>
          </cell>
          <cell r="D21">
            <v>23.3</v>
          </cell>
          <cell r="E21">
            <v>58.708333333333336</v>
          </cell>
          <cell r="F21">
            <v>70</v>
          </cell>
          <cell r="G21">
            <v>43</v>
          </cell>
          <cell r="H21">
            <v>10.8</v>
          </cell>
          <cell r="I21" t="str">
            <v>*</v>
          </cell>
          <cell r="J21">
            <v>22.32</v>
          </cell>
          <cell r="K21" t="str">
            <v>*</v>
          </cell>
        </row>
        <row r="22">
          <cell r="B22">
            <v>23.387500000000003</v>
          </cell>
          <cell r="C22">
            <v>26.4</v>
          </cell>
          <cell r="D22">
            <v>21.2</v>
          </cell>
          <cell r="E22">
            <v>77.291666666666671</v>
          </cell>
          <cell r="F22">
            <v>85</v>
          </cell>
          <cell r="G22">
            <v>58</v>
          </cell>
          <cell r="H22">
            <v>13.68</v>
          </cell>
          <cell r="I22" t="str">
            <v>*</v>
          </cell>
          <cell r="J22">
            <v>25.92</v>
          </cell>
          <cell r="K22" t="str">
            <v>*</v>
          </cell>
        </row>
        <row r="23">
          <cell r="B23">
            <v>24.691666666666666</v>
          </cell>
          <cell r="C23">
            <v>32.299999999999997</v>
          </cell>
          <cell r="D23">
            <v>19.100000000000001</v>
          </cell>
          <cell r="E23">
            <v>72.958333333333329</v>
          </cell>
          <cell r="F23">
            <v>88</v>
          </cell>
          <cell r="G23">
            <v>45</v>
          </cell>
          <cell r="H23">
            <v>9.3600000000000012</v>
          </cell>
          <cell r="I23" t="str">
            <v>*</v>
          </cell>
          <cell r="J23">
            <v>21.240000000000002</v>
          </cell>
          <cell r="K23" t="str">
            <v>*</v>
          </cell>
        </row>
        <row r="24">
          <cell r="B24">
            <v>25.104166666666668</v>
          </cell>
          <cell r="C24">
            <v>32.5</v>
          </cell>
          <cell r="D24">
            <v>20.9</v>
          </cell>
          <cell r="E24">
            <v>70.416666666666671</v>
          </cell>
          <cell r="F24">
            <v>86</v>
          </cell>
          <cell r="G24">
            <v>48</v>
          </cell>
          <cell r="H24">
            <v>12.96</v>
          </cell>
          <cell r="I24" t="str">
            <v>*</v>
          </cell>
          <cell r="J24">
            <v>82.08</v>
          </cell>
          <cell r="K24" t="str">
            <v>*</v>
          </cell>
        </row>
        <row r="25">
          <cell r="B25">
            <v>24.095833333333331</v>
          </cell>
          <cell r="C25">
            <v>29.9</v>
          </cell>
          <cell r="D25">
            <v>20.8</v>
          </cell>
          <cell r="E25">
            <v>75.208333333333329</v>
          </cell>
          <cell r="F25">
            <v>90</v>
          </cell>
          <cell r="G25">
            <v>42</v>
          </cell>
          <cell r="H25">
            <v>14.04</v>
          </cell>
          <cell r="I25" t="str">
            <v>*</v>
          </cell>
          <cell r="J25">
            <v>30.240000000000002</v>
          </cell>
          <cell r="K25" t="str">
            <v>*</v>
          </cell>
        </row>
        <row r="26">
          <cell r="B26">
            <v>24.041666666666668</v>
          </cell>
          <cell r="C26">
            <v>31.9</v>
          </cell>
          <cell r="D26">
            <v>16.7</v>
          </cell>
          <cell r="E26">
            <v>55.916666666666664</v>
          </cell>
          <cell r="F26">
            <v>81</v>
          </cell>
          <cell r="G26">
            <v>26</v>
          </cell>
          <cell r="H26">
            <v>10.8</v>
          </cell>
          <cell r="I26" t="str">
            <v>*</v>
          </cell>
          <cell r="J26">
            <v>21.96</v>
          </cell>
          <cell r="K26" t="str">
            <v>*</v>
          </cell>
        </row>
        <row r="27">
          <cell r="B27">
            <v>25.329166666666662</v>
          </cell>
          <cell r="C27">
            <v>33.4</v>
          </cell>
          <cell r="D27">
            <v>17.2</v>
          </cell>
          <cell r="E27">
            <v>53.416666666666664</v>
          </cell>
          <cell r="F27">
            <v>80</v>
          </cell>
          <cell r="G27">
            <v>25</v>
          </cell>
          <cell r="H27">
            <v>6.84</v>
          </cell>
          <cell r="I27" t="str">
            <v>*</v>
          </cell>
          <cell r="J27">
            <v>18</v>
          </cell>
          <cell r="K27" t="str">
            <v>*</v>
          </cell>
        </row>
        <row r="28">
          <cell r="B28">
            <v>26.583333333333332</v>
          </cell>
          <cell r="C28">
            <v>35.1</v>
          </cell>
          <cell r="D28">
            <v>17.8</v>
          </cell>
          <cell r="E28">
            <v>48.708333333333336</v>
          </cell>
          <cell r="F28">
            <v>76</v>
          </cell>
          <cell r="G28">
            <v>23</v>
          </cell>
          <cell r="H28">
            <v>7.5600000000000005</v>
          </cell>
          <cell r="I28" t="str">
            <v>*</v>
          </cell>
          <cell r="J28">
            <v>21.96</v>
          </cell>
          <cell r="K28" t="str">
            <v>*</v>
          </cell>
        </row>
        <row r="29">
          <cell r="B29">
            <v>26.991666666666664</v>
          </cell>
          <cell r="C29">
            <v>35.700000000000003</v>
          </cell>
          <cell r="D29">
            <v>17.7</v>
          </cell>
          <cell r="E29">
            <v>48.541666666666664</v>
          </cell>
          <cell r="F29">
            <v>78</v>
          </cell>
          <cell r="G29">
            <v>21</v>
          </cell>
          <cell r="H29">
            <v>10.08</v>
          </cell>
          <cell r="I29" t="str">
            <v>*</v>
          </cell>
          <cell r="J29">
            <v>26.64</v>
          </cell>
          <cell r="K29" t="str">
            <v>*</v>
          </cell>
        </row>
        <row r="30">
          <cell r="B30">
            <v>27.962500000000002</v>
          </cell>
          <cell r="C30">
            <v>35.5</v>
          </cell>
          <cell r="D30">
            <v>20.5</v>
          </cell>
          <cell r="E30">
            <v>48</v>
          </cell>
          <cell r="F30">
            <v>69</v>
          </cell>
          <cell r="G30">
            <v>28</v>
          </cell>
          <cell r="H30">
            <v>21.6</v>
          </cell>
          <cell r="I30" t="str">
            <v>*</v>
          </cell>
          <cell r="J30">
            <v>45</v>
          </cell>
          <cell r="K30" t="str">
            <v>*</v>
          </cell>
        </row>
        <row r="31">
          <cell r="B31">
            <v>24.308333333333337</v>
          </cell>
          <cell r="C31">
            <v>30.2</v>
          </cell>
          <cell r="D31">
            <v>20.3</v>
          </cell>
          <cell r="E31">
            <v>69.625</v>
          </cell>
          <cell r="F31">
            <v>83</v>
          </cell>
          <cell r="G31">
            <v>47</v>
          </cell>
          <cell r="H31">
            <v>18</v>
          </cell>
          <cell r="I31" t="str">
            <v>*</v>
          </cell>
          <cell r="J31">
            <v>50.04</v>
          </cell>
          <cell r="K31" t="str">
            <v>*</v>
          </cell>
        </row>
        <row r="32">
          <cell r="B32">
            <v>26.370833333333334</v>
          </cell>
          <cell r="C32">
            <v>34.200000000000003</v>
          </cell>
          <cell r="D32">
            <v>19.8</v>
          </cell>
          <cell r="E32">
            <v>65.166666666666671</v>
          </cell>
          <cell r="F32">
            <v>86</v>
          </cell>
          <cell r="G32">
            <v>35</v>
          </cell>
          <cell r="H32">
            <v>12.96</v>
          </cell>
          <cell r="I32" t="str">
            <v>*</v>
          </cell>
          <cell r="J32">
            <v>27.720000000000002</v>
          </cell>
          <cell r="K32" t="str">
            <v>*</v>
          </cell>
        </row>
        <row r="33">
          <cell r="B33">
            <v>27.954166666666669</v>
          </cell>
          <cell r="C33">
            <v>31.8</v>
          </cell>
          <cell r="D33">
            <v>24</v>
          </cell>
          <cell r="E33">
            <v>63.416666666666664</v>
          </cell>
          <cell r="F33">
            <v>72</v>
          </cell>
          <cell r="G33">
            <v>48</v>
          </cell>
          <cell r="H33">
            <v>15.48</v>
          </cell>
          <cell r="I33" t="str">
            <v>*</v>
          </cell>
          <cell r="J33">
            <v>34.92</v>
          </cell>
          <cell r="K33" t="str">
            <v>*</v>
          </cell>
        </row>
        <row r="34">
          <cell r="B34">
            <v>28.658333333333331</v>
          </cell>
          <cell r="C34">
            <v>33.799999999999997</v>
          </cell>
          <cell r="D34">
            <v>24.7</v>
          </cell>
          <cell r="E34">
            <v>62.083333333333336</v>
          </cell>
          <cell r="F34">
            <v>74</v>
          </cell>
          <cell r="G34">
            <v>45</v>
          </cell>
          <cell r="H34">
            <v>17.64</v>
          </cell>
          <cell r="I34" t="str">
            <v>*</v>
          </cell>
          <cell r="J34">
            <v>40.680000000000007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/>
      <sheetData sheetId="11">
        <row r="5">
          <cell r="B5">
            <v>15.462500000000004</v>
          </cell>
        </row>
      </sheetData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21.370833333333337</v>
          </cell>
          <cell r="C22">
            <v>25.3</v>
          </cell>
          <cell r="D22">
            <v>18.899999999999999</v>
          </cell>
          <cell r="E22">
            <v>89.916666666666671</v>
          </cell>
          <cell r="F22">
            <v>95</v>
          </cell>
          <cell r="G22">
            <v>74</v>
          </cell>
          <cell r="H22">
            <v>0</v>
          </cell>
          <cell r="I22" t="str">
            <v>*</v>
          </cell>
          <cell r="J22">
            <v>0</v>
          </cell>
          <cell r="K22">
            <v>10.999999999999996</v>
          </cell>
        </row>
        <row r="23">
          <cell r="B23">
            <v>23.891666666666666</v>
          </cell>
          <cell r="C23">
            <v>32.200000000000003</v>
          </cell>
          <cell r="D23">
            <v>18.2</v>
          </cell>
          <cell r="E23">
            <v>77.833333333333329</v>
          </cell>
          <cell r="F23">
            <v>96</v>
          </cell>
          <cell r="G23">
            <v>43</v>
          </cell>
          <cell r="H23">
            <v>0</v>
          </cell>
          <cell r="I23" t="str">
            <v>*</v>
          </cell>
          <cell r="J23">
            <v>0</v>
          </cell>
          <cell r="K23">
            <v>0.2</v>
          </cell>
        </row>
        <row r="24">
          <cell r="B24">
            <v>24.591666666666669</v>
          </cell>
          <cell r="C24">
            <v>34.9</v>
          </cell>
          <cell r="D24">
            <v>19.7</v>
          </cell>
          <cell r="E24">
            <v>77.5</v>
          </cell>
          <cell r="F24">
            <v>95</v>
          </cell>
          <cell r="G24">
            <v>37</v>
          </cell>
          <cell r="H24">
            <v>0</v>
          </cell>
          <cell r="I24" t="str">
            <v>*</v>
          </cell>
          <cell r="J24">
            <v>0</v>
          </cell>
          <cell r="K24">
            <v>4.4000000000000004</v>
          </cell>
        </row>
        <row r="25">
          <cell r="B25">
            <v>24.337500000000002</v>
          </cell>
          <cell r="C25">
            <v>31.2</v>
          </cell>
          <cell r="D25">
            <v>20.2</v>
          </cell>
          <cell r="E25">
            <v>71.041666666666671</v>
          </cell>
          <cell r="F25">
            <v>96</v>
          </cell>
          <cell r="G25">
            <v>33</v>
          </cell>
          <cell r="H25">
            <v>0</v>
          </cell>
          <cell r="I25" t="str">
            <v>*</v>
          </cell>
          <cell r="J25">
            <v>0</v>
          </cell>
          <cell r="K25">
            <v>3.4</v>
          </cell>
        </row>
        <row r="26">
          <cell r="B26">
            <v>23.529166666666665</v>
          </cell>
          <cell r="C26">
            <v>32.9</v>
          </cell>
          <cell r="D26">
            <v>15</v>
          </cell>
          <cell r="E26">
            <v>58.541666666666664</v>
          </cell>
          <cell r="F26">
            <v>91</v>
          </cell>
          <cell r="G26">
            <v>23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24.791666666666668</v>
          </cell>
          <cell r="C27">
            <v>33.9</v>
          </cell>
          <cell r="D27">
            <v>15.3</v>
          </cell>
          <cell r="E27">
            <v>54.625</v>
          </cell>
          <cell r="F27">
            <v>92</v>
          </cell>
          <cell r="G27">
            <v>21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25.020833333333332</v>
          </cell>
          <cell r="C28">
            <v>35</v>
          </cell>
          <cell r="D28">
            <v>15.1</v>
          </cell>
          <cell r="E28">
            <v>53.458333333333336</v>
          </cell>
          <cell r="F28">
            <v>88</v>
          </cell>
          <cell r="G28">
            <v>19</v>
          </cell>
          <cell r="H28">
            <v>0</v>
          </cell>
          <cell r="I28" t="str">
            <v>*</v>
          </cell>
          <cell r="J28">
            <v>0</v>
          </cell>
          <cell r="K28">
            <v>0</v>
          </cell>
        </row>
        <row r="29">
          <cell r="B29">
            <v>25.554166666666664</v>
          </cell>
          <cell r="C29">
            <v>36.200000000000003</v>
          </cell>
          <cell r="D29">
            <v>14.6</v>
          </cell>
          <cell r="E29">
            <v>51</v>
          </cell>
          <cell r="F29">
            <v>89</v>
          </cell>
          <cell r="G29">
            <v>17</v>
          </cell>
          <cell r="H29">
            <v>0</v>
          </cell>
          <cell r="I29" t="str">
            <v>*</v>
          </cell>
          <cell r="J29">
            <v>0</v>
          </cell>
          <cell r="K29">
            <v>0</v>
          </cell>
        </row>
        <row r="30">
          <cell r="B30">
            <v>26.954166666666666</v>
          </cell>
          <cell r="C30">
            <v>37.6</v>
          </cell>
          <cell r="D30">
            <v>16.600000000000001</v>
          </cell>
          <cell r="E30">
            <v>51.375</v>
          </cell>
          <cell r="F30">
            <v>86</v>
          </cell>
          <cell r="G30">
            <v>24</v>
          </cell>
          <cell r="H30">
            <v>0</v>
          </cell>
          <cell r="I30" t="str">
            <v>*</v>
          </cell>
          <cell r="J30">
            <v>0</v>
          </cell>
          <cell r="K30">
            <v>0</v>
          </cell>
        </row>
        <row r="31">
          <cell r="B31">
            <v>23.366666666666664</v>
          </cell>
          <cell r="C31">
            <v>29.2</v>
          </cell>
          <cell r="D31">
            <v>18.7</v>
          </cell>
          <cell r="E31">
            <v>75.375</v>
          </cell>
          <cell r="F31">
            <v>94</v>
          </cell>
          <cell r="G31">
            <v>49</v>
          </cell>
          <cell r="H31">
            <v>0</v>
          </cell>
          <cell r="I31" t="str">
            <v>*</v>
          </cell>
          <cell r="J31">
            <v>0</v>
          </cell>
          <cell r="K31">
            <v>5.6000000000000005</v>
          </cell>
        </row>
        <row r="32">
          <cell r="B32">
            <v>25.582608695652173</v>
          </cell>
          <cell r="C32">
            <v>35.4</v>
          </cell>
          <cell r="D32">
            <v>17.3</v>
          </cell>
          <cell r="E32">
            <v>65.625</v>
          </cell>
          <cell r="F32">
            <v>96</v>
          </cell>
          <cell r="G32">
            <v>12</v>
          </cell>
          <cell r="H32">
            <v>0</v>
          </cell>
          <cell r="I32" t="str">
            <v>*</v>
          </cell>
          <cell r="J32">
            <v>0</v>
          </cell>
          <cell r="K32">
            <v>0</v>
          </cell>
        </row>
        <row r="33">
          <cell r="B33">
            <v>26.487499999999997</v>
          </cell>
          <cell r="C33">
            <v>35.6</v>
          </cell>
          <cell r="D33">
            <v>20.7</v>
          </cell>
          <cell r="E33">
            <v>68.083333333333329</v>
          </cell>
          <cell r="F33">
            <v>87</v>
          </cell>
          <cell r="G33">
            <v>40</v>
          </cell>
          <cell r="H33">
            <v>0</v>
          </cell>
          <cell r="I33" t="str">
            <v>*</v>
          </cell>
          <cell r="J33">
            <v>0</v>
          </cell>
          <cell r="K33">
            <v>0.2</v>
          </cell>
        </row>
        <row r="34">
          <cell r="B34">
            <v>26.770833333333332</v>
          </cell>
          <cell r="C34">
            <v>35.4</v>
          </cell>
          <cell r="D34">
            <v>19.5</v>
          </cell>
          <cell r="E34">
            <v>68.083333333333329</v>
          </cell>
          <cell r="F34">
            <v>94</v>
          </cell>
          <cell r="G34">
            <v>38</v>
          </cell>
          <cell r="H34">
            <v>0</v>
          </cell>
          <cell r="I34" t="str">
            <v>*</v>
          </cell>
          <cell r="J34">
            <v>0</v>
          </cell>
          <cell r="K34">
            <v>0</v>
          </cell>
        </row>
        <row r="35">
          <cell r="B35">
            <v>21.616666666666671</v>
          </cell>
          <cell r="C35">
            <v>27.2</v>
          </cell>
          <cell r="D35">
            <v>14.9</v>
          </cell>
          <cell r="E35">
            <v>78.708333333333329</v>
          </cell>
          <cell r="F35">
            <v>92</v>
          </cell>
          <cell r="G35">
            <v>65</v>
          </cell>
          <cell r="H35">
            <v>0</v>
          </cell>
          <cell r="I35" t="str">
            <v>*</v>
          </cell>
          <cell r="J35">
            <v>0</v>
          </cell>
          <cell r="K35">
            <v>3.8</v>
          </cell>
        </row>
      </sheetData>
      <sheetData sheetId="10"/>
      <sheetData sheetId="11">
        <row r="5">
          <cell r="B5" t="str">
            <v>*</v>
          </cell>
        </row>
      </sheetData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24.724999999999998</v>
          </cell>
          <cell r="C5">
            <v>30.9</v>
          </cell>
          <cell r="D5">
            <v>20.7</v>
          </cell>
          <cell r="E5">
            <v>74.083333333333329</v>
          </cell>
          <cell r="F5">
            <v>92</v>
          </cell>
          <cell r="G5">
            <v>46</v>
          </cell>
          <cell r="H5">
            <v>6.12</v>
          </cell>
          <cell r="I5" t="str">
            <v>*</v>
          </cell>
          <cell r="J5">
            <v>15.48</v>
          </cell>
          <cell r="K5">
            <v>0</v>
          </cell>
        </row>
        <row r="6">
          <cell r="B6">
            <v>26.504545454545454</v>
          </cell>
          <cell r="C6">
            <v>34.1</v>
          </cell>
          <cell r="D6">
            <v>20.7</v>
          </cell>
          <cell r="E6">
            <v>65</v>
          </cell>
          <cell r="F6">
            <v>89</v>
          </cell>
          <cell r="G6">
            <v>31</v>
          </cell>
          <cell r="H6">
            <v>10.8</v>
          </cell>
          <cell r="I6" t="str">
            <v>*</v>
          </cell>
          <cell r="J6">
            <v>26.64</v>
          </cell>
          <cell r="K6">
            <v>0</v>
          </cell>
        </row>
        <row r="7">
          <cell r="B7">
            <v>25.983333333333334</v>
          </cell>
          <cell r="C7">
            <v>32.9</v>
          </cell>
          <cell r="D7">
            <v>20.5</v>
          </cell>
          <cell r="E7">
            <v>56.875</v>
          </cell>
          <cell r="F7">
            <v>78</v>
          </cell>
          <cell r="G7">
            <v>25</v>
          </cell>
          <cell r="H7">
            <v>5.04</v>
          </cell>
          <cell r="I7" t="str">
            <v>*</v>
          </cell>
          <cell r="J7">
            <v>19.079999999999998</v>
          </cell>
          <cell r="K7">
            <v>0</v>
          </cell>
        </row>
        <row r="8">
          <cell r="B8">
            <v>26.362500000000001</v>
          </cell>
          <cell r="C8">
            <v>34</v>
          </cell>
          <cell r="D8">
            <v>20.3</v>
          </cell>
          <cell r="E8">
            <v>51.333333333333336</v>
          </cell>
          <cell r="F8">
            <v>76</v>
          </cell>
          <cell r="G8">
            <v>30</v>
          </cell>
          <cell r="H8">
            <v>5.4</v>
          </cell>
          <cell r="I8" t="str">
            <v>*</v>
          </cell>
          <cell r="J8">
            <v>18.36</v>
          </cell>
          <cell r="K8">
            <v>0</v>
          </cell>
        </row>
        <row r="9">
          <cell r="B9">
            <v>26.187500000000004</v>
          </cell>
          <cell r="C9">
            <v>33.5</v>
          </cell>
          <cell r="D9">
            <v>22</v>
          </cell>
          <cell r="E9">
            <v>73.791666666666671</v>
          </cell>
          <cell r="F9">
            <v>89</v>
          </cell>
          <cell r="G9">
            <v>50</v>
          </cell>
          <cell r="H9">
            <v>5.04</v>
          </cell>
          <cell r="I9" t="str">
            <v>*</v>
          </cell>
          <cell r="J9">
            <v>16.920000000000002</v>
          </cell>
          <cell r="K9">
            <v>2</v>
          </cell>
        </row>
        <row r="10">
          <cell r="B10">
            <v>26.958333333333332</v>
          </cell>
          <cell r="C10">
            <v>32.5</v>
          </cell>
          <cell r="D10">
            <v>22.4</v>
          </cell>
          <cell r="E10">
            <v>71.208333333333329</v>
          </cell>
          <cell r="F10">
            <v>92</v>
          </cell>
          <cell r="G10">
            <v>51</v>
          </cell>
          <cell r="H10">
            <v>12.24</v>
          </cell>
          <cell r="I10" t="str">
            <v>*</v>
          </cell>
          <cell r="J10">
            <v>59.760000000000005</v>
          </cell>
          <cell r="K10">
            <v>5.8</v>
          </cell>
        </row>
        <row r="11">
          <cell r="B11">
            <v>21.891666666666666</v>
          </cell>
          <cell r="C11">
            <v>25.8</v>
          </cell>
          <cell r="D11">
            <v>18.2</v>
          </cell>
          <cell r="E11">
            <v>73.458333333333329</v>
          </cell>
          <cell r="F11">
            <v>92</v>
          </cell>
          <cell r="G11">
            <v>42</v>
          </cell>
          <cell r="H11">
            <v>13.32</v>
          </cell>
          <cell r="I11" t="str">
            <v>*</v>
          </cell>
          <cell r="J11">
            <v>25.2</v>
          </cell>
          <cell r="K11">
            <v>0.2</v>
          </cell>
        </row>
        <row r="12">
          <cell r="B12">
            <v>22.191304347826087</v>
          </cell>
          <cell r="C12">
            <v>31.4</v>
          </cell>
          <cell r="D12">
            <v>13.5</v>
          </cell>
          <cell r="E12">
            <v>68.173913043478265</v>
          </cell>
          <cell r="F12">
            <v>94</v>
          </cell>
          <cell r="G12">
            <v>32</v>
          </cell>
          <cell r="H12">
            <v>11.520000000000001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24.520833333333339</v>
          </cell>
          <cell r="C13">
            <v>30.9</v>
          </cell>
          <cell r="D13">
            <v>19.3</v>
          </cell>
          <cell r="E13">
            <v>71.75</v>
          </cell>
          <cell r="F13">
            <v>89</v>
          </cell>
          <cell r="G13">
            <v>48</v>
          </cell>
          <cell r="H13">
            <v>14.4</v>
          </cell>
          <cell r="I13" t="str">
            <v>*</v>
          </cell>
          <cell r="J13">
            <v>31.319999999999997</v>
          </cell>
          <cell r="K13">
            <v>0</v>
          </cell>
        </row>
        <row r="14">
          <cell r="B14">
            <v>22.140909090909091</v>
          </cell>
          <cell r="C14">
            <v>26</v>
          </cell>
          <cell r="D14">
            <v>18.8</v>
          </cell>
          <cell r="E14">
            <v>74</v>
          </cell>
          <cell r="F14">
            <v>90</v>
          </cell>
          <cell r="G14">
            <v>56</v>
          </cell>
          <cell r="H14">
            <v>7.2</v>
          </cell>
          <cell r="I14" t="str">
            <v>*</v>
          </cell>
          <cell r="J14">
            <v>20.88</v>
          </cell>
          <cell r="K14">
            <v>0</v>
          </cell>
        </row>
        <row r="15">
          <cell r="B15">
            <v>20.209523809523809</v>
          </cell>
          <cell r="C15">
            <v>22.3</v>
          </cell>
          <cell r="D15">
            <v>18.399999999999999</v>
          </cell>
          <cell r="E15">
            <v>84.857142857142861</v>
          </cell>
          <cell r="F15">
            <v>91</v>
          </cell>
          <cell r="G15">
            <v>78</v>
          </cell>
          <cell r="H15">
            <v>7.2</v>
          </cell>
          <cell r="I15" t="str">
            <v>*</v>
          </cell>
          <cell r="J15">
            <v>18</v>
          </cell>
          <cell r="K15">
            <v>7.0000000000000009</v>
          </cell>
        </row>
        <row r="16">
          <cell r="B16">
            <v>19.152173913043477</v>
          </cell>
          <cell r="C16">
            <v>21.5</v>
          </cell>
          <cell r="D16">
            <v>17.2</v>
          </cell>
          <cell r="E16">
            <v>88.391304347826093</v>
          </cell>
          <cell r="F16">
            <v>94</v>
          </cell>
          <cell r="G16">
            <v>83</v>
          </cell>
          <cell r="H16">
            <v>7.2</v>
          </cell>
          <cell r="I16" t="str">
            <v>*</v>
          </cell>
          <cell r="J16">
            <v>23.040000000000003</v>
          </cell>
          <cell r="K16">
            <v>33</v>
          </cell>
        </row>
        <row r="17">
          <cell r="B17">
            <v>22.778260869565216</v>
          </cell>
          <cell r="C17">
            <v>29.3</v>
          </cell>
          <cell r="D17">
            <v>18.600000000000001</v>
          </cell>
          <cell r="E17">
            <v>81.434782608695656</v>
          </cell>
          <cell r="F17">
            <v>94</v>
          </cell>
          <cell r="G17">
            <v>58</v>
          </cell>
          <cell r="H17">
            <v>10.8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24.047826086956512</v>
          </cell>
          <cell r="C18">
            <v>29.3</v>
          </cell>
          <cell r="D18">
            <v>21.5</v>
          </cell>
          <cell r="E18">
            <v>81.391304347826093</v>
          </cell>
          <cell r="F18">
            <v>89</v>
          </cell>
          <cell r="G18">
            <v>64</v>
          </cell>
          <cell r="H18">
            <v>7.5600000000000005</v>
          </cell>
          <cell r="I18" t="str">
            <v>*</v>
          </cell>
          <cell r="J18">
            <v>18.36</v>
          </cell>
          <cell r="K18">
            <v>2.6</v>
          </cell>
        </row>
        <row r="19">
          <cell r="B19">
            <v>23.770833333333329</v>
          </cell>
          <cell r="C19">
            <v>26.6</v>
          </cell>
          <cell r="D19">
            <v>22.1</v>
          </cell>
          <cell r="E19">
            <v>78.75</v>
          </cell>
          <cell r="F19">
            <v>90</v>
          </cell>
          <cell r="G19">
            <v>64</v>
          </cell>
          <cell r="H19">
            <v>12.96</v>
          </cell>
          <cell r="I19" t="str">
            <v>*</v>
          </cell>
          <cell r="J19">
            <v>27.720000000000002</v>
          </cell>
          <cell r="K19">
            <v>0</v>
          </cell>
        </row>
        <row r="20">
          <cell r="B20">
            <v>25.504166666666666</v>
          </cell>
          <cell r="C20">
            <v>33.6</v>
          </cell>
          <cell r="D20">
            <v>20.8</v>
          </cell>
          <cell r="E20">
            <v>69.125</v>
          </cell>
          <cell r="F20">
            <v>85</v>
          </cell>
          <cell r="G20">
            <v>44</v>
          </cell>
          <cell r="H20">
            <v>9</v>
          </cell>
          <cell r="I20" t="str">
            <v>*</v>
          </cell>
          <cell r="J20">
            <v>19.079999999999998</v>
          </cell>
          <cell r="K20">
            <v>0</v>
          </cell>
        </row>
        <row r="21">
          <cell r="B21">
            <v>27.179166666666664</v>
          </cell>
          <cell r="C21">
            <v>34.299999999999997</v>
          </cell>
          <cell r="D21">
            <v>21.8</v>
          </cell>
          <cell r="E21">
            <v>66.125</v>
          </cell>
          <cell r="F21">
            <v>86</v>
          </cell>
          <cell r="G21">
            <v>44</v>
          </cell>
          <cell r="H21">
            <v>6.84</v>
          </cell>
          <cell r="I21" t="str">
            <v>*</v>
          </cell>
          <cell r="J21">
            <v>16.2</v>
          </cell>
          <cell r="K21">
            <v>0</v>
          </cell>
        </row>
        <row r="22">
          <cell r="B22">
            <v>23.64782608695652</v>
          </cell>
          <cell r="C22">
            <v>30.2</v>
          </cell>
          <cell r="D22">
            <v>21.9</v>
          </cell>
          <cell r="E22">
            <v>83.826086956521735</v>
          </cell>
          <cell r="F22">
            <v>92</v>
          </cell>
          <cell r="G22">
            <v>57</v>
          </cell>
          <cell r="H22">
            <v>12.24</v>
          </cell>
          <cell r="I22" t="str">
            <v>*</v>
          </cell>
          <cell r="J22">
            <v>35.28</v>
          </cell>
          <cell r="K22">
            <v>7</v>
          </cell>
        </row>
        <row r="23">
          <cell r="B23">
            <v>25.4375</v>
          </cell>
          <cell r="C23">
            <v>32.299999999999997</v>
          </cell>
          <cell r="D23">
            <v>20.7</v>
          </cell>
          <cell r="E23">
            <v>76.458333333333329</v>
          </cell>
          <cell r="F23">
            <v>93</v>
          </cell>
          <cell r="G23">
            <v>44</v>
          </cell>
          <cell r="H23">
            <v>6.48</v>
          </cell>
          <cell r="I23" t="str">
            <v>*</v>
          </cell>
          <cell r="J23">
            <v>20.88</v>
          </cell>
          <cell r="K23">
            <v>0</v>
          </cell>
        </row>
        <row r="24">
          <cell r="B24">
            <v>25.612500000000001</v>
          </cell>
          <cell r="C24">
            <v>33.299999999999997</v>
          </cell>
          <cell r="D24">
            <v>21</v>
          </cell>
          <cell r="E24">
            <v>79.958333333333329</v>
          </cell>
          <cell r="F24">
            <v>94</v>
          </cell>
          <cell r="G24">
            <v>49</v>
          </cell>
          <cell r="H24">
            <v>12.96</v>
          </cell>
          <cell r="I24" t="str">
            <v>*</v>
          </cell>
          <cell r="J24">
            <v>65.160000000000011</v>
          </cell>
          <cell r="K24">
            <v>11.600000000000001</v>
          </cell>
        </row>
        <row r="25">
          <cell r="B25">
            <v>24.839130434782607</v>
          </cell>
          <cell r="C25">
            <v>31.1</v>
          </cell>
          <cell r="D25">
            <v>21.2</v>
          </cell>
          <cell r="E25">
            <v>75.826086956521735</v>
          </cell>
          <cell r="F25">
            <v>95</v>
          </cell>
          <cell r="G25">
            <v>40</v>
          </cell>
          <cell r="H25">
            <v>13.68</v>
          </cell>
          <cell r="I25" t="str">
            <v>*</v>
          </cell>
          <cell r="J25">
            <v>41.76</v>
          </cell>
          <cell r="K25">
            <v>37.200000000000003</v>
          </cell>
        </row>
        <row r="26">
          <cell r="B26">
            <v>24.754166666666663</v>
          </cell>
          <cell r="C26">
            <v>31.5</v>
          </cell>
          <cell r="D26">
            <v>18.7</v>
          </cell>
          <cell r="E26">
            <v>65.75</v>
          </cell>
          <cell r="F26">
            <v>89</v>
          </cell>
          <cell r="G26">
            <v>37</v>
          </cell>
          <cell r="H26">
            <v>5.7600000000000007</v>
          </cell>
          <cell r="I26" t="str">
            <v>*</v>
          </cell>
          <cell r="J26">
            <v>16.2</v>
          </cell>
          <cell r="K26">
            <v>0</v>
          </cell>
        </row>
        <row r="27">
          <cell r="B27">
            <v>25.241666666666664</v>
          </cell>
          <cell r="C27">
            <v>32.6</v>
          </cell>
          <cell r="D27">
            <v>19.2</v>
          </cell>
          <cell r="E27">
            <v>63.708333333333336</v>
          </cell>
          <cell r="F27">
            <v>88</v>
          </cell>
          <cell r="G27">
            <v>35</v>
          </cell>
          <cell r="H27">
            <v>7.2</v>
          </cell>
          <cell r="I27" t="str">
            <v>*</v>
          </cell>
          <cell r="J27">
            <v>18.36</v>
          </cell>
          <cell r="K27">
            <v>0</v>
          </cell>
        </row>
        <row r="28">
          <cell r="B28">
            <v>26.077272727272728</v>
          </cell>
          <cell r="C28">
            <v>33.9</v>
          </cell>
          <cell r="D28">
            <v>19.3</v>
          </cell>
          <cell r="E28">
            <v>61.272727272727273</v>
          </cell>
          <cell r="F28">
            <v>88</v>
          </cell>
          <cell r="G28">
            <v>26</v>
          </cell>
          <cell r="H28">
            <v>6.84</v>
          </cell>
          <cell r="I28" t="str">
            <v>*</v>
          </cell>
          <cell r="J28">
            <v>15.48</v>
          </cell>
          <cell r="K28">
            <v>0</v>
          </cell>
        </row>
        <row r="29">
          <cell r="B29">
            <v>26.785714285714281</v>
          </cell>
          <cell r="C29">
            <v>35.1</v>
          </cell>
          <cell r="D29">
            <v>18.2</v>
          </cell>
          <cell r="E29">
            <v>59.333333333333336</v>
          </cell>
          <cell r="F29">
            <v>90</v>
          </cell>
          <cell r="G29">
            <v>30</v>
          </cell>
          <cell r="H29">
            <v>6.12</v>
          </cell>
          <cell r="I29" t="str">
            <v>*</v>
          </cell>
          <cell r="J29">
            <v>18.720000000000002</v>
          </cell>
          <cell r="K29">
            <v>0</v>
          </cell>
        </row>
        <row r="30">
          <cell r="B30">
            <v>28.073913043478257</v>
          </cell>
          <cell r="C30">
            <v>35.700000000000003</v>
          </cell>
          <cell r="D30">
            <v>19.7</v>
          </cell>
          <cell r="E30">
            <v>63.130434782608695</v>
          </cell>
          <cell r="F30">
            <v>90</v>
          </cell>
          <cell r="G30">
            <v>36</v>
          </cell>
          <cell r="H30">
            <v>13.68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24.962500000000002</v>
          </cell>
          <cell r="C31">
            <v>29.8</v>
          </cell>
          <cell r="D31">
            <v>20.9</v>
          </cell>
          <cell r="E31">
            <v>76.708333333333329</v>
          </cell>
          <cell r="F31">
            <v>90</v>
          </cell>
          <cell r="G31">
            <v>60</v>
          </cell>
          <cell r="H31">
            <v>12.24</v>
          </cell>
          <cell r="I31" t="str">
            <v>*</v>
          </cell>
          <cell r="J31">
            <v>38.159999999999997</v>
          </cell>
          <cell r="K31">
            <v>3.0000000000000004</v>
          </cell>
        </row>
        <row r="32">
          <cell r="B32">
            <v>26.939130434782609</v>
          </cell>
          <cell r="C32">
            <v>34.5</v>
          </cell>
          <cell r="D32">
            <v>20.5</v>
          </cell>
          <cell r="E32">
            <v>69.826086956521735</v>
          </cell>
          <cell r="F32">
            <v>93</v>
          </cell>
          <cell r="G32">
            <v>38</v>
          </cell>
          <cell r="H32">
            <v>9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28.420833333333331</v>
          </cell>
          <cell r="C33">
            <v>33.799999999999997</v>
          </cell>
          <cell r="D33">
            <v>23.4</v>
          </cell>
          <cell r="E33">
            <v>68.791666666666671</v>
          </cell>
          <cell r="F33">
            <v>87</v>
          </cell>
          <cell r="G33">
            <v>50</v>
          </cell>
          <cell r="H33">
            <v>15.840000000000002</v>
          </cell>
          <cell r="I33" t="str">
            <v>*</v>
          </cell>
          <cell r="J33">
            <v>39.6</v>
          </cell>
          <cell r="K33">
            <v>0</v>
          </cell>
        </row>
        <row r="34">
          <cell r="B34">
            <v>29.000000000000004</v>
          </cell>
          <cell r="C34">
            <v>34.4</v>
          </cell>
          <cell r="D34">
            <v>23.7</v>
          </cell>
          <cell r="E34">
            <v>63.958333333333336</v>
          </cell>
          <cell r="F34">
            <v>86</v>
          </cell>
          <cell r="G34">
            <v>44</v>
          </cell>
          <cell r="H34">
            <v>14.04</v>
          </cell>
          <cell r="I34" t="str">
            <v>*</v>
          </cell>
          <cell r="J34">
            <v>33.480000000000004</v>
          </cell>
          <cell r="K34">
            <v>0</v>
          </cell>
        </row>
        <row r="35">
          <cell r="B35">
            <v>23.721739130434777</v>
          </cell>
          <cell r="C35">
            <v>29.5</v>
          </cell>
          <cell r="D35">
            <v>17.3</v>
          </cell>
          <cell r="E35">
            <v>70.217391304347828</v>
          </cell>
          <cell r="F35">
            <v>82</v>
          </cell>
          <cell r="G35">
            <v>60</v>
          </cell>
          <cell r="H35">
            <v>19.440000000000001</v>
          </cell>
          <cell r="I35" t="str">
            <v>*</v>
          </cell>
          <cell r="J35">
            <v>43.56</v>
          </cell>
          <cell r="K35">
            <v>0</v>
          </cell>
        </row>
      </sheetData>
      <sheetData sheetId="10">
        <row r="5">
          <cell r="B5">
            <v>17.137499999999999</v>
          </cell>
        </row>
      </sheetData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25.295833333333338</v>
          </cell>
          <cell r="C5">
            <v>32.299999999999997</v>
          </cell>
          <cell r="D5">
            <v>20</v>
          </cell>
          <cell r="E5">
            <v>72.416666666666671</v>
          </cell>
          <cell r="F5">
            <v>94</v>
          </cell>
          <cell r="G5">
            <v>45</v>
          </cell>
          <cell r="H5">
            <v>14.76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26.908333333333328</v>
          </cell>
          <cell r="C6">
            <v>35.1</v>
          </cell>
          <cell r="D6">
            <v>19.899999999999999</v>
          </cell>
          <cell r="E6">
            <v>66.541666666666671</v>
          </cell>
          <cell r="F6">
            <v>93</v>
          </cell>
          <cell r="G6">
            <v>32</v>
          </cell>
          <cell r="H6">
            <v>12.96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27.175000000000008</v>
          </cell>
          <cell r="C7">
            <v>33.700000000000003</v>
          </cell>
          <cell r="D7">
            <v>22.1</v>
          </cell>
          <cell r="E7">
            <v>55.75</v>
          </cell>
          <cell r="F7">
            <v>81</v>
          </cell>
          <cell r="G7">
            <v>28</v>
          </cell>
          <cell r="H7">
            <v>15.120000000000001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26.574999999999999</v>
          </cell>
          <cell r="C8">
            <v>36</v>
          </cell>
          <cell r="D8">
            <v>19</v>
          </cell>
          <cell r="E8">
            <v>62.125</v>
          </cell>
          <cell r="F8">
            <v>92</v>
          </cell>
          <cell r="G8">
            <v>30</v>
          </cell>
          <cell r="H8">
            <v>11.879999999999999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29.604166666666668</v>
          </cell>
          <cell r="C9">
            <v>36.799999999999997</v>
          </cell>
          <cell r="D9">
            <v>23</v>
          </cell>
          <cell r="E9">
            <v>58.666666666666664</v>
          </cell>
          <cell r="F9">
            <v>83</v>
          </cell>
          <cell r="G9">
            <v>33</v>
          </cell>
          <cell r="H9">
            <v>20.16</v>
          </cell>
          <cell r="I9" t="str">
            <v>*</v>
          </cell>
          <cell r="J9">
            <v>41.4</v>
          </cell>
          <cell r="K9">
            <v>0</v>
          </cell>
        </row>
        <row r="10">
          <cell r="B10">
            <v>28.445833333333336</v>
          </cell>
          <cell r="C10">
            <v>35.5</v>
          </cell>
          <cell r="D10">
            <v>21.9</v>
          </cell>
          <cell r="E10">
            <v>62.958333333333336</v>
          </cell>
          <cell r="F10">
            <v>93</v>
          </cell>
          <cell r="G10">
            <v>40</v>
          </cell>
          <cell r="H10">
            <v>24.12</v>
          </cell>
          <cell r="I10" t="str">
            <v>*</v>
          </cell>
          <cell r="J10">
            <v>63.360000000000007</v>
          </cell>
          <cell r="K10">
            <v>11.8</v>
          </cell>
        </row>
        <row r="11">
          <cell r="B11">
            <v>23.270833333333329</v>
          </cell>
          <cell r="C11">
            <v>27.6</v>
          </cell>
          <cell r="D11">
            <v>19.899999999999999</v>
          </cell>
          <cell r="E11">
            <v>72.541666666666671</v>
          </cell>
          <cell r="F11">
            <v>94</v>
          </cell>
          <cell r="G11">
            <v>39</v>
          </cell>
          <cell r="H11">
            <v>17.64</v>
          </cell>
          <cell r="I11" t="str">
            <v>*</v>
          </cell>
          <cell r="J11">
            <v>30.96</v>
          </cell>
          <cell r="K11">
            <v>0.2</v>
          </cell>
        </row>
        <row r="12">
          <cell r="B12">
            <v>24.345833333333331</v>
          </cell>
          <cell r="C12">
            <v>33.5</v>
          </cell>
          <cell r="D12">
            <v>15.2</v>
          </cell>
          <cell r="E12">
            <v>65.208333333333329</v>
          </cell>
          <cell r="F12">
            <v>95</v>
          </cell>
          <cell r="G12">
            <v>31</v>
          </cell>
          <cell r="H12">
            <v>19.440000000000001</v>
          </cell>
          <cell r="I12" t="str">
            <v>*</v>
          </cell>
          <cell r="J12">
            <v>37.080000000000005</v>
          </cell>
          <cell r="K12">
            <v>0</v>
          </cell>
        </row>
        <row r="13">
          <cell r="B13">
            <v>24.879166666666663</v>
          </cell>
          <cell r="C13">
            <v>30.2</v>
          </cell>
          <cell r="D13">
            <v>21.1</v>
          </cell>
          <cell r="E13">
            <v>72.416666666666671</v>
          </cell>
          <cell r="F13">
            <v>95</v>
          </cell>
          <cell r="G13">
            <v>48</v>
          </cell>
          <cell r="H13">
            <v>23.759999999999998</v>
          </cell>
          <cell r="I13" t="str">
            <v>*</v>
          </cell>
          <cell r="J13">
            <v>38.159999999999997</v>
          </cell>
          <cell r="K13">
            <v>38.199999999999996</v>
          </cell>
        </row>
        <row r="14">
          <cell r="B14">
            <v>20.254166666666666</v>
          </cell>
          <cell r="C14">
            <v>23.8</v>
          </cell>
          <cell r="D14">
            <v>17.5</v>
          </cell>
          <cell r="E14">
            <v>73.708333333333329</v>
          </cell>
          <cell r="F14">
            <v>93</v>
          </cell>
          <cell r="G14">
            <v>58</v>
          </cell>
          <cell r="H14">
            <v>16.559999999999999</v>
          </cell>
          <cell r="I14" t="str">
            <v>*</v>
          </cell>
          <cell r="J14">
            <v>28.44</v>
          </cell>
          <cell r="K14">
            <v>0</v>
          </cell>
        </row>
        <row r="15">
          <cell r="B15">
            <v>22.145833333333332</v>
          </cell>
          <cell r="C15">
            <v>26.9</v>
          </cell>
          <cell r="D15">
            <v>19.100000000000001</v>
          </cell>
          <cell r="E15">
            <v>80.041666666666671</v>
          </cell>
          <cell r="F15">
            <v>93</v>
          </cell>
          <cell r="G15">
            <v>64</v>
          </cell>
          <cell r="H15">
            <v>13.68</v>
          </cell>
          <cell r="I15" t="str">
            <v>*</v>
          </cell>
          <cell r="J15">
            <v>23.759999999999998</v>
          </cell>
          <cell r="K15">
            <v>0</v>
          </cell>
        </row>
        <row r="16">
          <cell r="B16">
            <v>21.75</v>
          </cell>
          <cell r="C16">
            <v>26.8</v>
          </cell>
          <cell r="D16">
            <v>18.5</v>
          </cell>
          <cell r="E16">
            <v>85.708333333333329</v>
          </cell>
          <cell r="F16">
            <v>94</v>
          </cell>
          <cell r="G16">
            <v>65</v>
          </cell>
          <cell r="H16">
            <v>24.840000000000003</v>
          </cell>
          <cell r="I16" t="str">
            <v>*</v>
          </cell>
          <cell r="J16">
            <v>36.72</v>
          </cell>
          <cell r="K16">
            <v>1</v>
          </cell>
        </row>
        <row r="17">
          <cell r="B17">
            <v>23.95</v>
          </cell>
          <cell r="C17">
            <v>30.8</v>
          </cell>
          <cell r="D17">
            <v>19.3</v>
          </cell>
          <cell r="E17">
            <v>80</v>
          </cell>
          <cell r="F17">
            <v>98</v>
          </cell>
          <cell r="G17">
            <v>51</v>
          </cell>
          <cell r="H17">
            <v>18.720000000000002</v>
          </cell>
          <cell r="I17" t="str">
            <v>*</v>
          </cell>
          <cell r="J17">
            <v>36.72</v>
          </cell>
          <cell r="K17">
            <v>0.2</v>
          </cell>
        </row>
        <row r="18">
          <cell r="B18">
            <v>25.641666666666666</v>
          </cell>
          <cell r="C18">
            <v>33.299999999999997</v>
          </cell>
          <cell r="D18">
            <v>21.6</v>
          </cell>
          <cell r="E18">
            <v>79.208333333333329</v>
          </cell>
          <cell r="F18">
            <v>94</v>
          </cell>
          <cell r="G18">
            <v>47</v>
          </cell>
          <cell r="H18">
            <v>18.36</v>
          </cell>
          <cell r="I18" t="str">
            <v>*</v>
          </cell>
          <cell r="J18">
            <v>38.519999999999996</v>
          </cell>
          <cell r="K18">
            <v>9.4</v>
          </cell>
        </row>
        <row r="19">
          <cell r="B19">
            <v>25.45</v>
          </cell>
          <cell r="C19">
            <v>31.6</v>
          </cell>
          <cell r="D19">
            <v>21.8</v>
          </cell>
          <cell r="E19">
            <v>78.625</v>
          </cell>
          <cell r="F19">
            <v>93</v>
          </cell>
          <cell r="G19">
            <v>51</v>
          </cell>
          <cell r="H19">
            <v>18</v>
          </cell>
          <cell r="I19" t="str">
            <v>*</v>
          </cell>
          <cell r="J19">
            <v>29.880000000000003</v>
          </cell>
          <cell r="K19">
            <v>0.2</v>
          </cell>
        </row>
        <row r="20">
          <cell r="B20">
            <v>27.112499999999994</v>
          </cell>
          <cell r="C20">
            <v>36.299999999999997</v>
          </cell>
          <cell r="D20">
            <v>21.2</v>
          </cell>
          <cell r="E20">
            <v>66.5</v>
          </cell>
          <cell r="F20">
            <v>88</v>
          </cell>
          <cell r="G20">
            <v>33</v>
          </cell>
          <cell r="H20">
            <v>16.559999999999999</v>
          </cell>
          <cell r="I20" t="str">
            <v>*</v>
          </cell>
          <cell r="J20">
            <v>25.56</v>
          </cell>
          <cell r="K20">
            <v>0</v>
          </cell>
        </row>
        <row r="21">
          <cell r="B21">
            <v>28.583333333333329</v>
          </cell>
          <cell r="C21">
            <v>38</v>
          </cell>
          <cell r="D21">
            <v>22.8</v>
          </cell>
          <cell r="E21">
            <v>64.625</v>
          </cell>
          <cell r="F21">
            <v>88</v>
          </cell>
          <cell r="G21">
            <v>31</v>
          </cell>
          <cell r="H21">
            <v>10.08</v>
          </cell>
          <cell r="I21" t="str">
            <v>*</v>
          </cell>
          <cell r="J21">
            <v>26.64</v>
          </cell>
          <cell r="K21">
            <v>0</v>
          </cell>
        </row>
        <row r="22">
          <cell r="B22">
            <v>26.220833333333331</v>
          </cell>
          <cell r="C22">
            <v>30.3</v>
          </cell>
          <cell r="D22">
            <v>24.2</v>
          </cell>
          <cell r="E22">
            <v>72.5</v>
          </cell>
          <cell r="F22">
            <v>80</v>
          </cell>
          <cell r="G22">
            <v>57</v>
          </cell>
          <cell r="H22">
            <v>22.32</v>
          </cell>
          <cell r="I22" t="str">
            <v>*</v>
          </cell>
          <cell r="J22">
            <v>41.04</v>
          </cell>
          <cell r="K22">
            <v>0</v>
          </cell>
        </row>
        <row r="23">
          <cell r="B23">
            <v>26.325000000000003</v>
          </cell>
          <cell r="C23">
            <v>33.700000000000003</v>
          </cell>
          <cell r="D23">
            <v>21.1</v>
          </cell>
          <cell r="E23">
            <v>73.625</v>
          </cell>
          <cell r="F23">
            <v>99</v>
          </cell>
          <cell r="G23">
            <v>40</v>
          </cell>
          <cell r="H23">
            <v>11.16</v>
          </cell>
          <cell r="I23" t="str">
            <v>*</v>
          </cell>
          <cell r="J23">
            <v>20.16</v>
          </cell>
          <cell r="K23">
            <v>0</v>
          </cell>
        </row>
        <row r="24">
          <cell r="B24">
            <v>27.479166666666668</v>
          </cell>
          <cell r="C24">
            <v>35.1</v>
          </cell>
          <cell r="D24">
            <v>21</v>
          </cell>
          <cell r="E24">
            <v>71.166666666666671</v>
          </cell>
          <cell r="F24">
            <v>93</v>
          </cell>
          <cell r="G24">
            <v>46</v>
          </cell>
          <cell r="H24">
            <v>19.079999999999998</v>
          </cell>
          <cell r="I24" t="str">
            <v>*</v>
          </cell>
          <cell r="J24">
            <v>51.84</v>
          </cell>
          <cell r="K24">
            <v>6.2</v>
          </cell>
        </row>
        <row r="25">
          <cell r="B25">
            <v>25.129166666666663</v>
          </cell>
          <cell r="C25">
            <v>30</v>
          </cell>
          <cell r="D25">
            <v>22.8</v>
          </cell>
          <cell r="E25">
            <v>81.75</v>
          </cell>
          <cell r="F25">
            <v>94</v>
          </cell>
          <cell r="G25">
            <v>55</v>
          </cell>
          <cell r="H25">
            <v>14.76</v>
          </cell>
          <cell r="I25" t="str">
            <v>*</v>
          </cell>
          <cell r="J25">
            <v>31.680000000000003</v>
          </cell>
          <cell r="K25">
            <v>8.5999999999999979</v>
          </cell>
        </row>
        <row r="26">
          <cell r="B26">
            <v>25.987500000000001</v>
          </cell>
          <cell r="C26">
            <v>32.1</v>
          </cell>
          <cell r="D26">
            <v>22.3</v>
          </cell>
          <cell r="E26">
            <v>77.208333333333329</v>
          </cell>
          <cell r="F26">
            <v>94</v>
          </cell>
          <cell r="G26">
            <v>43</v>
          </cell>
          <cell r="H26">
            <v>14.4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25.5</v>
          </cell>
          <cell r="C27">
            <v>33.4</v>
          </cell>
          <cell r="D27">
            <v>19.2</v>
          </cell>
          <cell r="E27">
            <v>70.833333333333329</v>
          </cell>
          <cell r="F27">
            <v>95</v>
          </cell>
          <cell r="G27">
            <v>38</v>
          </cell>
          <cell r="H27">
            <v>11.520000000000001</v>
          </cell>
          <cell r="I27" t="str">
            <v>*</v>
          </cell>
          <cell r="J27">
            <v>18</v>
          </cell>
          <cell r="K27">
            <v>0</v>
          </cell>
        </row>
        <row r="28">
          <cell r="B28">
            <v>26.933333333333334</v>
          </cell>
          <cell r="C28">
            <v>36.1</v>
          </cell>
          <cell r="D28">
            <v>18.7</v>
          </cell>
          <cell r="E28">
            <v>64.708333333333329</v>
          </cell>
          <cell r="F28">
            <v>95</v>
          </cell>
          <cell r="G28">
            <v>29</v>
          </cell>
          <cell r="H28">
            <v>11.879999999999999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27.816666666666663</v>
          </cell>
          <cell r="C29">
            <v>36.9</v>
          </cell>
          <cell r="D29">
            <v>19.600000000000001</v>
          </cell>
          <cell r="E29">
            <v>61.875</v>
          </cell>
          <cell r="F29">
            <v>92</v>
          </cell>
          <cell r="G29">
            <v>29</v>
          </cell>
          <cell r="H29">
            <v>16.2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28.787500000000005</v>
          </cell>
          <cell r="C30">
            <v>37.200000000000003</v>
          </cell>
          <cell r="D30">
            <v>21.5</v>
          </cell>
          <cell r="E30">
            <v>66.375</v>
          </cell>
          <cell r="F30">
            <v>92</v>
          </cell>
          <cell r="G30">
            <v>38</v>
          </cell>
          <cell r="H30">
            <v>19.8</v>
          </cell>
          <cell r="I30" t="str">
            <v>*</v>
          </cell>
          <cell r="J30">
            <v>43.2</v>
          </cell>
          <cell r="K30">
            <v>0</v>
          </cell>
        </row>
        <row r="31">
          <cell r="B31">
            <v>26.045833333333334</v>
          </cell>
          <cell r="C31">
            <v>30.2</v>
          </cell>
          <cell r="D31">
            <v>22.2</v>
          </cell>
          <cell r="E31">
            <v>76.458333333333329</v>
          </cell>
          <cell r="F31">
            <v>90</v>
          </cell>
          <cell r="G31">
            <v>57</v>
          </cell>
          <cell r="H31">
            <v>24.840000000000003</v>
          </cell>
          <cell r="I31" t="str">
            <v>*</v>
          </cell>
          <cell r="J31">
            <v>62.639999999999993</v>
          </cell>
          <cell r="K31">
            <v>1.9999999999999998</v>
          </cell>
        </row>
        <row r="32">
          <cell r="B32">
            <v>27.783333333333331</v>
          </cell>
          <cell r="C32">
            <v>37.1</v>
          </cell>
          <cell r="D32">
            <v>20.5</v>
          </cell>
          <cell r="E32">
            <v>69.166666666666671</v>
          </cell>
          <cell r="F32">
            <v>95</v>
          </cell>
          <cell r="G32">
            <v>35</v>
          </cell>
          <cell r="H32">
            <v>15.840000000000002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29.69583333333334</v>
          </cell>
          <cell r="C33">
            <v>35.299999999999997</v>
          </cell>
          <cell r="D33">
            <v>25.4</v>
          </cell>
          <cell r="E33">
            <v>60.916666666666664</v>
          </cell>
          <cell r="F33">
            <v>76</v>
          </cell>
          <cell r="G33">
            <v>42</v>
          </cell>
          <cell r="H33">
            <v>27</v>
          </cell>
          <cell r="I33" t="str">
            <v>*</v>
          </cell>
          <cell r="J33">
            <v>46.080000000000005</v>
          </cell>
          <cell r="K33">
            <v>0</v>
          </cell>
        </row>
        <row r="34">
          <cell r="B34">
            <v>30.204166666666662</v>
          </cell>
          <cell r="C34">
            <v>35.6</v>
          </cell>
          <cell r="D34">
            <v>24.9</v>
          </cell>
          <cell r="E34">
            <v>58.375</v>
          </cell>
          <cell r="F34">
            <v>80</v>
          </cell>
          <cell r="G34">
            <v>40</v>
          </cell>
          <cell r="H34">
            <v>30.240000000000002</v>
          </cell>
          <cell r="I34" t="str">
            <v>*</v>
          </cell>
          <cell r="J34">
            <v>53.64</v>
          </cell>
          <cell r="K34">
            <v>0</v>
          </cell>
        </row>
        <row r="35">
          <cell r="B35">
            <v>23.195833333333329</v>
          </cell>
          <cell r="C35">
            <v>31.5</v>
          </cell>
          <cell r="D35">
            <v>16.7</v>
          </cell>
          <cell r="E35">
            <v>78</v>
          </cell>
          <cell r="F35">
            <v>93</v>
          </cell>
          <cell r="G35">
            <v>50</v>
          </cell>
          <cell r="H35">
            <v>33.119999999999997</v>
          </cell>
          <cell r="I35" t="str">
            <v>*</v>
          </cell>
          <cell r="J35">
            <v>82.44</v>
          </cell>
          <cell r="K35">
            <v>8</v>
          </cell>
        </row>
      </sheetData>
      <sheetData sheetId="10">
        <row r="5">
          <cell r="B5">
            <v>17.866666666666667</v>
          </cell>
        </row>
      </sheetData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22.249999999999996</v>
          </cell>
          <cell r="C5">
            <v>30.1</v>
          </cell>
          <cell r="D5">
            <v>17.899999999999999</v>
          </cell>
          <cell r="E5">
            <v>78.208333333333329</v>
          </cell>
          <cell r="F5">
            <v>96</v>
          </cell>
          <cell r="G5">
            <v>46</v>
          </cell>
          <cell r="H5">
            <v>9</v>
          </cell>
          <cell r="I5" t="str">
            <v>*</v>
          </cell>
          <cell r="J5">
            <v>19.8</v>
          </cell>
          <cell r="K5">
            <v>0</v>
          </cell>
        </row>
        <row r="6">
          <cell r="B6">
            <v>23.704166666666662</v>
          </cell>
          <cell r="C6">
            <v>32.299999999999997</v>
          </cell>
          <cell r="D6">
            <v>16.100000000000001</v>
          </cell>
          <cell r="E6">
            <v>74.375</v>
          </cell>
          <cell r="F6">
            <v>98</v>
          </cell>
          <cell r="G6">
            <v>42</v>
          </cell>
          <cell r="H6">
            <v>8.64</v>
          </cell>
          <cell r="I6" t="str">
            <v>*</v>
          </cell>
          <cell r="J6">
            <v>20.52</v>
          </cell>
          <cell r="K6">
            <v>0</v>
          </cell>
        </row>
        <row r="7">
          <cell r="B7">
            <v>24.108333333333331</v>
          </cell>
          <cell r="C7">
            <v>31.8</v>
          </cell>
          <cell r="D7">
            <v>17.5</v>
          </cell>
          <cell r="E7">
            <v>67.166666666666671</v>
          </cell>
          <cell r="F7">
            <v>96</v>
          </cell>
          <cell r="G7">
            <v>32</v>
          </cell>
          <cell r="H7">
            <v>10.08</v>
          </cell>
          <cell r="I7" t="str">
            <v>*</v>
          </cell>
          <cell r="J7">
            <v>24.48</v>
          </cell>
          <cell r="K7">
            <v>0</v>
          </cell>
        </row>
        <row r="8">
          <cell r="B8">
            <v>24.345833333333335</v>
          </cell>
          <cell r="C8">
            <v>34.5</v>
          </cell>
          <cell r="D8">
            <v>16.5</v>
          </cell>
          <cell r="E8">
            <v>62.541666666666664</v>
          </cell>
          <cell r="F8">
            <v>92</v>
          </cell>
          <cell r="G8">
            <v>30</v>
          </cell>
          <cell r="H8">
            <v>9.3600000000000012</v>
          </cell>
          <cell r="I8" t="str">
            <v>*</v>
          </cell>
          <cell r="J8">
            <v>20.52</v>
          </cell>
          <cell r="K8">
            <v>0</v>
          </cell>
        </row>
        <row r="9">
          <cell r="B9">
            <v>24.729166666666671</v>
          </cell>
          <cell r="C9">
            <v>32.1</v>
          </cell>
          <cell r="D9">
            <v>21</v>
          </cell>
          <cell r="E9">
            <v>70.166666666666671</v>
          </cell>
          <cell r="F9">
            <v>88</v>
          </cell>
          <cell r="G9">
            <v>47</v>
          </cell>
          <cell r="H9">
            <v>18</v>
          </cell>
          <cell r="I9" t="str">
            <v>*</v>
          </cell>
          <cell r="J9">
            <v>40.680000000000007</v>
          </cell>
          <cell r="K9">
            <v>0.2</v>
          </cell>
        </row>
        <row r="10">
          <cell r="B10">
            <v>24.579166666666666</v>
          </cell>
          <cell r="C10">
            <v>35.299999999999997</v>
          </cell>
          <cell r="D10">
            <v>18.600000000000001</v>
          </cell>
          <cell r="E10">
            <v>73.541666666666671</v>
          </cell>
          <cell r="F10">
            <v>97</v>
          </cell>
          <cell r="G10">
            <v>38</v>
          </cell>
          <cell r="H10">
            <v>27.36</v>
          </cell>
          <cell r="I10" t="str">
            <v>*</v>
          </cell>
          <cell r="J10">
            <v>53.64</v>
          </cell>
          <cell r="K10">
            <v>22.2</v>
          </cell>
        </row>
        <row r="11">
          <cell r="B11">
            <v>20.008333333333333</v>
          </cell>
          <cell r="C11">
            <v>24.6</v>
          </cell>
          <cell r="D11">
            <v>16.399999999999999</v>
          </cell>
          <cell r="E11">
            <v>77.833333333333329</v>
          </cell>
          <cell r="F11">
            <v>97</v>
          </cell>
          <cell r="G11">
            <v>47</v>
          </cell>
          <cell r="H11">
            <v>16.559999999999999</v>
          </cell>
          <cell r="I11" t="str">
            <v>*</v>
          </cell>
          <cell r="J11">
            <v>39.6</v>
          </cell>
          <cell r="K11">
            <v>0.4</v>
          </cell>
        </row>
        <row r="12">
          <cell r="B12">
            <v>21.195833333333336</v>
          </cell>
          <cell r="C12">
            <v>31.6</v>
          </cell>
          <cell r="D12">
            <v>11.8</v>
          </cell>
          <cell r="E12">
            <v>67.875</v>
          </cell>
          <cell r="F12">
            <v>98</v>
          </cell>
          <cell r="G12">
            <v>31</v>
          </cell>
          <cell r="H12">
            <v>11.16</v>
          </cell>
          <cell r="I12" t="str">
            <v>*</v>
          </cell>
          <cell r="J12">
            <v>24.48</v>
          </cell>
          <cell r="K12">
            <v>0.2</v>
          </cell>
        </row>
        <row r="13">
          <cell r="B13">
            <v>23.61666666666666</v>
          </cell>
          <cell r="C13">
            <v>31.4</v>
          </cell>
          <cell r="D13">
            <v>20.100000000000001</v>
          </cell>
          <cell r="E13">
            <v>73.625</v>
          </cell>
          <cell r="F13">
            <v>95</v>
          </cell>
          <cell r="G13">
            <v>46</v>
          </cell>
          <cell r="H13">
            <v>14.76</v>
          </cell>
          <cell r="I13" t="str">
            <v>*</v>
          </cell>
          <cell r="J13">
            <v>37.080000000000005</v>
          </cell>
          <cell r="K13">
            <v>1</v>
          </cell>
        </row>
        <row r="14">
          <cell r="B14">
            <v>22.958333333333332</v>
          </cell>
          <cell r="C14">
            <v>28.9</v>
          </cell>
          <cell r="D14">
            <v>18.600000000000001</v>
          </cell>
          <cell r="E14">
            <v>82.75</v>
          </cell>
          <cell r="F14">
            <v>98</v>
          </cell>
          <cell r="G14">
            <v>59</v>
          </cell>
          <cell r="H14">
            <v>14.04</v>
          </cell>
          <cell r="I14" t="str">
            <v>*</v>
          </cell>
          <cell r="J14">
            <v>28.8</v>
          </cell>
          <cell r="K14">
            <v>0.2</v>
          </cell>
        </row>
        <row r="15">
          <cell r="B15">
            <v>21.7</v>
          </cell>
          <cell r="C15">
            <v>25.5</v>
          </cell>
          <cell r="D15">
            <v>19</v>
          </cell>
          <cell r="E15">
            <v>91.833333333333329</v>
          </cell>
          <cell r="F15">
            <v>98</v>
          </cell>
          <cell r="G15">
            <v>71</v>
          </cell>
          <cell r="H15">
            <v>21.240000000000002</v>
          </cell>
          <cell r="I15" t="str">
            <v>*</v>
          </cell>
          <cell r="J15">
            <v>36</v>
          </cell>
          <cell r="K15">
            <v>5.4</v>
          </cell>
        </row>
        <row r="16">
          <cell r="B16">
            <v>19.824999999999996</v>
          </cell>
          <cell r="C16">
            <v>26.1</v>
          </cell>
          <cell r="D16">
            <v>16.899999999999999</v>
          </cell>
          <cell r="E16">
            <v>90.75</v>
          </cell>
          <cell r="F16">
            <v>98</v>
          </cell>
          <cell r="G16">
            <v>69</v>
          </cell>
          <cell r="H16">
            <v>9.3600000000000012</v>
          </cell>
          <cell r="I16" t="str">
            <v>*</v>
          </cell>
          <cell r="J16">
            <v>34.56</v>
          </cell>
          <cell r="K16">
            <v>5.6000000000000005</v>
          </cell>
        </row>
        <row r="17">
          <cell r="B17">
            <v>21.920833333333334</v>
          </cell>
          <cell r="C17">
            <v>28.6</v>
          </cell>
          <cell r="D17">
            <v>17.5</v>
          </cell>
          <cell r="E17">
            <v>85.708333333333329</v>
          </cell>
          <cell r="F17">
            <v>96</v>
          </cell>
          <cell r="G17">
            <v>59</v>
          </cell>
          <cell r="H17">
            <v>14.4</v>
          </cell>
          <cell r="I17" t="str">
            <v>*</v>
          </cell>
          <cell r="J17">
            <v>25.2</v>
          </cell>
          <cell r="K17">
            <v>0.8</v>
          </cell>
        </row>
        <row r="18">
          <cell r="B18">
            <v>23.200000000000003</v>
          </cell>
          <cell r="C18">
            <v>30.3</v>
          </cell>
          <cell r="D18">
            <v>19.399999999999999</v>
          </cell>
          <cell r="E18">
            <v>83.041666666666671</v>
          </cell>
          <cell r="F18">
            <v>98</v>
          </cell>
          <cell r="G18">
            <v>53</v>
          </cell>
          <cell r="H18">
            <v>13.68</v>
          </cell>
          <cell r="I18" t="str">
            <v>*</v>
          </cell>
          <cell r="J18">
            <v>27.36</v>
          </cell>
          <cell r="K18">
            <v>0.4</v>
          </cell>
        </row>
        <row r="19">
          <cell r="B19">
            <v>21.404166666666665</v>
          </cell>
          <cell r="C19">
            <v>24.2</v>
          </cell>
          <cell r="D19">
            <v>19.899999999999999</v>
          </cell>
          <cell r="E19">
            <v>82.708333333333329</v>
          </cell>
          <cell r="F19">
            <v>96</v>
          </cell>
          <cell r="G19">
            <v>66</v>
          </cell>
          <cell r="H19">
            <v>18</v>
          </cell>
          <cell r="I19" t="str">
            <v>*</v>
          </cell>
          <cell r="J19">
            <v>35.28</v>
          </cell>
          <cell r="K19">
            <v>0</v>
          </cell>
        </row>
        <row r="20">
          <cell r="B20">
            <v>23.520833333333332</v>
          </cell>
          <cell r="C20">
            <v>31.9</v>
          </cell>
          <cell r="D20">
            <v>17</v>
          </cell>
          <cell r="E20">
            <v>77.166666666666671</v>
          </cell>
          <cell r="F20">
            <v>98</v>
          </cell>
          <cell r="G20">
            <v>48</v>
          </cell>
          <cell r="H20">
            <v>11.879999999999999</v>
          </cell>
          <cell r="I20" t="str">
            <v>*</v>
          </cell>
          <cell r="J20">
            <v>21.240000000000002</v>
          </cell>
          <cell r="K20">
            <v>0</v>
          </cell>
        </row>
        <row r="21">
          <cell r="B21">
            <v>25.075000000000003</v>
          </cell>
          <cell r="C21">
            <v>34</v>
          </cell>
          <cell r="D21">
            <v>18.8</v>
          </cell>
          <cell r="E21">
            <v>73.708333333333329</v>
          </cell>
          <cell r="F21">
            <v>97</v>
          </cell>
          <cell r="G21">
            <v>41</v>
          </cell>
          <cell r="H21">
            <v>14.76</v>
          </cell>
          <cell r="I21" t="str">
            <v>*</v>
          </cell>
          <cell r="J21">
            <v>40.32</v>
          </cell>
          <cell r="K21">
            <v>4</v>
          </cell>
        </row>
        <row r="22">
          <cell r="B22">
            <v>21.445833333333329</v>
          </cell>
          <cell r="C22">
            <v>24</v>
          </cell>
          <cell r="D22">
            <v>19.3</v>
          </cell>
          <cell r="E22">
            <v>90.583333333333329</v>
          </cell>
          <cell r="F22">
            <v>98</v>
          </cell>
          <cell r="G22">
            <v>79</v>
          </cell>
          <cell r="H22">
            <v>18.36</v>
          </cell>
          <cell r="I22" t="str">
            <v>*</v>
          </cell>
          <cell r="J22">
            <v>36.36</v>
          </cell>
          <cell r="K22">
            <v>46.000000000000007</v>
          </cell>
        </row>
        <row r="23">
          <cell r="B23">
            <v>24.387499999999999</v>
          </cell>
          <cell r="C23">
            <v>31.8</v>
          </cell>
          <cell r="D23">
            <v>18.899999999999999</v>
          </cell>
          <cell r="E23">
            <v>77.541666666666671</v>
          </cell>
          <cell r="F23">
            <v>98</v>
          </cell>
          <cell r="G23">
            <v>46</v>
          </cell>
          <cell r="H23">
            <v>9.3600000000000012</v>
          </cell>
          <cell r="I23" t="str">
            <v>*</v>
          </cell>
          <cell r="J23">
            <v>22.32</v>
          </cell>
          <cell r="K23">
            <v>0.2</v>
          </cell>
        </row>
        <row r="24">
          <cell r="B24">
            <v>26.287500000000005</v>
          </cell>
          <cell r="C24">
            <v>35.200000000000003</v>
          </cell>
          <cell r="D24">
            <v>20.100000000000001</v>
          </cell>
          <cell r="E24">
            <v>70.75</v>
          </cell>
          <cell r="F24">
            <v>96</v>
          </cell>
          <cell r="G24">
            <v>36</v>
          </cell>
          <cell r="H24">
            <v>21.240000000000002</v>
          </cell>
          <cell r="I24" t="str">
            <v>*</v>
          </cell>
          <cell r="J24">
            <v>57.960000000000008</v>
          </cell>
          <cell r="K24">
            <v>2.8</v>
          </cell>
        </row>
        <row r="25">
          <cell r="B25">
            <v>23.999999999999996</v>
          </cell>
          <cell r="C25">
            <v>31</v>
          </cell>
          <cell r="D25">
            <v>20</v>
          </cell>
          <cell r="E25">
            <v>76.208333333333329</v>
          </cell>
          <cell r="F25">
            <v>96</v>
          </cell>
          <cell r="G25">
            <v>39</v>
          </cell>
          <cell r="H25">
            <v>12.6</v>
          </cell>
          <cell r="I25" t="str">
            <v>*</v>
          </cell>
          <cell r="J25">
            <v>57.960000000000008</v>
          </cell>
          <cell r="K25">
            <v>5</v>
          </cell>
        </row>
        <row r="26">
          <cell r="B26">
            <v>22.362500000000001</v>
          </cell>
          <cell r="C26">
            <v>30.5</v>
          </cell>
          <cell r="D26">
            <v>15.1</v>
          </cell>
          <cell r="E26">
            <v>70.583333333333329</v>
          </cell>
          <cell r="F26">
            <v>98</v>
          </cell>
          <cell r="G26">
            <v>36</v>
          </cell>
          <cell r="H26">
            <v>10.44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23.745833333333334</v>
          </cell>
          <cell r="C27">
            <v>32.5</v>
          </cell>
          <cell r="D27">
            <v>14.8</v>
          </cell>
          <cell r="E27">
            <v>63.875</v>
          </cell>
          <cell r="F27">
            <v>98</v>
          </cell>
          <cell r="G27">
            <v>28</v>
          </cell>
          <cell r="H27">
            <v>9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25.974999999999998</v>
          </cell>
          <cell r="C28">
            <v>33.700000000000003</v>
          </cell>
          <cell r="D28">
            <v>16.7</v>
          </cell>
          <cell r="E28">
            <v>52.166666666666664</v>
          </cell>
          <cell r="F28">
            <v>89</v>
          </cell>
          <cell r="G28">
            <v>27</v>
          </cell>
          <cell r="H28">
            <v>11.879999999999999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26.545833333333331</v>
          </cell>
          <cell r="C29">
            <v>34.299999999999997</v>
          </cell>
          <cell r="D29">
            <v>16.899999999999999</v>
          </cell>
          <cell r="E29">
            <v>48.791666666666664</v>
          </cell>
          <cell r="F29">
            <v>83</v>
          </cell>
          <cell r="G29">
            <v>27</v>
          </cell>
          <cell r="H29">
            <v>14.4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27.329166666666666</v>
          </cell>
          <cell r="C30">
            <v>35.4</v>
          </cell>
          <cell r="D30">
            <v>19.5</v>
          </cell>
          <cell r="E30">
            <v>47.166666666666664</v>
          </cell>
          <cell r="F30">
            <v>69</v>
          </cell>
          <cell r="G30">
            <v>28</v>
          </cell>
          <cell r="H30">
            <v>20.16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23.170833333333331</v>
          </cell>
          <cell r="C31">
            <v>27.4</v>
          </cell>
          <cell r="D31">
            <v>18.7</v>
          </cell>
          <cell r="E31">
            <v>76.541666666666671</v>
          </cell>
          <cell r="F31">
            <v>95</v>
          </cell>
          <cell r="G31">
            <v>49</v>
          </cell>
          <cell r="H31">
            <v>15.120000000000001</v>
          </cell>
          <cell r="I31" t="str">
            <v>*</v>
          </cell>
          <cell r="J31">
            <v>40.32</v>
          </cell>
          <cell r="K31">
            <v>10.8</v>
          </cell>
        </row>
        <row r="32">
          <cell r="B32">
            <v>25.675000000000001</v>
          </cell>
          <cell r="C32">
            <v>33.799999999999997</v>
          </cell>
          <cell r="D32">
            <v>17.8</v>
          </cell>
          <cell r="E32">
            <v>72.083333333333329</v>
          </cell>
          <cell r="F32">
            <v>98</v>
          </cell>
          <cell r="G32">
            <v>40</v>
          </cell>
          <cell r="H32">
            <v>14.4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>
            <v>15.079166666666664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21.612499999999997</v>
          </cell>
          <cell r="C5">
            <v>29.2</v>
          </cell>
          <cell r="D5">
            <v>17.100000000000001</v>
          </cell>
          <cell r="E5">
            <v>80.458333333333329</v>
          </cell>
          <cell r="F5">
            <v>98</v>
          </cell>
          <cell r="G5">
            <v>50</v>
          </cell>
          <cell r="H5">
            <v>11.879999999999999</v>
          </cell>
          <cell r="I5" t="str">
            <v>*</v>
          </cell>
          <cell r="J5">
            <v>21.96</v>
          </cell>
          <cell r="K5">
            <v>0</v>
          </cell>
        </row>
        <row r="6">
          <cell r="B6">
            <v>24.241666666666671</v>
          </cell>
          <cell r="C6">
            <v>31.3</v>
          </cell>
          <cell r="D6">
            <v>18.7</v>
          </cell>
          <cell r="E6">
            <v>72.666666666666671</v>
          </cell>
          <cell r="F6">
            <v>94</v>
          </cell>
          <cell r="G6">
            <v>45</v>
          </cell>
          <cell r="H6">
            <v>9</v>
          </cell>
          <cell r="I6" t="str">
            <v>*</v>
          </cell>
          <cell r="J6">
            <v>23.759999999999998</v>
          </cell>
          <cell r="K6">
            <v>0</v>
          </cell>
        </row>
        <row r="7">
          <cell r="B7">
            <v>25.229166666666668</v>
          </cell>
          <cell r="C7">
            <v>30.9</v>
          </cell>
          <cell r="D7">
            <v>20.5</v>
          </cell>
          <cell r="E7">
            <v>54.958333333333336</v>
          </cell>
          <cell r="F7">
            <v>70</v>
          </cell>
          <cell r="G7">
            <v>36</v>
          </cell>
          <cell r="H7">
            <v>14.76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24.7695652173913</v>
          </cell>
          <cell r="C8">
            <v>33.299999999999997</v>
          </cell>
          <cell r="D8">
            <v>17.7</v>
          </cell>
          <cell r="E8">
            <v>56.608695652173914</v>
          </cell>
          <cell r="F8">
            <v>86</v>
          </cell>
          <cell r="G8">
            <v>34</v>
          </cell>
          <cell r="H8">
            <v>10.44</v>
          </cell>
          <cell r="I8" t="str">
            <v>*</v>
          </cell>
          <cell r="J8">
            <v>19.8</v>
          </cell>
          <cell r="K8">
            <v>0</v>
          </cell>
        </row>
        <row r="9">
          <cell r="B9">
            <v>23.904166666666665</v>
          </cell>
          <cell r="C9">
            <v>29.8</v>
          </cell>
          <cell r="D9">
            <v>20.3</v>
          </cell>
          <cell r="E9">
            <v>74.75</v>
          </cell>
          <cell r="F9">
            <v>95</v>
          </cell>
          <cell r="G9">
            <v>51</v>
          </cell>
          <cell r="H9">
            <v>20.52</v>
          </cell>
          <cell r="I9" t="str">
            <v>*</v>
          </cell>
          <cell r="J9">
            <v>70.2</v>
          </cell>
          <cell r="K9">
            <v>1.4</v>
          </cell>
        </row>
        <row r="10">
          <cell r="B10">
            <v>21.795833333333331</v>
          </cell>
          <cell r="C10">
            <v>31.8</v>
          </cell>
          <cell r="D10">
            <v>19.2</v>
          </cell>
          <cell r="E10">
            <v>86.625</v>
          </cell>
          <cell r="F10">
            <v>98</v>
          </cell>
          <cell r="G10">
            <v>51</v>
          </cell>
          <cell r="H10">
            <v>21.96</v>
          </cell>
          <cell r="I10" t="str">
            <v>*</v>
          </cell>
          <cell r="J10">
            <v>52.56</v>
          </cell>
          <cell r="K10">
            <v>17</v>
          </cell>
        </row>
        <row r="11">
          <cell r="B11">
            <v>19.854166666666664</v>
          </cell>
          <cell r="C11">
            <v>23.9</v>
          </cell>
          <cell r="D11">
            <v>16.899999999999999</v>
          </cell>
          <cell r="E11">
            <v>77.875</v>
          </cell>
          <cell r="F11">
            <v>98</v>
          </cell>
          <cell r="G11">
            <v>51</v>
          </cell>
          <cell r="H11">
            <v>18.36</v>
          </cell>
          <cell r="I11" t="str">
            <v>*</v>
          </cell>
          <cell r="J11">
            <v>38.519999999999996</v>
          </cell>
          <cell r="K11">
            <v>0.4</v>
          </cell>
        </row>
        <row r="12">
          <cell r="B12">
            <v>20.675000000000001</v>
          </cell>
          <cell r="C12">
            <v>29.5</v>
          </cell>
          <cell r="D12">
            <v>12.9</v>
          </cell>
          <cell r="E12">
            <v>69.833333333333329</v>
          </cell>
          <cell r="F12">
            <v>98</v>
          </cell>
          <cell r="G12">
            <v>33</v>
          </cell>
          <cell r="H12">
            <v>10.8</v>
          </cell>
          <cell r="I12" t="str">
            <v>*</v>
          </cell>
          <cell r="J12">
            <v>27.36</v>
          </cell>
          <cell r="K12">
            <v>0</v>
          </cell>
        </row>
        <row r="13">
          <cell r="B13">
            <v>22.104166666666668</v>
          </cell>
          <cell r="C13">
            <v>29.3</v>
          </cell>
          <cell r="D13">
            <v>18.2</v>
          </cell>
          <cell r="E13">
            <v>79.875</v>
          </cell>
          <cell r="F13">
            <v>96</v>
          </cell>
          <cell r="G13">
            <v>57</v>
          </cell>
          <cell r="H13">
            <v>18</v>
          </cell>
          <cell r="I13" t="str">
            <v>*</v>
          </cell>
          <cell r="J13">
            <v>50.04</v>
          </cell>
          <cell r="K13">
            <v>14.799999999999999</v>
          </cell>
        </row>
        <row r="14">
          <cell r="B14">
            <v>22.933333333333337</v>
          </cell>
          <cell r="C14">
            <v>27.8</v>
          </cell>
          <cell r="D14">
            <v>18.8</v>
          </cell>
          <cell r="E14">
            <v>84.083333333333329</v>
          </cell>
          <cell r="F14">
            <v>99</v>
          </cell>
          <cell r="G14">
            <v>63</v>
          </cell>
          <cell r="H14">
            <v>13.68</v>
          </cell>
          <cell r="I14" t="str">
            <v>*</v>
          </cell>
          <cell r="J14">
            <v>25.92</v>
          </cell>
          <cell r="K14">
            <v>0.2</v>
          </cell>
        </row>
        <row r="15">
          <cell r="B15">
            <v>22.554166666666664</v>
          </cell>
          <cell r="C15">
            <v>26.8</v>
          </cell>
          <cell r="D15">
            <v>18.399999999999999</v>
          </cell>
          <cell r="E15">
            <v>88.583333333333329</v>
          </cell>
          <cell r="F15">
            <v>98</v>
          </cell>
          <cell r="G15">
            <v>67</v>
          </cell>
          <cell r="H15">
            <v>15.120000000000001</v>
          </cell>
          <cell r="I15" t="str">
            <v>*</v>
          </cell>
          <cell r="J15">
            <v>39.6</v>
          </cell>
          <cell r="K15">
            <v>1.4</v>
          </cell>
        </row>
        <row r="16">
          <cell r="B16">
            <v>20.5625</v>
          </cell>
          <cell r="C16">
            <v>27.7</v>
          </cell>
          <cell r="D16">
            <v>17.2</v>
          </cell>
          <cell r="E16">
            <v>88.5</v>
          </cell>
          <cell r="F16">
            <v>98</v>
          </cell>
          <cell r="G16">
            <v>60</v>
          </cell>
          <cell r="H16">
            <v>12.24</v>
          </cell>
          <cell r="I16" t="str">
            <v>*</v>
          </cell>
          <cell r="J16">
            <v>32.4</v>
          </cell>
          <cell r="K16">
            <v>10.6</v>
          </cell>
        </row>
        <row r="17">
          <cell r="B17">
            <v>22.183333333333337</v>
          </cell>
          <cell r="C17">
            <v>27.4</v>
          </cell>
          <cell r="D17">
            <v>19.100000000000001</v>
          </cell>
          <cell r="E17">
            <v>89.458333333333329</v>
          </cell>
          <cell r="F17">
            <v>98</v>
          </cell>
          <cell r="G17">
            <v>65</v>
          </cell>
          <cell r="H17">
            <v>11.16</v>
          </cell>
          <cell r="I17" t="str">
            <v>*</v>
          </cell>
          <cell r="J17">
            <v>22.32</v>
          </cell>
          <cell r="K17">
            <v>1.8</v>
          </cell>
        </row>
        <row r="18">
          <cell r="B18">
            <v>23.349999999999998</v>
          </cell>
          <cell r="C18">
            <v>29.2</v>
          </cell>
          <cell r="D18">
            <v>19.7</v>
          </cell>
          <cell r="E18">
            <v>82.541666666666671</v>
          </cell>
          <cell r="F18">
            <v>97</v>
          </cell>
          <cell r="G18">
            <v>55</v>
          </cell>
          <cell r="H18">
            <v>17.28</v>
          </cell>
          <cell r="I18" t="str">
            <v>*</v>
          </cell>
          <cell r="J18">
            <v>30.240000000000002</v>
          </cell>
          <cell r="K18">
            <v>0</v>
          </cell>
        </row>
        <row r="19">
          <cell r="B19">
            <v>21.524999999999995</v>
          </cell>
          <cell r="C19">
            <v>23.6</v>
          </cell>
          <cell r="D19">
            <v>19.600000000000001</v>
          </cell>
          <cell r="E19">
            <v>83.083333333333329</v>
          </cell>
          <cell r="F19">
            <v>97</v>
          </cell>
          <cell r="G19">
            <v>68</v>
          </cell>
          <cell r="H19">
            <v>21.96</v>
          </cell>
          <cell r="I19" t="str">
            <v>*</v>
          </cell>
          <cell r="J19">
            <v>36.36</v>
          </cell>
          <cell r="K19">
            <v>0</v>
          </cell>
        </row>
        <row r="20">
          <cell r="B20">
            <v>23.5625</v>
          </cell>
          <cell r="C20">
            <v>29.9</v>
          </cell>
          <cell r="D20">
            <v>19.2</v>
          </cell>
          <cell r="E20">
            <v>76.708333333333329</v>
          </cell>
          <cell r="F20">
            <v>92</v>
          </cell>
          <cell r="G20">
            <v>54</v>
          </cell>
          <cell r="H20">
            <v>13.32</v>
          </cell>
          <cell r="I20" t="str">
            <v>*</v>
          </cell>
          <cell r="J20">
            <v>27</v>
          </cell>
          <cell r="K20">
            <v>0</v>
          </cell>
        </row>
        <row r="21">
          <cell r="B21">
            <v>25.629166666666666</v>
          </cell>
          <cell r="C21">
            <v>33.5</v>
          </cell>
          <cell r="D21">
            <v>20.9</v>
          </cell>
          <cell r="E21">
            <v>70.25</v>
          </cell>
          <cell r="F21">
            <v>87</v>
          </cell>
          <cell r="G21">
            <v>38</v>
          </cell>
          <cell r="H21">
            <v>12.24</v>
          </cell>
          <cell r="I21" t="str">
            <v>*</v>
          </cell>
          <cell r="J21">
            <v>34.200000000000003</v>
          </cell>
          <cell r="K21">
            <v>0.4</v>
          </cell>
        </row>
        <row r="22">
          <cell r="B22">
            <v>22.670833333333334</v>
          </cell>
          <cell r="C22">
            <v>28.3</v>
          </cell>
          <cell r="D22">
            <v>19.5</v>
          </cell>
          <cell r="E22">
            <v>87.583333333333329</v>
          </cell>
          <cell r="F22">
            <v>99</v>
          </cell>
          <cell r="G22">
            <v>60</v>
          </cell>
          <cell r="H22">
            <v>16.2</v>
          </cell>
          <cell r="I22" t="str">
            <v>*</v>
          </cell>
          <cell r="J22">
            <v>44.64</v>
          </cell>
          <cell r="K22">
            <v>15.800000000000002</v>
          </cell>
        </row>
        <row r="23">
          <cell r="B23">
            <v>24.604166666666668</v>
          </cell>
          <cell r="C23">
            <v>30.6</v>
          </cell>
          <cell r="D23">
            <v>19.399999999999999</v>
          </cell>
          <cell r="E23">
            <v>79</v>
          </cell>
          <cell r="F23">
            <v>99</v>
          </cell>
          <cell r="G23">
            <v>48</v>
          </cell>
          <cell r="H23">
            <v>11.879999999999999</v>
          </cell>
          <cell r="I23" t="str">
            <v>*</v>
          </cell>
          <cell r="J23">
            <v>23.040000000000003</v>
          </cell>
          <cell r="K23">
            <v>0.4</v>
          </cell>
        </row>
        <row r="24">
          <cell r="B24">
            <v>25.737499999999997</v>
          </cell>
          <cell r="C24">
            <v>30.9</v>
          </cell>
          <cell r="D24">
            <v>22.4</v>
          </cell>
          <cell r="E24">
            <v>77.083333333333329</v>
          </cell>
          <cell r="F24">
            <v>93</v>
          </cell>
          <cell r="G24">
            <v>56</v>
          </cell>
          <cell r="H24">
            <v>16.559999999999999</v>
          </cell>
          <cell r="I24" t="str">
            <v>*</v>
          </cell>
          <cell r="J24">
            <v>39.6</v>
          </cell>
          <cell r="K24">
            <v>0</v>
          </cell>
        </row>
        <row r="25">
          <cell r="B25">
            <v>23.554166666666671</v>
          </cell>
          <cell r="C25">
            <v>29.4</v>
          </cell>
          <cell r="D25">
            <v>19.7</v>
          </cell>
          <cell r="E25">
            <v>78.75</v>
          </cell>
          <cell r="F25">
            <v>99</v>
          </cell>
          <cell r="G25">
            <v>44</v>
          </cell>
          <cell r="H25">
            <v>16.2</v>
          </cell>
          <cell r="I25" t="str">
            <v>*</v>
          </cell>
          <cell r="J25">
            <v>59.04</v>
          </cell>
          <cell r="K25">
            <v>11.799999999999999</v>
          </cell>
        </row>
        <row r="26">
          <cell r="B26">
            <v>23.604166666666671</v>
          </cell>
          <cell r="C26">
            <v>29.7</v>
          </cell>
          <cell r="D26">
            <v>17.899999999999999</v>
          </cell>
          <cell r="E26">
            <v>62.416666666666664</v>
          </cell>
          <cell r="F26">
            <v>84</v>
          </cell>
          <cell r="G26">
            <v>36</v>
          </cell>
          <cell r="H26">
            <v>10.8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24.333333333333329</v>
          </cell>
          <cell r="C27">
            <v>31.8</v>
          </cell>
          <cell r="D27">
            <v>17.100000000000001</v>
          </cell>
          <cell r="E27">
            <v>65.083333333333329</v>
          </cell>
          <cell r="F27">
            <v>95</v>
          </cell>
          <cell r="G27">
            <v>33</v>
          </cell>
          <cell r="H27">
            <v>7.5600000000000005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26.175000000000001</v>
          </cell>
          <cell r="C28">
            <v>33.6</v>
          </cell>
          <cell r="D28">
            <v>19.600000000000001</v>
          </cell>
          <cell r="E28">
            <v>55.083333333333336</v>
          </cell>
          <cell r="F28">
            <v>84</v>
          </cell>
          <cell r="G28">
            <v>31</v>
          </cell>
          <cell r="H28">
            <v>9.3600000000000012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26.233333333333334</v>
          </cell>
          <cell r="C29">
            <v>33.700000000000003</v>
          </cell>
          <cell r="D29">
            <v>18</v>
          </cell>
          <cell r="E29">
            <v>53.5</v>
          </cell>
          <cell r="F29">
            <v>86</v>
          </cell>
          <cell r="G29">
            <v>24</v>
          </cell>
          <cell r="H29">
            <v>17.28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26.783333333333335</v>
          </cell>
          <cell r="C30">
            <v>34.799999999999997</v>
          </cell>
          <cell r="D30">
            <v>19.899999999999999</v>
          </cell>
          <cell r="E30">
            <v>45</v>
          </cell>
          <cell r="F30">
            <v>67</v>
          </cell>
          <cell r="G30">
            <v>26</v>
          </cell>
          <cell r="H30">
            <v>21.96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24.087499999999995</v>
          </cell>
          <cell r="C31">
            <v>28.1</v>
          </cell>
          <cell r="D31">
            <v>19.399999999999999</v>
          </cell>
          <cell r="E31">
            <v>73.75</v>
          </cell>
          <cell r="F31">
            <v>95</v>
          </cell>
          <cell r="G31">
            <v>52</v>
          </cell>
          <cell r="H31">
            <v>14.04</v>
          </cell>
          <cell r="I31" t="str">
            <v>*</v>
          </cell>
          <cell r="J31">
            <v>43.56</v>
          </cell>
          <cell r="K31">
            <v>5.0000000000000009</v>
          </cell>
        </row>
        <row r="32">
          <cell r="B32">
            <v>25.833333333333339</v>
          </cell>
          <cell r="C32">
            <v>34.299999999999997</v>
          </cell>
          <cell r="D32">
            <v>19.100000000000001</v>
          </cell>
          <cell r="E32">
            <v>71.833333333333329</v>
          </cell>
          <cell r="F32">
            <v>98</v>
          </cell>
          <cell r="G32">
            <v>37</v>
          </cell>
          <cell r="H32">
            <v>12.6</v>
          </cell>
          <cell r="I32" t="str">
            <v>*</v>
          </cell>
          <cell r="J32">
            <v>33.119999999999997</v>
          </cell>
          <cell r="K32">
            <v>0</v>
          </cell>
        </row>
        <row r="33">
          <cell r="B33">
            <v>23.945833333333336</v>
          </cell>
          <cell r="C33">
            <v>31.3</v>
          </cell>
          <cell r="D33">
            <v>20</v>
          </cell>
          <cell r="E33">
            <v>80.916666666666671</v>
          </cell>
          <cell r="F33">
            <v>97</v>
          </cell>
          <cell r="G33">
            <v>57</v>
          </cell>
          <cell r="H33">
            <v>16.920000000000002</v>
          </cell>
          <cell r="I33" t="str">
            <v>*</v>
          </cell>
          <cell r="J33">
            <v>59.4</v>
          </cell>
          <cell r="K33">
            <v>14.4</v>
          </cell>
        </row>
        <row r="34">
          <cell r="B34">
            <v>26.400000000000002</v>
          </cell>
          <cell r="C34">
            <v>34.1</v>
          </cell>
          <cell r="D34">
            <v>20.399999999999999</v>
          </cell>
          <cell r="E34">
            <v>73.416666666666671</v>
          </cell>
          <cell r="F34">
            <v>95</v>
          </cell>
          <cell r="G34">
            <v>44</v>
          </cell>
          <cell r="H34">
            <v>22.68</v>
          </cell>
          <cell r="I34" t="str">
            <v>*</v>
          </cell>
          <cell r="J34">
            <v>42.480000000000004</v>
          </cell>
          <cell r="K34">
            <v>0</v>
          </cell>
        </row>
        <row r="35">
          <cell r="B35">
            <v>22.466666666666665</v>
          </cell>
          <cell r="C35">
            <v>28.6</v>
          </cell>
          <cell r="D35">
            <v>15.7</v>
          </cell>
          <cell r="E35">
            <v>82.291666666666671</v>
          </cell>
          <cell r="F35">
            <v>97</v>
          </cell>
          <cell r="G35">
            <v>64</v>
          </cell>
          <cell r="H35">
            <v>27.720000000000002</v>
          </cell>
          <cell r="I35" t="str">
            <v>*</v>
          </cell>
          <cell r="J35">
            <v>51.480000000000004</v>
          </cell>
          <cell r="K35">
            <v>6</v>
          </cell>
        </row>
      </sheetData>
      <sheetData sheetId="10">
        <row r="5">
          <cell r="B5">
            <v>15.04166666666667</v>
          </cell>
        </row>
      </sheetData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JANEIRO 1 CONV"/>
      <sheetName val="FEVEREIRO 1 CONV"/>
      <sheetName val="MARÇO 1 CONV"/>
      <sheetName val="ABBRIL 1 CONV"/>
      <sheetName val="MAIO 1 CONV"/>
      <sheetName val="JUNHO 1 CONV"/>
      <sheetName val="JULHO 1 CONV"/>
      <sheetName val="AGOSTO 1 CONV"/>
      <sheetName val="SETEMBRO 1 CONV"/>
      <sheetName val="OUTUBRO 1 CONV"/>
      <sheetName val="NOVEMBRO 1 CONV"/>
      <sheetName val="DEZEMBRO 1 CO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22.979166666666668</v>
          </cell>
          <cell r="C5">
            <v>31.5</v>
          </cell>
          <cell r="D5">
            <v>17.100000000000001</v>
          </cell>
          <cell r="E5">
            <v>74.75</v>
          </cell>
          <cell r="F5">
            <v>93</v>
          </cell>
          <cell r="G5">
            <v>44</v>
          </cell>
          <cell r="H5">
            <v>0</v>
          </cell>
          <cell r="I5" t="str">
            <v>*</v>
          </cell>
          <cell r="J5">
            <v>12.96</v>
          </cell>
          <cell r="K5">
            <v>0</v>
          </cell>
        </row>
        <row r="6">
          <cell r="B6">
            <v>26.321739130434782</v>
          </cell>
          <cell r="C6">
            <v>34.1</v>
          </cell>
          <cell r="D6">
            <v>18.899999999999999</v>
          </cell>
          <cell r="E6">
            <v>60.739130434782609</v>
          </cell>
          <cell r="F6">
            <v>90</v>
          </cell>
          <cell r="G6">
            <v>31</v>
          </cell>
          <cell r="H6">
            <v>0</v>
          </cell>
          <cell r="I6" t="str">
            <v>*</v>
          </cell>
          <cell r="J6">
            <v>18</v>
          </cell>
          <cell r="K6">
            <v>0</v>
          </cell>
        </row>
        <row r="7">
          <cell r="B7">
            <v>27.745833333333334</v>
          </cell>
          <cell r="C7">
            <v>35.700000000000003</v>
          </cell>
          <cell r="D7">
            <v>19.7</v>
          </cell>
          <cell r="E7">
            <v>53.291666666666664</v>
          </cell>
          <cell r="F7">
            <v>84</v>
          </cell>
          <cell r="G7">
            <v>24</v>
          </cell>
          <cell r="H7">
            <v>9.7200000000000006</v>
          </cell>
          <cell r="I7" t="str">
            <v>*</v>
          </cell>
          <cell r="J7">
            <v>42.480000000000004</v>
          </cell>
          <cell r="K7">
            <v>0</v>
          </cell>
        </row>
        <row r="8">
          <cell r="B8">
            <v>25.862500000000001</v>
          </cell>
          <cell r="C8">
            <v>34.299999999999997</v>
          </cell>
          <cell r="D8">
            <v>20.399999999999999</v>
          </cell>
          <cell r="E8">
            <v>64.75</v>
          </cell>
          <cell r="F8">
            <v>86</v>
          </cell>
          <cell r="G8">
            <v>32</v>
          </cell>
          <cell r="H8">
            <v>0</v>
          </cell>
          <cell r="I8" t="str">
            <v>*</v>
          </cell>
          <cell r="J8">
            <v>37.800000000000004</v>
          </cell>
          <cell r="K8">
            <v>0</v>
          </cell>
        </row>
        <row r="9">
          <cell r="B9">
            <v>26.900000000000002</v>
          </cell>
          <cell r="C9">
            <v>35.299999999999997</v>
          </cell>
          <cell r="D9">
            <v>20.3</v>
          </cell>
          <cell r="E9">
            <v>64.666666666666671</v>
          </cell>
          <cell r="F9">
            <v>89</v>
          </cell>
          <cell r="G9">
            <v>31</v>
          </cell>
          <cell r="H9">
            <v>10.08</v>
          </cell>
          <cell r="I9" t="str">
            <v>*</v>
          </cell>
          <cell r="J9">
            <v>33.119999999999997</v>
          </cell>
          <cell r="K9">
            <v>0</v>
          </cell>
        </row>
        <row r="10">
          <cell r="B10">
            <v>26.226086956521737</v>
          </cell>
          <cell r="C10">
            <v>35.4</v>
          </cell>
          <cell r="D10">
            <v>21.2</v>
          </cell>
          <cell r="E10">
            <v>66.565217391304344</v>
          </cell>
          <cell r="F10">
            <v>90</v>
          </cell>
          <cell r="G10">
            <v>32</v>
          </cell>
          <cell r="H10">
            <v>22.32</v>
          </cell>
          <cell r="I10" t="str">
            <v>*</v>
          </cell>
          <cell r="J10">
            <v>48.96</v>
          </cell>
          <cell r="K10">
            <v>0.8</v>
          </cell>
        </row>
        <row r="11">
          <cell r="B11">
            <v>23.513043478260869</v>
          </cell>
          <cell r="C11">
            <v>27.8</v>
          </cell>
          <cell r="D11">
            <v>19.899999999999999</v>
          </cell>
          <cell r="E11">
            <v>71.391304347826093</v>
          </cell>
          <cell r="F11">
            <v>89</v>
          </cell>
          <cell r="G11">
            <v>41</v>
          </cell>
          <cell r="H11">
            <v>6.84</v>
          </cell>
          <cell r="I11" t="str">
            <v>*</v>
          </cell>
          <cell r="J11">
            <v>40.680000000000007</v>
          </cell>
          <cell r="K11">
            <v>1.2</v>
          </cell>
        </row>
        <row r="12">
          <cell r="B12">
            <v>22.629166666666663</v>
          </cell>
          <cell r="C12">
            <v>29.6</v>
          </cell>
          <cell r="D12">
            <v>16.899999999999999</v>
          </cell>
          <cell r="E12">
            <v>65.875</v>
          </cell>
          <cell r="F12">
            <v>89</v>
          </cell>
          <cell r="G12">
            <v>41</v>
          </cell>
          <cell r="H12">
            <v>1.4400000000000002</v>
          </cell>
          <cell r="I12" t="str">
            <v>*</v>
          </cell>
          <cell r="J12">
            <v>18.36</v>
          </cell>
          <cell r="K12">
            <v>0</v>
          </cell>
        </row>
        <row r="13">
          <cell r="B13">
            <v>23.387500000000003</v>
          </cell>
          <cell r="C13">
            <v>27.1</v>
          </cell>
          <cell r="D13">
            <v>21.4</v>
          </cell>
          <cell r="E13">
            <v>78.083333333333329</v>
          </cell>
          <cell r="F13">
            <v>90</v>
          </cell>
          <cell r="G13">
            <v>62</v>
          </cell>
          <cell r="H13">
            <v>0.36000000000000004</v>
          </cell>
          <cell r="I13" t="str">
            <v>*</v>
          </cell>
          <cell r="J13">
            <v>32.76</v>
          </cell>
          <cell r="K13">
            <v>0</v>
          </cell>
        </row>
        <row r="14">
          <cell r="B14">
            <v>23.325000000000006</v>
          </cell>
          <cell r="C14">
            <v>27.5</v>
          </cell>
          <cell r="D14">
            <v>21.5</v>
          </cell>
          <cell r="E14">
            <v>78.833333333333329</v>
          </cell>
          <cell r="F14">
            <v>91</v>
          </cell>
          <cell r="G14">
            <v>58</v>
          </cell>
          <cell r="H14">
            <v>16.2</v>
          </cell>
          <cell r="I14" t="str">
            <v>*</v>
          </cell>
          <cell r="J14">
            <v>41.04</v>
          </cell>
          <cell r="K14">
            <v>0</v>
          </cell>
        </row>
        <row r="15">
          <cell r="B15">
            <v>25.474999999999998</v>
          </cell>
          <cell r="C15">
            <v>31.1</v>
          </cell>
          <cell r="D15">
            <v>21.5</v>
          </cell>
          <cell r="E15">
            <v>69.958333333333329</v>
          </cell>
          <cell r="F15">
            <v>89</v>
          </cell>
          <cell r="G15">
            <v>43</v>
          </cell>
          <cell r="H15">
            <v>0.36000000000000004</v>
          </cell>
          <cell r="I15" t="str">
            <v>*</v>
          </cell>
          <cell r="J15">
            <v>32.76</v>
          </cell>
          <cell r="K15">
            <v>0</v>
          </cell>
        </row>
        <row r="16">
          <cell r="B16">
            <v>21.478260869565215</v>
          </cell>
          <cell r="C16">
            <v>26.8</v>
          </cell>
          <cell r="D16">
            <v>18.2</v>
          </cell>
          <cell r="E16">
            <v>86.391304347826093</v>
          </cell>
          <cell r="F16">
            <v>94</v>
          </cell>
          <cell r="G16">
            <v>66</v>
          </cell>
          <cell r="H16">
            <v>45</v>
          </cell>
          <cell r="I16" t="str">
            <v>*</v>
          </cell>
          <cell r="J16">
            <v>79.92</v>
          </cell>
          <cell r="K16">
            <v>36.000000000000007</v>
          </cell>
        </row>
        <row r="17">
          <cell r="B17">
            <v>24.941666666666666</v>
          </cell>
          <cell r="C17">
            <v>33.1</v>
          </cell>
          <cell r="D17">
            <v>19.5</v>
          </cell>
          <cell r="E17">
            <v>71.833333333333329</v>
          </cell>
          <cell r="F17">
            <v>93</v>
          </cell>
          <cell r="G17">
            <v>32</v>
          </cell>
          <cell r="H17">
            <v>0</v>
          </cell>
          <cell r="I17" t="str">
            <v>*</v>
          </cell>
          <cell r="J17">
            <v>19.079999999999998</v>
          </cell>
          <cell r="K17">
            <v>0</v>
          </cell>
        </row>
        <row r="18">
          <cell r="B18">
            <v>26.470833333333335</v>
          </cell>
          <cell r="C18">
            <v>34.799999999999997</v>
          </cell>
          <cell r="D18">
            <v>19.3</v>
          </cell>
          <cell r="E18">
            <v>60.375</v>
          </cell>
          <cell r="F18">
            <v>90</v>
          </cell>
          <cell r="G18">
            <v>24</v>
          </cell>
          <cell r="H18">
            <v>0</v>
          </cell>
          <cell r="I18" t="str">
            <v>*</v>
          </cell>
          <cell r="J18">
            <v>14.4</v>
          </cell>
          <cell r="K18">
            <v>0</v>
          </cell>
        </row>
        <row r="19">
          <cell r="B19">
            <v>26.77391304347826</v>
          </cell>
          <cell r="C19">
            <v>34.5</v>
          </cell>
          <cell r="D19">
            <v>19.600000000000001</v>
          </cell>
          <cell r="E19">
            <v>57.695652173913047</v>
          </cell>
          <cell r="F19">
            <v>81</v>
          </cell>
          <cell r="G19">
            <v>28</v>
          </cell>
          <cell r="H19">
            <v>17.28</v>
          </cell>
          <cell r="I19" t="str">
            <v>*</v>
          </cell>
          <cell r="J19">
            <v>42.12</v>
          </cell>
          <cell r="K19">
            <v>0</v>
          </cell>
        </row>
        <row r="20">
          <cell r="B20">
            <v>27.862499999999997</v>
          </cell>
          <cell r="C20">
            <v>35.4</v>
          </cell>
          <cell r="D20">
            <v>21.1</v>
          </cell>
          <cell r="E20">
            <v>51.75</v>
          </cell>
          <cell r="F20">
            <v>79</v>
          </cell>
          <cell r="G20">
            <v>23</v>
          </cell>
          <cell r="H20">
            <v>1.4400000000000002</v>
          </cell>
          <cell r="I20" t="str">
            <v>*</v>
          </cell>
          <cell r="J20">
            <v>32.04</v>
          </cell>
          <cell r="K20">
            <v>0</v>
          </cell>
        </row>
        <row r="21">
          <cell r="B21">
            <v>28.225000000000005</v>
          </cell>
          <cell r="C21">
            <v>35.4</v>
          </cell>
          <cell r="D21">
            <v>20.9</v>
          </cell>
          <cell r="E21">
            <v>47.583333333333336</v>
          </cell>
          <cell r="F21">
            <v>80</v>
          </cell>
          <cell r="G21">
            <v>22</v>
          </cell>
          <cell r="H21">
            <v>0.72000000000000008</v>
          </cell>
          <cell r="I21" t="str">
            <v>*</v>
          </cell>
          <cell r="J21">
            <v>21.6</v>
          </cell>
          <cell r="K21">
            <v>0</v>
          </cell>
        </row>
        <row r="22">
          <cell r="B22">
            <v>25.704166666666676</v>
          </cell>
          <cell r="C22">
            <v>29.4</v>
          </cell>
          <cell r="D22">
            <v>22.1</v>
          </cell>
          <cell r="E22">
            <v>60.916666666666664</v>
          </cell>
          <cell r="F22">
            <v>76</v>
          </cell>
          <cell r="G22">
            <v>43</v>
          </cell>
          <cell r="H22">
            <v>21.6</v>
          </cell>
          <cell r="I22" t="str">
            <v>*</v>
          </cell>
          <cell r="J22">
            <v>41.04</v>
          </cell>
          <cell r="K22">
            <v>0</v>
          </cell>
        </row>
        <row r="23">
          <cell r="B23">
            <v>25.737499999999997</v>
          </cell>
          <cell r="C23">
            <v>33.1</v>
          </cell>
          <cell r="D23">
            <v>21.3</v>
          </cell>
          <cell r="E23">
            <v>62.708333333333336</v>
          </cell>
          <cell r="F23">
            <v>84</v>
          </cell>
          <cell r="G23">
            <v>33</v>
          </cell>
          <cell r="H23">
            <v>2.8800000000000003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26.05416666666666</v>
          </cell>
          <cell r="C24">
            <v>34.5</v>
          </cell>
          <cell r="D24">
            <v>20</v>
          </cell>
          <cell r="E24">
            <v>63.166666666666664</v>
          </cell>
          <cell r="F24">
            <v>88</v>
          </cell>
          <cell r="G24">
            <v>30</v>
          </cell>
          <cell r="H24">
            <v>31.319999999999997</v>
          </cell>
          <cell r="I24" t="str">
            <v>*</v>
          </cell>
          <cell r="J24">
            <v>66.960000000000008</v>
          </cell>
          <cell r="K24">
            <v>0</v>
          </cell>
        </row>
        <row r="25">
          <cell r="B25">
            <v>24.054166666666664</v>
          </cell>
          <cell r="C25">
            <v>29</v>
          </cell>
          <cell r="D25">
            <v>20.100000000000001</v>
          </cell>
          <cell r="E25">
            <v>76.25</v>
          </cell>
          <cell r="F25">
            <v>93</v>
          </cell>
          <cell r="G25">
            <v>50</v>
          </cell>
          <cell r="H25">
            <v>11.16</v>
          </cell>
          <cell r="I25" t="str">
            <v>*</v>
          </cell>
          <cell r="J25">
            <v>34.92</v>
          </cell>
          <cell r="K25">
            <v>13.6</v>
          </cell>
        </row>
        <row r="26">
          <cell r="B26">
            <v>25.529166666666669</v>
          </cell>
          <cell r="C26">
            <v>31.1</v>
          </cell>
          <cell r="D26">
            <v>21.1</v>
          </cell>
          <cell r="E26">
            <v>70.958333333333329</v>
          </cell>
          <cell r="F26">
            <v>91</v>
          </cell>
          <cell r="G26">
            <v>45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25.674999999999994</v>
          </cell>
          <cell r="C27">
            <v>32.1</v>
          </cell>
          <cell r="D27">
            <v>18.5</v>
          </cell>
          <cell r="E27">
            <v>58.708333333333336</v>
          </cell>
          <cell r="F27">
            <v>85</v>
          </cell>
          <cell r="G27">
            <v>34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26.595833333333335</v>
          </cell>
          <cell r="C28">
            <v>34.799999999999997</v>
          </cell>
          <cell r="D28">
            <v>19.2</v>
          </cell>
          <cell r="E28">
            <v>60.458333333333336</v>
          </cell>
          <cell r="F28">
            <v>88</v>
          </cell>
          <cell r="G28">
            <v>30</v>
          </cell>
          <cell r="H28">
            <v>0</v>
          </cell>
          <cell r="I28" t="str">
            <v>*</v>
          </cell>
          <cell r="J28">
            <v>10.44</v>
          </cell>
          <cell r="K28">
            <v>0</v>
          </cell>
        </row>
        <row r="29">
          <cell r="B29">
            <v>26.925000000000001</v>
          </cell>
          <cell r="C29">
            <v>34.4</v>
          </cell>
          <cell r="D29">
            <v>19.399999999999999</v>
          </cell>
          <cell r="E29">
            <v>49.125</v>
          </cell>
          <cell r="F29">
            <v>80</v>
          </cell>
          <cell r="G29">
            <v>22</v>
          </cell>
          <cell r="H29">
            <v>0</v>
          </cell>
          <cell r="I29" t="str">
            <v>*</v>
          </cell>
          <cell r="J29">
            <v>26.64</v>
          </cell>
          <cell r="K29">
            <v>0</v>
          </cell>
        </row>
        <row r="30">
          <cell r="B30">
            <v>26.404166666666669</v>
          </cell>
          <cell r="C30">
            <v>36.1</v>
          </cell>
          <cell r="D30">
            <v>17.3</v>
          </cell>
          <cell r="E30">
            <v>47.833333333333336</v>
          </cell>
          <cell r="F30">
            <v>77</v>
          </cell>
          <cell r="G30">
            <v>22</v>
          </cell>
          <cell r="H30">
            <v>0</v>
          </cell>
          <cell r="I30" t="str">
            <v>*</v>
          </cell>
          <cell r="J30">
            <v>20.16</v>
          </cell>
          <cell r="K30">
            <v>0</v>
          </cell>
        </row>
        <row r="31">
          <cell r="B31">
            <v>25.549999999999997</v>
          </cell>
          <cell r="C31">
            <v>29.8</v>
          </cell>
          <cell r="D31">
            <v>21.4</v>
          </cell>
          <cell r="E31">
            <v>68.541666666666671</v>
          </cell>
          <cell r="F31">
            <v>90</v>
          </cell>
          <cell r="G31">
            <v>45</v>
          </cell>
          <cell r="H31">
            <v>30.6</v>
          </cell>
          <cell r="I31" t="str">
            <v>*</v>
          </cell>
          <cell r="J31">
            <v>45.72</v>
          </cell>
          <cell r="K31">
            <v>8.4</v>
          </cell>
        </row>
        <row r="32">
          <cell r="B32">
            <v>26.520833333333329</v>
          </cell>
          <cell r="C32">
            <v>34.799999999999997</v>
          </cell>
          <cell r="D32">
            <v>20.3</v>
          </cell>
          <cell r="E32">
            <v>65.875</v>
          </cell>
          <cell r="F32">
            <v>92</v>
          </cell>
          <cell r="G32">
            <v>32</v>
          </cell>
          <cell r="H32">
            <v>0</v>
          </cell>
          <cell r="I32" t="str">
            <v>*</v>
          </cell>
          <cell r="J32">
            <v>10.44</v>
          </cell>
          <cell r="K32">
            <v>0</v>
          </cell>
        </row>
        <row r="33">
          <cell r="B33">
            <v>27.962499999999995</v>
          </cell>
          <cell r="C33">
            <v>35</v>
          </cell>
          <cell r="D33">
            <v>23.8</v>
          </cell>
          <cell r="E33">
            <v>58.833333333333336</v>
          </cell>
          <cell r="F33">
            <v>80</v>
          </cell>
          <cell r="G33">
            <v>32</v>
          </cell>
          <cell r="H33">
            <v>7.9200000000000008</v>
          </cell>
          <cell r="I33" t="str">
            <v>*</v>
          </cell>
          <cell r="J33">
            <v>42.480000000000004</v>
          </cell>
          <cell r="K33">
            <v>0</v>
          </cell>
        </row>
        <row r="34">
          <cell r="B34">
            <v>27.399999999999995</v>
          </cell>
          <cell r="C34">
            <v>34.299999999999997</v>
          </cell>
          <cell r="D34">
            <v>23.2</v>
          </cell>
          <cell r="E34">
            <v>62.875</v>
          </cell>
          <cell r="F34">
            <v>83</v>
          </cell>
          <cell r="G34">
            <v>35</v>
          </cell>
          <cell r="H34">
            <v>16.2</v>
          </cell>
          <cell r="I34" t="str">
            <v>*</v>
          </cell>
          <cell r="J34">
            <v>43.92</v>
          </cell>
          <cell r="K34">
            <v>0</v>
          </cell>
        </row>
        <row r="35">
          <cell r="B35">
            <v>26.208333333333332</v>
          </cell>
          <cell r="C35">
            <v>33.6</v>
          </cell>
          <cell r="D35">
            <v>22.9</v>
          </cell>
          <cell r="E35">
            <v>73.208333333333329</v>
          </cell>
          <cell r="F35">
            <v>89</v>
          </cell>
          <cell r="G35">
            <v>44</v>
          </cell>
          <cell r="H35">
            <v>32.4</v>
          </cell>
          <cell r="I35" t="str">
            <v>*</v>
          </cell>
          <cell r="J35">
            <v>63.360000000000007</v>
          </cell>
          <cell r="K35">
            <v>3.6</v>
          </cell>
        </row>
      </sheetData>
      <sheetData sheetId="10">
        <row r="5">
          <cell r="B5">
            <v>19.312499999999996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 xml:space="preserve"> 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22.375</v>
          </cell>
          <cell r="C24">
            <v>28.2</v>
          </cell>
          <cell r="D24">
            <v>20.2</v>
          </cell>
          <cell r="E24">
            <v>81.375</v>
          </cell>
          <cell r="F24">
            <v>95</v>
          </cell>
          <cell r="G24">
            <v>60</v>
          </cell>
          <cell r="H24">
            <v>12.24</v>
          </cell>
          <cell r="I24" t="str">
            <v>*</v>
          </cell>
          <cell r="J24">
            <v>37.440000000000005</v>
          </cell>
          <cell r="K24">
            <v>7.8000000000000007</v>
          </cell>
        </row>
        <row r="25">
          <cell r="B25">
            <v>21.120833333333334</v>
          </cell>
          <cell r="C25">
            <v>26.2</v>
          </cell>
          <cell r="D25">
            <v>17.5</v>
          </cell>
          <cell r="E25">
            <v>76.875</v>
          </cell>
          <cell r="F25">
            <v>96</v>
          </cell>
          <cell r="G25">
            <v>43</v>
          </cell>
          <cell r="H25">
            <v>19.440000000000001</v>
          </cell>
          <cell r="I25" t="str">
            <v>*</v>
          </cell>
          <cell r="J25">
            <v>34.56</v>
          </cell>
          <cell r="K25">
            <v>3.6000000000000005</v>
          </cell>
        </row>
        <row r="26">
          <cell r="B26">
            <v>21.195833333333336</v>
          </cell>
          <cell r="C26">
            <v>27.3</v>
          </cell>
          <cell r="D26">
            <v>16.100000000000001</v>
          </cell>
          <cell r="E26">
            <v>61.416666666666664</v>
          </cell>
          <cell r="F26">
            <v>78</v>
          </cell>
          <cell r="G26">
            <v>36</v>
          </cell>
          <cell r="H26">
            <v>11.879999999999999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23.333333333333332</v>
          </cell>
          <cell r="C27">
            <v>30.4</v>
          </cell>
          <cell r="D27">
            <v>18</v>
          </cell>
          <cell r="E27">
            <v>56.041666666666664</v>
          </cell>
          <cell r="F27">
            <v>75</v>
          </cell>
          <cell r="G27">
            <v>28</v>
          </cell>
          <cell r="H27">
            <v>10.8</v>
          </cell>
          <cell r="I27" t="str">
            <v>*</v>
          </cell>
          <cell r="J27">
            <v>24.12</v>
          </cell>
          <cell r="K27">
            <v>0</v>
          </cell>
        </row>
        <row r="28">
          <cell r="B28">
            <v>25.258333333333329</v>
          </cell>
          <cell r="C28">
            <v>32.299999999999997</v>
          </cell>
          <cell r="D28">
            <v>18.8</v>
          </cell>
          <cell r="E28">
            <v>46.041666666666664</v>
          </cell>
          <cell r="F28">
            <v>70</v>
          </cell>
          <cell r="G28">
            <v>23</v>
          </cell>
          <cell r="H28">
            <v>9.7200000000000006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26.175000000000001</v>
          </cell>
          <cell r="C29">
            <v>33.5</v>
          </cell>
          <cell r="D29">
            <v>18.8</v>
          </cell>
          <cell r="E29">
            <v>39.833333333333336</v>
          </cell>
          <cell r="F29">
            <v>66</v>
          </cell>
          <cell r="G29">
            <v>14</v>
          </cell>
          <cell r="H29">
            <v>14.4</v>
          </cell>
          <cell r="I29" t="str">
            <v>*</v>
          </cell>
          <cell r="J29">
            <v>29.16</v>
          </cell>
          <cell r="K29">
            <v>0</v>
          </cell>
        </row>
        <row r="30">
          <cell r="B30">
            <v>26.162500000000005</v>
          </cell>
          <cell r="C30">
            <v>34.6</v>
          </cell>
          <cell r="D30">
            <v>18.100000000000001</v>
          </cell>
          <cell r="E30">
            <v>44.208333333333336</v>
          </cell>
          <cell r="F30">
            <v>71</v>
          </cell>
          <cell r="G30">
            <v>22</v>
          </cell>
          <cell r="H30">
            <v>26.64</v>
          </cell>
          <cell r="I30" t="str">
            <v>*</v>
          </cell>
          <cell r="J30">
            <v>53.28</v>
          </cell>
          <cell r="K30">
            <v>0</v>
          </cell>
        </row>
        <row r="31">
          <cell r="B31">
            <v>22.787499999999994</v>
          </cell>
          <cell r="C31">
            <v>28.2</v>
          </cell>
          <cell r="D31">
            <v>17</v>
          </cell>
          <cell r="E31">
            <v>69.458333333333329</v>
          </cell>
          <cell r="F31">
            <v>95</v>
          </cell>
          <cell r="G31">
            <v>45</v>
          </cell>
          <cell r="H31">
            <v>17.64</v>
          </cell>
          <cell r="I31" t="str">
            <v>*</v>
          </cell>
          <cell r="J31">
            <v>54</v>
          </cell>
          <cell r="K31">
            <v>14</v>
          </cell>
        </row>
        <row r="32">
          <cell r="B32">
            <v>24.712500000000002</v>
          </cell>
          <cell r="C32">
            <v>32.6</v>
          </cell>
          <cell r="D32">
            <v>17.7</v>
          </cell>
          <cell r="E32">
            <v>65.666666666666671</v>
          </cell>
          <cell r="F32">
            <v>95</v>
          </cell>
          <cell r="G32">
            <v>34</v>
          </cell>
          <cell r="H32">
            <v>16.920000000000002</v>
          </cell>
          <cell r="I32" t="str">
            <v>*</v>
          </cell>
          <cell r="J32">
            <v>32.04</v>
          </cell>
          <cell r="K32">
            <v>0</v>
          </cell>
        </row>
        <row r="33">
          <cell r="B33">
            <v>24.537499999999994</v>
          </cell>
          <cell r="C33">
            <v>28.7</v>
          </cell>
          <cell r="D33">
            <v>18.600000000000001</v>
          </cell>
          <cell r="E33">
            <v>69.916666666666671</v>
          </cell>
          <cell r="F33">
            <v>93</v>
          </cell>
          <cell r="G33">
            <v>55</v>
          </cell>
          <cell r="H33">
            <v>17.28</v>
          </cell>
          <cell r="I33" t="str">
            <v>*</v>
          </cell>
          <cell r="J33">
            <v>43.56</v>
          </cell>
          <cell r="K33">
            <v>0.8</v>
          </cell>
        </row>
        <row r="34">
          <cell r="B34">
            <v>25.075000000000006</v>
          </cell>
          <cell r="C34">
            <v>31.9</v>
          </cell>
          <cell r="D34">
            <v>19</v>
          </cell>
          <cell r="E34">
            <v>70.166666666666671</v>
          </cell>
          <cell r="F34">
            <v>95</v>
          </cell>
          <cell r="G34">
            <v>45</v>
          </cell>
          <cell r="H34">
            <v>21.96</v>
          </cell>
          <cell r="I34" t="str">
            <v>*</v>
          </cell>
          <cell r="J34">
            <v>54</v>
          </cell>
          <cell r="K34">
            <v>0</v>
          </cell>
        </row>
        <row r="35">
          <cell r="B35">
            <v>18.133333333333333</v>
          </cell>
          <cell r="C35">
            <v>27.2</v>
          </cell>
          <cell r="D35">
            <v>10</v>
          </cell>
          <cell r="E35">
            <v>86.833333333333329</v>
          </cell>
          <cell r="F35">
            <v>96</v>
          </cell>
          <cell r="G35">
            <v>63</v>
          </cell>
          <cell r="H35">
            <v>27.720000000000002</v>
          </cell>
          <cell r="I35" t="str">
            <v>*</v>
          </cell>
          <cell r="J35">
            <v>62.28</v>
          </cell>
          <cell r="K35">
            <v>28.799999999999994</v>
          </cell>
        </row>
      </sheetData>
      <sheetData sheetId="10">
        <row r="5">
          <cell r="B5">
            <v>11.0875</v>
          </cell>
        </row>
      </sheetData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  <sheetName val="BoletimPortoMurtinho_2022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26.5</v>
          </cell>
          <cell r="C20">
            <v>33.9</v>
          </cell>
          <cell r="D20">
            <v>20.7</v>
          </cell>
          <cell r="E20">
            <v>67.333333333333329</v>
          </cell>
          <cell r="F20">
            <v>91</v>
          </cell>
          <cell r="G20">
            <v>40</v>
          </cell>
          <cell r="H20">
            <v>12.24</v>
          </cell>
          <cell r="I20" t="str">
            <v>*</v>
          </cell>
          <cell r="J20">
            <v>28.44</v>
          </cell>
          <cell r="K20">
            <v>0.2</v>
          </cell>
        </row>
        <row r="21">
          <cell r="B21">
            <v>25.745833333333334</v>
          </cell>
          <cell r="C21">
            <v>32.6</v>
          </cell>
          <cell r="D21">
            <v>20.9</v>
          </cell>
          <cell r="E21">
            <v>70.75</v>
          </cell>
          <cell r="F21">
            <v>96</v>
          </cell>
          <cell r="G21">
            <v>47</v>
          </cell>
          <cell r="H21">
            <v>20.52</v>
          </cell>
          <cell r="I21" t="str">
            <v>*</v>
          </cell>
          <cell r="J21">
            <v>46.800000000000004</v>
          </cell>
          <cell r="K21">
            <v>50.6</v>
          </cell>
        </row>
        <row r="22">
          <cell r="B22">
            <v>22.7</v>
          </cell>
          <cell r="C22">
            <v>25.5</v>
          </cell>
          <cell r="D22">
            <v>21.2</v>
          </cell>
          <cell r="E22">
            <v>87.958333333333329</v>
          </cell>
          <cell r="F22">
            <v>93</v>
          </cell>
          <cell r="G22">
            <v>75</v>
          </cell>
          <cell r="H22">
            <v>14.04</v>
          </cell>
          <cell r="I22" t="str">
            <v>*</v>
          </cell>
          <cell r="J22">
            <v>29.880000000000003</v>
          </cell>
          <cell r="K22">
            <v>5</v>
          </cell>
        </row>
        <row r="23">
          <cell r="B23">
            <v>25.166666666666661</v>
          </cell>
          <cell r="C23">
            <v>32.799999999999997</v>
          </cell>
          <cell r="D23">
            <v>19.8</v>
          </cell>
          <cell r="E23">
            <v>75.958333333333329</v>
          </cell>
          <cell r="F23">
            <v>96</v>
          </cell>
          <cell r="G23">
            <v>44</v>
          </cell>
          <cell r="H23">
            <v>11.879999999999999</v>
          </cell>
          <cell r="I23" t="str">
            <v>*</v>
          </cell>
          <cell r="J23">
            <v>27.720000000000002</v>
          </cell>
          <cell r="K23">
            <v>0</v>
          </cell>
        </row>
        <row r="24">
          <cell r="B24">
            <v>26.029166666666669</v>
          </cell>
          <cell r="C24">
            <v>32</v>
          </cell>
          <cell r="D24">
            <v>22.9</v>
          </cell>
          <cell r="E24">
            <v>75.916666666666671</v>
          </cell>
          <cell r="F24">
            <v>93</v>
          </cell>
          <cell r="G24">
            <v>56</v>
          </cell>
          <cell r="H24">
            <v>18.36</v>
          </cell>
          <cell r="I24" t="str">
            <v>*</v>
          </cell>
          <cell r="J24">
            <v>49.680000000000007</v>
          </cell>
          <cell r="K24">
            <v>29</v>
          </cell>
        </row>
        <row r="25">
          <cell r="B25">
            <v>24.287499999999998</v>
          </cell>
          <cell r="C25">
            <v>29.7</v>
          </cell>
          <cell r="D25">
            <v>19.8</v>
          </cell>
          <cell r="E25">
            <v>70.583333333333329</v>
          </cell>
          <cell r="F25">
            <v>92</v>
          </cell>
          <cell r="G25">
            <v>35</v>
          </cell>
          <cell r="H25">
            <v>13.68</v>
          </cell>
          <cell r="I25" t="str">
            <v>*</v>
          </cell>
          <cell r="J25">
            <v>31.680000000000003</v>
          </cell>
          <cell r="K25">
            <v>0.4</v>
          </cell>
        </row>
        <row r="26">
          <cell r="B26">
            <v>24.045833333333331</v>
          </cell>
          <cell r="C26">
            <v>31.1</v>
          </cell>
          <cell r="D26">
            <v>16.8</v>
          </cell>
          <cell r="E26">
            <v>61.708333333333336</v>
          </cell>
          <cell r="F26">
            <v>88</v>
          </cell>
          <cell r="G26">
            <v>30</v>
          </cell>
          <cell r="H26">
            <v>14.4</v>
          </cell>
          <cell r="I26" t="str">
            <v>*</v>
          </cell>
          <cell r="J26">
            <v>28.8</v>
          </cell>
          <cell r="K26">
            <v>0</v>
          </cell>
        </row>
        <row r="27">
          <cell r="B27">
            <v>24.941666666666666</v>
          </cell>
          <cell r="C27">
            <v>32.5</v>
          </cell>
          <cell r="D27">
            <v>18.2</v>
          </cell>
          <cell r="E27">
            <v>61.041666666666664</v>
          </cell>
          <cell r="F27">
            <v>87</v>
          </cell>
          <cell r="G27">
            <v>28</v>
          </cell>
          <cell r="H27">
            <v>12.6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26.845833333333331</v>
          </cell>
          <cell r="C28">
            <v>35.200000000000003</v>
          </cell>
          <cell r="D28">
            <v>18.600000000000001</v>
          </cell>
          <cell r="E28">
            <v>54.958333333333336</v>
          </cell>
          <cell r="F28">
            <v>86</v>
          </cell>
          <cell r="G28">
            <v>21</v>
          </cell>
          <cell r="H28">
            <v>9.3600000000000012</v>
          </cell>
          <cell r="I28" t="str">
            <v>*</v>
          </cell>
          <cell r="J28">
            <v>21.96</v>
          </cell>
          <cell r="K28">
            <v>0</v>
          </cell>
        </row>
        <row r="29">
          <cell r="B29">
            <v>27.954166666666669</v>
          </cell>
          <cell r="C29">
            <v>37.299999999999997</v>
          </cell>
          <cell r="D29">
            <v>18.899999999999999</v>
          </cell>
          <cell r="E29">
            <v>50.75</v>
          </cell>
          <cell r="F29">
            <v>86</v>
          </cell>
          <cell r="G29">
            <v>21</v>
          </cell>
          <cell r="H29">
            <v>11.16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30.3125</v>
          </cell>
          <cell r="C30">
            <v>37.700000000000003</v>
          </cell>
          <cell r="D30">
            <v>22</v>
          </cell>
          <cell r="E30">
            <v>47.333333333333336</v>
          </cell>
          <cell r="F30">
            <v>76</v>
          </cell>
          <cell r="G30">
            <v>26</v>
          </cell>
          <cell r="H30">
            <v>19.440000000000001</v>
          </cell>
          <cell r="I30" t="str">
            <v>*</v>
          </cell>
          <cell r="J30">
            <v>44.28</v>
          </cell>
          <cell r="K30">
            <v>0</v>
          </cell>
        </row>
        <row r="31">
          <cell r="B31">
            <v>25.512499999999999</v>
          </cell>
          <cell r="C31">
            <v>33.5</v>
          </cell>
          <cell r="D31">
            <v>20.6</v>
          </cell>
          <cell r="E31">
            <v>73.875</v>
          </cell>
          <cell r="F31">
            <v>96</v>
          </cell>
          <cell r="G31">
            <v>40</v>
          </cell>
          <cell r="H31">
            <v>21.240000000000002</v>
          </cell>
          <cell r="I31" t="str">
            <v>*</v>
          </cell>
          <cell r="J31">
            <v>60.480000000000004</v>
          </cell>
          <cell r="K31">
            <v>33.400000000000013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1">
        <row r="5">
          <cell r="B5" t="str">
            <v>*</v>
          </cell>
        </row>
      </sheetData>
      <sheetData sheetId="12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22.233333333333334</v>
          </cell>
          <cell r="C5">
            <v>30.4</v>
          </cell>
          <cell r="D5">
            <v>17.3</v>
          </cell>
          <cell r="E5">
            <v>80.291666666666671</v>
          </cell>
          <cell r="F5">
            <v>100</v>
          </cell>
          <cell r="G5">
            <v>45</v>
          </cell>
          <cell r="H5">
            <v>10.08</v>
          </cell>
          <cell r="I5" t="str">
            <v>*</v>
          </cell>
          <cell r="J5">
            <v>20.88</v>
          </cell>
          <cell r="K5">
            <v>0</v>
          </cell>
        </row>
        <row r="6">
          <cell r="B6">
            <v>25.145833333333343</v>
          </cell>
          <cell r="C6">
            <v>33.299999999999997</v>
          </cell>
          <cell r="D6">
            <v>18.100000000000001</v>
          </cell>
          <cell r="E6">
            <v>69.166666666666671</v>
          </cell>
          <cell r="F6">
            <v>99</v>
          </cell>
          <cell r="G6">
            <v>38</v>
          </cell>
          <cell r="H6">
            <v>9.7200000000000006</v>
          </cell>
          <cell r="I6" t="str">
            <v>*</v>
          </cell>
          <cell r="J6">
            <v>32.4</v>
          </cell>
          <cell r="K6">
            <v>0</v>
          </cell>
        </row>
        <row r="7">
          <cell r="B7">
            <v>26.337499999999995</v>
          </cell>
          <cell r="C7">
            <v>32.700000000000003</v>
          </cell>
          <cell r="D7">
            <v>19.600000000000001</v>
          </cell>
          <cell r="E7">
            <v>59.666666666666664</v>
          </cell>
          <cell r="F7">
            <v>90</v>
          </cell>
          <cell r="G7">
            <v>35</v>
          </cell>
          <cell r="H7">
            <v>16.2</v>
          </cell>
          <cell r="I7" t="str">
            <v>*</v>
          </cell>
          <cell r="J7">
            <v>33.840000000000003</v>
          </cell>
          <cell r="K7">
            <v>0</v>
          </cell>
        </row>
        <row r="8">
          <cell r="B8">
            <v>26.324999999999999</v>
          </cell>
          <cell r="C8">
            <v>34.9</v>
          </cell>
          <cell r="D8">
            <v>18.899999999999999</v>
          </cell>
          <cell r="E8">
            <v>59.208333333333336</v>
          </cell>
          <cell r="F8">
            <v>89</v>
          </cell>
          <cell r="G8">
            <v>33</v>
          </cell>
          <cell r="H8">
            <v>9.7200000000000006</v>
          </cell>
          <cell r="I8" t="str">
            <v>*</v>
          </cell>
          <cell r="J8">
            <v>25.2</v>
          </cell>
          <cell r="K8">
            <v>0</v>
          </cell>
        </row>
        <row r="9">
          <cell r="B9">
            <v>26.470833333333335</v>
          </cell>
          <cell r="C9">
            <v>36</v>
          </cell>
          <cell r="D9">
            <v>20.9</v>
          </cell>
          <cell r="E9">
            <v>65.083333333333329</v>
          </cell>
          <cell r="F9">
            <v>87</v>
          </cell>
          <cell r="G9">
            <v>35</v>
          </cell>
          <cell r="H9">
            <v>22.68</v>
          </cell>
          <cell r="I9" t="str">
            <v>*</v>
          </cell>
          <cell r="J9">
            <v>46.080000000000005</v>
          </cell>
          <cell r="K9">
            <v>0</v>
          </cell>
        </row>
        <row r="10">
          <cell r="B10">
            <v>25.904166666666669</v>
          </cell>
          <cell r="C10">
            <v>35.200000000000003</v>
          </cell>
          <cell r="D10">
            <v>20.2</v>
          </cell>
          <cell r="E10">
            <v>69.5</v>
          </cell>
          <cell r="F10">
            <v>98</v>
          </cell>
          <cell r="G10">
            <v>36</v>
          </cell>
          <cell r="H10">
            <v>31.319999999999997</v>
          </cell>
          <cell r="I10" t="str">
            <v>*</v>
          </cell>
          <cell r="J10">
            <v>84.600000000000009</v>
          </cell>
          <cell r="K10">
            <v>19.399999999999999</v>
          </cell>
        </row>
        <row r="11">
          <cell r="B11">
            <v>21.316666666666666</v>
          </cell>
          <cell r="C11">
            <v>25.9</v>
          </cell>
          <cell r="D11">
            <v>18.7</v>
          </cell>
          <cell r="E11">
            <v>76.666666666666671</v>
          </cell>
          <cell r="F11">
            <v>100</v>
          </cell>
          <cell r="G11">
            <v>39</v>
          </cell>
          <cell r="H11">
            <v>21.96</v>
          </cell>
          <cell r="I11" t="str">
            <v>*</v>
          </cell>
          <cell r="J11">
            <v>38.880000000000003</v>
          </cell>
          <cell r="K11">
            <v>6.8</v>
          </cell>
        </row>
        <row r="12">
          <cell r="B12">
            <v>22.775000000000002</v>
          </cell>
          <cell r="C12">
            <v>32.299999999999997</v>
          </cell>
          <cell r="D12">
            <v>14.9</v>
          </cell>
          <cell r="E12">
            <v>65.916666666666671</v>
          </cell>
          <cell r="F12">
            <v>99</v>
          </cell>
          <cell r="G12">
            <v>29</v>
          </cell>
          <cell r="H12">
            <v>13.68</v>
          </cell>
          <cell r="I12" t="str">
            <v>*</v>
          </cell>
          <cell r="J12">
            <v>36.72</v>
          </cell>
          <cell r="K12">
            <v>0</v>
          </cell>
        </row>
        <row r="13">
          <cell r="B13">
            <v>23.054166666666671</v>
          </cell>
          <cell r="C13">
            <v>26.7</v>
          </cell>
          <cell r="D13">
            <v>20.3</v>
          </cell>
          <cell r="E13">
            <v>76.041666666666671</v>
          </cell>
          <cell r="F13">
            <v>90</v>
          </cell>
          <cell r="G13">
            <v>54</v>
          </cell>
          <cell r="H13">
            <v>28.08</v>
          </cell>
          <cell r="I13" t="str">
            <v>*</v>
          </cell>
          <cell r="J13">
            <v>54</v>
          </cell>
          <cell r="K13">
            <v>1</v>
          </cell>
        </row>
        <row r="14">
          <cell r="B14">
            <v>23.416666666666661</v>
          </cell>
          <cell r="C14">
            <v>28.3</v>
          </cell>
          <cell r="D14">
            <v>19.3</v>
          </cell>
          <cell r="E14">
            <v>82.291666666666671</v>
          </cell>
          <cell r="F14">
            <v>100</v>
          </cell>
          <cell r="G14">
            <v>58</v>
          </cell>
          <cell r="H14">
            <v>15.840000000000002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22.708333333333329</v>
          </cell>
          <cell r="C15">
            <v>24.9</v>
          </cell>
          <cell r="D15">
            <v>20.3</v>
          </cell>
          <cell r="E15">
            <v>84.083333333333329</v>
          </cell>
          <cell r="F15">
            <v>97</v>
          </cell>
          <cell r="G15">
            <v>68</v>
          </cell>
          <cell r="H15">
            <v>15.120000000000001</v>
          </cell>
          <cell r="I15" t="str">
            <v>*</v>
          </cell>
          <cell r="J15">
            <v>33.119999999999997</v>
          </cell>
          <cell r="K15">
            <v>1.9999999999999998</v>
          </cell>
        </row>
        <row r="16">
          <cell r="B16">
            <v>22.254166666666666</v>
          </cell>
          <cell r="C16">
            <v>26.9</v>
          </cell>
          <cell r="D16">
            <v>19.7</v>
          </cell>
          <cell r="E16">
            <v>87.208333333333329</v>
          </cell>
          <cell r="F16">
            <v>99</v>
          </cell>
          <cell r="G16">
            <v>64</v>
          </cell>
          <cell r="H16">
            <v>18</v>
          </cell>
          <cell r="I16" t="str">
            <v>*</v>
          </cell>
          <cell r="J16">
            <v>31.319999999999997</v>
          </cell>
          <cell r="K16">
            <v>5.8000000000000007</v>
          </cell>
        </row>
        <row r="17">
          <cell r="B17">
            <v>22.562499999999996</v>
          </cell>
          <cell r="C17">
            <v>28.9</v>
          </cell>
          <cell r="D17">
            <v>18.899999999999999</v>
          </cell>
          <cell r="E17">
            <v>86.208333333333329</v>
          </cell>
          <cell r="F17">
            <v>100</v>
          </cell>
          <cell r="G17">
            <v>61</v>
          </cell>
          <cell r="H17">
            <v>10.44</v>
          </cell>
          <cell r="I17" t="str">
            <v>*</v>
          </cell>
          <cell r="J17">
            <v>22.68</v>
          </cell>
          <cell r="K17">
            <v>0</v>
          </cell>
        </row>
        <row r="18">
          <cell r="B18">
            <v>23.845833333333335</v>
          </cell>
          <cell r="C18">
            <v>28.6</v>
          </cell>
          <cell r="D18">
            <v>21.3</v>
          </cell>
          <cell r="E18">
            <v>81.333333333333329</v>
          </cell>
          <cell r="F18">
            <v>98</v>
          </cell>
          <cell r="G18">
            <v>56</v>
          </cell>
          <cell r="H18">
            <v>17.64</v>
          </cell>
          <cell r="I18" t="str">
            <v>*</v>
          </cell>
          <cell r="J18">
            <v>32.4</v>
          </cell>
          <cell r="K18">
            <v>0</v>
          </cell>
        </row>
        <row r="19">
          <cell r="B19">
            <v>23.158333333333335</v>
          </cell>
          <cell r="C19">
            <v>29.7</v>
          </cell>
          <cell r="D19">
            <v>19</v>
          </cell>
          <cell r="E19">
            <v>76.166666666666671</v>
          </cell>
          <cell r="F19">
            <v>97</v>
          </cell>
          <cell r="H19">
            <v>19.8</v>
          </cell>
          <cell r="I19" t="str">
            <v>*</v>
          </cell>
          <cell r="J19">
            <v>35.28</v>
          </cell>
          <cell r="K19">
            <v>0</v>
          </cell>
        </row>
        <row r="20">
          <cell r="B20">
            <v>25.645833333333332</v>
          </cell>
          <cell r="C20">
            <v>34.299999999999997</v>
          </cell>
          <cell r="D20">
            <v>19.3</v>
          </cell>
          <cell r="E20">
            <v>69.583333333333329</v>
          </cell>
          <cell r="F20">
            <v>96</v>
          </cell>
          <cell r="G20">
            <v>38</v>
          </cell>
          <cell r="H20">
            <v>15.840000000000002</v>
          </cell>
          <cell r="I20" t="str">
            <v>*</v>
          </cell>
          <cell r="J20">
            <v>23.040000000000003</v>
          </cell>
          <cell r="K20">
            <v>0</v>
          </cell>
        </row>
        <row r="21">
          <cell r="B21">
            <v>27.645833333333343</v>
          </cell>
          <cell r="C21">
            <v>35.299999999999997</v>
          </cell>
          <cell r="D21">
            <v>21.2</v>
          </cell>
          <cell r="E21">
            <v>62.375</v>
          </cell>
          <cell r="F21">
            <v>92</v>
          </cell>
          <cell r="G21">
            <v>31</v>
          </cell>
          <cell r="H21">
            <v>15.120000000000001</v>
          </cell>
          <cell r="I21" t="str">
            <v>*</v>
          </cell>
          <cell r="J21">
            <v>28.08</v>
          </cell>
          <cell r="K21">
            <v>0</v>
          </cell>
        </row>
        <row r="22">
          <cell r="B22">
            <v>21.329166666666669</v>
          </cell>
          <cell r="C22">
            <v>29</v>
          </cell>
          <cell r="D22">
            <v>19.5</v>
          </cell>
          <cell r="E22">
            <v>92.625</v>
          </cell>
          <cell r="F22">
            <v>100</v>
          </cell>
          <cell r="G22">
            <v>50</v>
          </cell>
          <cell r="H22">
            <v>35.64</v>
          </cell>
          <cell r="I22" t="str">
            <v>*</v>
          </cell>
          <cell r="J22">
            <v>60.12</v>
          </cell>
          <cell r="K22">
            <v>25.399999999999995</v>
          </cell>
        </row>
        <row r="23">
          <cell r="B23">
            <v>24.108333333333334</v>
          </cell>
          <cell r="C23">
            <v>30.6</v>
          </cell>
          <cell r="D23">
            <v>19.8</v>
          </cell>
          <cell r="E23">
            <v>81.416666666666671</v>
          </cell>
          <cell r="F23">
            <v>100</v>
          </cell>
          <cell r="G23">
            <v>54</v>
          </cell>
          <cell r="H23">
            <v>10.8</v>
          </cell>
          <cell r="I23" t="str">
            <v>*</v>
          </cell>
          <cell r="J23">
            <v>22.32</v>
          </cell>
          <cell r="K23">
            <v>1</v>
          </cell>
        </row>
        <row r="24">
          <cell r="B24">
            <v>25.516666666666666</v>
          </cell>
          <cell r="C24">
            <v>35.1</v>
          </cell>
          <cell r="D24">
            <v>19.100000000000001</v>
          </cell>
          <cell r="E24">
            <v>80.125</v>
          </cell>
          <cell r="F24">
            <v>100</v>
          </cell>
          <cell r="G24">
            <v>40</v>
          </cell>
          <cell r="H24">
            <v>37.440000000000005</v>
          </cell>
          <cell r="I24" t="str">
            <v>*</v>
          </cell>
          <cell r="J24">
            <v>76.319999999999993</v>
          </cell>
          <cell r="K24">
            <v>5.8</v>
          </cell>
        </row>
        <row r="25">
          <cell r="B25">
            <v>24.341666666666665</v>
          </cell>
          <cell r="C25">
            <v>30.4</v>
          </cell>
          <cell r="D25">
            <v>20.2</v>
          </cell>
          <cell r="E25">
            <v>78.458333333333329</v>
          </cell>
          <cell r="F25">
            <v>100</v>
          </cell>
          <cell r="G25">
            <v>50</v>
          </cell>
          <cell r="H25">
            <v>24.840000000000003</v>
          </cell>
          <cell r="I25" t="str">
            <v>*</v>
          </cell>
          <cell r="J25">
            <v>43.56</v>
          </cell>
          <cell r="K25">
            <v>33.4</v>
          </cell>
        </row>
        <row r="26">
          <cell r="B26">
            <v>24.470833333333331</v>
          </cell>
          <cell r="C26">
            <v>31.2</v>
          </cell>
          <cell r="D26">
            <v>18.5</v>
          </cell>
          <cell r="E26">
            <v>67.75</v>
          </cell>
          <cell r="F26">
            <v>97</v>
          </cell>
          <cell r="G26">
            <v>38</v>
          </cell>
          <cell r="H26">
            <v>13.68</v>
          </cell>
          <cell r="I26" t="str">
            <v>*</v>
          </cell>
          <cell r="J26">
            <v>24.840000000000003</v>
          </cell>
          <cell r="K26">
            <v>0</v>
          </cell>
        </row>
        <row r="27">
          <cell r="B27">
            <v>24.591666666666669</v>
          </cell>
          <cell r="C27">
            <v>32.299999999999997</v>
          </cell>
          <cell r="D27">
            <v>17.100000000000001</v>
          </cell>
          <cell r="E27">
            <v>62.5</v>
          </cell>
          <cell r="F27">
            <v>98</v>
          </cell>
          <cell r="G27">
            <v>33</v>
          </cell>
          <cell r="H27">
            <v>10.44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25.208333333333332</v>
          </cell>
          <cell r="C28">
            <v>33.799999999999997</v>
          </cell>
          <cell r="D28">
            <v>16.7</v>
          </cell>
          <cell r="E28">
            <v>60.541666666666664</v>
          </cell>
          <cell r="F28">
            <v>98</v>
          </cell>
          <cell r="G28">
            <v>26</v>
          </cell>
          <cell r="H28">
            <v>11.879999999999999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25.870833333333334</v>
          </cell>
          <cell r="C29">
            <v>34.6</v>
          </cell>
          <cell r="D29">
            <v>16.600000000000001</v>
          </cell>
          <cell r="E29">
            <v>56</v>
          </cell>
          <cell r="F29">
            <v>95</v>
          </cell>
          <cell r="G29">
            <v>31</v>
          </cell>
          <cell r="H29">
            <v>12.6</v>
          </cell>
          <cell r="I29" t="str">
            <v>*</v>
          </cell>
          <cell r="J29">
            <v>28.44</v>
          </cell>
          <cell r="K29">
            <v>0</v>
          </cell>
        </row>
        <row r="30">
          <cell r="B30">
            <v>28.074999999999999</v>
          </cell>
          <cell r="C30">
            <v>36.4</v>
          </cell>
          <cell r="D30">
            <v>20.9</v>
          </cell>
          <cell r="E30">
            <v>45.833333333333336</v>
          </cell>
          <cell r="F30">
            <v>70</v>
          </cell>
          <cell r="G30">
            <v>26</v>
          </cell>
          <cell r="H30">
            <v>17.28</v>
          </cell>
          <cell r="I30" t="str">
            <v>*</v>
          </cell>
          <cell r="J30">
            <v>33.480000000000004</v>
          </cell>
          <cell r="K30">
            <v>0</v>
          </cell>
        </row>
        <row r="31">
          <cell r="B31">
            <v>23.283333333333335</v>
          </cell>
          <cell r="C31">
            <v>28.5</v>
          </cell>
          <cell r="D31">
            <v>18.8</v>
          </cell>
          <cell r="E31">
            <v>80.375</v>
          </cell>
          <cell r="F31">
            <v>100</v>
          </cell>
          <cell r="G31">
            <v>49</v>
          </cell>
          <cell r="H31">
            <v>34.92</v>
          </cell>
          <cell r="I31" t="str">
            <v>*</v>
          </cell>
          <cell r="J31">
            <v>54.36</v>
          </cell>
          <cell r="K31">
            <v>31.599999999999998</v>
          </cell>
        </row>
        <row r="32">
          <cell r="B32">
            <v>24.704166666666666</v>
          </cell>
          <cell r="C32">
            <v>34.1</v>
          </cell>
          <cell r="D32">
            <v>18.899999999999999</v>
          </cell>
          <cell r="E32">
            <v>79</v>
          </cell>
          <cell r="F32">
            <v>100</v>
          </cell>
          <cell r="G32">
            <v>43</v>
          </cell>
          <cell r="H32">
            <v>19.440000000000001</v>
          </cell>
          <cell r="I32" t="str">
            <v>*</v>
          </cell>
          <cell r="J32">
            <v>41.04</v>
          </cell>
          <cell r="K32">
            <v>0</v>
          </cell>
        </row>
        <row r="33">
          <cell r="B33">
            <v>26.683333333333334</v>
          </cell>
          <cell r="C33">
            <v>34.299999999999997</v>
          </cell>
          <cell r="D33">
            <v>21</v>
          </cell>
          <cell r="E33">
            <v>72.666666666666671</v>
          </cell>
          <cell r="F33">
            <v>97</v>
          </cell>
          <cell r="G33">
            <v>42</v>
          </cell>
          <cell r="H33">
            <v>23.759999999999998</v>
          </cell>
          <cell r="I33" t="str">
            <v>*</v>
          </cell>
          <cell r="J33">
            <v>41.04</v>
          </cell>
          <cell r="K33">
            <v>0.8</v>
          </cell>
        </row>
        <row r="34">
          <cell r="B34">
            <v>26.874999999999996</v>
          </cell>
          <cell r="C34">
            <v>34.299999999999997</v>
          </cell>
          <cell r="D34">
            <v>22.7</v>
          </cell>
          <cell r="E34">
            <v>72.583333333333329</v>
          </cell>
          <cell r="F34">
            <v>94</v>
          </cell>
          <cell r="G34">
            <v>45</v>
          </cell>
          <cell r="H34">
            <v>19.079999999999998</v>
          </cell>
          <cell r="I34" t="str">
            <v>*</v>
          </cell>
          <cell r="J34">
            <v>40.680000000000007</v>
          </cell>
          <cell r="K34">
            <v>11.2</v>
          </cell>
        </row>
        <row r="35">
          <cell r="B35">
            <v>24.266666666666666</v>
          </cell>
          <cell r="C35">
            <v>31</v>
          </cell>
          <cell r="D35">
            <v>17.7</v>
          </cell>
          <cell r="E35">
            <v>81.125</v>
          </cell>
          <cell r="F35">
            <v>100</v>
          </cell>
          <cell r="G35">
            <v>55</v>
          </cell>
          <cell r="H35">
            <v>26.28</v>
          </cell>
          <cell r="I35" t="str">
            <v>*</v>
          </cell>
          <cell r="J35">
            <v>63.360000000000007</v>
          </cell>
          <cell r="K35">
            <v>7.0000000000000009</v>
          </cell>
        </row>
      </sheetData>
      <sheetData sheetId="10">
        <row r="5">
          <cell r="B5">
            <v>15.329166666666671</v>
          </cell>
        </row>
      </sheetData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21.391666666666666</v>
          </cell>
          <cell r="C5">
            <v>29</v>
          </cell>
          <cell r="D5">
            <v>17.3</v>
          </cell>
          <cell r="E5">
            <v>80.75</v>
          </cell>
          <cell r="F5">
            <v>97</v>
          </cell>
          <cell r="G5">
            <v>46</v>
          </cell>
          <cell r="H5">
            <v>4.6800000000000006</v>
          </cell>
          <cell r="I5" t="str">
            <v>*</v>
          </cell>
          <cell r="J5">
            <v>18</v>
          </cell>
          <cell r="K5">
            <v>0</v>
          </cell>
        </row>
        <row r="6">
          <cell r="B6">
            <v>23.512499999999999</v>
          </cell>
          <cell r="C6">
            <v>31.8</v>
          </cell>
          <cell r="D6">
            <v>16.3</v>
          </cell>
          <cell r="E6">
            <v>75.041666666666671</v>
          </cell>
          <cell r="F6">
            <v>99</v>
          </cell>
          <cell r="G6">
            <v>41</v>
          </cell>
          <cell r="H6">
            <v>10.08</v>
          </cell>
          <cell r="I6" t="str">
            <v>*</v>
          </cell>
          <cell r="J6">
            <v>21.6</v>
          </cell>
          <cell r="K6">
            <v>0</v>
          </cell>
        </row>
        <row r="7">
          <cell r="B7">
            <v>24.483333333333334</v>
          </cell>
          <cell r="C7">
            <v>31.5</v>
          </cell>
          <cell r="D7">
            <v>17</v>
          </cell>
          <cell r="E7">
            <v>62.375</v>
          </cell>
          <cell r="F7">
            <v>95</v>
          </cell>
          <cell r="G7">
            <v>27</v>
          </cell>
          <cell r="H7">
            <v>11.879999999999999</v>
          </cell>
          <cell r="I7" t="str">
            <v>*</v>
          </cell>
          <cell r="J7">
            <v>25.56</v>
          </cell>
          <cell r="K7">
            <v>0</v>
          </cell>
        </row>
        <row r="8">
          <cell r="B8">
            <v>24.254166666666666</v>
          </cell>
          <cell r="C8">
            <v>33.799999999999997</v>
          </cell>
          <cell r="D8">
            <v>15.9</v>
          </cell>
          <cell r="E8">
            <v>61.041666666666664</v>
          </cell>
          <cell r="F8">
            <v>93</v>
          </cell>
          <cell r="G8">
            <v>30</v>
          </cell>
          <cell r="H8">
            <v>11.16</v>
          </cell>
          <cell r="I8" t="str">
            <v>*</v>
          </cell>
          <cell r="J8">
            <v>20.88</v>
          </cell>
          <cell r="K8">
            <v>0</v>
          </cell>
        </row>
        <row r="9">
          <cell r="B9">
            <v>24.200000000000003</v>
          </cell>
          <cell r="C9">
            <v>29.6</v>
          </cell>
          <cell r="D9">
            <v>19.899999999999999</v>
          </cell>
          <cell r="E9">
            <v>74.416666666666671</v>
          </cell>
          <cell r="F9">
            <v>99</v>
          </cell>
          <cell r="G9">
            <v>52</v>
          </cell>
          <cell r="H9">
            <v>17.64</v>
          </cell>
          <cell r="I9" t="str">
            <v>*</v>
          </cell>
          <cell r="J9">
            <v>54.72</v>
          </cell>
          <cell r="K9">
            <v>10.6</v>
          </cell>
        </row>
        <row r="10">
          <cell r="B10">
            <v>22.845833333333342</v>
          </cell>
          <cell r="C10">
            <v>34</v>
          </cell>
          <cell r="D10">
            <v>18.399999999999999</v>
          </cell>
          <cell r="E10">
            <v>81</v>
          </cell>
          <cell r="F10">
            <v>99</v>
          </cell>
          <cell r="G10">
            <v>39</v>
          </cell>
          <cell r="H10">
            <v>37.080000000000005</v>
          </cell>
          <cell r="I10" t="str">
            <v>*</v>
          </cell>
          <cell r="J10">
            <v>61.2</v>
          </cell>
          <cell r="K10">
            <v>13</v>
          </cell>
        </row>
        <row r="11">
          <cell r="B11">
            <v>19.858333333333331</v>
          </cell>
          <cell r="C11">
            <v>24.4</v>
          </cell>
          <cell r="D11">
            <v>16</v>
          </cell>
          <cell r="E11">
            <v>78.333333333333329</v>
          </cell>
          <cell r="F11">
            <v>99</v>
          </cell>
          <cell r="G11">
            <v>45</v>
          </cell>
          <cell r="H11">
            <v>14.76</v>
          </cell>
          <cell r="I11" t="str">
            <v>*</v>
          </cell>
          <cell r="J11">
            <v>30.6</v>
          </cell>
          <cell r="K11">
            <v>0.2</v>
          </cell>
        </row>
        <row r="12">
          <cell r="B12">
            <v>21.058333333333334</v>
          </cell>
          <cell r="C12">
            <v>31.3</v>
          </cell>
          <cell r="D12">
            <v>12</v>
          </cell>
          <cell r="E12">
            <v>68.541666666666671</v>
          </cell>
          <cell r="F12">
            <v>98</v>
          </cell>
          <cell r="G12">
            <v>30</v>
          </cell>
          <cell r="H12">
            <v>11.16</v>
          </cell>
          <cell r="I12" t="str">
            <v>*</v>
          </cell>
          <cell r="J12">
            <v>25.92</v>
          </cell>
          <cell r="K12">
            <v>0</v>
          </cell>
        </row>
        <row r="13">
          <cell r="B13">
            <v>22.525000000000002</v>
          </cell>
          <cell r="C13">
            <v>28.1</v>
          </cell>
          <cell r="D13">
            <v>17.100000000000001</v>
          </cell>
          <cell r="E13">
            <v>78.875</v>
          </cell>
          <cell r="F13">
            <v>95</v>
          </cell>
          <cell r="G13">
            <v>56</v>
          </cell>
          <cell r="H13">
            <v>10.44</v>
          </cell>
          <cell r="I13" t="str">
            <v>*</v>
          </cell>
          <cell r="J13">
            <v>43.92</v>
          </cell>
          <cell r="K13">
            <v>6.8</v>
          </cell>
        </row>
        <row r="14">
          <cell r="B14">
            <v>23.345833333333331</v>
          </cell>
          <cell r="C14">
            <v>29.4</v>
          </cell>
          <cell r="D14">
            <v>19.2</v>
          </cell>
          <cell r="E14">
            <v>81.708333333333329</v>
          </cell>
          <cell r="F14">
            <v>99</v>
          </cell>
          <cell r="G14">
            <v>55</v>
          </cell>
          <cell r="H14">
            <v>14.4</v>
          </cell>
          <cell r="I14" t="str">
            <v>*</v>
          </cell>
          <cell r="J14">
            <v>37.080000000000005</v>
          </cell>
          <cell r="K14">
            <v>0.2</v>
          </cell>
        </row>
        <row r="15">
          <cell r="B15">
            <v>21.179166666666664</v>
          </cell>
          <cell r="C15">
            <v>25.9</v>
          </cell>
          <cell r="D15">
            <v>18.2</v>
          </cell>
          <cell r="E15">
            <v>92.375</v>
          </cell>
          <cell r="F15">
            <v>98</v>
          </cell>
          <cell r="G15">
            <v>76</v>
          </cell>
          <cell r="H15">
            <v>13.68</v>
          </cell>
          <cell r="I15" t="str">
            <v>*</v>
          </cell>
          <cell r="J15">
            <v>47.519999999999996</v>
          </cell>
          <cell r="K15">
            <v>22</v>
          </cell>
        </row>
        <row r="16">
          <cell r="B16">
            <v>19.583333333333332</v>
          </cell>
          <cell r="C16">
            <v>27.3</v>
          </cell>
          <cell r="D16">
            <v>16.8</v>
          </cell>
          <cell r="E16">
            <v>91.875</v>
          </cell>
          <cell r="F16">
            <v>100</v>
          </cell>
          <cell r="G16">
            <v>65</v>
          </cell>
          <cell r="H16">
            <v>26.28</v>
          </cell>
          <cell r="I16" t="str">
            <v>*</v>
          </cell>
          <cell r="J16">
            <v>51.12</v>
          </cell>
          <cell r="K16">
            <v>23.799999999999997</v>
          </cell>
        </row>
        <row r="17">
          <cell r="B17">
            <v>20.883333333333333</v>
          </cell>
          <cell r="C17">
            <v>27.6</v>
          </cell>
          <cell r="D17">
            <v>16.8</v>
          </cell>
          <cell r="E17">
            <v>89</v>
          </cell>
          <cell r="F17">
            <v>99</v>
          </cell>
          <cell r="G17">
            <v>63</v>
          </cell>
          <cell r="H17">
            <v>23.040000000000003</v>
          </cell>
          <cell r="I17" t="str">
            <v>*</v>
          </cell>
          <cell r="J17">
            <v>38.519999999999996</v>
          </cell>
          <cell r="K17">
            <v>1.2</v>
          </cell>
        </row>
        <row r="18">
          <cell r="B18">
            <v>22.400000000000002</v>
          </cell>
          <cell r="C18">
            <v>28.3</v>
          </cell>
          <cell r="D18">
            <v>19</v>
          </cell>
          <cell r="E18">
            <v>81.75</v>
          </cell>
          <cell r="F18">
            <v>97</v>
          </cell>
          <cell r="G18">
            <v>60</v>
          </cell>
          <cell r="H18">
            <v>9.3600000000000012</v>
          </cell>
          <cell r="I18" t="str">
            <v>*</v>
          </cell>
          <cell r="J18">
            <v>21.240000000000002</v>
          </cell>
          <cell r="K18">
            <v>0.2</v>
          </cell>
        </row>
        <row r="19">
          <cell r="B19">
            <v>21.116666666666667</v>
          </cell>
          <cell r="C19">
            <v>23.6</v>
          </cell>
          <cell r="D19">
            <v>19.600000000000001</v>
          </cell>
          <cell r="E19">
            <v>82.5</v>
          </cell>
          <cell r="F19">
            <v>96</v>
          </cell>
          <cell r="G19">
            <v>70</v>
          </cell>
          <cell r="H19">
            <v>10.08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23.229166666666671</v>
          </cell>
          <cell r="C20">
            <v>31</v>
          </cell>
          <cell r="D20">
            <v>17.5</v>
          </cell>
          <cell r="E20">
            <v>77.458333333333329</v>
          </cell>
          <cell r="F20">
            <v>97</v>
          </cell>
          <cell r="G20">
            <v>50</v>
          </cell>
          <cell r="H20">
            <v>10.8</v>
          </cell>
          <cell r="I20" t="str">
            <v>*</v>
          </cell>
          <cell r="J20">
            <v>20.52</v>
          </cell>
          <cell r="K20">
            <v>0</v>
          </cell>
        </row>
        <row r="21">
          <cell r="B21">
            <v>24.991666666666664</v>
          </cell>
          <cell r="C21">
            <v>33.6</v>
          </cell>
          <cell r="D21">
            <v>19.8</v>
          </cell>
          <cell r="E21">
            <v>75.708333333333329</v>
          </cell>
          <cell r="F21">
            <v>96</v>
          </cell>
          <cell r="G21">
            <v>41</v>
          </cell>
          <cell r="H21">
            <v>32.04</v>
          </cell>
          <cell r="I21" t="str">
            <v>*</v>
          </cell>
          <cell r="J21">
            <v>47.519999999999996</v>
          </cell>
          <cell r="K21">
            <v>14.999999999999998</v>
          </cell>
        </row>
        <row r="22">
          <cell r="B22">
            <v>21.349999999999998</v>
          </cell>
          <cell r="C22">
            <v>24.3</v>
          </cell>
          <cell r="D22">
            <v>19.2</v>
          </cell>
          <cell r="E22">
            <v>90</v>
          </cell>
          <cell r="F22">
            <v>99</v>
          </cell>
          <cell r="G22">
            <v>73</v>
          </cell>
          <cell r="H22">
            <v>18.720000000000002</v>
          </cell>
          <cell r="I22" t="str">
            <v>*</v>
          </cell>
          <cell r="J22">
            <v>51.84</v>
          </cell>
          <cell r="K22">
            <v>33</v>
          </cell>
        </row>
        <row r="23">
          <cell r="B23">
            <v>23.004166666666666</v>
          </cell>
          <cell r="C23">
            <v>30.1</v>
          </cell>
          <cell r="D23">
            <v>18.2</v>
          </cell>
          <cell r="E23">
            <v>80.416666666666671</v>
          </cell>
          <cell r="F23">
            <v>99</v>
          </cell>
          <cell r="G23">
            <v>47</v>
          </cell>
          <cell r="H23">
            <v>10.44</v>
          </cell>
          <cell r="I23" t="str">
            <v>*</v>
          </cell>
          <cell r="J23">
            <v>23.759999999999998</v>
          </cell>
          <cell r="K23">
            <v>0.2</v>
          </cell>
        </row>
        <row r="24">
          <cell r="B24">
            <v>25.262499999999999</v>
          </cell>
          <cell r="C24">
            <v>33.5</v>
          </cell>
          <cell r="D24">
            <v>18.600000000000001</v>
          </cell>
          <cell r="E24">
            <v>72.625</v>
          </cell>
          <cell r="F24">
            <v>100</v>
          </cell>
          <cell r="G24">
            <v>37</v>
          </cell>
          <cell r="H24">
            <v>22.68</v>
          </cell>
          <cell r="I24" t="str">
            <v>*</v>
          </cell>
          <cell r="J24">
            <v>74.88000000000001</v>
          </cell>
          <cell r="K24">
            <v>12</v>
          </cell>
        </row>
        <row r="25">
          <cell r="B25">
            <v>22.808333333333334</v>
          </cell>
          <cell r="C25">
            <v>29.1</v>
          </cell>
          <cell r="D25">
            <v>18.8</v>
          </cell>
          <cell r="E25">
            <v>77.708333333333329</v>
          </cell>
          <cell r="F25">
            <v>100</v>
          </cell>
          <cell r="G25">
            <v>42</v>
          </cell>
          <cell r="H25">
            <v>11.520000000000001</v>
          </cell>
          <cell r="I25" t="str">
            <v>*</v>
          </cell>
          <cell r="J25">
            <v>23.759999999999998</v>
          </cell>
          <cell r="K25">
            <v>1.8</v>
          </cell>
        </row>
        <row r="26">
          <cell r="B26">
            <v>21.525000000000002</v>
          </cell>
          <cell r="C26">
            <v>29.5</v>
          </cell>
          <cell r="D26">
            <v>13.7</v>
          </cell>
          <cell r="E26">
            <v>70</v>
          </cell>
          <cell r="F26">
            <v>99</v>
          </cell>
          <cell r="G26">
            <v>31</v>
          </cell>
          <cell r="H26">
            <v>8.64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22.8125</v>
          </cell>
          <cell r="C27">
            <v>31.1</v>
          </cell>
          <cell r="D27">
            <v>14.1</v>
          </cell>
          <cell r="E27">
            <v>64.875</v>
          </cell>
          <cell r="F27">
            <v>99</v>
          </cell>
          <cell r="G27">
            <v>25</v>
          </cell>
          <cell r="H27">
            <v>7.5600000000000005</v>
          </cell>
          <cell r="I27" t="str">
            <v>*</v>
          </cell>
          <cell r="J27">
            <v>23.759999999999998</v>
          </cell>
          <cell r="K27">
            <v>0</v>
          </cell>
        </row>
        <row r="28">
          <cell r="B28">
            <v>23.641666666666669</v>
          </cell>
          <cell r="C28">
            <v>32.700000000000003</v>
          </cell>
          <cell r="D28">
            <v>14.4</v>
          </cell>
          <cell r="E28">
            <v>61.833333333333336</v>
          </cell>
          <cell r="F28">
            <v>97</v>
          </cell>
          <cell r="G28">
            <v>26</v>
          </cell>
          <cell r="H28">
            <v>8.64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25.125</v>
          </cell>
          <cell r="C29">
            <v>33.200000000000003</v>
          </cell>
          <cell r="D29">
            <v>14.9</v>
          </cell>
          <cell r="E29">
            <v>54.5</v>
          </cell>
          <cell r="F29">
            <v>95</v>
          </cell>
          <cell r="G29">
            <v>21</v>
          </cell>
          <cell r="H29">
            <v>13.68</v>
          </cell>
          <cell r="I29" t="str">
            <v>*</v>
          </cell>
          <cell r="J29">
            <v>27.720000000000002</v>
          </cell>
          <cell r="K29">
            <v>0</v>
          </cell>
        </row>
        <row r="30">
          <cell r="B30">
            <v>27.666666666666668</v>
          </cell>
          <cell r="C30">
            <v>35.799999999999997</v>
          </cell>
          <cell r="D30">
            <v>18.8</v>
          </cell>
          <cell r="E30">
            <v>45.583333333333336</v>
          </cell>
          <cell r="F30">
            <v>71</v>
          </cell>
          <cell r="G30">
            <v>27</v>
          </cell>
          <cell r="H30">
            <v>21.6</v>
          </cell>
          <cell r="I30" t="str">
            <v>*</v>
          </cell>
          <cell r="J30">
            <v>46.440000000000005</v>
          </cell>
          <cell r="K30">
            <v>0</v>
          </cell>
        </row>
        <row r="31">
          <cell r="B31">
            <v>23.695833333333329</v>
          </cell>
          <cell r="C31">
            <v>29</v>
          </cell>
          <cell r="D31">
            <v>20</v>
          </cell>
          <cell r="E31">
            <v>73.166666666666671</v>
          </cell>
          <cell r="F31">
            <v>92</v>
          </cell>
          <cell r="G31">
            <v>46</v>
          </cell>
          <cell r="H31">
            <v>19.8</v>
          </cell>
          <cell r="I31" t="str">
            <v>*</v>
          </cell>
          <cell r="J31">
            <v>37.800000000000004</v>
          </cell>
          <cell r="K31">
            <v>2.2000000000000002</v>
          </cell>
        </row>
        <row r="32">
          <cell r="B32">
            <v>25.845833333333335</v>
          </cell>
          <cell r="C32">
            <v>34.5</v>
          </cell>
          <cell r="D32">
            <v>18.3</v>
          </cell>
          <cell r="E32">
            <v>70.958333333333329</v>
          </cell>
          <cell r="F32">
            <v>99</v>
          </cell>
          <cell r="G32">
            <v>36</v>
          </cell>
          <cell r="H32">
            <v>11.16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25.554166666666664</v>
          </cell>
          <cell r="C33">
            <v>34.700000000000003</v>
          </cell>
          <cell r="D33">
            <v>20.399999999999999</v>
          </cell>
          <cell r="E33">
            <v>71.375</v>
          </cell>
          <cell r="F33">
            <v>92</v>
          </cell>
          <cell r="G33">
            <v>43</v>
          </cell>
          <cell r="H33">
            <v>22.32</v>
          </cell>
          <cell r="I33" t="str">
            <v>*</v>
          </cell>
          <cell r="J33">
            <v>48.96</v>
          </cell>
          <cell r="K33">
            <v>0</v>
          </cell>
        </row>
        <row r="34">
          <cell r="B34">
            <v>27.345833333333331</v>
          </cell>
          <cell r="C34">
            <v>35.5</v>
          </cell>
          <cell r="D34">
            <v>21.1</v>
          </cell>
          <cell r="E34">
            <v>68.958333333333329</v>
          </cell>
          <cell r="F34">
            <v>93</v>
          </cell>
          <cell r="G34">
            <v>38</v>
          </cell>
          <cell r="H34">
            <v>32.76</v>
          </cell>
          <cell r="I34" t="str">
            <v>*</v>
          </cell>
          <cell r="J34">
            <v>60.839999999999996</v>
          </cell>
          <cell r="K34">
            <v>0</v>
          </cell>
        </row>
        <row r="35">
          <cell r="B35">
            <v>22.183333333333334</v>
          </cell>
          <cell r="C35">
            <v>28.4</v>
          </cell>
          <cell r="D35">
            <v>15.8</v>
          </cell>
          <cell r="E35">
            <v>81.333333333333329</v>
          </cell>
          <cell r="F35">
            <v>96</v>
          </cell>
          <cell r="G35">
            <v>63</v>
          </cell>
          <cell r="H35">
            <v>20.88</v>
          </cell>
          <cell r="I35" t="str">
            <v>*</v>
          </cell>
          <cell r="J35">
            <v>57.6</v>
          </cell>
          <cell r="K35">
            <v>4.4000000000000004</v>
          </cell>
        </row>
      </sheetData>
      <sheetData sheetId="10">
        <row r="5">
          <cell r="B5">
            <v>15.837500000000004</v>
          </cell>
        </row>
      </sheetData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/>
      <sheetData sheetId="11">
        <row r="5">
          <cell r="B5" t="str">
            <v>*</v>
          </cell>
        </row>
      </sheetData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22.379166666666674</v>
          </cell>
          <cell r="C5">
            <v>30.2</v>
          </cell>
          <cell r="D5">
            <v>16.8</v>
          </cell>
          <cell r="E5">
            <v>73.875</v>
          </cell>
          <cell r="F5">
            <v>93</v>
          </cell>
          <cell r="G5">
            <v>43</v>
          </cell>
          <cell r="H5">
            <v>16.559999999999999</v>
          </cell>
          <cell r="I5" t="str">
            <v>*</v>
          </cell>
          <cell r="J5">
            <v>32.4</v>
          </cell>
          <cell r="K5">
            <v>0</v>
          </cell>
        </row>
        <row r="6">
          <cell r="B6">
            <v>24.45</v>
          </cell>
          <cell r="C6">
            <v>31.8</v>
          </cell>
          <cell r="D6">
            <v>19</v>
          </cell>
          <cell r="E6">
            <v>65.25</v>
          </cell>
          <cell r="F6">
            <v>88</v>
          </cell>
          <cell r="G6">
            <v>29</v>
          </cell>
          <cell r="H6">
            <v>20.16</v>
          </cell>
          <cell r="I6" t="str">
            <v>*</v>
          </cell>
          <cell r="J6">
            <v>45.72</v>
          </cell>
          <cell r="K6">
            <v>0</v>
          </cell>
        </row>
        <row r="7">
          <cell r="B7">
            <v>24.025000000000002</v>
          </cell>
          <cell r="C7">
            <v>31.2</v>
          </cell>
          <cell r="D7">
            <v>17.399999999999999</v>
          </cell>
          <cell r="E7">
            <v>67.291666666666671</v>
          </cell>
          <cell r="F7">
            <v>94</v>
          </cell>
          <cell r="G7">
            <v>37</v>
          </cell>
          <cell r="H7">
            <v>19.8</v>
          </cell>
          <cell r="I7" t="str">
            <v>*</v>
          </cell>
          <cell r="J7">
            <v>34.200000000000003</v>
          </cell>
          <cell r="K7">
            <v>0</v>
          </cell>
        </row>
        <row r="8">
          <cell r="B8">
            <v>25.195833333333336</v>
          </cell>
          <cell r="C8">
            <v>33.1</v>
          </cell>
          <cell r="D8">
            <v>18.8</v>
          </cell>
          <cell r="E8">
            <v>55.291666666666664</v>
          </cell>
          <cell r="F8">
            <v>82</v>
          </cell>
          <cell r="G8">
            <v>31</v>
          </cell>
          <cell r="H8">
            <v>16.559999999999999</v>
          </cell>
          <cell r="I8" t="str">
            <v>*</v>
          </cell>
          <cell r="J8">
            <v>40.680000000000007</v>
          </cell>
          <cell r="K8">
            <v>0</v>
          </cell>
        </row>
        <row r="9">
          <cell r="B9">
            <v>26.091666666666665</v>
          </cell>
          <cell r="C9">
            <v>34.4</v>
          </cell>
          <cell r="D9">
            <v>20.7</v>
          </cell>
          <cell r="E9">
            <v>61.125</v>
          </cell>
          <cell r="F9">
            <v>85</v>
          </cell>
          <cell r="G9">
            <v>33</v>
          </cell>
          <cell r="H9">
            <v>20.88</v>
          </cell>
          <cell r="I9" t="str">
            <v>*</v>
          </cell>
          <cell r="J9">
            <v>42.84</v>
          </cell>
          <cell r="K9">
            <v>0</v>
          </cell>
        </row>
        <row r="10">
          <cell r="B10">
            <v>24.654166666666669</v>
          </cell>
          <cell r="C10">
            <v>32.799999999999997</v>
          </cell>
          <cell r="D10">
            <v>19.5</v>
          </cell>
          <cell r="E10">
            <v>70.125</v>
          </cell>
          <cell r="F10">
            <v>95</v>
          </cell>
          <cell r="G10">
            <v>41</v>
          </cell>
          <cell r="H10">
            <v>39.24</v>
          </cell>
          <cell r="I10" t="str">
            <v>*</v>
          </cell>
          <cell r="J10">
            <v>81</v>
          </cell>
          <cell r="K10">
            <v>10.399999999999999</v>
          </cell>
        </row>
        <row r="11">
          <cell r="B11">
            <v>20.337500000000006</v>
          </cell>
          <cell r="C11">
            <v>25.6</v>
          </cell>
          <cell r="D11">
            <v>17.399999999999999</v>
          </cell>
          <cell r="E11">
            <v>76.166666666666671</v>
          </cell>
          <cell r="F11">
            <v>97</v>
          </cell>
          <cell r="G11">
            <v>34</v>
          </cell>
          <cell r="H11">
            <v>28.08</v>
          </cell>
          <cell r="I11" t="str">
            <v>*</v>
          </cell>
          <cell r="J11">
            <v>46.440000000000005</v>
          </cell>
          <cell r="K11">
            <v>7.2000000000000011</v>
          </cell>
        </row>
        <row r="12">
          <cell r="B12">
            <v>22.095833333333335</v>
          </cell>
          <cell r="C12">
            <v>30.7</v>
          </cell>
          <cell r="D12">
            <v>15.3</v>
          </cell>
          <cell r="E12">
            <v>61.375</v>
          </cell>
          <cell r="F12">
            <v>87</v>
          </cell>
          <cell r="G12">
            <v>26</v>
          </cell>
          <cell r="H12">
            <v>16.920000000000002</v>
          </cell>
          <cell r="I12" t="str">
            <v>*</v>
          </cell>
          <cell r="J12">
            <v>35.64</v>
          </cell>
          <cell r="K12">
            <v>0</v>
          </cell>
        </row>
        <row r="13">
          <cell r="B13">
            <v>21.016666666666662</v>
          </cell>
          <cell r="C13">
            <v>24.3</v>
          </cell>
          <cell r="D13">
            <v>18.7</v>
          </cell>
          <cell r="E13">
            <v>78.583333333333329</v>
          </cell>
          <cell r="F13">
            <v>95</v>
          </cell>
          <cell r="G13">
            <v>61</v>
          </cell>
          <cell r="H13">
            <v>15.48</v>
          </cell>
          <cell r="I13" t="str">
            <v>*</v>
          </cell>
          <cell r="J13">
            <v>40.32</v>
          </cell>
          <cell r="K13">
            <v>25.2</v>
          </cell>
        </row>
        <row r="14">
          <cell r="B14">
            <v>21.7</v>
          </cell>
          <cell r="C14">
            <v>26.8</v>
          </cell>
          <cell r="D14">
            <v>18</v>
          </cell>
          <cell r="E14">
            <v>80.375</v>
          </cell>
          <cell r="F14">
            <v>97</v>
          </cell>
          <cell r="G14">
            <v>59</v>
          </cell>
          <cell r="H14">
            <v>14.04</v>
          </cell>
          <cell r="I14" t="str">
            <v>*</v>
          </cell>
          <cell r="J14">
            <v>33.840000000000003</v>
          </cell>
          <cell r="K14">
            <v>1.4</v>
          </cell>
        </row>
        <row r="15">
          <cell r="B15">
            <v>21.108333333333334</v>
          </cell>
          <cell r="C15">
            <v>23.8</v>
          </cell>
          <cell r="D15">
            <v>19.7</v>
          </cell>
          <cell r="E15">
            <v>84.583333333333329</v>
          </cell>
          <cell r="F15">
            <v>94</v>
          </cell>
          <cell r="G15">
            <v>63</v>
          </cell>
          <cell r="H15">
            <v>18</v>
          </cell>
          <cell r="I15" t="str">
            <v>*</v>
          </cell>
          <cell r="J15">
            <v>32.04</v>
          </cell>
          <cell r="K15">
            <v>7.8</v>
          </cell>
        </row>
        <row r="16">
          <cell r="B16">
            <v>20.154166666666665</v>
          </cell>
          <cell r="C16">
            <v>23.9</v>
          </cell>
          <cell r="D16">
            <v>18.3</v>
          </cell>
          <cell r="E16">
            <v>89.375</v>
          </cell>
          <cell r="F16">
            <v>98</v>
          </cell>
          <cell r="G16">
            <v>68</v>
          </cell>
          <cell r="H16">
            <v>17.28</v>
          </cell>
          <cell r="I16" t="str">
            <v>*</v>
          </cell>
          <cell r="J16">
            <v>32.4</v>
          </cell>
          <cell r="K16">
            <v>10.199999999999998</v>
          </cell>
        </row>
        <row r="17">
          <cell r="B17">
            <v>22.654166666666669</v>
          </cell>
          <cell r="C17">
            <v>29.2</v>
          </cell>
          <cell r="D17">
            <v>19.100000000000001</v>
          </cell>
          <cell r="E17">
            <v>77.916666666666671</v>
          </cell>
          <cell r="F17">
            <v>96</v>
          </cell>
          <cell r="G17">
            <v>44</v>
          </cell>
          <cell r="H17">
            <v>16.559999999999999</v>
          </cell>
          <cell r="I17" t="str">
            <v>*</v>
          </cell>
          <cell r="J17">
            <v>34.200000000000003</v>
          </cell>
          <cell r="K17">
            <v>0.2</v>
          </cell>
        </row>
        <row r="18">
          <cell r="B18">
            <v>24.258333333333329</v>
          </cell>
          <cell r="C18">
            <v>31.1</v>
          </cell>
          <cell r="D18">
            <v>20.7</v>
          </cell>
          <cell r="E18">
            <v>68.791666666666671</v>
          </cell>
          <cell r="F18">
            <v>87</v>
          </cell>
          <cell r="G18">
            <v>37</v>
          </cell>
          <cell r="H18">
            <v>12.6</v>
          </cell>
          <cell r="I18" t="str">
            <v>*</v>
          </cell>
          <cell r="J18">
            <v>33.480000000000004</v>
          </cell>
          <cell r="K18">
            <v>0</v>
          </cell>
        </row>
        <row r="19">
          <cell r="B19">
            <v>24.308333333333334</v>
          </cell>
          <cell r="C19">
            <v>31.7</v>
          </cell>
          <cell r="D19">
            <v>19.8</v>
          </cell>
          <cell r="E19">
            <v>67.25</v>
          </cell>
          <cell r="F19">
            <v>86</v>
          </cell>
          <cell r="G19">
            <v>42</v>
          </cell>
          <cell r="H19">
            <v>20.88</v>
          </cell>
          <cell r="I19" t="str">
            <v>*</v>
          </cell>
          <cell r="J19">
            <v>45</v>
          </cell>
          <cell r="K19">
            <v>0</v>
          </cell>
        </row>
        <row r="20">
          <cell r="B20">
            <v>24.858333333333338</v>
          </cell>
          <cell r="C20">
            <v>34.4</v>
          </cell>
          <cell r="D20">
            <v>19.8</v>
          </cell>
          <cell r="E20">
            <v>66.208333333333329</v>
          </cell>
          <cell r="F20">
            <v>88</v>
          </cell>
          <cell r="G20">
            <v>21</v>
          </cell>
          <cell r="H20">
            <v>13.32</v>
          </cell>
          <cell r="I20" t="str">
            <v>*</v>
          </cell>
          <cell r="J20">
            <v>56.16</v>
          </cell>
          <cell r="K20">
            <v>10.4</v>
          </cell>
        </row>
        <row r="21">
          <cell r="B21">
            <v>26.2</v>
          </cell>
          <cell r="C21">
            <v>34</v>
          </cell>
          <cell r="D21">
            <v>20.7</v>
          </cell>
          <cell r="E21">
            <v>60</v>
          </cell>
          <cell r="F21">
            <v>84</v>
          </cell>
          <cell r="G21">
            <v>27</v>
          </cell>
          <cell r="H21">
            <v>16.920000000000002</v>
          </cell>
          <cell r="I21" t="str">
            <v>*</v>
          </cell>
          <cell r="J21">
            <v>36.36</v>
          </cell>
          <cell r="K21">
            <v>0</v>
          </cell>
        </row>
        <row r="22">
          <cell r="B22">
            <v>22.304166666666664</v>
          </cell>
          <cell r="C22">
            <v>26.7</v>
          </cell>
          <cell r="D22">
            <v>18.8</v>
          </cell>
          <cell r="E22">
            <v>79.375</v>
          </cell>
          <cell r="F22">
            <v>94</v>
          </cell>
          <cell r="G22">
            <v>54</v>
          </cell>
          <cell r="H22">
            <v>17.28</v>
          </cell>
          <cell r="I22" t="str">
            <v>*</v>
          </cell>
          <cell r="J22">
            <v>39.6</v>
          </cell>
          <cell r="K22">
            <v>5.6000000000000005</v>
          </cell>
        </row>
        <row r="23">
          <cell r="B23">
            <v>23.529166666666665</v>
          </cell>
          <cell r="C23">
            <v>31.2</v>
          </cell>
          <cell r="D23">
            <v>19</v>
          </cell>
          <cell r="E23">
            <v>71.875</v>
          </cell>
          <cell r="F23">
            <v>91</v>
          </cell>
          <cell r="G23">
            <v>37</v>
          </cell>
          <cell r="H23">
            <v>11.16</v>
          </cell>
          <cell r="I23" t="str">
            <v>*</v>
          </cell>
          <cell r="J23">
            <v>28.08</v>
          </cell>
          <cell r="K23">
            <v>0.60000000000000009</v>
          </cell>
        </row>
        <row r="24">
          <cell r="B24">
            <v>25.166666666666661</v>
          </cell>
          <cell r="C24">
            <v>33.200000000000003</v>
          </cell>
          <cell r="D24">
            <v>19.600000000000001</v>
          </cell>
          <cell r="E24">
            <v>68.833333333333329</v>
          </cell>
          <cell r="F24">
            <v>90</v>
          </cell>
          <cell r="G24">
            <v>34</v>
          </cell>
          <cell r="H24">
            <v>26.28</v>
          </cell>
          <cell r="I24" t="str">
            <v>*</v>
          </cell>
          <cell r="J24">
            <v>51.12</v>
          </cell>
          <cell r="K24">
            <v>0.4</v>
          </cell>
        </row>
        <row r="25">
          <cell r="B25">
            <v>21.891666666666666</v>
          </cell>
          <cell r="C25">
            <v>25.7</v>
          </cell>
          <cell r="D25">
            <v>18.600000000000001</v>
          </cell>
          <cell r="E25">
            <v>87.36363636363636</v>
          </cell>
          <cell r="F25">
            <v>100</v>
          </cell>
          <cell r="G25">
            <v>73</v>
          </cell>
          <cell r="H25">
            <v>31.319999999999997</v>
          </cell>
          <cell r="I25" t="str">
            <v>*</v>
          </cell>
          <cell r="J25">
            <v>78.48</v>
          </cell>
          <cell r="K25">
            <v>41.399999999999991</v>
          </cell>
        </row>
        <row r="26">
          <cell r="B26">
            <v>23.183333333333334</v>
          </cell>
          <cell r="C26">
            <v>28.2</v>
          </cell>
          <cell r="D26">
            <v>20</v>
          </cell>
          <cell r="E26">
            <v>75.916666666666671</v>
          </cell>
          <cell r="F26">
            <v>97</v>
          </cell>
          <cell r="G26">
            <v>49</v>
          </cell>
          <cell r="H26">
            <v>14.76</v>
          </cell>
          <cell r="I26" t="str">
            <v>*</v>
          </cell>
          <cell r="J26">
            <v>21.96</v>
          </cell>
          <cell r="K26">
            <v>0</v>
          </cell>
        </row>
        <row r="27">
          <cell r="B27">
            <v>23.941666666666666</v>
          </cell>
          <cell r="C27">
            <v>30.6</v>
          </cell>
          <cell r="D27">
            <v>18.3</v>
          </cell>
          <cell r="E27">
            <v>60.375</v>
          </cell>
          <cell r="F27">
            <v>82</v>
          </cell>
          <cell r="G27">
            <v>37</v>
          </cell>
          <cell r="H27">
            <v>11.16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25.325000000000003</v>
          </cell>
          <cell r="C28">
            <v>34</v>
          </cell>
          <cell r="D28">
            <v>18.5</v>
          </cell>
          <cell r="E28">
            <v>55.208333333333336</v>
          </cell>
          <cell r="F28">
            <v>79</v>
          </cell>
          <cell r="G28">
            <v>28</v>
          </cell>
          <cell r="H28">
            <v>14.4</v>
          </cell>
          <cell r="I28" t="str">
            <v>*</v>
          </cell>
          <cell r="J28">
            <v>30.240000000000002</v>
          </cell>
          <cell r="K28">
            <v>0</v>
          </cell>
        </row>
        <row r="29">
          <cell r="B29">
            <v>26.329166666666669</v>
          </cell>
          <cell r="C29">
            <v>34.4</v>
          </cell>
          <cell r="D29">
            <v>18.8</v>
          </cell>
          <cell r="E29">
            <v>47.875</v>
          </cell>
          <cell r="F29">
            <v>72</v>
          </cell>
          <cell r="G29">
            <v>26</v>
          </cell>
          <cell r="H29">
            <v>18.36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26.858333333333334</v>
          </cell>
          <cell r="C30">
            <v>33.4</v>
          </cell>
          <cell r="D30">
            <v>19.3</v>
          </cell>
          <cell r="E30">
            <v>49.166666666666664</v>
          </cell>
          <cell r="F30">
            <v>69</v>
          </cell>
          <cell r="G30">
            <v>24</v>
          </cell>
          <cell r="H30">
            <v>27.720000000000002</v>
          </cell>
          <cell r="I30" t="str">
            <v>*</v>
          </cell>
          <cell r="J30">
            <v>50.04</v>
          </cell>
          <cell r="K30">
            <v>0</v>
          </cell>
        </row>
        <row r="31">
          <cell r="B31">
            <v>23.287500000000005</v>
          </cell>
          <cell r="C31">
            <v>28</v>
          </cell>
          <cell r="D31">
            <v>18.7</v>
          </cell>
          <cell r="E31">
            <v>75.583333333333329</v>
          </cell>
          <cell r="F31">
            <v>94</v>
          </cell>
          <cell r="G31">
            <v>59</v>
          </cell>
          <cell r="H31">
            <v>28.44</v>
          </cell>
          <cell r="I31" t="str">
            <v>*</v>
          </cell>
          <cell r="J31">
            <v>54.72</v>
          </cell>
          <cell r="K31">
            <v>12</v>
          </cell>
        </row>
        <row r="32">
          <cell r="B32">
            <v>23.587500000000002</v>
          </cell>
          <cell r="C32">
            <v>32.4</v>
          </cell>
          <cell r="D32">
            <v>18.899999999999999</v>
          </cell>
          <cell r="E32">
            <v>74.625</v>
          </cell>
          <cell r="F32">
            <v>90</v>
          </cell>
          <cell r="G32">
            <v>41</v>
          </cell>
          <cell r="H32">
            <v>25.92</v>
          </cell>
          <cell r="I32" t="str">
            <v>*</v>
          </cell>
          <cell r="J32">
            <v>45</v>
          </cell>
          <cell r="K32">
            <v>0</v>
          </cell>
        </row>
        <row r="33">
          <cell r="B33">
            <v>25.416666666666661</v>
          </cell>
          <cell r="C33">
            <v>31</v>
          </cell>
          <cell r="D33">
            <v>21.1</v>
          </cell>
          <cell r="E33">
            <v>68.166666666666671</v>
          </cell>
          <cell r="F33">
            <v>87</v>
          </cell>
          <cell r="G33">
            <v>44</v>
          </cell>
          <cell r="H33">
            <v>22.32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26.012499999999999</v>
          </cell>
          <cell r="C34">
            <v>31.4</v>
          </cell>
          <cell r="D34">
            <v>20.8</v>
          </cell>
          <cell r="E34">
            <v>68.541666666666671</v>
          </cell>
          <cell r="F34">
            <v>90</v>
          </cell>
          <cell r="G34">
            <v>44</v>
          </cell>
          <cell r="H34">
            <v>29.52</v>
          </cell>
          <cell r="I34" t="str">
            <v>*</v>
          </cell>
          <cell r="J34">
            <v>51.12</v>
          </cell>
          <cell r="K34">
            <v>0</v>
          </cell>
        </row>
        <row r="35">
          <cell r="B35">
            <v>23.799999999999997</v>
          </cell>
          <cell r="C35">
            <v>29.9</v>
          </cell>
          <cell r="D35">
            <v>15.1</v>
          </cell>
          <cell r="E35">
            <v>75.708333333333329</v>
          </cell>
          <cell r="F35">
            <v>95</v>
          </cell>
          <cell r="G35">
            <v>53</v>
          </cell>
          <cell r="H35">
            <v>43.2</v>
          </cell>
          <cell r="I35" t="str">
            <v>*</v>
          </cell>
          <cell r="J35">
            <v>59.04</v>
          </cell>
          <cell r="K35">
            <v>0.4</v>
          </cell>
        </row>
      </sheetData>
      <sheetData sheetId="10">
        <row r="5">
          <cell r="B5">
            <v>14.020833333333336</v>
          </cell>
        </row>
      </sheetData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23.437500000000004</v>
          </cell>
          <cell r="C27">
            <v>32.1</v>
          </cell>
          <cell r="D27">
            <v>16.8</v>
          </cell>
          <cell r="E27">
            <v>61.916666666666664</v>
          </cell>
          <cell r="F27">
            <v>90</v>
          </cell>
          <cell r="G27">
            <v>27</v>
          </cell>
          <cell r="H27">
            <v>2.52</v>
          </cell>
          <cell r="I27" t="str">
            <v>*</v>
          </cell>
          <cell r="J27">
            <v>22.68</v>
          </cell>
          <cell r="K27">
            <v>0</v>
          </cell>
        </row>
        <row r="28">
          <cell r="B28">
            <v>25.229166666666675</v>
          </cell>
          <cell r="C28">
            <v>33.200000000000003</v>
          </cell>
          <cell r="D28">
            <v>18.3</v>
          </cell>
          <cell r="E28">
            <v>47.416666666666664</v>
          </cell>
          <cell r="F28">
            <v>72</v>
          </cell>
          <cell r="G28">
            <v>22</v>
          </cell>
          <cell r="H28">
            <v>2.16</v>
          </cell>
          <cell r="I28" t="str">
            <v>*</v>
          </cell>
          <cell r="J28">
            <v>21.240000000000002</v>
          </cell>
          <cell r="K28">
            <v>0</v>
          </cell>
        </row>
        <row r="29">
          <cell r="B29">
            <v>26.399999999999995</v>
          </cell>
          <cell r="C29">
            <v>33.200000000000003</v>
          </cell>
          <cell r="D29">
            <v>20.8</v>
          </cell>
          <cell r="E29">
            <v>41.166666666666664</v>
          </cell>
          <cell r="F29">
            <v>53</v>
          </cell>
          <cell r="G29">
            <v>25</v>
          </cell>
          <cell r="H29">
            <v>2.8800000000000003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26.025000000000006</v>
          </cell>
          <cell r="C30">
            <v>33.4</v>
          </cell>
          <cell r="D30">
            <v>18.399999999999999</v>
          </cell>
          <cell r="E30">
            <v>47.583333333333336</v>
          </cell>
          <cell r="F30">
            <v>69</v>
          </cell>
          <cell r="G30">
            <v>28</v>
          </cell>
          <cell r="H30">
            <v>18.720000000000002</v>
          </cell>
          <cell r="I30" t="str">
            <v>*</v>
          </cell>
          <cell r="J30">
            <v>43.56</v>
          </cell>
          <cell r="K30">
            <v>0</v>
          </cell>
        </row>
        <row r="31">
          <cell r="B31">
            <v>23.474999999999998</v>
          </cell>
          <cell r="C31">
            <v>28.9</v>
          </cell>
          <cell r="D31">
            <v>18.2</v>
          </cell>
          <cell r="E31">
            <v>66.333333333333329</v>
          </cell>
          <cell r="F31">
            <v>93</v>
          </cell>
          <cell r="G31">
            <v>40</v>
          </cell>
          <cell r="H31">
            <v>16.559999999999999</v>
          </cell>
          <cell r="I31" t="str">
            <v>*</v>
          </cell>
          <cell r="J31">
            <v>52.92</v>
          </cell>
          <cell r="K31">
            <v>6.6</v>
          </cell>
        </row>
        <row r="32">
          <cell r="B32">
            <v>24.683333333333341</v>
          </cell>
          <cell r="C32">
            <v>32.700000000000003</v>
          </cell>
          <cell r="D32">
            <v>18</v>
          </cell>
          <cell r="E32">
            <v>70.458333333333329</v>
          </cell>
          <cell r="F32">
            <v>97</v>
          </cell>
          <cell r="G32">
            <v>37</v>
          </cell>
          <cell r="H32">
            <v>1.08</v>
          </cell>
          <cell r="I32" t="str">
            <v>*</v>
          </cell>
          <cell r="J32">
            <v>25.92</v>
          </cell>
          <cell r="K32">
            <v>0</v>
          </cell>
        </row>
        <row r="33">
          <cell r="B33">
            <v>22.820833333333336</v>
          </cell>
          <cell r="C33">
            <v>28.3</v>
          </cell>
          <cell r="D33">
            <v>18.5</v>
          </cell>
          <cell r="E33">
            <v>80.875</v>
          </cell>
          <cell r="F33">
            <v>98</v>
          </cell>
          <cell r="G33">
            <v>53</v>
          </cell>
          <cell r="H33">
            <v>0.72000000000000008</v>
          </cell>
          <cell r="I33" t="str">
            <v>*</v>
          </cell>
          <cell r="J33">
            <v>64.44</v>
          </cell>
          <cell r="K33">
            <v>21.999999999999996</v>
          </cell>
        </row>
        <row r="34">
          <cell r="B34">
            <v>23.191666666666666</v>
          </cell>
          <cell r="C34">
            <v>31.4</v>
          </cell>
          <cell r="D34">
            <v>18.399999999999999</v>
          </cell>
          <cell r="E34">
            <v>84.833333333333329</v>
          </cell>
          <cell r="F34">
            <v>98</v>
          </cell>
          <cell r="G34">
            <v>55</v>
          </cell>
          <cell r="H34">
            <v>4.32</v>
          </cell>
          <cell r="I34" t="str">
            <v>*</v>
          </cell>
          <cell r="J34">
            <v>38.880000000000003</v>
          </cell>
          <cell r="K34">
            <v>35.4</v>
          </cell>
        </row>
        <row r="35">
          <cell r="B35">
            <v>16.958333333333332</v>
          </cell>
          <cell r="C35">
            <v>25.8</v>
          </cell>
          <cell r="D35">
            <v>10.7</v>
          </cell>
          <cell r="E35">
            <v>95.083333333333329</v>
          </cell>
          <cell r="F35">
            <v>98</v>
          </cell>
          <cell r="G35">
            <v>74</v>
          </cell>
          <cell r="H35">
            <v>12.96</v>
          </cell>
          <cell r="I35" t="str">
            <v>*</v>
          </cell>
          <cell r="J35">
            <v>50.4</v>
          </cell>
          <cell r="K35">
            <v>52.000000000000007</v>
          </cell>
        </row>
      </sheetData>
      <sheetData sheetId="10">
        <row r="5">
          <cell r="B5">
            <v>12.845833333333337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25.0625</v>
          </cell>
          <cell r="C5">
            <v>31.4</v>
          </cell>
          <cell r="D5">
            <v>20.2</v>
          </cell>
          <cell r="E5">
            <v>73</v>
          </cell>
          <cell r="F5">
            <v>94</v>
          </cell>
          <cell r="G5">
            <v>45</v>
          </cell>
          <cell r="H5">
            <v>9</v>
          </cell>
          <cell r="I5" t="str">
            <v>*</v>
          </cell>
          <cell r="J5">
            <v>17.28</v>
          </cell>
          <cell r="K5">
            <v>0</v>
          </cell>
        </row>
        <row r="6">
          <cell r="B6">
            <v>25.879166666666663</v>
          </cell>
          <cell r="C6">
            <v>33.5</v>
          </cell>
          <cell r="D6">
            <v>20.100000000000001</v>
          </cell>
          <cell r="E6">
            <v>71.625</v>
          </cell>
          <cell r="F6">
            <v>93</v>
          </cell>
          <cell r="G6">
            <v>38</v>
          </cell>
          <cell r="H6">
            <v>9.7200000000000006</v>
          </cell>
          <cell r="I6" t="str">
            <v>*</v>
          </cell>
          <cell r="J6">
            <v>19.8</v>
          </cell>
          <cell r="K6">
            <v>0</v>
          </cell>
        </row>
        <row r="7">
          <cell r="B7">
            <v>26.037499999999998</v>
          </cell>
          <cell r="C7">
            <v>32.299999999999997</v>
          </cell>
          <cell r="D7">
            <v>21</v>
          </cell>
          <cell r="E7">
            <v>61.916666666666664</v>
          </cell>
          <cell r="F7">
            <v>86</v>
          </cell>
          <cell r="G7">
            <v>28</v>
          </cell>
          <cell r="H7">
            <v>7.2</v>
          </cell>
          <cell r="I7" t="str">
            <v>*</v>
          </cell>
          <cell r="J7">
            <v>17.64</v>
          </cell>
          <cell r="K7">
            <v>0</v>
          </cell>
        </row>
        <row r="8">
          <cell r="B8">
            <v>26.3</v>
          </cell>
          <cell r="C8">
            <v>34.1</v>
          </cell>
          <cell r="D8">
            <v>19.5</v>
          </cell>
          <cell r="E8">
            <v>55.875</v>
          </cell>
          <cell r="F8">
            <v>81</v>
          </cell>
          <cell r="G8">
            <v>24</v>
          </cell>
          <cell r="H8">
            <v>10.44</v>
          </cell>
          <cell r="I8" t="str">
            <v>*</v>
          </cell>
          <cell r="J8">
            <v>19.079999999999998</v>
          </cell>
          <cell r="K8">
            <v>0</v>
          </cell>
        </row>
        <row r="9">
          <cell r="B9">
            <v>26.99166666666666</v>
          </cell>
          <cell r="C9">
            <v>33.700000000000003</v>
          </cell>
          <cell r="D9">
            <v>22.4</v>
          </cell>
          <cell r="E9">
            <v>69.583333333333329</v>
          </cell>
          <cell r="F9">
            <v>88</v>
          </cell>
          <cell r="G9">
            <v>48</v>
          </cell>
          <cell r="H9">
            <v>10.44</v>
          </cell>
          <cell r="I9" t="str">
            <v>*</v>
          </cell>
          <cell r="J9">
            <v>23.400000000000002</v>
          </cell>
          <cell r="K9">
            <v>0</v>
          </cell>
        </row>
        <row r="10">
          <cell r="B10">
            <v>27.308333333333337</v>
          </cell>
          <cell r="C10">
            <v>34.4</v>
          </cell>
          <cell r="D10">
            <v>21.5</v>
          </cell>
          <cell r="E10">
            <v>66.25</v>
          </cell>
          <cell r="F10">
            <v>93</v>
          </cell>
          <cell r="G10">
            <v>46</v>
          </cell>
          <cell r="H10">
            <v>17.64</v>
          </cell>
          <cell r="I10" t="str">
            <v>*</v>
          </cell>
          <cell r="J10">
            <v>54.72</v>
          </cell>
          <cell r="K10">
            <v>11.4</v>
          </cell>
        </row>
        <row r="11">
          <cell r="B11">
            <v>22.008333333333336</v>
          </cell>
          <cell r="C11">
            <v>25.9</v>
          </cell>
          <cell r="D11">
            <v>18.8</v>
          </cell>
          <cell r="E11">
            <v>72.958333333333329</v>
          </cell>
          <cell r="F11">
            <v>93</v>
          </cell>
          <cell r="G11">
            <v>44</v>
          </cell>
          <cell r="H11">
            <v>9.3600000000000012</v>
          </cell>
          <cell r="I11" t="str">
            <v>*</v>
          </cell>
          <cell r="J11">
            <v>26.64</v>
          </cell>
          <cell r="K11">
            <v>0</v>
          </cell>
        </row>
        <row r="12">
          <cell r="B12">
            <v>22.779166666666669</v>
          </cell>
          <cell r="C12">
            <v>31.2</v>
          </cell>
          <cell r="D12">
            <v>14.9</v>
          </cell>
          <cell r="E12">
            <v>69</v>
          </cell>
          <cell r="F12">
            <v>96</v>
          </cell>
          <cell r="G12">
            <v>32</v>
          </cell>
          <cell r="H12">
            <v>11.16</v>
          </cell>
          <cell r="I12" t="str">
            <v>*</v>
          </cell>
          <cell r="J12">
            <v>30.96</v>
          </cell>
          <cell r="K12">
            <v>0.2</v>
          </cell>
        </row>
        <row r="13">
          <cell r="B13">
            <v>24.925000000000001</v>
          </cell>
          <cell r="C13">
            <v>30.9</v>
          </cell>
          <cell r="D13">
            <v>20.2</v>
          </cell>
          <cell r="E13">
            <v>70.25</v>
          </cell>
          <cell r="F13">
            <v>88</v>
          </cell>
          <cell r="G13">
            <v>51</v>
          </cell>
          <cell r="H13">
            <v>16.559999999999999</v>
          </cell>
          <cell r="I13" t="str">
            <v>*</v>
          </cell>
          <cell r="J13">
            <v>36.72</v>
          </cell>
          <cell r="K13">
            <v>0</v>
          </cell>
        </row>
        <row r="14">
          <cell r="B14">
            <v>23.370833333333337</v>
          </cell>
          <cell r="C14">
            <v>28.4</v>
          </cell>
          <cell r="D14">
            <v>19.600000000000001</v>
          </cell>
          <cell r="E14">
            <v>77.625</v>
          </cell>
          <cell r="F14">
            <v>92</v>
          </cell>
          <cell r="G14">
            <v>57</v>
          </cell>
          <cell r="H14">
            <v>7.2</v>
          </cell>
          <cell r="I14" t="str">
            <v>*</v>
          </cell>
          <cell r="J14">
            <v>20.16</v>
          </cell>
          <cell r="K14">
            <v>0</v>
          </cell>
        </row>
        <row r="15">
          <cell r="B15">
            <v>21.229166666666668</v>
          </cell>
          <cell r="C15">
            <v>27.1</v>
          </cell>
          <cell r="D15">
            <v>18.7</v>
          </cell>
          <cell r="E15">
            <v>82.041666666666671</v>
          </cell>
          <cell r="F15">
            <v>92</v>
          </cell>
          <cell r="G15">
            <v>66</v>
          </cell>
          <cell r="H15">
            <v>7.2</v>
          </cell>
          <cell r="I15" t="str">
            <v>*</v>
          </cell>
          <cell r="J15">
            <v>25.2</v>
          </cell>
          <cell r="K15">
            <v>4.1999999999999993</v>
          </cell>
        </row>
        <row r="16">
          <cell r="B16">
            <v>20.233333333333331</v>
          </cell>
          <cell r="C16">
            <v>26.4</v>
          </cell>
          <cell r="D16">
            <v>18.100000000000001</v>
          </cell>
          <cell r="E16">
            <v>87.541666666666671</v>
          </cell>
          <cell r="F16">
            <v>93</v>
          </cell>
          <cell r="G16">
            <v>68</v>
          </cell>
          <cell r="H16">
            <v>13.68</v>
          </cell>
          <cell r="I16" t="str">
            <v>*</v>
          </cell>
          <cell r="J16">
            <v>30.240000000000002</v>
          </cell>
          <cell r="K16">
            <v>10.000000000000002</v>
          </cell>
        </row>
        <row r="17">
          <cell r="B17">
            <v>23.712499999999995</v>
          </cell>
          <cell r="C17">
            <v>31.4</v>
          </cell>
          <cell r="D17">
            <v>18.600000000000001</v>
          </cell>
          <cell r="E17">
            <v>79.375</v>
          </cell>
          <cell r="F17">
            <v>95</v>
          </cell>
          <cell r="G17">
            <v>52</v>
          </cell>
          <cell r="H17">
            <v>11.879999999999999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25.1875</v>
          </cell>
          <cell r="C18">
            <v>29</v>
          </cell>
          <cell r="D18">
            <v>21.8</v>
          </cell>
          <cell r="E18">
            <v>79.375</v>
          </cell>
          <cell r="F18">
            <v>90</v>
          </cell>
          <cell r="G18">
            <v>64</v>
          </cell>
          <cell r="H18">
            <v>15.840000000000002</v>
          </cell>
          <cell r="I18" t="str">
            <v>*</v>
          </cell>
          <cell r="J18">
            <v>26.64</v>
          </cell>
          <cell r="K18">
            <v>0</v>
          </cell>
        </row>
        <row r="19">
          <cell r="B19">
            <v>23.987499999999997</v>
          </cell>
          <cell r="C19">
            <v>26.1</v>
          </cell>
          <cell r="D19">
            <v>22.5</v>
          </cell>
          <cell r="E19">
            <v>75.25</v>
          </cell>
          <cell r="F19">
            <v>88</v>
          </cell>
          <cell r="G19">
            <v>63</v>
          </cell>
          <cell r="H19">
            <v>12.96</v>
          </cell>
          <cell r="I19" t="str">
            <v>*</v>
          </cell>
          <cell r="J19">
            <v>30.240000000000002</v>
          </cell>
          <cell r="K19">
            <v>0</v>
          </cell>
        </row>
        <row r="20">
          <cell r="B20">
            <v>25.833333333333332</v>
          </cell>
          <cell r="C20">
            <v>34.1</v>
          </cell>
          <cell r="D20">
            <v>19.8</v>
          </cell>
          <cell r="E20">
            <v>69.458333333333329</v>
          </cell>
          <cell r="F20">
            <v>88</v>
          </cell>
          <cell r="G20">
            <v>39</v>
          </cell>
          <cell r="H20">
            <v>10.44</v>
          </cell>
          <cell r="I20" t="str">
            <v>*</v>
          </cell>
          <cell r="J20">
            <v>19.8</v>
          </cell>
          <cell r="K20">
            <v>0</v>
          </cell>
        </row>
        <row r="21">
          <cell r="B21">
            <v>27.858333333333331</v>
          </cell>
          <cell r="C21">
            <v>35.5</v>
          </cell>
          <cell r="D21">
            <v>22.2</v>
          </cell>
          <cell r="E21">
            <v>65.125</v>
          </cell>
          <cell r="F21">
            <v>84</v>
          </cell>
          <cell r="G21">
            <v>38</v>
          </cell>
          <cell r="H21">
            <v>15.120000000000001</v>
          </cell>
          <cell r="I21" t="str">
            <v>*</v>
          </cell>
          <cell r="J21">
            <v>27.720000000000002</v>
          </cell>
          <cell r="K21">
            <v>0</v>
          </cell>
        </row>
        <row r="22">
          <cell r="B22">
            <v>23.991666666666671</v>
          </cell>
          <cell r="C22">
            <v>28.9</v>
          </cell>
          <cell r="D22">
            <v>21.6</v>
          </cell>
          <cell r="E22">
            <v>79.916666666666671</v>
          </cell>
          <cell r="F22">
            <v>92</v>
          </cell>
          <cell r="G22">
            <v>58</v>
          </cell>
          <cell r="H22">
            <v>15.120000000000001</v>
          </cell>
          <cell r="I22" t="str">
            <v>*</v>
          </cell>
          <cell r="J22">
            <v>30.96</v>
          </cell>
          <cell r="K22">
            <v>5</v>
          </cell>
        </row>
        <row r="23">
          <cell r="B23">
            <v>25.841666666666665</v>
          </cell>
          <cell r="C23">
            <v>33.1</v>
          </cell>
          <cell r="D23">
            <v>20.9</v>
          </cell>
          <cell r="E23">
            <v>73.916666666666671</v>
          </cell>
          <cell r="F23">
            <v>93</v>
          </cell>
          <cell r="G23">
            <v>42</v>
          </cell>
          <cell r="H23">
            <v>7.5600000000000005</v>
          </cell>
          <cell r="I23" t="str">
            <v>*</v>
          </cell>
          <cell r="J23">
            <v>21.240000000000002</v>
          </cell>
          <cell r="K23">
            <v>0</v>
          </cell>
        </row>
        <row r="24">
          <cell r="B24">
            <v>26.1875</v>
          </cell>
          <cell r="C24">
            <v>33.5</v>
          </cell>
          <cell r="D24">
            <v>21</v>
          </cell>
          <cell r="E24">
            <v>77.083333333333329</v>
          </cell>
          <cell r="F24">
            <v>94</v>
          </cell>
          <cell r="G24">
            <v>51</v>
          </cell>
          <cell r="H24">
            <v>13.32</v>
          </cell>
          <cell r="I24" t="str">
            <v>*</v>
          </cell>
          <cell r="J24">
            <v>35.64</v>
          </cell>
          <cell r="K24">
            <v>17.399999999999999</v>
          </cell>
        </row>
        <row r="25">
          <cell r="B25">
            <v>24.662499999999998</v>
          </cell>
          <cell r="C25">
            <v>30.7</v>
          </cell>
          <cell r="D25">
            <v>21.3</v>
          </cell>
          <cell r="E25">
            <v>78.416666666666671</v>
          </cell>
          <cell r="F25">
            <v>95</v>
          </cell>
          <cell r="G25">
            <v>43</v>
          </cell>
          <cell r="H25">
            <v>7.5600000000000005</v>
          </cell>
          <cell r="I25" t="str">
            <v>*</v>
          </cell>
          <cell r="J25">
            <v>20.52</v>
          </cell>
          <cell r="K25">
            <v>27.799999999999997</v>
          </cell>
        </row>
        <row r="26">
          <cell r="B26">
            <v>24.237499999999997</v>
          </cell>
          <cell r="C26">
            <v>31.1</v>
          </cell>
          <cell r="D26">
            <v>18.100000000000001</v>
          </cell>
          <cell r="E26">
            <v>69.916666666666671</v>
          </cell>
          <cell r="F26">
            <v>95</v>
          </cell>
          <cell r="G26">
            <v>34</v>
          </cell>
          <cell r="H26">
            <v>8.64</v>
          </cell>
          <cell r="I26" t="str">
            <v>*</v>
          </cell>
          <cell r="J26">
            <v>18.36</v>
          </cell>
          <cell r="K26">
            <v>0</v>
          </cell>
        </row>
        <row r="27">
          <cell r="B27">
            <v>25.466666666666669</v>
          </cell>
          <cell r="C27">
            <v>32.9</v>
          </cell>
          <cell r="D27">
            <v>18.899999999999999</v>
          </cell>
          <cell r="E27">
            <v>63.875</v>
          </cell>
          <cell r="F27">
            <v>92</v>
          </cell>
          <cell r="G27">
            <v>33</v>
          </cell>
          <cell r="H27">
            <v>11.16</v>
          </cell>
          <cell r="I27" t="str">
            <v>*</v>
          </cell>
          <cell r="J27">
            <v>21.240000000000002</v>
          </cell>
          <cell r="K27">
            <v>0</v>
          </cell>
        </row>
        <row r="28">
          <cell r="B28">
            <v>26.0625</v>
          </cell>
          <cell r="C28">
            <v>34.4</v>
          </cell>
          <cell r="D28">
            <v>18</v>
          </cell>
          <cell r="E28">
            <v>64.625</v>
          </cell>
          <cell r="F28">
            <v>94</v>
          </cell>
          <cell r="G28">
            <v>29</v>
          </cell>
          <cell r="H28">
            <v>8.64</v>
          </cell>
          <cell r="I28" t="str">
            <v>*</v>
          </cell>
          <cell r="J28">
            <v>19.8</v>
          </cell>
          <cell r="K28">
            <v>0</v>
          </cell>
        </row>
        <row r="29">
          <cell r="B29">
            <v>27.525000000000002</v>
          </cell>
          <cell r="C29">
            <v>36.1</v>
          </cell>
          <cell r="D29">
            <v>19.3</v>
          </cell>
          <cell r="E29">
            <v>57.583333333333336</v>
          </cell>
          <cell r="F29">
            <v>91</v>
          </cell>
          <cell r="G29">
            <v>26</v>
          </cell>
          <cell r="H29">
            <v>7.9200000000000008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28.912500000000005</v>
          </cell>
          <cell r="C30">
            <v>35.700000000000003</v>
          </cell>
          <cell r="D30">
            <v>21.8</v>
          </cell>
          <cell r="E30">
            <v>56.583333333333336</v>
          </cell>
          <cell r="F30">
            <v>82</v>
          </cell>
          <cell r="G30">
            <v>31</v>
          </cell>
          <cell r="H30">
            <v>25.2</v>
          </cell>
          <cell r="I30" t="str">
            <v>*</v>
          </cell>
          <cell r="J30">
            <v>44.28</v>
          </cell>
          <cell r="K30">
            <v>0</v>
          </cell>
        </row>
        <row r="31">
          <cell r="B31">
            <v>24.166666666666668</v>
          </cell>
          <cell r="C31">
            <v>29.9</v>
          </cell>
          <cell r="D31">
            <v>20.5</v>
          </cell>
          <cell r="E31">
            <v>80.875</v>
          </cell>
          <cell r="F31">
            <v>93</v>
          </cell>
          <cell r="G31">
            <v>60</v>
          </cell>
          <cell r="H31">
            <v>15.120000000000001</v>
          </cell>
          <cell r="I31" t="str">
            <v>*</v>
          </cell>
          <cell r="J31">
            <v>45.36</v>
          </cell>
          <cell r="K31">
            <v>18.599999999999998</v>
          </cell>
        </row>
        <row r="32">
          <cell r="B32">
            <v>26.866666666666671</v>
          </cell>
          <cell r="C32">
            <v>34.5</v>
          </cell>
          <cell r="D32">
            <v>20.2</v>
          </cell>
          <cell r="E32">
            <v>71.708333333333329</v>
          </cell>
          <cell r="F32">
            <v>95</v>
          </cell>
          <cell r="G32">
            <v>41</v>
          </cell>
          <cell r="H32">
            <v>11.879999999999999</v>
          </cell>
          <cell r="I32" t="str">
            <v>*</v>
          </cell>
          <cell r="J32">
            <v>24.48</v>
          </cell>
          <cell r="K32">
            <v>0</v>
          </cell>
        </row>
        <row r="33">
          <cell r="B33">
            <v>28.320833333333336</v>
          </cell>
          <cell r="C33">
            <v>33.299999999999997</v>
          </cell>
          <cell r="D33">
            <v>23.3</v>
          </cell>
          <cell r="E33">
            <v>67.25</v>
          </cell>
          <cell r="F33">
            <v>87</v>
          </cell>
          <cell r="G33">
            <v>52</v>
          </cell>
          <cell r="H33">
            <v>17.28</v>
          </cell>
          <cell r="I33" t="str">
            <v>*</v>
          </cell>
          <cell r="J33">
            <v>36.36</v>
          </cell>
          <cell r="K33">
            <v>0</v>
          </cell>
        </row>
        <row r="34">
          <cell r="B34">
            <v>28.970833333333335</v>
          </cell>
          <cell r="C34">
            <v>33.6</v>
          </cell>
          <cell r="D34">
            <v>25.1</v>
          </cell>
          <cell r="E34">
            <v>65.25</v>
          </cell>
          <cell r="F34">
            <v>80</v>
          </cell>
          <cell r="G34">
            <v>44</v>
          </cell>
          <cell r="H34">
            <v>18.36</v>
          </cell>
          <cell r="I34" t="str">
            <v>*</v>
          </cell>
          <cell r="J34">
            <v>37.800000000000004</v>
          </cell>
          <cell r="K34">
            <v>0</v>
          </cell>
        </row>
        <row r="35">
          <cell r="B35">
            <v>23.945833333333336</v>
          </cell>
          <cell r="C35">
            <v>30.7</v>
          </cell>
          <cell r="D35">
            <v>17.100000000000001</v>
          </cell>
          <cell r="E35">
            <v>71.916666666666671</v>
          </cell>
          <cell r="F35">
            <v>92</v>
          </cell>
          <cell r="G35">
            <v>55</v>
          </cell>
          <cell r="H35">
            <v>16.920000000000002</v>
          </cell>
          <cell r="I35" t="str">
            <v>*</v>
          </cell>
          <cell r="J35">
            <v>47.519999999999996</v>
          </cell>
          <cell r="K35">
            <v>11</v>
          </cell>
        </row>
      </sheetData>
      <sheetData sheetId="10">
        <row r="5">
          <cell r="B5">
            <v>16.987499999999997</v>
          </cell>
        </row>
      </sheetData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22.458333333333332</v>
          </cell>
          <cell r="C5">
            <v>30.1</v>
          </cell>
          <cell r="D5">
            <v>17.3</v>
          </cell>
          <cell r="E5">
            <v>74.25</v>
          </cell>
          <cell r="F5">
            <v>92</v>
          </cell>
          <cell r="G5">
            <v>47</v>
          </cell>
          <cell r="H5">
            <v>10.8</v>
          </cell>
          <cell r="I5" t="str">
            <v>*</v>
          </cell>
          <cell r="J5">
            <v>24.12</v>
          </cell>
          <cell r="K5">
            <v>0</v>
          </cell>
        </row>
        <row r="6">
          <cell r="B6">
            <v>23.933333333333337</v>
          </cell>
          <cell r="C6">
            <v>32.200000000000003</v>
          </cell>
          <cell r="D6">
            <v>16.7</v>
          </cell>
          <cell r="E6">
            <v>68.708333333333329</v>
          </cell>
          <cell r="F6">
            <v>90</v>
          </cell>
          <cell r="G6">
            <v>39</v>
          </cell>
          <cell r="H6">
            <v>12.6</v>
          </cell>
          <cell r="I6" t="str">
            <v>*</v>
          </cell>
          <cell r="J6">
            <v>29.52</v>
          </cell>
          <cell r="K6">
            <v>0</v>
          </cell>
        </row>
        <row r="7">
          <cell r="B7">
            <v>24.145833333333332</v>
          </cell>
          <cell r="C7">
            <v>31.9</v>
          </cell>
          <cell r="D7">
            <v>17.399999999999999</v>
          </cell>
          <cell r="E7">
            <v>59.791666666666664</v>
          </cell>
          <cell r="F7">
            <v>82</v>
          </cell>
          <cell r="G7">
            <v>32</v>
          </cell>
          <cell r="H7">
            <v>12.96</v>
          </cell>
          <cell r="I7" t="str">
            <v>*</v>
          </cell>
          <cell r="J7">
            <v>32.04</v>
          </cell>
          <cell r="K7">
            <v>0</v>
          </cell>
        </row>
        <row r="8">
          <cell r="B8">
            <v>24.975000000000005</v>
          </cell>
          <cell r="C8">
            <v>33.200000000000003</v>
          </cell>
          <cell r="D8">
            <v>17.5</v>
          </cell>
          <cell r="E8">
            <v>50.166666666666664</v>
          </cell>
          <cell r="F8">
            <v>72</v>
          </cell>
          <cell r="G8">
            <v>32</v>
          </cell>
          <cell r="H8">
            <v>9</v>
          </cell>
          <cell r="I8" t="str">
            <v>*</v>
          </cell>
          <cell r="J8">
            <v>27.36</v>
          </cell>
          <cell r="K8">
            <v>0</v>
          </cell>
        </row>
        <row r="9">
          <cell r="B9">
            <v>25.737500000000001</v>
          </cell>
          <cell r="C9">
            <v>32.1</v>
          </cell>
          <cell r="D9">
            <v>20.100000000000001</v>
          </cell>
          <cell r="E9">
            <v>60.625</v>
          </cell>
          <cell r="F9">
            <v>71</v>
          </cell>
          <cell r="G9">
            <v>48</v>
          </cell>
          <cell r="H9">
            <v>15.840000000000002</v>
          </cell>
          <cell r="I9" t="str">
            <v>*</v>
          </cell>
          <cell r="J9">
            <v>33.840000000000003</v>
          </cell>
          <cell r="K9">
            <v>0</v>
          </cell>
        </row>
        <row r="10">
          <cell r="B10">
            <v>24.629166666666674</v>
          </cell>
          <cell r="C10">
            <v>32.799999999999997</v>
          </cell>
          <cell r="D10">
            <v>18.5</v>
          </cell>
          <cell r="E10">
            <v>67.875</v>
          </cell>
          <cell r="F10">
            <v>89</v>
          </cell>
          <cell r="G10">
            <v>48</v>
          </cell>
          <cell r="H10">
            <v>21.240000000000002</v>
          </cell>
          <cell r="I10" t="str">
            <v>*</v>
          </cell>
          <cell r="J10">
            <v>46.440000000000005</v>
          </cell>
          <cell r="K10">
            <v>32.200000000000003</v>
          </cell>
        </row>
        <row r="11">
          <cell r="B11">
            <v>19.779166666666669</v>
          </cell>
          <cell r="C11">
            <v>24.4</v>
          </cell>
          <cell r="D11">
            <v>16.399999999999999</v>
          </cell>
          <cell r="E11">
            <v>74.625</v>
          </cell>
          <cell r="F11">
            <v>91</v>
          </cell>
          <cell r="G11">
            <v>47</v>
          </cell>
          <cell r="H11">
            <v>18.720000000000002</v>
          </cell>
          <cell r="I11" t="str">
            <v>*</v>
          </cell>
          <cell r="J11">
            <v>34.200000000000003</v>
          </cell>
          <cell r="K11">
            <v>0.2</v>
          </cell>
        </row>
        <row r="12">
          <cell r="B12">
            <v>21.674999999999997</v>
          </cell>
          <cell r="C12">
            <v>30.6</v>
          </cell>
          <cell r="D12">
            <v>13.5</v>
          </cell>
          <cell r="E12">
            <v>61.208333333333336</v>
          </cell>
          <cell r="F12">
            <v>84</v>
          </cell>
          <cell r="G12">
            <v>32</v>
          </cell>
          <cell r="H12">
            <v>11.520000000000001</v>
          </cell>
          <cell r="I12" t="str">
            <v>*</v>
          </cell>
          <cell r="J12">
            <v>26.28</v>
          </cell>
          <cell r="K12">
            <v>0</v>
          </cell>
        </row>
        <row r="13">
          <cell r="B13">
            <v>23.175000000000001</v>
          </cell>
          <cell r="C13">
            <v>30.8</v>
          </cell>
          <cell r="D13">
            <v>18.7</v>
          </cell>
          <cell r="E13">
            <v>66.541666666666671</v>
          </cell>
          <cell r="F13">
            <v>86</v>
          </cell>
          <cell r="G13">
            <v>49</v>
          </cell>
          <cell r="H13">
            <v>13.68</v>
          </cell>
          <cell r="I13" t="str">
            <v>*</v>
          </cell>
          <cell r="J13">
            <v>37.080000000000005</v>
          </cell>
          <cell r="K13">
            <v>11</v>
          </cell>
        </row>
        <row r="14">
          <cell r="B14">
            <v>22.325000000000003</v>
          </cell>
          <cell r="C14">
            <v>28</v>
          </cell>
          <cell r="D14">
            <v>19.2</v>
          </cell>
          <cell r="E14">
            <v>80.833333333333329</v>
          </cell>
          <cell r="F14">
            <v>91</v>
          </cell>
          <cell r="G14">
            <v>62</v>
          </cell>
          <cell r="H14">
            <v>11.879999999999999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21.249999999999996</v>
          </cell>
          <cell r="C15">
            <v>26</v>
          </cell>
          <cell r="D15">
            <v>18.8</v>
          </cell>
          <cell r="E15">
            <v>82.541666666666671</v>
          </cell>
          <cell r="F15">
            <v>88</v>
          </cell>
          <cell r="G15">
            <v>69</v>
          </cell>
          <cell r="H15">
            <v>15.48</v>
          </cell>
          <cell r="I15" t="str">
            <v>*</v>
          </cell>
          <cell r="J15">
            <v>34.200000000000003</v>
          </cell>
          <cell r="K15">
            <v>2</v>
          </cell>
        </row>
        <row r="16">
          <cell r="B16">
            <v>19.229166666666668</v>
          </cell>
          <cell r="C16">
            <v>26.2</v>
          </cell>
          <cell r="D16">
            <v>16.600000000000001</v>
          </cell>
          <cell r="E16">
            <v>87.625</v>
          </cell>
          <cell r="F16">
            <v>93</v>
          </cell>
          <cell r="G16">
            <v>67</v>
          </cell>
          <cell r="H16">
            <v>17.64</v>
          </cell>
          <cell r="I16" t="str">
            <v>*</v>
          </cell>
          <cell r="J16">
            <v>29.16</v>
          </cell>
          <cell r="K16">
            <v>10.4</v>
          </cell>
        </row>
        <row r="17">
          <cell r="B17">
            <v>22.612500000000001</v>
          </cell>
          <cell r="C17">
            <v>29.6</v>
          </cell>
          <cell r="D17">
            <v>17.899999999999999</v>
          </cell>
          <cell r="E17">
            <v>76.541666666666671</v>
          </cell>
          <cell r="F17">
            <v>89</v>
          </cell>
          <cell r="G17">
            <v>54</v>
          </cell>
          <cell r="H17">
            <v>11.520000000000001</v>
          </cell>
          <cell r="I17" t="str">
            <v>*</v>
          </cell>
          <cell r="J17">
            <v>31.680000000000003</v>
          </cell>
          <cell r="K17">
            <v>0.6</v>
          </cell>
        </row>
        <row r="18">
          <cell r="B18">
            <v>23.195833333333329</v>
          </cell>
          <cell r="C18">
            <v>29.5</v>
          </cell>
          <cell r="D18">
            <v>19.399999999999999</v>
          </cell>
          <cell r="E18">
            <v>78.291666666666671</v>
          </cell>
          <cell r="F18">
            <v>92</v>
          </cell>
          <cell r="G18">
            <v>52</v>
          </cell>
          <cell r="H18">
            <v>17.28</v>
          </cell>
          <cell r="I18" t="str">
            <v>*</v>
          </cell>
          <cell r="J18">
            <v>29.880000000000003</v>
          </cell>
          <cell r="K18">
            <v>0</v>
          </cell>
        </row>
        <row r="19">
          <cell r="B19">
            <v>21.566666666666666</v>
          </cell>
          <cell r="C19">
            <v>24.2</v>
          </cell>
          <cell r="D19">
            <v>19.8</v>
          </cell>
          <cell r="E19">
            <v>78.333333333333329</v>
          </cell>
          <cell r="F19">
            <v>89</v>
          </cell>
          <cell r="G19">
            <v>65</v>
          </cell>
          <cell r="H19">
            <v>16.559999999999999</v>
          </cell>
          <cell r="I19" t="str">
            <v>*</v>
          </cell>
          <cell r="J19">
            <v>37.080000000000005</v>
          </cell>
          <cell r="K19">
            <v>0</v>
          </cell>
        </row>
        <row r="20">
          <cell r="B20">
            <v>23.241666666666671</v>
          </cell>
          <cell r="C20">
            <v>33.6</v>
          </cell>
          <cell r="D20">
            <v>16.5</v>
          </cell>
          <cell r="E20">
            <v>72.458333333333329</v>
          </cell>
          <cell r="F20">
            <v>92</v>
          </cell>
          <cell r="G20">
            <v>34</v>
          </cell>
          <cell r="H20">
            <v>14.4</v>
          </cell>
          <cell r="I20" t="str">
            <v>*</v>
          </cell>
          <cell r="J20">
            <v>27.720000000000002</v>
          </cell>
          <cell r="K20">
            <v>0</v>
          </cell>
        </row>
        <row r="21">
          <cell r="B21">
            <v>25.599999999999998</v>
          </cell>
          <cell r="C21">
            <v>34.6</v>
          </cell>
          <cell r="D21">
            <v>19</v>
          </cell>
          <cell r="E21">
            <v>67.291666666666671</v>
          </cell>
          <cell r="F21">
            <v>89</v>
          </cell>
          <cell r="G21">
            <v>35</v>
          </cell>
          <cell r="H21">
            <v>16.2</v>
          </cell>
          <cell r="I21" t="str">
            <v>*</v>
          </cell>
          <cell r="J21">
            <v>33.840000000000003</v>
          </cell>
          <cell r="K21">
            <v>0</v>
          </cell>
        </row>
        <row r="22">
          <cell r="B22">
            <v>21.645833333333329</v>
          </cell>
          <cell r="C22">
            <v>24.6</v>
          </cell>
          <cell r="D22">
            <v>19.399999999999999</v>
          </cell>
          <cell r="E22">
            <v>83.458333333333329</v>
          </cell>
          <cell r="F22">
            <v>90</v>
          </cell>
          <cell r="G22">
            <v>68</v>
          </cell>
          <cell r="H22">
            <v>23.400000000000002</v>
          </cell>
          <cell r="I22" t="str">
            <v>*</v>
          </cell>
          <cell r="J22">
            <v>37.800000000000004</v>
          </cell>
          <cell r="K22">
            <v>14.6</v>
          </cell>
        </row>
        <row r="23">
          <cell r="B23">
            <v>23.900000000000002</v>
          </cell>
          <cell r="C23">
            <v>31.6</v>
          </cell>
          <cell r="D23">
            <v>18.2</v>
          </cell>
          <cell r="E23">
            <v>74.416666666666671</v>
          </cell>
          <cell r="F23">
            <v>91</v>
          </cell>
          <cell r="G23">
            <v>49</v>
          </cell>
          <cell r="H23">
            <v>10.8</v>
          </cell>
          <cell r="I23" t="str">
            <v>*</v>
          </cell>
          <cell r="J23">
            <v>21.96</v>
          </cell>
          <cell r="K23">
            <v>0.2</v>
          </cell>
        </row>
        <row r="24">
          <cell r="B24">
            <v>26.095833333333331</v>
          </cell>
          <cell r="C24">
            <v>32.5</v>
          </cell>
          <cell r="D24">
            <v>21.6</v>
          </cell>
          <cell r="E24">
            <v>67</v>
          </cell>
          <cell r="F24">
            <v>80</v>
          </cell>
          <cell r="G24">
            <v>46</v>
          </cell>
          <cell r="H24">
            <v>18.720000000000002</v>
          </cell>
          <cell r="I24" t="str">
            <v>*</v>
          </cell>
          <cell r="J24">
            <v>45</v>
          </cell>
          <cell r="K24">
            <v>0.8</v>
          </cell>
        </row>
        <row r="25">
          <cell r="B25">
            <v>23.529166666666672</v>
          </cell>
          <cell r="C25">
            <v>29.6</v>
          </cell>
          <cell r="D25">
            <v>20.2</v>
          </cell>
          <cell r="E25">
            <v>75.875</v>
          </cell>
          <cell r="F25">
            <v>92</v>
          </cell>
          <cell r="G25">
            <v>48</v>
          </cell>
          <cell r="H25">
            <v>12.96</v>
          </cell>
          <cell r="I25" t="str">
            <v>*</v>
          </cell>
          <cell r="J25">
            <v>32.4</v>
          </cell>
          <cell r="K25">
            <v>7.8</v>
          </cell>
        </row>
        <row r="26">
          <cell r="B26">
            <v>23.424999999999997</v>
          </cell>
          <cell r="C26">
            <v>30.8</v>
          </cell>
          <cell r="D26">
            <v>16.3</v>
          </cell>
          <cell r="E26">
            <v>58.875</v>
          </cell>
          <cell r="F26">
            <v>82</v>
          </cell>
          <cell r="G26">
            <v>33</v>
          </cell>
          <cell r="H26">
            <v>14.76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24.545833333333331</v>
          </cell>
          <cell r="C27">
            <v>32.9</v>
          </cell>
          <cell r="D27">
            <v>15.8</v>
          </cell>
          <cell r="E27">
            <v>53.583333333333336</v>
          </cell>
          <cell r="F27">
            <v>84</v>
          </cell>
          <cell r="G27">
            <v>25</v>
          </cell>
          <cell r="H27">
            <v>14.04</v>
          </cell>
          <cell r="I27" t="str">
            <v>*</v>
          </cell>
          <cell r="J27">
            <v>28.44</v>
          </cell>
          <cell r="K27">
            <v>0</v>
          </cell>
        </row>
        <row r="28">
          <cell r="B28">
            <v>25.937499999999996</v>
          </cell>
          <cell r="C28">
            <v>33.799999999999997</v>
          </cell>
          <cell r="D28">
            <v>18.2</v>
          </cell>
          <cell r="E28">
            <v>48.458333333333336</v>
          </cell>
          <cell r="F28">
            <v>73</v>
          </cell>
          <cell r="G28">
            <v>27</v>
          </cell>
          <cell r="H28">
            <v>14.04</v>
          </cell>
          <cell r="I28" t="str">
            <v>*</v>
          </cell>
          <cell r="J28">
            <v>35.64</v>
          </cell>
          <cell r="K28">
            <v>0</v>
          </cell>
        </row>
        <row r="29">
          <cell r="B29">
            <v>27.070833333333326</v>
          </cell>
          <cell r="C29">
            <v>34.6</v>
          </cell>
          <cell r="D29">
            <v>18.899999999999999</v>
          </cell>
          <cell r="E29">
            <v>42.625</v>
          </cell>
          <cell r="F29">
            <v>63</v>
          </cell>
          <cell r="G29">
            <v>26</v>
          </cell>
          <cell r="H29">
            <v>14.76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28.716666666666672</v>
          </cell>
          <cell r="C30">
            <v>35.299999999999997</v>
          </cell>
          <cell r="D30">
            <v>23</v>
          </cell>
          <cell r="E30">
            <v>40.833333333333336</v>
          </cell>
          <cell r="F30">
            <v>55</v>
          </cell>
          <cell r="G30">
            <v>27</v>
          </cell>
          <cell r="H30">
            <v>23.400000000000002</v>
          </cell>
          <cell r="I30" t="str">
            <v>*</v>
          </cell>
          <cell r="J30">
            <v>42.12</v>
          </cell>
          <cell r="K30">
            <v>0</v>
          </cell>
        </row>
        <row r="31">
          <cell r="B31">
            <v>23.287499999999998</v>
          </cell>
          <cell r="C31">
            <v>28.3</v>
          </cell>
          <cell r="D31">
            <v>18.899999999999999</v>
          </cell>
          <cell r="E31">
            <v>72.75</v>
          </cell>
          <cell r="F31">
            <v>87</v>
          </cell>
          <cell r="G31">
            <v>55</v>
          </cell>
          <cell r="H31">
            <v>15.48</v>
          </cell>
          <cell r="I31" t="str">
            <v>*</v>
          </cell>
          <cell r="J31">
            <v>46.800000000000004</v>
          </cell>
          <cell r="K31">
            <v>5.2000000000000011</v>
          </cell>
        </row>
        <row r="32">
          <cell r="B32">
            <v>26.079166666666662</v>
          </cell>
          <cell r="C32">
            <v>33.6</v>
          </cell>
          <cell r="D32">
            <v>19.899999999999999</v>
          </cell>
          <cell r="E32">
            <v>65.083333333333329</v>
          </cell>
          <cell r="F32">
            <v>84</v>
          </cell>
          <cell r="G32">
            <v>41</v>
          </cell>
          <cell r="H32">
            <v>12.6</v>
          </cell>
          <cell r="I32" t="str">
            <v>*</v>
          </cell>
          <cell r="J32">
            <v>30.240000000000002</v>
          </cell>
          <cell r="K32">
            <v>0</v>
          </cell>
        </row>
        <row r="33">
          <cell r="B33">
            <v>26.637500000000003</v>
          </cell>
          <cell r="C33">
            <v>32.700000000000003</v>
          </cell>
          <cell r="D33">
            <v>21.9</v>
          </cell>
          <cell r="E33">
            <v>64.083333333333329</v>
          </cell>
          <cell r="F33">
            <v>77</v>
          </cell>
          <cell r="G33">
            <v>51</v>
          </cell>
          <cell r="H33">
            <v>18</v>
          </cell>
          <cell r="I33" t="str">
            <v>*</v>
          </cell>
          <cell r="J33">
            <v>44.64</v>
          </cell>
          <cell r="K33">
            <v>0</v>
          </cell>
        </row>
        <row r="34">
          <cell r="B34">
            <v>26.712500000000002</v>
          </cell>
          <cell r="C34">
            <v>32.200000000000003</v>
          </cell>
          <cell r="D34">
            <v>22.2</v>
          </cell>
          <cell r="E34">
            <v>68.875</v>
          </cell>
          <cell r="F34">
            <v>83</v>
          </cell>
          <cell r="G34">
            <v>52</v>
          </cell>
          <cell r="H34">
            <v>19.079999999999998</v>
          </cell>
          <cell r="I34" t="str">
            <v>*</v>
          </cell>
          <cell r="J34">
            <v>41.76</v>
          </cell>
          <cell r="K34">
            <v>0.8</v>
          </cell>
        </row>
        <row r="35">
          <cell r="B35">
            <v>22.629166666666663</v>
          </cell>
          <cell r="C35">
            <v>27.5</v>
          </cell>
          <cell r="D35">
            <v>15.4</v>
          </cell>
          <cell r="E35">
            <v>75.958333333333329</v>
          </cell>
          <cell r="F35">
            <v>89</v>
          </cell>
          <cell r="G35">
            <v>63</v>
          </cell>
          <cell r="H35">
            <v>21.240000000000002</v>
          </cell>
          <cell r="I35" t="str">
            <v>*</v>
          </cell>
          <cell r="J35">
            <v>50.04</v>
          </cell>
          <cell r="K35">
            <v>9</v>
          </cell>
        </row>
      </sheetData>
      <sheetData sheetId="10"/>
      <sheetData sheetId="11">
        <row r="5">
          <cell r="B5">
            <v>14.854166666666664</v>
          </cell>
        </row>
      </sheetData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24.208333333333332</v>
          </cell>
          <cell r="C5">
            <v>31.9</v>
          </cell>
          <cell r="D5">
            <v>18.399999999999999</v>
          </cell>
          <cell r="E5">
            <v>74.666666666666671</v>
          </cell>
          <cell r="F5">
            <v>100</v>
          </cell>
          <cell r="G5">
            <v>40</v>
          </cell>
          <cell r="H5">
            <v>18.720000000000002</v>
          </cell>
          <cell r="I5" t="str">
            <v>*</v>
          </cell>
          <cell r="J5">
            <v>28.08</v>
          </cell>
          <cell r="K5">
            <v>0.2</v>
          </cell>
        </row>
        <row r="6">
          <cell r="B6">
            <v>26.466666666666669</v>
          </cell>
          <cell r="C6">
            <v>33.6</v>
          </cell>
          <cell r="D6">
            <v>20.100000000000001</v>
          </cell>
          <cell r="E6">
            <v>60.083333333333336</v>
          </cell>
          <cell r="F6">
            <v>87</v>
          </cell>
          <cell r="G6">
            <v>30</v>
          </cell>
          <cell r="H6">
            <v>19.079999999999998</v>
          </cell>
          <cell r="I6" t="str">
            <v>*</v>
          </cell>
          <cell r="J6">
            <v>30.240000000000002</v>
          </cell>
          <cell r="K6">
            <v>0</v>
          </cell>
        </row>
        <row r="7">
          <cell r="B7">
            <v>26.32083333333334</v>
          </cell>
          <cell r="C7">
            <v>33.5</v>
          </cell>
          <cell r="D7">
            <v>20.2</v>
          </cell>
          <cell r="E7">
            <v>58.333333333333336</v>
          </cell>
          <cell r="F7">
            <v>84</v>
          </cell>
          <cell r="G7">
            <v>31</v>
          </cell>
          <cell r="H7">
            <v>20.16</v>
          </cell>
          <cell r="I7" t="str">
            <v>*</v>
          </cell>
          <cell r="J7">
            <v>46.080000000000005</v>
          </cell>
          <cell r="K7">
            <v>0</v>
          </cell>
        </row>
        <row r="8">
          <cell r="B8">
            <v>26.733333333333331</v>
          </cell>
          <cell r="C8">
            <v>33.9</v>
          </cell>
          <cell r="D8">
            <v>21.5</v>
          </cell>
          <cell r="E8">
            <v>61.333333333333336</v>
          </cell>
          <cell r="F8">
            <v>82</v>
          </cell>
          <cell r="G8">
            <v>34</v>
          </cell>
          <cell r="H8">
            <v>12.96</v>
          </cell>
          <cell r="I8" t="str">
            <v>*</v>
          </cell>
          <cell r="J8">
            <v>26.64</v>
          </cell>
          <cell r="K8">
            <v>0</v>
          </cell>
        </row>
        <row r="9">
          <cell r="B9">
            <v>28.083333333333329</v>
          </cell>
          <cell r="C9">
            <v>35.4</v>
          </cell>
          <cell r="D9">
            <v>22.7</v>
          </cell>
          <cell r="E9">
            <v>55.541666666666664</v>
          </cell>
          <cell r="F9">
            <v>77</v>
          </cell>
          <cell r="G9">
            <v>30</v>
          </cell>
          <cell r="H9">
            <v>20.16</v>
          </cell>
          <cell r="I9" t="str">
            <v>*</v>
          </cell>
          <cell r="J9">
            <v>39.24</v>
          </cell>
          <cell r="K9">
            <v>0.2</v>
          </cell>
        </row>
        <row r="10">
          <cell r="B10">
            <v>27.704166666666666</v>
          </cell>
          <cell r="C10">
            <v>34.9</v>
          </cell>
          <cell r="D10">
            <v>22.9</v>
          </cell>
          <cell r="E10">
            <v>58.375</v>
          </cell>
          <cell r="F10">
            <v>79</v>
          </cell>
          <cell r="G10">
            <v>30</v>
          </cell>
          <cell r="H10">
            <v>30.96</v>
          </cell>
          <cell r="I10" t="str">
            <v>*</v>
          </cell>
          <cell r="J10">
            <v>54.72</v>
          </cell>
          <cell r="K10">
            <v>0</v>
          </cell>
        </row>
        <row r="11">
          <cell r="B11">
            <v>20.958333333333336</v>
          </cell>
          <cell r="C11">
            <v>26.1</v>
          </cell>
          <cell r="D11">
            <v>18.100000000000001</v>
          </cell>
          <cell r="E11">
            <v>82.958333333333329</v>
          </cell>
          <cell r="F11">
            <v>100</v>
          </cell>
          <cell r="G11">
            <v>45</v>
          </cell>
          <cell r="H11">
            <v>24.48</v>
          </cell>
          <cell r="I11" t="str">
            <v>*</v>
          </cell>
          <cell r="J11">
            <v>62.28</v>
          </cell>
          <cell r="K11">
            <v>0</v>
          </cell>
        </row>
        <row r="12">
          <cell r="B12">
            <v>21.75</v>
          </cell>
          <cell r="C12">
            <v>27.2</v>
          </cell>
          <cell r="D12">
            <v>17.100000000000001</v>
          </cell>
          <cell r="E12">
            <v>71.791666666666671</v>
          </cell>
          <cell r="F12">
            <v>92</v>
          </cell>
          <cell r="G12">
            <v>47</v>
          </cell>
          <cell r="H12">
            <v>11.16</v>
          </cell>
          <cell r="I12" t="str">
            <v>*</v>
          </cell>
          <cell r="J12">
            <v>19.079999999999998</v>
          </cell>
          <cell r="K12">
            <v>0</v>
          </cell>
        </row>
        <row r="13">
          <cell r="B13">
            <v>21.691666666666666</v>
          </cell>
          <cell r="C13">
            <v>24</v>
          </cell>
          <cell r="D13">
            <v>20.2</v>
          </cell>
          <cell r="E13">
            <v>83.083333333333329</v>
          </cell>
          <cell r="F13">
            <v>99</v>
          </cell>
          <cell r="G13">
            <v>66</v>
          </cell>
          <cell r="H13">
            <v>23.400000000000002</v>
          </cell>
          <cell r="I13" t="str">
            <v>*</v>
          </cell>
          <cell r="J13">
            <v>38.880000000000003</v>
          </cell>
          <cell r="K13">
            <v>0</v>
          </cell>
        </row>
        <row r="14">
          <cell r="B14">
            <v>22.483333333333331</v>
          </cell>
          <cell r="C14">
            <v>26.7</v>
          </cell>
          <cell r="D14">
            <v>19.399999999999999</v>
          </cell>
          <cell r="E14">
            <v>85.666666666666671</v>
          </cell>
          <cell r="F14">
            <v>100</v>
          </cell>
          <cell r="G14">
            <v>66</v>
          </cell>
          <cell r="H14">
            <v>21.96</v>
          </cell>
          <cell r="I14" t="str">
            <v>*</v>
          </cell>
          <cell r="J14">
            <v>33.480000000000004</v>
          </cell>
          <cell r="K14">
            <v>0</v>
          </cell>
        </row>
        <row r="15">
          <cell r="B15">
            <v>22.670833333333331</v>
          </cell>
          <cell r="C15">
            <v>26.2</v>
          </cell>
          <cell r="D15">
            <v>19.5</v>
          </cell>
          <cell r="E15">
            <v>79.25</v>
          </cell>
          <cell r="F15">
            <v>93</v>
          </cell>
          <cell r="G15">
            <v>65</v>
          </cell>
          <cell r="H15">
            <v>22.32</v>
          </cell>
          <cell r="I15" t="str">
            <v>*</v>
          </cell>
          <cell r="J15">
            <v>41.04</v>
          </cell>
          <cell r="K15">
            <v>0</v>
          </cell>
        </row>
        <row r="16">
          <cell r="B16">
            <v>21.108333333333338</v>
          </cell>
          <cell r="C16">
            <v>24</v>
          </cell>
          <cell r="D16">
            <v>19.3</v>
          </cell>
          <cell r="E16">
            <v>90.25</v>
          </cell>
          <cell r="F16">
            <v>100</v>
          </cell>
          <cell r="G16">
            <v>75</v>
          </cell>
          <cell r="H16">
            <v>21.240000000000002</v>
          </cell>
          <cell r="I16" t="str">
            <v>*</v>
          </cell>
          <cell r="J16">
            <v>46.800000000000004</v>
          </cell>
          <cell r="K16">
            <v>0</v>
          </cell>
        </row>
        <row r="17">
          <cell r="B17">
            <v>23.133333333333336</v>
          </cell>
          <cell r="C17">
            <v>27.8</v>
          </cell>
          <cell r="D17">
            <v>20.5</v>
          </cell>
          <cell r="E17">
            <v>82.347826086956516</v>
          </cell>
          <cell r="F17">
            <v>100</v>
          </cell>
          <cell r="G17">
            <v>50</v>
          </cell>
          <cell r="H17">
            <v>15.120000000000001</v>
          </cell>
          <cell r="I17" t="str">
            <v>*</v>
          </cell>
          <cell r="J17">
            <v>26.28</v>
          </cell>
          <cell r="K17">
            <v>0</v>
          </cell>
        </row>
        <row r="18">
          <cell r="B18">
            <v>25.237500000000008</v>
          </cell>
          <cell r="C18">
            <v>32.5</v>
          </cell>
          <cell r="D18">
            <v>21.1</v>
          </cell>
          <cell r="E18">
            <v>69.916666666666671</v>
          </cell>
          <cell r="F18">
            <v>89</v>
          </cell>
          <cell r="G18">
            <v>38</v>
          </cell>
          <cell r="H18">
            <v>22.68</v>
          </cell>
          <cell r="I18" t="str">
            <v>*</v>
          </cell>
          <cell r="J18">
            <v>30.6</v>
          </cell>
          <cell r="K18">
            <v>0</v>
          </cell>
        </row>
        <row r="19">
          <cell r="B19">
            <v>26.466666666666665</v>
          </cell>
          <cell r="C19">
            <v>35.9</v>
          </cell>
          <cell r="D19">
            <v>21</v>
          </cell>
          <cell r="E19">
            <v>65.791666666666671</v>
          </cell>
          <cell r="F19">
            <v>89</v>
          </cell>
          <cell r="G19">
            <v>21</v>
          </cell>
          <cell r="H19">
            <v>26.28</v>
          </cell>
          <cell r="I19" t="str">
            <v>*</v>
          </cell>
          <cell r="J19">
            <v>39.96</v>
          </cell>
          <cell r="K19">
            <v>0</v>
          </cell>
        </row>
        <row r="20">
          <cell r="B20">
            <v>28.179166666666674</v>
          </cell>
          <cell r="C20">
            <v>36.5</v>
          </cell>
          <cell r="D20">
            <v>22.5</v>
          </cell>
          <cell r="E20">
            <v>52.208333333333336</v>
          </cell>
          <cell r="F20">
            <v>76</v>
          </cell>
          <cell r="G20">
            <v>17</v>
          </cell>
          <cell r="H20">
            <v>28.8</v>
          </cell>
          <cell r="I20" t="str">
            <v>*</v>
          </cell>
          <cell r="J20">
            <v>40.32</v>
          </cell>
          <cell r="K20">
            <v>0</v>
          </cell>
        </row>
        <row r="21">
          <cell r="B21">
            <v>28.487500000000008</v>
          </cell>
          <cell r="C21">
            <v>36.6</v>
          </cell>
          <cell r="D21">
            <v>22.7</v>
          </cell>
          <cell r="E21">
            <v>48.416666666666664</v>
          </cell>
          <cell r="F21">
            <v>73</v>
          </cell>
          <cell r="G21">
            <v>19</v>
          </cell>
          <cell r="H21">
            <v>24.840000000000003</v>
          </cell>
          <cell r="I21" t="str">
            <v>*</v>
          </cell>
          <cell r="J21">
            <v>36.72</v>
          </cell>
          <cell r="K21">
            <v>0</v>
          </cell>
        </row>
        <row r="22">
          <cell r="B22">
            <v>26.475000000000005</v>
          </cell>
          <cell r="C22">
            <v>33</v>
          </cell>
          <cell r="D22">
            <v>21</v>
          </cell>
          <cell r="E22">
            <v>57.708333333333336</v>
          </cell>
          <cell r="F22">
            <v>78</v>
          </cell>
          <cell r="G22">
            <v>38</v>
          </cell>
          <cell r="H22">
            <v>37.080000000000005</v>
          </cell>
          <cell r="I22" t="str">
            <v>*</v>
          </cell>
          <cell r="J22">
            <v>72.72</v>
          </cell>
          <cell r="K22">
            <v>0</v>
          </cell>
        </row>
        <row r="23">
          <cell r="B23">
            <v>25.304166666666664</v>
          </cell>
          <cell r="C23">
            <v>32.5</v>
          </cell>
          <cell r="D23">
            <v>20</v>
          </cell>
          <cell r="E23">
            <v>66.375</v>
          </cell>
          <cell r="F23">
            <v>90</v>
          </cell>
          <cell r="G23">
            <v>39</v>
          </cell>
          <cell r="H23">
            <v>32.4</v>
          </cell>
          <cell r="I23" t="str">
            <v>*</v>
          </cell>
          <cell r="J23">
            <v>53.28</v>
          </cell>
          <cell r="K23">
            <v>0</v>
          </cell>
        </row>
        <row r="24">
          <cell r="B24">
            <v>26.762500000000003</v>
          </cell>
          <cell r="C24">
            <v>33.9</v>
          </cell>
          <cell r="D24">
            <v>22.1</v>
          </cell>
          <cell r="E24">
            <v>61.458333333333336</v>
          </cell>
          <cell r="F24">
            <v>76</v>
          </cell>
          <cell r="G24">
            <v>34</v>
          </cell>
          <cell r="H24">
            <v>30.240000000000002</v>
          </cell>
          <cell r="I24" t="str">
            <v>*</v>
          </cell>
          <cell r="J24">
            <v>58.32</v>
          </cell>
          <cell r="K24">
            <v>0</v>
          </cell>
        </row>
        <row r="25">
          <cell r="B25">
            <v>23.1875</v>
          </cell>
          <cell r="C25">
            <v>26.8</v>
          </cell>
          <cell r="D25">
            <v>19.8</v>
          </cell>
          <cell r="E25">
            <v>87.458333333333329</v>
          </cell>
          <cell r="F25">
            <v>100</v>
          </cell>
          <cell r="G25">
            <v>68</v>
          </cell>
          <cell r="H25">
            <v>25.2</v>
          </cell>
          <cell r="I25" t="str">
            <v>*</v>
          </cell>
          <cell r="J25">
            <v>37.800000000000004</v>
          </cell>
          <cell r="K25">
            <v>0</v>
          </cell>
        </row>
        <row r="26">
          <cell r="B26">
            <v>23.120833333333334</v>
          </cell>
          <cell r="C26">
            <v>28.6</v>
          </cell>
          <cell r="D26">
            <v>20</v>
          </cell>
          <cell r="E26">
            <v>85</v>
          </cell>
          <cell r="F26">
            <v>100</v>
          </cell>
          <cell r="G26">
            <v>58</v>
          </cell>
          <cell r="H26">
            <v>14.76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25.400000000000002</v>
          </cell>
          <cell r="C27">
            <v>31.6</v>
          </cell>
          <cell r="D27">
            <v>20.3</v>
          </cell>
          <cell r="E27">
            <v>74.375</v>
          </cell>
          <cell r="F27">
            <v>98</v>
          </cell>
          <cell r="G27">
            <v>45</v>
          </cell>
          <cell r="H27">
            <v>25.2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26.645833333333329</v>
          </cell>
          <cell r="C28">
            <v>33.700000000000003</v>
          </cell>
          <cell r="D28">
            <v>21.2</v>
          </cell>
          <cell r="E28">
            <v>62.375</v>
          </cell>
          <cell r="F28">
            <v>86</v>
          </cell>
          <cell r="G28">
            <v>38</v>
          </cell>
          <cell r="H28">
            <v>27.720000000000002</v>
          </cell>
          <cell r="I28" t="str">
            <v>*</v>
          </cell>
          <cell r="J28">
            <v>38.880000000000003</v>
          </cell>
          <cell r="K28">
            <v>0</v>
          </cell>
        </row>
        <row r="29">
          <cell r="B29">
            <v>26.483333333333334</v>
          </cell>
          <cell r="C29">
            <v>34.6</v>
          </cell>
          <cell r="D29">
            <v>20.100000000000001</v>
          </cell>
          <cell r="E29">
            <v>59.666666666666664</v>
          </cell>
          <cell r="F29">
            <v>86</v>
          </cell>
          <cell r="G29">
            <v>34</v>
          </cell>
          <cell r="H29">
            <v>36.72</v>
          </cell>
          <cell r="I29" t="str">
            <v>*</v>
          </cell>
          <cell r="J29">
            <v>65.52</v>
          </cell>
          <cell r="K29">
            <v>0</v>
          </cell>
        </row>
        <row r="30">
          <cell r="B30">
            <v>27.745833333333326</v>
          </cell>
          <cell r="C30">
            <v>35.4</v>
          </cell>
          <cell r="D30">
            <v>22</v>
          </cell>
          <cell r="E30">
            <v>57.291666666666664</v>
          </cell>
          <cell r="F30">
            <v>80</v>
          </cell>
          <cell r="G30">
            <v>30</v>
          </cell>
          <cell r="H30">
            <v>27.720000000000002</v>
          </cell>
          <cell r="I30" t="str">
            <v>*</v>
          </cell>
          <cell r="J30">
            <v>41.4</v>
          </cell>
          <cell r="K30">
            <v>0</v>
          </cell>
        </row>
        <row r="31">
          <cell r="B31">
            <v>26.320833333333326</v>
          </cell>
          <cell r="C31">
            <v>33</v>
          </cell>
          <cell r="D31">
            <v>22.7</v>
          </cell>
          <cell r="E31">
            <v>64.75</v>
          </cell>
          <cell r="F31">
            <v>82</v>
          </cell>
          <cell r="G31">
            <v>40</v>
          </cell>
          <cell r="H31">
            <v>34.92</v>
          </cell>
          <cell r="I31" t="str">
            <v>*</v>
          </cell>
          <cell r="J31">
            <v>78.84</v>
          </cell>
          <cell r="K31">
            <v>0</v>
          </cell>
        </row>
        <row r="32">
          <cell r="B32">
            <v>27.191666666666663</v>
          </cell>
          <cell r="C32">
            <v>35.299999999999997</v>
          </cell>
          <cell r="D32">
            <v>21.8</v>
          </cell>
          <cell r="E32">
            <v>61.791666666666664</v>
          </cell>
          <cell r="F32">
            <v>84</v>
          </cell>
          <cell r="G32">
            <v>33</v>
          </cell>
          <cell r="H32">
            <v>25.56</v>
          </cell>
          <cell r="I32" t="str">
            <v>*</v>
          </cell>
          <cell r="J32">
            <v>42.12</v>
          </cell>
          <cell r="K32">
            <v>0</v>
          </cell>
        </row>
        <row r="33">
          <cell r="B33">
            <v>25.129166666666666</v>
          </cell>
          <cell r="C33">
            <v>31.8</v>
          </cell>
          <cell r="D33">
            <v>20.5</v>
          </cell>
          <cell r="E33">
            <v>73.333333333333329</v>
          </cell>
          <cell r="F33">
            <v>91</v>
          </cell>
          <cell r="G33">
            <v>45</v>
          </cell>
          <cell r="H33">
            <v>31.319999999999997</v>
          </cell>
          <cell r="I33" t="str">
            <v>*</v>
          </cell>
          <cell r="J33">
            <v>51.480000000000004</v>
          </cell>
          <cell r="K33">
            <v>0</v>
          </cell>
        </row>
        <row r="34">
          <cell r="B34">
            <v>25.920833333333334</v>
          </cell>
          <cell r="C34">
            <v>32.9</v>
          </cell>
          <cell r="D34">
            <v>21.7</v>
          </cell>
          <cell r="E34">
            <v>70.625</v>
          </cell>
          <cell r="F34">
            <v>86</v>
          </cell>
          <cell r="G34">
            <v>39</v>
          </cell>
          <cell r="H34">
            <v>30.6</v>
          </cell>
          <cell r="I34" t="str">
            <v>*</v>
          </cell>
          <cell r="J34">
            <v>48.24</v>
          </cell>
          <cell r="K34">
            <v>0</v>
          </cell>
        </row>
        <row r="35">
          <cell r="B35">
            <v>23.57083333333334</v>
          </cell>
          <cell r="C35">
            <v>30.6</v>
          </cell>
          <cell r="D35">
            <v>16.399999999999999</v>
          </cell>
          <cell r="E35">
            <v>83.625</v>
          </cell>
          <cell r="F35">
            <v>100</v>
          </cell>
          <cell r="G35">
            <v>55</v>
          </cell>
          <cell r="H35">
            <v>30.96</v>
          </cell>
          <cell r="I35" t="str">
            <v>*</v>
          </cell>
          <cell r="J35">
            <v>52.56</v>
          </cell>
          <cell r="K35">
            <v>0</v>
          </cell>
        </row>
      </sheetData>
      <sheetData sheetId="10">
        <row r="5">
          <cell r="B5">
            <v>13.995833333333332</v>
          </cell>
        </row>
      </sheetData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22.570833333333336</v>
          </cell>
          <cell r="C5">
            <v>31.1</v>
          </cell>
          <cell r="D5">
            <v>16.899999999999999</v>
          </cell>
          <cell r="E5">
            <v>72.416666666666671</v>
          </cell>
          <cell r="F5">
            <v>94</v>
          </cell>
          <cell r="G5">
            <v>35</v>
          </cell>
          <cell r="H5">
            <v>6.48</v>
          </cell>
          <cell r="I5" t="str">
            <v>*</v>
          </cell>
          <cell r="J5">
            <v>21.6</v>
          </cell>
          <cell r="K5">
            <v>0.4</v>
          </cell>
        </row>
        <row r="6">
          <cell r="B6">
            <v>25.804166666666671</v>
          </cell>
          <cell r="C6">
            <v>34.299999999999997</v>
          </cell>
          <cell r="D6">
            <v>18.899999999999999</v>
          </cell>
          <cell r="E6">
            <v>56.875</v>
          </cell>
          <cell r="F6">
            <v>88</v>
          </cell>
          <cell r="G6">
            <v>25</v>
          </cell>
          <cell r="H6">
            <v>5.04</v>
          </cell>
          <cell r="I6" t="str">
            <v>*</v>
          </cell>
          <cell r="J6">
            <v>15.120000000000001</v>
          </cell>
          <cell r="K6">
            <v>0</v>
          </cell>
        </row>
        <row r="7">
          <cell r="B7">
            <v>26.8</v>
          </cell>
          <cell r="C7">
            <v>34.5</v>
          </cell>
          <cell r="D7">
            <v>20.7</v>
          </cell>
          <cell r="E7">
            <v>60.791666666666664</v>
          </cell>
          <cell r="F7">
            <v>85</v>
          </cell>
          <cell r="G7">
            <v>30</v>
          </cell>
          <cell r="H7">
            <v>7.9200000000000008</v>
          </cell>
          <cell r="I7" t="str">
            <v>*</v>
          </cell>
          <cell r="J7">
            <v>24.840000000000003</v>
          </cell>
          <cell r="K7">
            <v>0</v>
          </cell>
        </row>
        <row r="8">
          <cell r="B8">
            <v>27.229166666666671</v>
          </cell>
          <cell r="C8">
            <v>35.200000000000003</v>
          </cell>
          <cell r="D8">
            <v>22</v>
          </cell>
          <cell r="E8">
            <v>56.041666666666664</v>
          </cell>
          <cell r="F8">
            <v>77</v>
          </cell>
          <cell r="G8">
            <v>22</v>
          </cell>
          <cell r="H8">
            <v>6.84</v>
          </cell>
          <cell r="I8" t="str">
            <v>*</v>
          </cell>
          <cell r="J8">
            <v>20.52</v>
          </cell>
          <cell r="K8">
            <v>0</v>
          </cell>
        </row>
        <row r="9">
          <cell r="B9">
            <v>28.020833333333332</v>
          </cell>
          <cell r="C9">
            <v>35.799999999999997</v>
          </cell>
          <cell r="D9">
            <v>21.6</v>
          </cell>
          <cell r="E9">
            <v>55.083333333333336</v>
          </cell>
          <cell r="F9">
            <v>83</v>
          </cell>
          <cell r="G9">
            <v>24</v>
          </cell>
          <cell r="H9">
            <v>23.759999999999998</v>
          </cell>
          <cell r="I9" t="str">
            <v>*</v>
          </cell>
          <cell r="J9">
            <v>50.04</v>
          </cell>
          <cell r="K9">
            <v>0</v>
          </cell>
        </row>
        <row r="10">
          <cell r="B10">
            <v>26.995833333333341</v>
          </cell>
          <cell r="C10">
            <v>35.9</v>
          </cell>
          <cell r="D10">
            <v>21.9</v>
          </cell>
          <cell r="E10">
            <v>59.583333333333336</v>
          </cell>
          <cell r="F10">
            <v>90</v>
          </cell>
          <cell r="G10">
            <v>27</v>
          </cell>
          <cell r="H10">
            <v>21.6</v>
          </cell>
          <cell r="I10" t="str">
            <v>*</v>
          </cell>
          <cell r="J10">
            <v>58.32</v>
          </cell>
          <cell r="K10">
            <v>12</v>
          </cell>
        </row>
        <row r="11">
          <cell r="B11">
            <v>22.404166666666669</v>
          </cell>
          <cell r="C11">
            <v>26.6</v>
          </cell>
          <cell r="D11">
            <v>20.6</v>
          </cell>
          <cell r="E11">
            <v>75.458333333333329</v>
          </cell>
          <cell r="F11">
            <v>95</v>
          </cell>
          <cell r="G11">
            <v>41</v>
          </cell>
          <cell r="H11">
            <v>10.08</v>
          </cell>
          <cell r="I11" t="str">
            <v>*</v>
          </cell>
          <cell r="J11">
            <v>33.840000000000003</v>
          </cell>
          <cell r="K11">
            <v>64.400000000000006</v>
          </cell>
        </row>
        <row r="12">
          <cell r="B12">
            <v>22.379166666666666</v>
          </cell>
          <cell r="C12">
            <v>30.6</v>
          </cell>
          <cell r="D12">
            <v>15.7</v>
          </cell>
          <cell r="E12">
            <v>64.5</v>
          </cell>
          <cell r="F12">
            <v>92</v>
          </cell>
          <cell r="G12">
            <v>34</v>
          </cell>
          <cell r="H12">
            <v>6.48</v>
          </cell>
          <cell r="I12" t="str">
            <v>*</v>
          </cell>
          <cell r="J12">
            <v>16.559999999999999</v>
          </cell>
          <cell r="K12">
            <v>0</v>
          </cell>
        </row>
        <row r="13">
          <cell r="B13">
            <v>22.829166666666666</v>
          </cell>
          <cell r="C13">
            <v>25.5</v>
          </cell>
          <cell r="D13">
            <v>20.9</v>
          </cell>
          <cell r="E13">
            <v>75.375</v>
          </cell>
          <cell r="F13">
            <v>84</v>
          </cell>
          <cell r="G13">
            <v>62</v>
          </cell>
          <cell r="H13">
            <v>11.520000000000001</v>
          </cell>
          <cell r="I13" t="str">
            <v>*</v>
          </cell>
          <cell r="J13">
            <v>26.64</v>
          </cell>
          <cell r="K13">
            <v>1.4000000000000001</v>
          </cell>
        </row>
        <row r="14">
          <cell r="B14">
            <v>24.345833333333335</v>
          </cell>
          <cell r="C14">
            <v>28.6</v>
          </cell>
          <cell r="D14">
            <v>21.4</v>
          </cell>
          <cell r="E14">
            <v>75.916666666666671</v>
          </cell>
          <cell r="F14">
            <v>92</v>
          </cell>
          <cell r="G14">
            <v>55</v>
          </cell>
          <cell r="H14">
            <v>9.7200000000000006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26.241666666666664</v>
          </cell>
          <cell r="C15">
            <v>33.200000000000003</v>
          </cell>
          <cell r="D15">
            <v>21.9</v>
          </cell>
          <cell r="E15">
            <v>67.083333333333329</v>
          </cell>
          <cell r="F15">
            <v>85</v>
          </cell>
          <cell r="G15">
            <v>34</v>
          </cell>
          <cell r="H15">
            <v>8.64</v>
          </cell>
          <cell r="I15" t="str">
            <v>*</v>
          </cell>
          <cell r="J15">
            <v>19.8</v>
          </cell>
          <cell r="K15">
            <v>0</v>
          </cell>
        </row>
        <row r="16">
          <cell r="B16">
            <v>24.441666666666666</v>
          </cell>
          <cell r="C16">
            <v>29.5</v>
          </cell>
          <cell r="D16">
            <v>21.4</v>
          </cell>
          <cell r="E16">
            <v>74.208333333333329</v>
          </cell>
          <cell r="F16">
            <v>94</v>
          </cell>
          <cell r="G16">
            <v>57</v>
          </cell>
          <cell r="H16">
            <v>10.8</v>
          </cell>
          <cell r="I16" t="str">
            <v>*</v>
          </cell>
          <cell r="J16">
            <v>23.759999999999998</v>
          </cell>
          <cell r="K16">
            <v>2</v>
          </cell>
        </row>
        <row r="17">
          <cell r="B17">
            <v>24.166666666666668</v>
          </cell>
          <cell r="C17">
            <v>29.1</v>
          </cell>
          <cell r="D17">
            <v>21</v>
          </cell>
          <cell r="E17">
            <v>78.291666666666671</v>
          </cell>
          <cell r="F17">
            <v>94</v>
          </cell>
          <cell r="G17">
            <v>52</v>
          </cell>
          <cell r="H17">
            <v>7.5600000000000005</v>
          </cell>
          <cell r="I17" t="str">
            <v>*</v>
          </cell>
          <cell r="J17">
            <v>21.240000000000002</v>
          </cell>
          <cell r="K17">
            <v>0.60000000000000009</v>
          </cell>
        </row>
        <row r="18">
          <cell r="B18">
            <v>26.195833333333329</v>
          </cell>
          <cell r="C18">
            <v>33.799999999999997</v>
          </cell>
          <cell r="D18">
            <v>21</v>
          </cell>
          <cell r="E18">
            <v>63.291666666666664</v>
          </cell>
          <cell r="F18">
            <v>88</v>
          </cell>
          <cell r="G18">
            <v>29</v>
          </cell>
          <cell r="H18">
            <v>9.7200000000000006</v>
          </cell>
          <cell r="I18" t="str">
            <v>*</v>
          </cell>
          <cell r="J18">
            <v>27.36</v>
          </cell>
          <cell r="K18">
            <v>0</v>
          </cell>
        </row>
        <row r="19">
          <cell r="B19">
            <v>26.183333333333337</v>
          </cell>
          <cell r="C19">
            <v>34.5</v>
          </cell>
          <cell r="D19">
            <v>19.399999999999999</v>
          </cell>
          <cell r="E19">
            <v>58</v>
          </cell>
          <cell r="F19">
            <v>79</v>
          </cell>
          <cell r="G19">
            <v>27</v>
          </cell>
          <cell r="H19">
            <v>8.2799999999999994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26.941666666666666</v>
          </cell>
          <cell r="C20">
            <v>34.6</v>
          </cell>
          <cell r="D20">
            <v>20.100000000000001</v>
          </cell>
          <cell r="E20">
            <v>57.625</v>
          </cell>
          <cell r="F20">
            <v>83</v>
          </cell>
          <cell r="G20">
            <v>30</v>
          </cell>
          <cell r="H20">
            <v>10.08</v>
          </cell>
          <cell r="I20" t="str">
            <v>*</v>
          </cell>
          <cell r="J20">
            <v>20.88</v>
          </cell>
          <cell r="K20">
            <v>0</v>
          </cell>
        </row>
        <row r="21">
          <cell r="B21">
            <v>27.670833333333334</v>
          </cell>
          <cell r="C21">
            <v>35.4</v>
          </cell>
          <cell r="D21">
            <v>21.2</v>
          </cell>
          <cell r="E21">
            <v>56.458333333333336</v>
          </cell>
          <cell r="F21">
            <v>84</v>
          </cell>
          <cell r="G21">
            <v>27</v>
          </cell>
          <cell r="H21">
            <v>5.7600000000000007</v>
          </cell>
          <cell r="I21" t="str">
            <v>*</v>
          </cell>
          <cell r="J21">
            <v>17.28</v>
          </cell>
          <cell r="K21">
            <v>0</v>
          </cell>
        </row>
        <row r="22">
          <cell r="B22">
            <v>24.166666666666668</v>
          </cell>
          <cell r="C22">
            <v>28.9</v>
          </cell>
          <cell r="D22">
            <v>21.5</v>
          </cell>
          <cell r="E22">
            <v>71</v>
          </cell>
          <cell r="F22">
            <v>84</v>
          </cell>
          <cell r="G22">
            <v>40</v>
          </cell>
          <cell r="H22">
            <v>12.24</v>
          </cell>
          <cell r="I22" t="str">
            <v>*</v>
          </cell>
          <cell r="J22">
            <v>36.36</v>
          </cell>
          <cell r="K22">
            <v>0.4</v>
          </cell>
        </row>
        <row r="23">
          <cell r="B23">
            <v>25.125</v>
          </cell>
          <cell r="C23">
            <v>32.799999999999997</v>
          </cell>
          <cell r="D23">
            <v>20.3</v>
          </cell>
          <cell r="E23">
            <v>70.416666666666671</v>
          </cell>
          <cell r="F23">
            <v>92</v>
          </cell>
          <cell r="G23">
            <v>36</v>
          </cell>
          <cell r="H23">
            <v>7.2</v>
          </cell>
          <cell r="I23" t="str">
            <v>*</v>
          </cell>
          <cell r="J23">
            <v>23.040000000000003</v>
          </cell>
          <cell r="K23">
            <v>2</v>
          </cell>
        </row>
        <row r="24">
          <cell r="B24">
            <v>24.708333333333325</v>
          </cell>
          <cell r="C24">
            <v>30.3</v>
          </cell>
          <cell r="D24">
            <v>21.3</v>
          </cell>
          <cell r="E24">
            <v>71.958333333333329</v>
          </cell>
          <cell r="F24">
            <v>87</v>
          </cell>
          <cell r="G24">
            <v>55</v>
          </cell>
          <cell r="H24">
            <v>15.840000000000002</v>
          </cell>
          <cell r="I24" t="str">
            <v>*</v>
          </cell>
          <cell r="J24">
            <v>44.28</v>
          </cell>
          <cell r="K24">
            <v>7.8000000000000007</v>
          </cell>
        </row>
        <row r="25">
          <cell r="B25">
            <v>23.645833333333329</v>
          </cell>
          <cell r="C25">
            <v>29.2</v>
          </cell>
          <cell r="D25">
            <v>20.399999999999999</v>
          </cell>
          <cell r="E25">
            <v>81.333333333333329</v>
          </cell>
          <cell r="F25">
            <v>95</v>
          </cell>
          <cell r="G25">
            <v>57</v>
          </cell>
          <cell r="H25">
            <v>11.16</v>
          </cell>
          <cell r="I25" t="str">
            <v>*</v>
          </cell>
          <cell r="J25">
            <v>37.440000000000005</v>
          </cell>
          <cell r="K25">
            <v>52</v>
          </cell>
        </row>
        <row r="26">
          <cell r="B26">
            <v>25.500000000000004</v>
          </cell>
          <cell r="C26">
            <v>32.700000000000003</v>
          </cell>
          <cell r="D26">
            <v>19.2</v>
          </cell>
          <cell r="E26">
            <v>67.875</v>
          </cell>
          <cell r="F26">
            <v>95</v>
          </cell>
          <cell r="G26">
            <v>29</v>
          </cell>
          <cell r="H26">
            <v>7.5600000000000005</v>
          </cell>
          <cell r="I26" t="str">
            <v>*</v>
          </cell>
          <cell r="J26">
            <v>37.440000000000005</v>
          </cell>
          <cell r="K26">
            <v>28</v>
          </cell>
        </row>
        <row r="27">
          <cell r="B27">
            <v>25.154166666666669</v>
          </cell>
          <cell r="C27">
            <v>32.9</v>
          </cell>
          <cell r="D27">
            <v>18.3</v>
          </cell>
          <cell r="E27">
            <v>61.833333333333336</v>
          </cell>
          <cell r="F27">
            <v>94</v>
          </cell>
          <cell r="G27">
            <v>30</v>
          </cell>
          <cell r="H27">
            <v>5.7600000000000007</v>
          </cell>
          <cell r="I27" t="str">
            <v>*</v>
          </cell>
          <cell r="J27">
            <v>16.2</v>
          </cell>
          <cell r="K27">
            <v>0</v>
          </cell>
        </row>
        <row r="28">
          <cell r="B28">
            <v>26.733333333333334</v>
          </cell>
          <cell r="C28">
            <v>35.5</v>
          </cell>
          <cell r="D28">
            <v>18.600000000000001</v>
          </cell>
          <cell r="E28">
            <v>51.041666666666664</v>
          </cell>
          <cell r="F28">
            <v>85</v>
          </cell>
          <cell r="G28">
            <v>22</v>
          </cell>
          <cell r="H28">
            <v>5.04</v>
          </cell>
          <cell r="I28" t="str">
            <v>*</v>
          </cell>
          <cell r="J28">
            <v>15.48</v>
          </cell>
          <cell r="K28">
            <v>0</v>
          </cell>
        </row>
        <row r="29">
          <cell r="B29">
            <v>26.695833333333329</v>
          </cell>
          <cell r="C29">
            <v>35.4</v>
          </cell>
          <cell r="D29">
            <v>18.8</v>
          </cell>
          <cell r="E29">
            <v>47.583333333333336</v>
          </cell>
          <cell r="F29">
            <v>75</v>
          </cell>
          <cell r="G29">
            <v>20</v>
          </cell>
          <cell r="H29">
            <v>7.2</v>
          </cell>
          <cell r="I29" t="str">
            <v>*</v>
          </cell>
          <cell r="J29">
            <v>19.079999999999998</v>
          </cell>
          <cell r="K29">
            <v>0</v>
          </cell>
        </row>
        <row r="30">
          <cell r="B30">
            <v>27.604166666666661</v>
          </cell>
          <cell r="C30">
            <v>36.4</v>
          </cell>
          <cell r="D30">
            <v>20.100000000000001</v>
          </cell>
          <cell r="E30">
            <v>43.875</v>
          </cell>
          <cell r="F30">
            <v>67</v>
          </cell>
          <cell r="G30">
            <v>20</v>
          </cell>
          <cell r="H30">
            <v>6.84</v>
          </cell>
          <cell r="I30" t="str">
            <v>*</v>
          </cell>
          <cell r="J30">
            <v>24.48</v>
          </cell>
          <cell r="K30">
            <v>0</v>
          </cell>
        </row>
        <row r="31">
          <cell r="B31">
            <v>24.454166666666676</v>
          </cell>
          <cell r="C31">
            <v>29</v>
          </cell>
          <cell r="D31">
            <v>19.899999999999999</v>
          </cell>
          <cell r="E31">
            <v>70.375</v>
          </cell>
          <cell r="F31">
            <v>93</v>
          </cell>
          <cell r="G31">
            <v>46</v>
          </cell>
          <cell r="H31">
            <v>11.879999999999999</v>
          </cell>
          <cell r="I31" t="str">
            <v>*</v>
          </cell>
          <cell r="J31">
            <v>55.080000000000005</v>
          </cell>
          <cell r="K31">
            <v>21.4</v>
          </cell>
        </row>
        <row r="32">
          <cell r="B32">
            <v>26.55</v>
          </cell>
          <cell r="C32">
            <v>34.700000000000003</v>
          </cell>
          <cell r="D32">
            <v>20.8</v>
          </cell>
          <cell r="E32">
            <v>66.583333333333329</v>
          </cell>
          <cell r="F32">
            <v>93</v>
          </cell>
          <cell r="G32">
            <v>34</v>
          </cell>
          <cell r="H32">
            <v>10.8</v>
          </cell>
          <cell r="I32" t="str">
            <v>*</v>
          </cell>
          <cell r="J32">
            <v>23.040000000000003</v>
          </cell>
          <cell r="K32">
            <v>0.2</v>
          </cell>
        </row>
        <row r="33">
          <cell r="B33">
            <v>28.495833333333334</v>
          </cell>
          <cell r="C33">
            <v>35.6</v>
          </cell>
          <cell r="D33">
            <v>23.7</v>
          </cell>
          <cell r="E33">
            <v>60.208333333333336</v>
          </cell>
          <cell r="F33">
            <v>80</v>
          </cell>
          <cell r="G33">
            <v>37</v>
          </cell>
          <cell r="H33">
            <v>16.559999999999999</v>
          </cell>
          <cell r="I33" t="str">
            <v>*</v>
          </cell>
          <cell r="J33">
            <v>44.28</v>
          </cell>
          <cell r="K33">
            <v>0</v>
          </cell>
        </row>
        <row r="34">
          <cell r="B34">
            <v>27.112500000000001</v>
          </cell>
          <cell r="C34">
            <v>34.9</v>
          </cell>
          <cell r="D34">
            <v>22.1</v>
          </cell>
          <cell r="E34">
            <v>65.583333333333329</v>
          </cell>
          <cell r="F34">
            <v>87</v>
          </cell>
          <cell r="G34">
            <v>35</v>
          </cell>
          <cell r="H34">
            <v>12.24</v>
          </cell>
          <cell r="I34" t="str">
            <v>*</v>
          </cell>
          <cell r="J34">
            <v>31.319999999999997</v>
          </cell>
          <cell r="K34">
            <v>0</v>
          </cell>
        </row>
        <row r="35">
          <cell r="B35">
            <v>27.358333333333334</v>
          </cell>
          <cell r="C35">
            <v>33.9</v>
          </cell>
          <cell r="D35">
            <v>22.5</v>
          </cell>
          <cell r="E35">
            <v>65.583333333333329</v>
          </cell>
          <cell r="F35">
            <v>93</v>
          </cell>
          <cell r="G35">
            <v>41</v>
          </cell>
          <cell r="H35">
            <v>20.52</v>
          </cell>
          <cell r="I35" t="str">
            <v>*</v>
          </cell>
          <cell r="J35">
            <v>56.519999999999996</v>
          </cell>
          <cell r="K35">
            <v>7.8</v>
          </cell>
        </row>
      </sheetData>
      <sheetData sheetId="10">
        <row r="5">
          <cell r="B5">
            <v>17.883333333333336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19.758333333333336</v>
          </cell>
          <cell r="C5">
            <v>25.3</v>
          </cell>
          <cell r="D5">
            <v>16.8</v>
          </cell>
          <cell r="E5">
            <v>86.291666666666671</v>
          </cell>
          <cell r="F5">
            <v>99</v>
          </cell>
          <cell r="G5">
            <v>65</v>
          </cell>
          <cell r="H5">
            <v>12.6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21.241666666666667</v>
          </cell>
          <cell r="C6">
            <v>27</v>
          </cell>
          <cell r="D6">
            <v>17.8</v>
          </cell>
          <cell r="E6">
            <v>78.583333333333329</v>
          </cell>
          <cell r="F6">
            <v>95</v>
          </cell>
          <cell r="G6">
            <v>57</v>
          </cell>
          <cell r="H6">
            <v>14.76</v>
          </cell>
          <cell r="I6" t="str">
            <v>*</v>
          </cell>
          <cell r="J6">
            <v>38.159999999999997</v>
          </cell>
          <cell r="K6">
            <v>0</v>
          </cell>
        </row>
        <row r="7">
          <cell r="B7">
            <v>21.208333333333332</v>
          </cell>
          <cell r="C7">
            <v>27</v>
          </cell>
          <cell r="D7">
            <v>15</v>
          </cell>
          <cell r="E7">
            <v>53.875</v>
          </cell>
          <cell r="F7">
            <v>75</v>
          </cell>
          <cell r="G7">
            <v>28</v>
          </cell>
          <cell r="H7">
            <v>11.520000000000001</v>
          </cell>
          <cell r="I7" t="str">
            <v>*</v>
          </cell>
          <cell r="J7">
            <v>25.2</v>
          </cell>
          <cell r="K7">
            <v>0</v>
          </cell>
        </row>
        <row r="8">
          <cell r="B8">
            <v>23.025000000000006</v>
          </cell>
          <cell r="C8">
            <v>30.8</v>
          </cell>
          <cell r="D8">
            <v>15.8</v>
          </cell>
          <cell r="E8">
            <v>44.708333333333336</v>
          </cell>
          <cell r="F8">
            <v>62</v>
          </cell>
          <cell r="G8">
            <v>19</v>
          </cell>
          <cell r="H8">
            <v>11.879999999999999</v>
          </cell>
          <cell r="I8" t="str">
            <v>*</v>
          </cell>
          <cell r="J8">
            <v>24.48</v>
          </cell>
          <cell r="K8">
            <v>0</v>
          </cell>
        </row>
        <row r="9">
          <cell r="B9">
            <v>20.045833333333331</v>
          </cell>
          <cell r="C9">
            <v>25.7</v>
          </cell>
          <cell r="D9">
            <v>18.3</v>
          </cell>
          <cell r="E9">
            <v>81.375</v>
          </cell>
          <cell r="F9">
            <v>99</v>
          </cell>
          <cell r="G9">
            <v>38</v>
          </cell>
          <cell r="H9">
            <v>23.759999999999998</v>
          </cell>
          <cell r="I9" t="str">
            <v>*</v>
          </cell>
          <cell r="J9">
            <v>61.2</v>
          </cell>
          <cell r="K9">
            <v>34.800000000000004</v>
          </cell>
        </row>
        <row r="10">
          <cell r="B10">
            <v>18.870833333333334</v>
          </cell>
          <cell r="C10">
            <v>25.5</v>
          </cell>
          <cell r="D10">
            <v>16.5</v>
          </cell>
          <cell r="E10">
            <v>90.625</v>
          </cell>
          <cell r="F10">
            <v>99</v>
          </cell>
          <cell r="G10">
            <v>66</v>
          </cell>
          <cell r="H10">
            <v>26.64</v>
          </cell>
          <cell r="I10" t="str">
            <v>*</v>
          </cell>
          <cell r="J10">
            <v>56.16</v>
          </cell>
          <cell r="K10">
            <v>49.600000000000009</v>
          </cell>
        </row>
        <row r="11">
          <cell r="B11">
            <v>16.95</v>
          </cell>
          <cell r="C11">
            <v>22.7</v>
          </cell>
          <cell r="D11">
            <v>12.8</v>
          </cell>
          <cell r="E11">
            <v>82.166666666666671</v>
          </cell>
          <cell r="F11">
            <v>99</v>
          </cell>
          <cell r="G11">
            <v>50</v>
          </cell>
          <cell r="H11">
            <v>16.920000000000002</v>
          </cell>
          <cell r="I11" t="str">
            <v>*</v>
          </cell>
          <cell r="J11">
            <v>36.36</v>
          </cell>
          <cell r="K11">
            <v>1.8</v>
          </cell>
        </row>
        <row r="12">
          <cell r="B12">
            <v>20.179166666666667</v>
          </cell>
          <cell r="C12">
            <v>29.8</v>
          </cell>
          <cell r="D12">
            <v>13.5</v>
          </cell>
          <cell r="E12">
            <v>62.25</v>
          </cell>
          <cell r="F12">
            <v>86</v>
          </cell>
          <cell r="G12">
            <v>33</v>
          </cell>
          <cell r="H12">
            <v>14.4</v>
          </cell>
          <cell r="I12" t="str">
            <v>*</v>
          </cell>
          <cell r="J12">
            <v>33.119999999999997</v>
          </cell>
          <cell r="K12">
            <v>0</v>
          </cell>
        </row>
        <row r="13">
          <cell r="B13">
            <v>19.608333333333338</v>
          </cell>
          <cell r="C13">
            <v>23.8</v>
          </cell>
          <cell r="D13">
            <v>15.8</v>
          </cell>
          <cell r="E13">
            <v>74.666666666666671</v>
          </cell>
          <cell r="F13">
            <v>99</v>
          </cell>
          <cell r="G13">
            <v>50</v>
          </cell>
          <cell r="H13">
            <v>15.48</v>
          </cell>
          <cell r="I13" t="str">
            <v>*</v>
          </cell>
          <cell r="J13">
            <v>64.44</v>
          </cell>
          <cell r="K13">
            <v>37.200000000000003</v>
          </cell>
        </row>
        <row r="14">
          <cell r="B14">
            <v>15.35</v>
          </cell>
          <cell r="C14">
            <v>18.2</v>
          </cell>
          <cell r="D14">
            <v>11.5</v>
          </cell>
          <cell r="E14">
            <v>83.416666666666671</v>
          </cell>
          <cell r="F14">
            <v>95</v>
          </cell>
          <cell r="G14">
            <v>66</v>
          </cell>
          <cell r="H14">
            <v>14.76</v>
          </cell>
          <cell r="I14" t="str">
            <v>*</v>
          </cell>
          <cell r="J14">
            <v>26.64</v>
          </cell>
          <cell r="K14">
            <v>0</v>
          </cell>
        </row>
        <row r="15">
          <cell r="B15">
            <v>14.987499999999997</v>
          </cell>
          <cell r="C15">
            <v>17.100000000000001</v>
          </cell>
          <cell r="D15">
            <v>13.8</v>
          </cell>
          <cell r="E15">
            <v>96.875</v>
          </cell>
          <cell r="F15">
            <v>99</v>
          </cell>
          <cell r="G15">
            <v>85</v>
          </cell>
          <cell r="H15">
            <v>12.24</v>
          </cell>
          <cell r="I15" t="str">
            <v>*</v>
          </cell>
          <cell r="J15">
            <v>25.92</v>
          </cell>
          <cell r="K15">
            <v>7.8</v>
          </cell>
        </row>
        <row r="16">
          <cell r="B16">
            <v>16.604166666666664</v>
          </cell>
          <cell r="C16">
            <v>21.5</v>
          </cell>
          <cell r="D16">
            <v>13.8</v>
          </cell>
          <cell r="E16">
            <v>94.375</v>
          </cell>
          <cell r="F16">
            <v>99</v>
          </cell>
          <cell r="G16">
            <v>80</v>
          </cell>
          <cell r="H16">
            <v>13.32</v>
          </cell>
          <cell r="I16" t="str">
            <v>*</v>
          </cell>
          <cell r="J16">
            <v>29.16</v>
          </cell>
          <cell r="K16">
            <v>6.6</v>
          </cell>
        </row>
        <row r="17">
          <cell r="B17">
            <v>20.145833333333332</v>
          </cell>
          <cell r="C17">
            <v>27.9</v>
          </cell>
          <cell r="D17">
            <v>16.600000000000001</v>
          </cell>
          <cell r="E17">
            <v>90.083333333333329</v>
          </cell>
          <cell r="F17">
            <v>99</v>
          </cell>
          <cell r="G17">
            <v>60</v>
          </cell>
          <cell r="H17">
            <v>15.120000000000001</v>
          </cell>
          <cell r="I17" t="str">
            <v>*</v>
          </cell>
          <cell r="J17">
            <v>45.36</v>
          </cell>
          <cell r="K17">
            <v>16.799999999999997</v>
          </cell>
        </row>
        <row r="18">
          <cell r="B18">
            <v>19.966666666666665</v>
          </cell>
          <cell r="C18">
            <v>25.9</v>
          </cell>
          <cell r="D18">
            <v>17.600000000000001</v>
          </cell>
          <cell r="E18">
            <v>93.125</v>
          </cell>
          <cell r="F18">
            <v>99</v>
          </cell>
          <cell r="G18">
            <v>70</v>
          </cell>
          <cell r="H18">
            <v>18.36</v>
          </cell>
          <cell r="I18" t="str">
            <v>*</v>
          </cell>
          <cell r="J18">
            <v>29.880000000000003</v>
          </cell>
          <cell r="K18">
            <v>17.399999999999999</v>
          </cell>
        </row>
        <row r="19">
          <cell r="B19">
            <v>20.729166666666668</v>
          </cell>
          <cell r="C19">
            <v>24.8</v>
          </cell>
          <cell r="D19">
            <v>18.5</v>
          </cell>
          <cell r="E19">
            <v>86.458333333333329</v>
          </cell>
          <cell r="F19">
            <v>99</v>
          </cell>
          <cell r="G19">
            <v>64</v>
          </cell>
          <cell r="H19">
            <v>24.12</v>
          </cell>
          <cell r="I19" t="str">
            <v>*</v>
          </cell>
          <cell r="J19">
            <v>40.32</v>
          </cell>
          <cell r="K19">
            <v>0</v>
          </cell>
        </row>
        <row r="20">
          <cell r="B20">
            <v>22.404166666666669</v>
          </cell>
          <cell r="C20">
            <v>30.1</v>
          </cell>
          <cell r="D20">
            <v>17.5</v>
          </cell>
          <cell r="E20">
            <v>77.583333333333329</v>
          </cell>
          <cell r="F20">
            <v>98</v>
          </cell>
          <cell r="G20">
            <v>49</v>
          </cell>
          <cell r="H20">
            <v>18</v>
          </cell>
          <cell r="I20" t="str">
            <v>*</v>
          </cell>
          <cell r="J20">
            <v>32.4</v>
          </cell>
          <cell r="K20">
            <v>0</v>
          </cell>
        </row>
        <row r="21">
          <cell r="B21">
            <v>22.770833333333339</v>
          </cell>
          <cell r="C21">
            <v>30.4</v>
          </cell>
          <cell r="D21">
            <v>18.8</v>
          </cell>
          <cell r="E21">
            <v>76.208333333333329</v>
          </cell>
          <cell r="F21">
            <v>95</v>
          </cell>
          <cell r="G21">
            <v>48</v>
          </cell>
          <cell r="H21">
            <v>19.079999999999998</v>
          </cell>
          <cell r="I21" t="str">
            <v>*</v>
          </cell>
          <cell r="J21">
            <v>39.6</v>
          </cell>
          <cell r="K21">
            <v>0</v>
          </cell>
        </row>
        <row r="22">
          <cell r="B22">
            <v>21.204166666666666</v>
          </cell>
          <cell r="C22">
            <v>26.9</v>
          </cell>
          <cell r="D22">
            <v>18.2</v>
          </cell>
          <cell r="E22">
            <v>86.75</v>
          </cell>
          <cell r="F22">
            <v>98</v>
          </cell>
          <cell r="G22">
            <v>63</v>
          </cell>
          <cell r="H22">
            <v>22.32</v>
          </cell>
          <cell r="I22" t="str">
            <v>*</v>
          </cell>
          <cell r="J22">
            <v>32.4</v>
          </cell>
          <cell r="K22">
            <v>2</v>
          </cell>
        </row>
        <row r="23">
          <cell r="B23">
            <v>23.641666666666666</v>
          </cell>
          <cell r="C23">
            <v>30.8</v>
          </cell>
          <cell r="D23">
            <v>18.8</v>
          </cell>
          <cell r="E23">
            <v>76.208333333333329</v>
          </cell>
          <cell r="F23">
            <v>99</v>
          </cell>
          <cell r="G23">
            <v>43</v>
          </cell>
          <cell r="H23">
            <v>12.6</v>
          </cell>
          <cell r="I23" t="str">
            <v>*</v>
          </cell>
          <cell r="J23">
            <v>25.2</v>
          </cell>
          <cell r="K23">
            <v>0</v>
          </cell>
        </row>
        <row r="24">
          <cell r="B24">
            <v>23.980902777777775</v>
          </cell>
          <cell r="C24">
            <v>30.8</v>
          </cell>
          <cell r="D24">
            <v>17.100000000000001</v>
          </cell>
          <cell r="E24">
            <v>73.550347222222214</v>
          </cell>
          <cell r="F24">
            <v>99</v>
          </cell>
          <cell r="G24">
            <v>43</v>
          </cell>
          <cell r="H24">
            <v>45.36</v>
          </cell>
          <cell r="I24" t="str">
            <v>*</v>
          </cell>
          <cell r="J24">
            <v>90.72</v>
          </cell>
          <cell r="K24">
            <v>26.8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21.083333333333332</v>
          </cell>
          <cell r="C5">
            <v>31</v>
          </cell>
          <cell r="D5">
            <v>16.100000000000001</v>
          </cell>
          <cell r="E5">
            <v>82.5</v>
          </cell>
          <cell r="F5">
            <v>100</v>
          </cell>
          <cell r="G5">
            <v>43</v>
          </cell>
          <cell r="H5">
            <v>21.6</v>
          </cell>
          <cell r="I5" t="str">
            <v>*</v>
          </cell>
          <cell r="J5">
            <v>28.8</v>
          </cell>
          <cell r="K5">
            <v>0</v>
          </cell>
        </row>
        <row r="6">
          <cell r="B6">
            <v>23.529166666666669</v>
          </cell>
          <cell r="C6">
            <v>32</v>
          </cell>
          <cell r="D6">
            <v>16.5</v>
          </cell>
          <cell r="E6">
            <v>72.708333333333329</v>
          </cell>
          <cell r="F6">
            <v>100</v>
          </cell>
          <cell r="G6">
            <v>37</v>
          </cell>
          <cell r="H6">
            <v>15.120000000000001</v>
          </cell>
          <cell r="I6" t="str">
            <v>*</v>
          </cell>
          <cell r="J6">
            <v>32.76</v>
          </cell>
          <cell r="K6">
            <v>0</v>
          </cell>
        </row>
        <row r="7">
          <cell r="B7">
            <v>24.625000000000004</v>
          </cell>
          <cell r="C7">
            <v>30.9</v>
          </cell>
          <cell r="D7">
            <v>18</v>
          </cell>
          <cell r="E7">
            <v>65.583333333333329</v>
          </cell>
          <cell r="F7">
            <v>94</v>
          </cell>
          <cell r="G7">
            <v>42</v>
          </cell>
          <cell r="H7">
            <v>17.28</v>
          </cell>
          <cell r="I7" t="str">
            <v>*</v>
          </cell>
          <cell r="J7">
            <v>34.92</v>
          </cell>
          <cell r="K7">
            <v>0</v>
          </cell>
        </row>
        <row r="8">
          <cell r="B8">
            <v>25.087500000000002</v>
          </cell>
          <cell r="C8">
            <v>32.6</v>
          </cell>
          <cell r="D8">
            <v>16.8</v>
          </cell>
          <cell r="E8">
            <v>58.541666666666664</v>
          </cell>
          <cell r="F8">
            <v>91</v>
          </cell>
          <cell r="G8">
            <v>37</v>
          </cell>
          <cell r="H8">
            <v>13.32</v>
          </cell>
          <cell r="I8" t="str">
            <v>*</v>
          </cell>
          <cell r="J8">
            <v>42.84</v>
          </cell>
          <cell r="K8">
            <v>0</v>
          </cell>
        </row>
        <row r="9">
          <cell r="B9">
            <v>25.387500000000003</v>
          </cell>
          <cell r="C9">
            <v>34</v>
          </cell>
          <cell r="D9">
            <v>19.2</v>
          </cell>
          <cell r="E9">
            <v>64.333333333333329</v>
          </cell>
          <cell r="F9">
            <v>91</v>
          </cell>
          <cell r="G9">
            <v>40</v>
          </cell>
          <cell r="H9">
            <v>44.64</v>
          </cell>
          <cell r="I9" t="str">
            <v>*</v>
          </cell>
          <cell r="J9">
            <v>72</v>
          </cell>
          <cell r="K9">
            <v>0</v>
          </cell>
        </row>
        <row r="10">
          <cell r="B10">
            <v>25.191666666666663</v>
          </cell>
          <cell r="C10">
            <v>33.1</v>
          </cell>
          <cell r="D10">
            <v>18.600000000000001</v>
          </cell>
          <cell r="E10">
            <v>70.291666666666671</v>
          </cell>
          <cell r="F10">
            <v>100</v>
          </cell>
          <cell r="G10">
            <v>40</v>
          </cell>
          <cell r="H10">
            <v>36</v>
          </cell>
          <cell r="I10" t="str">
            <v>*</v>
          </cell>
          <cell r="J10">
            <v>72.360000000000014</v>
          </cell>
          <cell r="K10">
            <v>0</v>
          </cell>
        </row>
        <row r="11">
          <cell r="B11">
            <v>20.704166666666669</v>
          </cell>
          <cell r="C11">
            <v>26.2</v>
          </cell>
          <cell r="D11">
            <v>17.8</v>
          </cell>
          <cell r="E11">
            <v>77.125</v>
          </cell>
          <cell r="F11">
            <v>100</v>
          </cell>
          <cell r="G11">
            <v>33</v>
          </cell>
          <cell r="H11">
            <v>16.2</v>
          </cell>
          <cell r="I11" t="str">
            <v>*</v>
          </cell>
          <cell r="J11">
            <v>32.04</v>
          </cell>
          <cell r="K11">
            <v>0</v>
          </cell>
        </row>
        <row r="12">
          <cell r="B12">
            <v>21.487500000000001</v>
          </cell>
          <cell r="C12">
            <v>30.9</v>
          </cell>
          <cell r="D12">
            <v>12.9</v>
          </cell>
          <cell r="E12">
            <v>68.333333333333329</v>
          </cell>
          <cell r="F12">
            <v>99</v>
          </cell>
          <cell r="G12">
            <v>28</v>
          </cell>
          <cell r="H12">
            <v>17.28</v>
          </cell>
          <cell r="I12" t="str">
            <v>*</v>
          </cell>
          <cell r="J12">
            <v>36</v>
          </cell>
          <cell r="K12">
            <v>0</v>
          </cell>
        </row>
        <row r="13">
          <cell r="B13">
            <v>22.691666666666666</v>
          </cell>
          <cell r="C13">
            <v>26.9</v>
          </cell>
          <cell r="D13">
            <v>20.6</v>
          </cell>
          <cell r="E13">
            <v>72.291666666666671</v>
          </cell>
          <cell r="F13">
            <v>87</v>
          </cell>
          <cell r="G13">
            <v>54</v>
          </cell>
          <cell r="H13">
            <v>25.56</v>
          </cell>
          <cell r="I13" t="str">
            <v>*</v>
          </cell>
          <cell r="J13">
            <v>39.96</v>
          </cell>
          <cell r="K13">
            <v>0</v>
          </cell>
        </row>
        <row r="14">
          <cell r="B14">
            <v>22.212500000000002</v>
          </cell>
          <cell r="C14">
            <v>28</v>
          </cell>
          <cell r="D14">
            <v>17.899999999999999</v>
          </cell>
          <cell r="E14">
            <v>81.625</v>
          </cell>
          <cell r="F14">
            <v>100</v>
          </cell>
          <cell r="G14">
            <v>56</v>
          </cell>
          <cell r="H14">
            <v>18.720000000000002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21.062500000000004</v>
          </cell>
          <cell r="C15">
            <v>24.7</v>
          </cell>
          <cell r="D15">
            <v>19.2</v>
          </cell>
          <cell r="E15">
            <v>87.375</v>
          </cell>
          <cell r="F15">
            <v>97</v>
          </cell>
          <cell r="G15">
            <v>63</v>
          </cell>
          <cell r="H15">
            <v>27</v>
          </cell>
          <cell r="I15" t="str">
            <v>*</v>
          </cell>
          <cell r="J15">
            <v>47.16</v>
          </cell>
          <cell r="K15">
            <v>0</v>
          </cell>
        </row>
        <row r="16">
          <cell r="B16">
            <v>20.975000000000001</v>
          </cell>
          <cell r="C16">
            <v>25.7</v>
          </cell>
          <cell r="D16">
            <v>18.3</v>
          </cell>
          <cell r="E16">
            <v>88.791666666666671</v>
          </cell>
          <cell r="F16">
            <v>100</v>
          </cell>
          <cell r="G16">
            <v>65</v>
          </cell>
          <cell r="H16">
            <v>20.88</v>
          </cell>
          <cell r="I16" t="str">
            <v>*</v>
          </cell>
          <cell r="J16">
            <v>38.519999999999996</v>
          </cell>
          <cell r="K16">
            <v>0.2</v>
          </cell>
        </row>
        <row r="17">
          <cell r="B17">
            <v>21.924999999999997</v>
          </cell>
          <cell r="C17">
            <v>28.6</v>
          </cell>
          <cell r="D17">
            <v>18.7</v>
          </cell>
          <cell r="E17">
            <v>84.625</v>
          </cell>
          <cell r="F17">
            <v>100</v>
          </cell>
          <cell r="G17">
            <v>50</v>
          </cell>
          <cell r="H17">
            <v>22.32</v>
          </cell>
          <cell r="I17" t="str">
            <v>*</v>
          </cell>
          <cell r="J17">
            <v>40.680000000000007</v>
          </cell>
          <cell r="K17">
            <v>0</v>
          </cell>
        </row>
        <row r="18">
          <cell r="B18">
            <v>23.0625</v>
          </cell>
          <cell r="C18">
            <v>30.2</v>
          </cell>
          <cell r="D18">
            <v>19.3</v>
          </cell>
          <cell r="E18">
            <v>81.125</v>
          </cell>
          <cell r="F18">
            <v>100</v>
          </cell>
          <cell r="G18">
            <v>46</v>
          </cell>
          <cell r="H18">
            <v>24.48</v>
          </cell>
          <cell r="I18" t="str">
            <v>*</v>
          </cell>
          <cell r="J18">
            <v>37.080000000000005</v>
          </cell>
          <cell r="K18">
            <v>0</v>
          </cell>
        </row>
        <row r="19">
          <cell r="B19">
            <v>22.920833333333334</v>
          </cell>
          <cell r="C19">
            <v>31.7</v>
          </cell>
          <cell r="D19">
            <v>18.100000000000001</v>
          </cell>
          <cell r="E19">
            <v>76.416666666666671</v>
          </cell>
          <cell r="F19">
            <v>99</v>
          </cell>
          <cell r="G19">
            <v>43</v>
          </cell>
          <cell r="H19">
            <v>30.240000000000002</v>
          </cell>
          <cell r="I19" t="str">
            <v>*</v>
          </cell>
          <cell r="J19">
            <v>50.4</v>
          </cell>
          <cell r="K19">
            <v>0</v>
          </cell>
        </row>
        <row r="20">
          <cell r="B20">
            <v>24.904166666666669</v>
          </cell>
          <cell r="C20">
            <v>35</v>
          </cell>
          <cell r="D20">
            <v>18.600000000000001</v>
          </cell>
          <cell r="E20">
            <v>69.916666666666671</v>
          </cell>
          <cell r="F20">
            <v>99</v>
          </cell>
          <cell r="G20">
            <v>28</v>
          </cell>
          <cell r="H20">
            <v>24.48</v>
          </cell>
          <cell r="I20" t="str">
            <v>*</v>
          </cell>
          <cell r="J20">
            <v>35.64</v>
          </cell>
          <cell r="K20">
            <v>0</v>
          </cell>
        </row>
        <row r="21">
          <cell r="B21">
            <v>25.804166666666671</v>
          </cell>
          <cell r="C21">
            <v>35</v>
          </cell>
          <cell r="D21">
            <v>19.100000000000001</v>
          </cell>
          <cell r="E21">
            <v>66.416666666666671</v>
          </cell>
          <cell r="F21">
            <v>96</v>
          </cell>
          <cell r="G21">
            <v>31</v>
          </cell>
          <cell r="H21">
            <v>21.6</v>
          </cell>
          <cell r="I21" t="str">
            <v>*</v>
          </cell>
          <cell r="J21">
            <v>41.04</v>
          </cell>
          <cell r="K21">
            <v>0</v>
          </cell>
        </row>
        <row r="22">
          <cell r="B22">
            <v>21.024999999999999</v>
          </cell>
          <cell r="C22">
            <v>28.9</v>
          </cell>
          <cell r="D22">
            <v>18.899999999999999</v>
          </cell>
          <cell r="E22">
            <v>87.416666666666671</v>
          </cell>
          <cell r="F22">
            <v>100</v>
          </cell>
          <cell r="G22">
            <v>56</v>
          </cell>
          <cell r="H22">
            <v>31.319999999999997</v>
          </cell>
          <cell r="I22" t="str">
            <v>*</v>
          </cell>
          <cell r="J22">
            <v>48.6</v>
          </cell>
          <cell r="K22">
            <v>0</v>
          </cell>
        </row>
        <row r="23">
          <cell r="B23">
            <v>23.583333333333329</v>
          </cell>
          <cell r="C23">
            <v>30.8</v>
          </cell>
          <cell r="D23">
            <v>18.600000000000001</v>
          </cell>
          <cell r="E23">
            <v>77.833333333333329</v>
          </cell>
          <cell r="F23">
            <v>98</v>
          </cell>
          <cell r="G23">
            <v>47</v>
          </cell>
          <cell r="H23">
            <v>22.32</v>
          </cell>
          <cell r="I23" t="str">
            <v>*</v>
          </cell>
          <cell r="J23">
            <v>36</v>
          </cell>
          <cell r="K23">
            <v>0</v>
          </cell>
        </row>
        <row r="24">
          <cell r="B24">
            <v>25.412500000000005</v>
          </cell>
          <cell r="C24">
            <v>32.799999999999997</v>
          </cell>
          <cell r="D24">
            <v>19.2</v>
          </cell>
          <cell r="E24">
            <v>74.041666666666671</v>
          </cell>
          <cell r="F24">
            <v>98</v>
          </cell>
          <cell r="G24">
            <v>44</v>
          </cell>
          <cell r="H24">
            <v>25.92</v>
          </cell>
          <cell r="I24" t="str">
            <v>*</v>
          </cell>
          <cell r="J24">
            <v>43.56</v>
          </cell>
          <cell r="K24">
            <v>0</v>
          </cell>
        </row>
        <row r="25">
          <cell r="B25">
            <v>22.320833333333329</v>
          </cell>
          <cell r="C25">
            <v>27.2</v>
          </cell>
          <cell r="D25">
            <v>18.899999999999999</v>
          </cell>
          <cell r="E25">
            <v>89.125</v>
          </cell>
          <cell r="F25">
            <v>100</v>
          </cell>
          <cell r="G25">
            <v>68</v>
          </cell>
          <cell r="H25">
            <v>24.840000000000003</v>
          </cell>
          <cell r="I25" t="str">
            <v>*</v>
          </cell>
          <cell r="J25">
            <v>54.36</v>
          </cell>
          <cell r="K25">
            <v>0</v>
          </cell>
        </row>
        <row r="26">
          <cell r="B26">
            <v>23.345833333333328</v>
          </cell>
          <cell r="C26">
            <v>29.7</v>
          </cell>
          <cell r="D26">
            <v>17.899999999999999</v>
          </cell>
          <cell r="E26">
            <v>73.875</v>
          </cell>
          <cell r="F26">
            <v>100</v>
          </cell>
          <cell r="G26">
            <v>41</v>
          </cell>
          <cell r="H26">
            <v>21.240000000000002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22.929166666666664</v>
          </cell>
          <cell r="C27">
            <v>31.3</v>
          </cell>
          <cell r="D27">
            <v>15.6</v>
          </cell>
          <cell r="E27">
            <v>67.458333333333329</v>
          </cell>
          <cell r="F27">
            <v>98</v>
          </cell>
          <cell r="G27">
            <v>35</v>
          </cell>
          <cell r="H27">
            <v>18.36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24.191666666666666</v>
          </cell>
          <cell r="C28">
            <v>34.1</v>
          </cell>
          <cell r="D28">
            <v>15.2</v>
          </cell>
          <cell r="E28">
            <v>62</v>
          </cell>
          <cell r="F28">
            <v>95</v>
          </cell>
          <cell r="G28">
            <v>29</v>
          </cell>
          <cell r="H28">
            <v>16.920000000000002</v>
          </cell>
          <cell r="I28" t="str">
            <v>*</v>
          </cell>
          <cell r="J28">
            <v>31.319999999999997</v>
          </cell>
          <cell r="K28">
            <v>0</v>
          </cell>
        </row>
        <row r="29">
          <cell r="B29">
            <v>25.266666666666666</v>
          </cell>
          <cell r="C29">
            <v>35.1</v>
          </cell>
          <cell r="D29">
            <v>15.3</v>
          </cell>
          <cell r="E29">
            <v>55.916666666666664</v>
          </cell>
          <cell r="F29">
            <v>95</v>
          </cell>
          <cell r="G29">
            <v>25</v>
          </cell>
          <cell r="H29">
            <v>21.96</v>
          </cell>
          <cell r="I29" t="str">
            <v>*</v>
          </cell>
          <cell r="J29">
            <v>38.880000000000003</v>
          </cell>
          <cell r="K29">
            <v>0</v>
          </cell>
        </row>
        <row r="30">
          <cell r="B30">
            <v>25.904166666666669</v>
          </cell>
          <cell r="C30">
            <v>34.700000000000003</v>
          </cell>
          <cell r="D30">
            <v>18.399999999999999</v>
          </cell>
          <cell r="E30">
            <v>55</v>
          </cell>
          <cell r="F30">
            <v>84</v>
          </cell>
          <cell r="G30">
            <v>29</v>
          </cell>
          <cell r="H30">
            <v>24.840000000000003</v>
          </cell>
          <cell r="I30" t="str">
            <v>*</v>
          </cell>
          <cell r="J30">
            <v>41.4</v>
          </cell>
          <cell r="K30">
            <v>0</v>
          </cell>
        </row>
        <row r="31">
          <cell r="B31">
            <v>22.850000000000005</v>
          </cell>
          <cell r="C31">
            <v>27.3</v>
          </cell>
          <cell r="D31">
            <v>19.399999999999999</v>
          </cell>
          <cell r="E31">
            <v>79.416666666666671</v>
          </cell>
          <cell r="F31">
            <v>94</v>
          </cell>
          <cell r="G31">
            <v>63</v>
          </cell>
          <cell r="H31">
            <v>39.24</v>
          </cell>
          <cell r="I31" t="str">
            <v>*</v>
          </cell>
          <cell r="J31">
            <v>60.12</v>
          </cell>
          <cell r="K31">
            <v>0</v>
          </cell>
        </row>
        <row r="32">
          <cell r="B32">
            <v>23.775000000000002</v>
          </cell>
          <cell r="C32">
            <v>33.200000000000003</v>
          </cell>
          <cell r="D32">
            <v>18.100000000000001</v>
          </cell>
          <cell r="E32">
            <v>80.041666666666671</v>
          </cell>
          <cell r="F32">
            <v>100</v>
          </cell>
          <cell r="G32">
            <v>44</v>
          </cell>
          <cell r="H32">
            <v>23.400000000000002</v>
          </cell>
          <cell r="I32" t="str">
            <v>*</v>
          </cell>
          <cell r="J32">
            <v>41.4</v>
          </cell>
          <cell r="K32">
            <v>0</v>
          </cell>
        </row>
        <row r="33">
          <cell r="B33">
            <v>25.754166666666666</v>
          </cell>
          <cell r="C33">
            <v>32</v>
          </cell>
          <cell r="D33">
            <v>20.8</v>
          </cell>
          <cell r="E33">
            <v>69.916666666666671</v>
          </cell>
          <cell r="F33">
            <v>95</v>
          </cell>
          <cell r="G33">
            <v>46</v>
          </cell>
          <cell r="H33">
            <v>23.040000000000003</v>
          </cell>
          <cell r="I33" t="str">
            <v>*</v>
          </cell>
          <cell r="J33">
            <v>38.159999999999997</v>
          </cell>
          <cell r="K33">
            <v>0</v>
          </cell>
        </row>
        <row r="34">
          <cell r="B34">
            <v>26.145833333333332</v>
          </cell>
          <cell r="C34">
            <v>31.7</v>
          </cell>
          <cell r="D34">
            <v>22</v>
          </cell>
          <cell r="E34">
            <v>72.125</v>
          </cell>
          <cell r="F34">
            <v>92</v>
          </cell>
          <cell r="G34">
            <v>49</v>
          </cell>
          <cell r="H34">
            <v>27.36</v>
          </cell>
          <cell r="I34" t="str">
            <v>*</v>
          </cell>
          <cell r="J34">
            <v>46.800000000000004</v>
          </cell>
          <cell r="K34">
            <v>0</v>
          </cell>
        </row>
        <row r="35">
          <cell r="B35">
            <v>23.662500000000005</v>
          </cell>
          <cell r="C35">
            <v>29</v>
          </cell>
          <cell r="D35">
            <v>16.100000000000001</v>
          </cell>
          <cell r="E35">
            <v>80.208333333333329</v>
          </cell>
          <cell r="F35">
            <v>99</v>
          </cell>
          <cell r="G35">
            <v>61</v>
          </cell>
          <cell r="H35">
            <v>24.12</v>
          </cell>
          <cell r="I35" t="str">
            <v>*</v>
          </cell>
          <cell r="J35">
            <v>46.440000000000005</v>
          </cell>
          <cell r="K35">
            <v>0</v>
          </cell>
        </row>
      </sheetData>
      <sheetData sheetId="10">
        <row r="5">
          <cell r="B5">
            <v>14.279166666666667</v>
          </cell>
        </row>
      </sheetData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21.695833333333329</v>
          </cell>
          <cell r="C5">
            <v>29.2</v>
          </cell>
          <cell r="D5">
            <v>16.3</v>
          </cell>
          <cell r="E5" t="str">
            <v>*</v>
          </cell>
          <cell r="F5" t="str">
            <v>*</v>
          </cell>
          <cell r="G5" t="str">
            <v>*</v>
          </cell>
          <cell r="H5">
            <v>16.920000000000002</v>
          </cell>
          <cell r="I5" t="str">
            <v>*</v>
          </cell>
          <cell r="J5">
            <v>25.56</v>
          </cell>
          <cell r="K5">
            <v>0</v>
          </cell>
        </row>
        <row r="6">
          <cell r="B6">
            <v>24.429166666666664</v>
          </cell>
          <cell r="C6">
            <v>31.1</v>
          </cell>
          <cell r="D6">
            <v>19.8</v>
          </cell>
          <cell r="E6">
            <v>64.208333333333329</v>
          </cell>
          <cell r="F6">
            <v>83</v>
          </cell>
          <cell r="G6">
            <v>40</v>
          </cell>
          <cell r="H6">
            <v>12.24</v>
          </cell>
          <cell r="I6" t="str">
            <v>*</v>
          </cell>
          <cell r="J6">
            <v>21.96</v>
          </cell>
          <cell r="K6">
            <v>0</v>
          </cell>
        </row>
        <row r="7">
          <cell r="B7">
            <v>24.804166666666671</v>
          </cell>
          <cell r="C7">
            <v>31</v>
          </cell>
          <cell r="D7">
            <v>20.100000000000001</v>
          </cell>
          <cell r="E7">
            <v>61.083333333333336</v>
          </cell>
          <cell r="F7">
            <v>85</v>
          </cell>
          <cell r="G7">
            <v>42</v>
          </cell>
          <cell r="H7">
            <v>16.2</v>
          </cell>
          <cell r="I7" t="str">
            <v>*</v>
          </cell>
          <cell r="J7">
            <v>25.2</v>
          </cell>
          <cell r="K7">
            <v>0</v>
          </cell>
        </row>
        <row r="8">
          <cell r="B8">
            <v>24.691666666666666</v>
          </cell>
          <cell r="C8">
            <v>31.1</v>
          </cell>
          <cell r="D8">
            <v>20.3</v>
          </cell>
          <cell r="E8" t="str">
            <v>*</v>
          </cell>
          <cell r="F8" t="str">
            <v>*</v>
          </cell>
          <cell r="G8" t="str">
            <v>*</v>
          </cell>
          <cell r="H8">
            <v>15.840000000000002</v>
          </cell>
          <cell r="I8" t="str">
            <v>*</v>
          </cell>
          <cell r="J8">
            <v>26.64</v>
          </cell>
          <cell r="K8">
            <v>0</v>
          </cell>
        </row>
        <row r="9">
          <cell r="B9">
            <v>25.366666666666664</v>
          </cell>
          <cell r="C9">
            <v>33.1</v>
          </cell>
          <cell r="D9">
            <v>21.3</v>
          </cell>
          <cell r="E9">
            <v>63.347826086956523</v>
          </cell>
          <cell r="F9">
            <v>100</v>
          </cell>
          <cell r="G9">
            <v>39</v>
          </cell>
          <cell r="H9">
            <v>21.6</v>
          </cell>
          <cell r="I9" t="str">
            <v>*</v>
          </cell>
          <cell r="J9">
            <v>61.2</v>
          </cell>
          <cell r="K9">
            <v>1.2</v>
          </cell>
        </row>
        <row r="10">
          <cell r="B10">
            <v>23.837500000000002</v>
          </cell>
          <cell r="C10">
            <v>33.700000000000003</v>
          </cell>
          <cell r="D10">
            <v>20.399999999999999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25.92</v>
          </cell>
          <cell r="I10" t="str">
            <v>*</v>
          </cell>
          <cell r="J10">
            <v>54.36</v>
          </cell>
          <cell r="K10">
            <v>18.600000000000001</v>
          </cell>
        </row>
        <row r="11">
          <cell r="B11">
            <v>20.362500000000001</v>
          </cell>
          <cell r="C11">
            <v>23.5</v>
          </cell>
          <cell r="D11">
            <v>18.3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23.759999999999998</v>
          </cell>
          <cell r="I11" t="str">
            <v>*</v>
          </cell>
          <cell r="J11">
            <v>42.84</v>
          </cell>
          <cell r="K11">
            <v>4.2</v>
          </cell>
        </row>
        <row r="12">
          <cell r="B12">
            <v>21.237500000000001</v>
          </cell>
          <cell r="C12">
            <v>28.8</v>
          </cell>
          <cell r="D12">
            <v>15.5</v>
          </cell>
          <cell r="E12">
            <v>61.81818181818182</v>
          </cell>
          <cell r="F12">
            <v>100</v>
          </cell>
          <cell r="G12">
            <v>38</v>
          </cell>
          <cell r="H12">
            <v>14.4</v>
          </cell>
          <cell r="I12" t="str">
            <v>*</v>
          </cell>
          <cell r="J12">
            <v>22.68</v>
          </cell>
          <cell r="K12">
            <v>0</v>
          </cell>
        </row>
        <row r="13">
          <cell r="B13">
            <v>22.912499999999998</v>
          </cell>
          <cell r="C13">
            <v>28.6</v>
          </cell>
          <cell r="D13">
            <v>19.5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26.28</v>
          </cell>
          <cell r="I13" t="str">
            <v>*</v>
          </cell>
          <cell r="J13">
            <v>46.800000000000004</v>
          </cell>
          <cell r="K13">
            <v>1.2000000000000002</v>
          </cell>
        </row>
        <row r="14">
          <cell r="B14">
            <v>23.154166666666665</v>
          </cell>
          <cell r="C14">
            <v>28.6</v>
          </cell>
          <cell r="D14">
            <v>19.8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18</v>
          </cell>
          <cell r="I14" t="str">
            <v>*</v>
          </cell>
          <cell r="J14">
            <v>32.4</v>
          </cell>
          <cell r="K14">
            <v>0</v>
          </cell>
        </row>
        <row r="15">
          <cell r="B15">
            <v>24.899999999999995</v>
          </cell>
          <cell r="C15">
            <v>31.8</v>
          </cell>
          <cell r="D15">
            <v>20.8</v>
          </cell>
          <cell r="E15">
            <v>66.590909090909093</v>
          </cell>
          <cell r="F15">
            <v>100</v>
          </cell>
          <cell r="G15">
            <v>37</v>
          </cell>
          <cell r="H15">
            <v>18</v>
          </cell>
          <cell r="I15" t="str">
            <v>*</v>
          </cell>
          <cell r="J15">
            <v>30.96</v>
          </cell>
          <cell r="K15">
            <v>0</v>
          </cell>
        </row>
        <row r="16">
          <cell r="B16">
            <v>21.574999999999999</v>
          </cell>
          <cell r="C16">
            <v>27.3</v>
          </cell>
          <cell r="D16">
            <v>19.100000000000001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16.920000000000002</v>
          </cell>
          <cell r="I16" t="str">
            <v>*</v>
          </cell>
          <cell r="J16">
            <v>32.4</v>
          </cell>
          <cell r="K16">
            <v>51.599999999999994</v>
          </cell>
        </row>
        <row r="17">
          <cell r="B17">
            <v>22.583333333333332</v>
          </cell>
          <cell r="C17">
            <v>26.8</v>
          </cell>
          <cell r="D17">
            <v>19.5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15.48</v>
          </cell>
          <cell r="I17" t="str">
            <v>*</v>
          </cell>
          <cell r="J17">
            <v>26.64</v>
          </cell>
          <cell r="K17">
            <v>0.4</v>
          </cell>
        </row>
        <row r="18">
          <cell r="B18">
            <v>22.466666666666669</v>
          </cell>
          <cell r="C18">
            <v>25.1</v>
          </cell>
          <cell r="D18">
            <v>20.9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18.36</v>
          </cell>
          <cell r="I18" t="str">
            <v>*</v>
          </cell>
          <cell r="J18">
            <v>33.840000000000003</v>
          </cell>
          <cell r="K18">
            <v>1.2000000000000002</v>
          </cell>
        </row>
        <row r="19">
          <cell r="B19">
            <v>22.012500000000003</v>
          </cell>
          <cell r="C19">
            <v>25.8</v>
          </cell>
          <cell r="D19">
            <v>18.399999999999999</v>
          </cell>
          <cell r="E19">
            <v>72.666666666666671</v>
          </cell>
          <cell r="F19">
            <v>85</v>
          </cell>
          <cell r="G19">
            <v>61</v>
          </cell>
          <cell r="H19">
            <v>24.48</v>
          </cell>
          <cell r="I19" t="str">
            <v>*</v>
          </cell>
          <cell r="J19">
            <v>37.440000000000005</v>
          </cell>
          <cell r="K19">
            <v>0</v>
          </cell>
        </row>
        <row r="20">
          <cell r="B20">
            <v>24.066666666666666</v>
          </cell>
          <cell r="C20">
            <v>31.1</v>
          </cell>
          <cell r="D20">
            <v>19.600000000000001</v>
          </cell>
          <cell r="E20">
            <v>66.541666666666671</v>
          </cell>
          <cell r="F20">
            <v>85</v>
          </cell>
          <cell r="G20">
            <v>41</v>
          </cell>
          <cell r="H20">
            <v>26.64</v>
          </cell>
          <cell r="I20" t="str">
            <v>*</v>
          </cell>
          <cell r="J20">
            <v>39.96</v>
          </cell>
          <cell r="K20">
            <v>0</v>
          </cell>
        </row>
        <row r="21">
          <cell r="B21">
            <v>25.983333333333338</v>
          </cell>
          <cell r="C21">
            <v>32.700000000000003</v>
          </cell>
          <cell r="D21">
            <v>20.8</v>
          </cell>
          <cell r="E21">
            <v>61.583333333333336</v>
          </cell>
          <cell r="F21">
            <v>81</v>
          </cell>
          <cell r="G21">
            <v>40</v>
          </cell>
          <cell r="H21">
            <v>17.28</v>
          </cell>
          <cell r="I21" t="str">
            <v>*</v>
          </cell>
          <cell r="J21">
            <v>30.6</v>
          </cell>
          <cell r="K21">
            <v>0</v>
          </cell>
        </row>
        <row r="22">
          <cell r="B22">
            <v>22.483333333333331</v>
          </cell>
          <cell r="C22">
            <v>28.2</v>
          </cell>
          <cell r="D22">
            <v>19.7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24.12</v>
          </cell>
          <cell r="I22" t="str">
            <v>*</v>
          </cell>
          <cell r="J22">
            <v>42.480000000000004</v>
          </cell>
          <cell r="K22">
            <v>17.399999999999999</v>
          </cell>
        </row>
        <row r="23">
          <cell r="B23">
            <v>24.237500000000001</v>
          </cell>
          <cell r="C23">
            <v>30</v>
          </cell>
          <cell r="D23">
            <v>20.399999999999999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15.840000000000002</v>
          </cell>
          <cell r="I23" t="str">
            <v>*</v>
          </cell>
          <cell r="J23">
            <v>32.04</v>
          </cell>
          <cell r="K23">
            <v>1</v>
          </cell>
        </row>
        <row r="24">
          <cell r="B24">
            <v>24.158333333333335</v>
          </cell>
          <cell r="C24">
            <v>28.6</v>
          </cell>
          <cell r="D24">
            <v>18.8</v>
          </cell>
          <cell r="E24">
            <v>72.045454545454547</v>
          </cell>
          <cell r="F24">
            <v>100</v>
          </cell>
          <cell r="G24">
            <v>56</v>
          </cell>
          <cell r="H24">
            <v>20.88</v>
          </cell>
          <cell r="I24" t="str">
            <v>*</v>
          </cell>
          <cell r="J24">
            <v>71.64</v>
          </cell>
          <cell r="K24">
            <v>6.1999999999999993</v>
          </cell>
        </row>
        <row r="25">
          <cell r="B25">
            <v>23.741666666666671</v>
          </cell>
          <cell r="C25">
            <v>30.9</v>
          </cell>
          <cell r="D25">
            <v>19.7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28.44</v>
          </cell>
          <cell r="I25" t="str">
            <v>*</v>
          </cell>
          <cell r="J25">
            <v>71.64</v>
          </cell>
          <cell r="K25">
            <v>14.8</v>
          </cell>
        </row>
        <row r="26">
          <cell r="B26">
            <v>23.866666666666664</v>
          </cell>
          <cell r="C26">
            <v>30.3</v>
          </cell>
          <cell r="D26">
            <v>18.5</v>
          </cell>
          <cell r="E26">
            <v>61</v>
          </cell>
          <cell r="F26">
            <v>82</v>
          </cell>
          <cell r="G26">
            <v>36</v>
          </cell>
          <cell r="H26">
            <v>15.120000000000001</v>
          </cell>
          <cell r="I26" t="str">
            <v>*</v>
          </cell>
          <cell r="J26">
            <v>25.56</v>
          </cell>
          <cell r="K26">
            <v>0</v>
          </cell>
        </row>
        <row r="27">
          <cell r="B27">
            <v>24.020833333333339</v>
          </cell>
          <cell r="C27">
            <v>30.8</v>
          </cell>
          <cell r="D27">
            <v>19.399999999999999</v>
          </cell>
          <cell r="E27">
            <v>58.916666666666664</v>
          </cell>
          <cell r="F27">
            <v>84</v>
          </cell>
          <cell r="G27">
            <v>33</v>
          </cell>
          <cell r="H27">
            <v>21.6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25.787499999999998</v>
          </cell>
          <cell r="C28">
            <v>31.9</v>
          </cell>
          <cell r="D28">
            <v>19.3</v>
          </cell>
          <cell r="E28">
            <v>49.695652173913047</v>
          </cell>
          <cell r="F28">
            <v>85</v>
          </cell>
          <cell r="G28">
            <v>22</v>
          </cell>
          <cell r="H28">
            <v>15.120000000000001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25.775000000000002</v>
          </cell>
          <cell r="C29">
            <v>32.299999999999997</v>
          </cell>
          <cell r="D29">
            <v>20.3</v>
          </cell>
          <cell r="E29">
            <v>47.875</v>
          </cell>
          <cell r="F29">
            <v>84</v>
          </cell>
          <cell r="G29">
            <v>22</v>
          </cell>
          <cell r="H29">
            <v>25.2</v>
          </cell>
          <cell r="I29" t="str">
            <v>*</v>
          </cell>
          <cell r="J29">
            <v>38.519999999999996</v>
          </cell>
          <cell r="K29">
            <v>0</v>
          </cell>
        </row>
        <row r="30">
          <cell r="B30">
            <v>26.166666666666661</v>
          </cell>
          <cell r="C30">
            <v>33.200000000000003</v>
          </cell>
          <cell r="D30">
            <v>19.5</v>
          </cell>
          <cell r="E30">
            <v>45.333333333333336</v>
          </cell>
          <cell r="F30">
            <v>69</v>
          </cell>
          <cell r="G30">
            <v>26</v>
          </cell>
          <cell r="H30">
            <v>23.759999999999998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24.420833333333338</v>
          </cell>
          <cell r="C31">
            <v>28.5</v>
          </cell>
          <cell r="D31">
            <v>19.5</v>
          </cell>
          <cell r="E31">
            <v>65.227272727272734</v>
          </cell>
          <cell r="F31">
            <v>100</v>
          </cell>
          <cell r="G31">
            <v>41</v>
          </cell>
          <cell r="H31">
            <v>21.240000000000002</v>
          </cell>
          <cell r="I31" t="str">
            <v>*</v>
          </cell>
          <cell r="J31">
            <v>39.6</v>
          </cell>
          <cell r="K31">
            <v>9</v>
          </cell>
        </row>
        <row r="32">
          <cell r="B32">
            <v>25.733333333333331</v>
          </cell>
          <cell r="C32">
            <v>33.4</v>
          </cell>
          <cell r="D32">
            <v>19.8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12.6</v>
          </cell>
          <cell r="I32" t="str">
            <v>*</v>
          </cell>
          <cell r="J32">
            <v>26.28</v>
          </cell>
          <cell r="K32">
            <v>0.2</v>
          </cell>
        </row>
        <row r="33">
          <cell r="B33">
            <v>26.383333333333329</v>
          </cell>
          <cell r="C33">
            <v>34.200000000000003</v>
          </cell>
          <cell r="D33">
            <v>22.4</v>
          </cell>
          <cell r="E33">
            <v>66.666666666666671</v>
          </cell>
          <cell r="F33">
            <v>99</v>
          </cell>
          <cell r="G33">
            <v>44</v>
          </cell>
          <cell r="H33">
            <v>36</v>
          </cell>
          <cell r="I33" t="str">
            <v>*</v>
          </cell>
          <cell r="J33">
            <v>61.92</v>
          </cell>
          <cell r="K33">
            <v>0.4</v>
          </cell>
        </row>
        <row r="34">
          <cell r="B34">
            <v>26.154166666666669</v>
          </cell>
          <cell r="C34">
            <v>34.1</v>
          </cell>
          <cell r="D34">
            <v>20.100000000000001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22.32</v>
          </cell>
          <cell r="I34" t="str">
            <v>*</v>
          </cell>
          <cell r="J34">
            <v>37.440000000000005</v>
          </cell>
          <cell r="K34">
            <v>0</v>
          </cell>
        </row>
        <row r="35">
          <cell r="B35">
            <v>24.908333333333335</v>
          </cell>
          <cell r="C35">
            <v>29.4</v>
          </cell>
          <cell r="D35">
            <v>18.3</v>
          </cell>
          <cell r="E35">
            <v>70.869565217391298</v>
          </cell>
          <cell r="F35">
            <v>100</v>
          </cell>
          <cell r="G35">
            <v>55</v>
          </cell>
          <cell r="H35">
            <v>29.16</v>
          </cell>
          <cell r="I35" t="str">
            <v>*</v>
          </cell>
          <cell r="J35">
            <v>54.72</v>
          </cell>
          <cell r="K35">
            <v>1.2</v>
          </cell>
        </row>
      </sheetData>
      <sheetData sheetId="10">
        <row r="5">
          <cell r="B5">
            <v>15.458333333333336</v>
          </cell>
        </row>
      </sheetData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21.095652173913042</v>
          </cell>
          <cell r="C5">
            <v>27.4</v>
          </cell>
          <cell r="D5">
            <v>17.600000000000001</v>
          </cell>
          <cell r="E5">
            <v>84.521739130434781</v>
          </cell>
          <cell r="F5">
            <v>100</v>
          </cell>
          <cell r="G5">
            <v>60</v>
          </cell>
          <cell r="H5">
            <v>18.720000000000002</v>
          </cell>
          <cell r="I5" t="str">
            <v>*</v>
          </cell>
          <cell r="J5">
            <v>27.720000000000002</v>
          </cell>
          <cell r="K5">
            <v>0</v>
          </cell>
        </row>
        <row r="6">
          <cell r="B6">
            <v>22.560869565217395</v>
          </cell>
          <cell r="C6">
            <v>29.6</v>
          </cell>
          <cell r="D6">
            <v>17.600000000000001</v>
          </cell>
          <cell r="E6">
            <v>79.695652173913047</v>
          </cell>
          <cell r="F6">
            <v>100</v>
          </cell>
          <cell r="G6">
            <v>49</v>
          </cell>
          <cell r="H6">
            <v>21.96</v>
          </cell>
          <cell r="I6" t="str">
            <v>*</v>
          </cell>
          <cell r="J6">
            <v>36.36</v>
          </cell>
          <cell r="K6">
            <v>0</v>
          </cell>
        </row>
        <row r="7">
          <cell r="B7">
            <v>22.478260869565219</v>
          </cell>
          <cell r="C7">
            <v>30.6</v>
          </cell>
          <cell r="D7">
            <v>15.6</v>
          </cell>
          <cell r="E7">
            <v>62.130434782608695</v>
          </cell>
          <cell r="F7">
            <v>95</v>
          </cell>
          <cell r="G7">
            <v>24</v>
          </cell>
          <cell r="H7">
            <v>15.120000000000001</v>
          </cell>
          <cell r="I7" t="str">
            <v>*</v>
          </cell>
          <cell r="J7">
            <v>28.44</v>
          </cell>
          <cell r="K7">
            <v>0</v>
          </cell>
        </row>
        <row r="8">
          <cell r="B8">
            <v>23.329166666666666</v>
          </cell>
          <cell r="C8">
            <v>33.299999999999997</v>
          </cell>
          <cell r="D8">
            <v>15.8</v>
          </cell>
          <cell r="E8">
            <v>56.125</v>
          </cell>
          <cell r="F8">
            <v>88</v>
          </cell>
          <cell r="G8">
            <v>26</v>
          </cell>
          <cell r="H8">
            <v>10.44</v>
          </cell>
          <cell r="I8" t="str">
            <v>*</v>
          </cell>
          <cell r="J8">
            <v>27.720000000000002</v>
          </cell>
          <cell r="K8">
            <v>0</v>
          </cell>
        </row>
        <row r="9">
          <cell r="B9">
            <v>22.175000000000001</v>
          </cell>
          <cell r="C9">
            <v>26.5</v>
          </cell>
          <cell r="D9">
            <v>19.5</v>
          </cell>
          <cell r="E9">
            <v>81</v>
          </cell>
          <cell r="F9">
            <v>100</v>
          </cell>
          <cell r="G9">
            <v>42</v>
          </cell>
          <cell r="H9">
            <v>24.12</v>
          </cell>
          <cell r="I9" t="str">
            <v>*</v>
          </cell>
          <cell r="J9">
            <v>43.2</v>
          </cell>
          <cell r="K9">
            <v>29.999999999999996</v>
          </cell>
        </row>
        <row r="10">
          <cell r="B10">
            <v>19.637499999999999</v>
          </cell>
          <cell r="C10">
            <v>26.9</v>
          </cell>
          <cell r="D10">
            <v>17.5</v>
          </cell>
          <cell r="E10">
            <v>94.333333333333329</v>
          </cell>
          <cell r="F10">
            <v>100</v>
          </cell>
          <cell r="G10">
            <v>68</v>
          </cell>
          <cell r="H10">
            <v>26.64</v>
          </cell>
          <cell r="I10" t="str">
            <v>*</v>
          </cell>
          <cell r="J10">
            <v>50.04</v>
          </cell>
          <cell r="K10">
            <v>24.200000000000003</v>
          </cell>
        </row>
        <row r="11">
          <cell r="B11">
            <v>18.566666666666663</v>
          </cell>
          <cell r="C11">
            <v>24.2</v>
          </cell>
          <cell r="D11">
            <v>13.7</v>
          </cell>
          <cell r="E11">
            <v>80.333333333333329</v>
          </cell>
          <cell r="F11">
            <v>100</v>
          </cell>
          <cell r="G11">
            <v>45</v>
          </cell>
          <cell r="H11">
            <v>22.68</v>
          </cell>
          <cell r="I11" t="str">
            <v>*</v>
          </cell>
          <cell r="J11">
            <v>38.880000000000003</v>
          </cell>
          <cell r="K11">
            <v>0</v>
          </cell>
        </row>
        <row r="12">
          <cell r="B12">
            <v>20.441666666666666</v>
          </cell>
          <cell r="C12">
            <v>29.4</v>
          </cell>
          <cell r="D12">
            <v>12.7</v>
          </cell>
          <cell r="E12">
            <v>67.208333333333329</v>
          </cell>
          <cell r="F12">
            <v>97</v>
          </cell>
          <cell r="G12">
            <v>39</v>
          </cell>
          <cell r="H12">
            <v>14.76</v>
          </cell>
          <cell r="I12" t="str">
            <v>*</v>
          </cell>
          <cell r="J12">
            <v>32.76</v>
          </cell>
          <cell r="K12">
            <v>0</v>
          </cell>
        </row>
        <row r="13">
          <cell r="B13">
            <v>21.037499999999998</v>
          </cell>
          <cell r="C13">
            <v>25.2</v>
          </cell>
          <cell r="D13">
            <v>17.600000000000001</v>
          </cell>
          <cell r="E13">
            <v>78.875</v>
          </cell>
          <cell r="F13">
            <v>99</v>
          </cell>
          <cell r="G13">
            <v>56</v>
          </cell>
          <cell r="H13">
            <v>17.64</v>
          </cell>
          <cell r="I13" t="str">
            <v>*</v>
          </cell>
          <cell r="J13">
            <v>46.440000000000005</v>
          </cell>
          <cell r="K13">
            <v>4</v>
          </cell>
        </row>
        <row r="14">
          <cell r="B14">
            <v>20.425000000000001</v>
          </cell>
          <cell r="C14">
            <v>26.6</v>
          </cell>
          <cell r="D14">
            <v>16.5</v>
          </cell>
          <cell r="E14">
            <v>78.5</v>
          </cell>
          <cell r="F14">
            <v>96</v>
          </cell>
          <cell r="G14">
            <v>62</v>
          </cell>
          <cell r="H14">
            <v>21.6</v>
          </cell>
          <cell r="I14" t="str">
            <v>*</v>
          </cell>
          <cell r="J14">
            <v>35.28</v>
          </cell>
          <cell r="K14">
            <v>0</v>
          </cell>
        </row>
        <row r="15">
          <cell r="B15">
            <v>18.375</v>
          </cell>
          <cell r="C15">
            <v>25.1</v>
          </cell>
          <cell r="D15">
            <v>15.6</v>
          </cell>
          <cell r="E15">
            <v>92.916666666666671</v>
          </cell>
          <cell r="F15">
            <v>100</v>
          </cell>
          <cell r="G15">
            <v>72</v>
          </cell>
          <cell r="H15">
            <v>18</v>
          </cell>
          <cell r="I15" t="str">
            <v>*</v>
          </cell>
          <cell r="J15">
            <v>32.04</v>
          </cell>
          <cell r="K15">
            <v>3</v>
          </cell>
        </row>
        <row r="16">
          <cell r="B16">
            <v>18.829166666666666</v>
          </cell>
          <cell r="C16">
            <v>25.1</v>
          </cell>
          <cell r="D16">
            <v>14.8</v>
          </cell>
          <cell r="E16">
            <v>92.166666666666671</v>
          </cell>
          <cell r="F16">
            <v>100</v>
          </cell>
          <cell r="G16">
            <v>71</v>
          </cell>
          <cell r="H16">
            <v>15.48</v>
          </cell>
          <cell r="I16" t="str">
            <v>*</v>
          </cell>
          <cell r="J16">
            <v>33.840000000000003</v>
          </cell>
          <cell r="K16">
            <v>19.2</v>
          </cell>
        </row>
        <row r="17">
          <cell r="B17">
            <v>21.625</v>
          </cell>
          <cell r="C17">
            <v>30</v>
          </cell>
          <cell r="D17">
            <v>18.3</v>
          </cell>
          <cell r="E17">
            <v>90.458333333333329</v>
          </cell>
          <cell r="F17">
            <v>100</v>
          </cell>
          <cell r="G17">
            <v>58</v>
          </cell>
          <cell r="H17">
            <v>20.88</v>
          </cell>
          <cell r="I17" t="str">
            <v>*</v>
          </cell>
          <cell r="J17">
            <v>41.04</v>
          </cell>
          <cell r="K17">
            <v>24</v>
          </cell>
        </row>
        <row r="18">
          <cell r="B18">
            <v>21.762499999999999</v>
          </cell>
          <cell r="C18">
            <v>26.4</v>
          </cell>
          <cell r="D18">
            <v>18.899999999999999</v>
          </cell>
          <cell r="E18">
            <v>90.916666666666671</v>
          </cell>
          <cell r="F18">
            <v>100</v>
          </cell>
          <cell r="G18">
            <v>68</v>
          </cell>
          <cell r="H18">
            <v>17.64</v>
          </cell>
          <cell r="I18" t="str">
            <v>*</v>
          </cell>
          <cell r="J18">
            <v>28.08</v>
          </cell>
          <cell r="K18">
            <v>45.000000000000007</v>
          </cell>
        </row>
        <row r="19">
          <cell r="B19">
            <v>21.404166666666669</v>
          </cell>
          <cell r="C19">
            <v>25.9</v>
          </cell>
          <cell r="D19">
            <v>19.600000000000001</v>
          </cell>
          <cell r="E19">
            <v>86.708333333333329</v>
          </cell>
          <cell r="F19">
            <v>100</v>
          </cell>
          <cell r="G19">
            <v>65</v>
          </cell>
          <cell r="H19">
            <v>17.28</v>
          </cell>
          <cell r="I19" t="str">
            <v>*</v>
          </cell>
          <cell r="J19">
            <v>32.76</v>
          </cell>
          <cell r="K19">
            <v>0.2</v>
          </cell>
        </row>
        <row r="20">
          <cell r="B20">
            <v>22.550000000000008</v>
          </cell>
          <cell r="C20">
            <v>30</v>
          </cell>
          <cell r="D20">
            <v>17.8</v>
          </cell>
          <cell r="E20">
            <v>81.291666666666671</v>
          </cell>
          <cell r="F20">
            <v>100</v>
          </cell>
          <cell r="G20">
            <v>53</v>
          </cell>
          <cell r="H20">
            <v>12.96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23.779166666666669</v>
          </cell>
          <cell r="C21">
            <v>31.5</v>
          </cell>
          <cell r="D21">
            <v>18.8</v>
          </cell>
          <cell r="E21">
            <v>79.458333333333329</v>
          </cell>
          <cell r="F21">
            <v>100</v>
          </cell>
          <cell r="G21">
            <v>47</v>
          </cell>
          <cell r="H21">
            <v>15.840000000000002</v>
          </cell>
          <cell r="I21" t="str">
            <v>*</v>
          </cell>
          <cell r="J21">
            <v>45.36</v>
          </cell>
          <cell r="K21">
            <v>18.599999999999998</v>
          </cell>
        </row>
        <row r="22">
          <cell r="B22">
            <v>22.116666666666671</v>
          </cell>
          <cell r="C22">
            <v>26.7</v>
          </cell>
          <cell r="D22">
            <v>19.2</v>
          </cell>
          <cell r="E22">
            <v>88.5</v>
          </cell>
          <cell r="F22">
            <v>100</v>
          </cell>
          <cell r="G22">
            <v>66</v>
          </cell>
          <cell r="H22">
            <v>19.8</v>
          </cell>
          <cell r="I22" t="str">
            <v>*</v>
          </cell>
          <cell r="J22">
            <v>40.680000000000007</v>
          </cell>
          <cell r="K22">
            <v>0.2</v>
          </cell>
        </row>
        <row r="23">
          <cell r="B23">
            <v>24.029166666666669</v>
          </cell>
          <cell r="C23">
            <v>31.3</v>
          </cell>
          <cell r="D23">
            <v>19.3</v>
          </cell>
          <cell r="E23">
            <v>79.375</v>
          </cell>
          <cell r="F23">
            <v>100</v>
          </cell>
          <cell r="G23">
            <v>47</v>
          </cell>
          <cell r="H23">
            <v>13.32</v>
          </cell>
          <cell r="I23" t="str">
            <v>*</v>
          </cell>
          <cell r="J23">
            <v>31.680000000000003</v>
          </cell>
          <cell r="K23">
            <v>0.2</v>
          </cell>
        </row>
        <row r="24">
          <cell r="B24">
            <v>24.383333333333336</v>
          </cell>
          <cell r="C24">
            <v>27.9</v>
          </cell>
          <cell r="D24">
            <v>19</v>
          </cell>
          <cell r="E24">
            <v>80.916666666666671</v>
          </cell>
          <cell r="F24">
            <v>100</v>
          </cell>
          <cell r="G24">
            <v>68</v>
          </cell>
          <cell r="H24">
            <v>19.8</v>
          </cell>
          <cell r="I24" t="str">
            <v>*</v>
          </cell>
          <cell r="J24">
            <v>43.56</v>
          </cell>
          <cell r="K24">
            <v>22.599999999999998</v>
          </cell>
        </row>
        <row r="25">
          <cell r="B25">
            <v>22.445833333333336</v>
          </cell>
          <cell r="C25">
            <v>28.6</v>
          </cell>
          <cell r="D25">
            <v>18.8</v>
          </cell>
          <cell r="E25">
            <v>79.375</v>
          </cell>
          <cell r="F25">
            <v>100</v>
          </cell>
          <cell r="G25">
            <v>38</v>
          </cell>
          <cell r="H25">
            <v>17.28</v>
          </cell>
          <cell r="I25" t="str">
            <v>*</v>
          </cell>
          <cell r="J25">
            <v>43.2</v>
          </cell>
          <cell r="K25">
            <v>6.6000000000000005</v>
          </cell>
        </row>
        <row r="26">
          <cell r="B26">
            <v>21.775000000000002</v>
          </cell>
          <cell r="C26">
            <v>29.9</v>
          </cell>
          <cell r="D26">
            <v>14.6</v>
          </cell>
          <cell r="E26">
            <v>70.458333333333329</v>
          </cell>
          <cell r="F26">
            <v>100</v>
          </cell>
          <cell r="G26">
            <v>35</v>
          </cell>
          <cell r="H26">
            <v>17.64</v>
          </cell>
          <cell r="I26" t="str">
            <v>*</v>
          </cell>
          <cell r="J26">
            <v>34.92</v>
          </cell>
          <cell r="K26">
            <v>0</v>
          </cell>
        </row>
        <row r="27">
          <cell r="B27">
            <v>23.624999999999996</v>
          </cell>
          <cell r="C27">
            <v>31.9</v>
          </cell>
          <cell r="D27">
            <v>16.3</v>
          </cell>
          <cell r="E27">
            <v>65.916666666666671</v>
          </cell>
          <cell r="F27">
            <v>98</v>
          </cell>
          <cell r="G27">
            <v>29</v>
          </cell>
          <cell r="H27">
            <v>14.4</v>
          </cell>
          <cell r="I27" t="str">
            <v>*</v>
          </cell>
          <cell r="J27">
            <v>25.2</v>
          </cell>
          <cell r="K27">
            <v>0</v>
          </cell>
        </row>
        <row r="28">
          <cell r="B28">
            <v>25.304166666666664</v>
          </cell>
          <cell r="C28">
            <v>33.9</v>
          </cell>
          <cell r="D28">
            <v>17.600000000000001</v>
          </cell>
          <cell r="E28">
            <v>58.041666666666664</v>
          </cell>
          <cell r="F28">
            <v>96</v>
          </cell>
          <cell r="G28">
            <v>28</v>
          </cell>
          <cell r="H28">
            <v>11.16</v>
          </cell>
          <cell r="I28" t="str">
            <v>*</v>
          </cell>
          <cell r="J28">
            <v>23.759999999999998</v>
          </cell>
          <cell r="K28">
            <v>0</v>
          </cell>
        </row>
        <row r="29">
          <cell r="B29">
            <v>26.612499999999997</v>
          </cell>
          <cell r="C29">
            <v>33.9</v>
          </cell>
          <cell r="D29">
            <v>18.3</v>
          </cell>
          <cell r="E29">
            <v>46.208333333333336</v>
          </cell>
          <cell r="F29">
            <v>80</v>
          </cell>
          <cell r="G29">
            <v>23</v>
          </cell>
          <cell r="H29">
            <v>14.4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27.608333333333334</v>
          </cell>
          <cell r="C30">
            <v>35.4</v>
          </cell>
          <cell r="D30">
            <v>20.5</v>
          </cell>
          <cell r="E30">
            <v>40.25</v>
          </cell>
          <cell r="F30">
            <v>55</v>
          </cell>
          <cell r="G30">
            <v>26</v>
          </cell>
          <cell r="H30">
            <v>24.48</v>
          </cell>
          <cell r="I30" t="str">
            <v>*</v>
          </cell>
          <cell r="J30">
            <v>53.28</v>
          </cell>
          <cell r="K30">
            <v>0</v>
          </cell>
        </row>
        <row r="31">
          <cell r="B31">
            <v>24.295833333333334</v>
          </cell>
          <cell r="C31">
            <v>29.5</v>
          </cell>
          <cell r="D31">
            <v>19.100000000000001</v>
          </cell>
          <cell r="E31">
            <v>68.75</v>
          </cell>
          <cell r="F31">
            <v>97</v>
          </cell>
          <cell r="G31">
            <v>42</v>
          </cell>
          <cell r="H31">
            <v>34.200000000000003</v>
          </cell>
          <cell r="I31" t="str">
            <v>*</v>
          </cell>
          <cell r="J31">
            <v>63</v>
          </cell>
          <cell r="K31">
            <v>3.6</v>
          </cell>
        </row>
        <row r="32">
          <cell r="B32">
            <v>25.987500000000001</v>
          </cell>
          <cell r="C32">
            <v>34</v>
          </cell>
          <cell r="D32">
            <v>20</v>
          </cell>
          <cell r="E32">
            <v>67</v>
          </cell>
          <cell r="F32">
            <v>93</v>
          </cell>
          <cell r="G32">
            <v>35</v>
          </cell>
          <cell r="H32">
            <v>15.120000000000001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24.970833333333335</v>
          </cell>
          <cell r="C33">
            <v>28.5</v>
          </cell>
          <cell r="D33">
            <v>19.100000000000001</v>
          </cell>
          <cell r="E33">
            <v>72.125</v>
          </cell>
          <cell r="F33">
            <v>100</v>
          </cell>
          <cell r="G33">
            <v>55</v>
          </cell>
          <cell r="H33">
            <v>26.28</v>
          </cell>
          <cell r="I33" t="str">
            <v>*</v>
          </cell>
          <cell r="J33">
            <v>51.480000000000004</v>
          </cell>
          <cell r="K33">
            <v>6</v>
          </cell>
        </row>
        <row r="34">
          <cell r="B34">
            <v>26.029166666666669</v>
          </cell>
          <cell r="C34">
            <v>34.200000000000003</v>
          </cell>
          <cell r="D34">
            <v>19.899999999999999</v>
          </cell>
          <cell r="E34">
            <v>73.083333333333329</v>
          </cell>
          <cell r="F34">
            <v>99</v>
          </cell>
          <cell r="G34">
            <v>41</v>
          </cell>
          <cell r="H34">
            <v>21.6</v>
          </cell>
          <cell r="I34" t="str">
            <v>*</v>
          </cell>
          <cell r="J34">
            <v>53.64</v>
          </cell>
          <cell r="K34">
            <v>0</v>
          </cell>
        </row>
        <row r="35">
          <cell r="B35">
            <v>20.604166666666671</v>
          </cell>
          <cell r="C35">
            <v>28.9</v>
          </cell>
          <cell r="D35">
            <v>12.6</v>
          </cell>
          <cell r="E35">
            <v>87.041666666666671</v>
          </cell>
          <cell r="F35">
            <v>100</v>
          </cell>
          <cell r="G35">
            <v>60</v>
          </cell>
          <cell r="H35">
            <v>34.92</v>
          </cell>
          <cell r="I35" t="str">
            <v>*</v>
          </cell>
          <cell r="J35">
            <v>62.28</v>
          </cell>
          <cell r="K35">
            <v>25.8</v>
          </cell>
        </row>
      </sheetData>
      <sheetData sheetId="10">
        <row r="5">
          <cell r="B5">
            <v>13.95833333333333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9" sqref="A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8.140625" style="7" customWidth="1"/>
  </cols>
  <sheetData>
    <row r="1" spans="1:38" ht="20.100000000000001" customHeight="1" x14ac:dyDescent="0.2">
      <c r="A1" s="136" t="s">
        <v>212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8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8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B3" si="0">SUM(C3+1)</f>
        <v>3</v>
      </c>
      <c r="E3" s="140">
        <f t="shared" si="0"/>
        <v>4</v>
      </c>
      <c r="F3" s="140">
        <f t="shared" si="0"/>
        <v>5</v>
      </c>
      <c r="G3" s="140">
        <v>6</v>
      </c>
      <c r="H3" s="140"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>SUM(AB3+1)</f>
        <v>28</v>
      </c>
      <c r="AD3" s="140">
        <f>SUM(AC3+1)</f>
        <v>29</v>
      </c>
      <c r="AE3" s="140">
        <v>30</v>
      </c>
      <c r="AF3" s="145">
        <v>31</v>
      </c>
      <c r="AG3" s="141" t="s">
        <v>26</v>
      </c>
    </row>
    <row r="4" spans="1:38" s="5" customForma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6"/>
      <c r="AG4" s="142"/>
    </row>
    <row r="5" spans="1:38" s="5" customFormat="1" x14ac:dyDescent="0.2">
      <c r="A5" s="57" t="s">
        <v>30</v>
      </c>
      <c r="B5" s="113">
        <f>[1]Outubro!$B$5</f>
        <v>21.983333333333334</v>
      </c>
      <c r="C5" s="113">
        <f>[1]Outubro!$B$6</f>
        <v>25.045833333333334</v>
      </c>
      <c r="D5" s="113">
        <f>[1]Outubro!$B$7</f>
        <v>26.454166666666669</v>
      </c>
      <c r="E5" s="113">
        <f>[1]Outubro!$B$8</f>
        <v>26.887500000000003</v>
      </c>
      <c r="F5" s="113">
        <f>[1]Outubro!$B$9</f>
        <v>26.275000000000002</v>
      </c>
      <c r="G5" s="113">
        <f>[1]Outubro!$B$10</f>
        <v>26.216666666666669</v>
      </c>
      <c r="H5" s="113">
        <f>[1]Outubro!$B$11</f>
        <v>22.383333333333329</v>
      </c>
      <c r="I5" s="113">
        <f>[1]Outubro!$B$12</f>
        <v>22.979166666666668</v>
      </c>
      <c r="J5" s="113">
        <f>[1]Outubro!$B$13</f>
        <v>22.6875</v>
      </c>
      <c r="K5" s="113">
        <f>[1]Outubro!$B$14</f>
        <v>24.024999999999995</v>
      </c>
      <c r="L5" s="113">
        <f>[1]Outubro!$B$15</f>
        <v>24.508333333333336</v>
      </c>
      <c r="M5" s="113">
        <f>[1]Outubro!$B$16</f>
        <v>24.112500000000001</v>
      </c>
      <c r="N5" s="113">
        <f>[1]Outubro!$B$17</f>
        <v>23.162499999999998</v>
      </c>
      <c r="O5" s="113">
        <f>[1]Outubro!$B$18</f>
        <v>23.629166666666666</v>
      </c>
      <c r="P5" s="113">
        <f>[1]Outubro!$B$19</f>
        <v>24.179166666666664</v>
      </c>
      <c r="Q5" s="113">
        <f>[1]Outubro!$B$20</f>
        <v>26.929166666666664</v>
      </c>
      <c r="R5" s="113">
        <f>[1]Outubro!$B$21</f>
        <v>27.925000000000001</v>
      </c>
      <c r="S5" s="113">
        <f>[1]Outubro!$B$22</f>
        <v>23.645833333333332</v>
      </c>
      <c r="T5" s="113">
        <f>[1]Outubro!$B$23</f>
        <v>25.437500000000004</v>
      </c>
      <c r="U5" s="113">
        <f>[1]Outubro!$B$24</f>
        <v>26.662499999999998</v>
      </c>
      <c r="V5" s="113">
        <f>[1]Outubro!$B$25</f>
        <v>24.887499999999992</v>
      </c>
      <c r="W5" s="113">
        <f>[1]Outubro!$B$26</f>
        <v>25.837499999999995</v>
      </c>
      <c r="X5" s="113">
        <f>[1]Outubro!$B$27</f>
        <v>24.870833333333334</v>
      </c>
      <c r="Y5" s="113">
        <f>[1]Outubro!$B$28</f>
        <v>25.691666666666663</v>
      </c>
      <c r="Z5" s="113">
        <f>[1]Outubro!$B$29</f>
        <v>25.929166666666664</v>
      </c>
      <c r="AA5" s="113">
        <f>[1]Outubro!$B$30</f>
        <v>27.475000000000005</v>
      </c>
      <c r="AB5" s="113">
        <f>[1]Outubro!$B$31</f>
        <v>23.262500000000003</v>
      </c>
      <c r="AC5" s="113">
        <f>[1]Outubro!$B$32</f>
        <v>25.95</v>
      </c>
      <c r="AD5" s="113">
        <f>[1]Outubro!$B$33</f>
        <v>27.945833333333329</v>
      </c>
      <c r="AE5" s="113">
        <f>[1]Outubro!$B$34</f>
        <v>27.787499999999998</v>
      </c>
      <c r="AF5" s="113">
        <f>[1]Outubro!$B$35</f>
        <v>26.533333333333335</v>
      </c>
      <c r="AG5" s="130">
        <f>AVERAGE(B5:AF5)</f>
        <v>25.20322580645162</v>
      </c>
    </row>
    <row r="6" spans="1:38" x14ac:dyDescent="0.2">
      <c r="A6" s="57" t="s">
        <v>0</v>
      </c>
      <c r="B6" s="11" t="str">
        <f>[2]Outubro!$B$5</f>
        <v>*</v>
      </c>
      <c r="C6" s="11" t="str">
        <f>[2]Outubro!$B$6</f>
        <v>*</v>
      </c>
      <c r="D6" s="11" t="str">
        <f>[2]Outubro!$B$7</f>
        <v>*</v>
      </c>
      <c r="E6" s="11" t="str">
        <f>[2]Outubro!$B$8</f>
        <v>*</v>
      </c>
      <c r="F6" s="11" t="str">
        <f>[2]Outubro!$B$9</f>
        <v>*</v>
      </c>
      <c r="G6" s="11" t="str">
        <f>[2]Outubro!$B$10</f>
        <v>*</v>
      </c>
      <c r="H6" s="11" t="str">
        <f>[2]Outubro!$B$11</f>
        <v>*</v>
      </c>
      <c r="I6" s="11" t="str">
        <f>[2]Outubro!$B$12</f>
        <v>*</v>
      </c>
      <c r="J6" s="11" t="str">
        <f>[2]Outubro!$B$13</f>
        <v>*</v>
      </c>
      <c r="K6" s="11" t="str">
        <f>[2]Outubro!$B$14</f>
        <v>*</v>
      </c>
      <c r="L6" s="11" t="str">
        <f>[2]Outubro!$B$15</f>
        <v>*</v>
      </c>
      <c r="M6" s="11" t="str">
        <f>[2]Outubro!$B$16</f>
        <v>*</v>
      </c>
      <c r="N6" s="11" t="str">
        <f>[2]Outubro!$B$17</f>
        <v>*</v>
      </c>
      <c r="O6" s="11" t="str">
        <f>[2]Outubro!$B$18</f>
        <v>*</v>
      </c>
      <c r="P6" s="11" t="str">
        <f>[2]Outubro!$B$19</f>
        <v>*</v>
      </c>
      <c r="Q6" s="11" t="str">
        <f>[2]Outubro!$B$20</f>
        <v>*</v>
      </c>
      <c r="R6" s="11" t="str">
        <f>[2]Outubro!$B$21</f>
        <v>*</v>
      </c>
      <c r="S6" s="11" t="str">
        <f>[2]Outubro!$B$22</f>
        <v>*</v>
      </c>
      <c r="T6" s="11" t="str">
        <f>[2]Outubro!$B$23</f>
        <v>*</v>
      </c>
      <c r="U6" s="11" t="str">
        <f>[2]Outubro!$B$24</f>
        <v>*</v>
      </c>
      <c r="V6" s="11" t="str">
        <f>[2]Outubro!$B$25</f>
        <v>*</v>
      </c>
      <c r="W6" s="11">
        <f>[2]Outubro!$B$26</f>
        <v>21.029166666666665</v>
      </c>
      <c r="X6" s="11">
        <f>[2]Outubro!$B$27</f>
        <v>22.845833333333331</v>
      </c>
      <c r="Y6" s="11">
        <f>[2]Outubro!$B$28</f>
        <v>24.533333333333342</v>
      </c>
      <c r="Z6" s="11">
        <f>[2]Outubro!$B$29</f>
        <v>24.95</v>
      </c>
      <c r="AA6" s="11">
        <f>[2]Outubro!$B$30</f>
        <v>25.991666666666674</v>
      </c>
      <c r="AB6" s="11">
        <f>[2]Outubro!$B$31</f>
        <v>23.545833333333338</v>
      </c>
      <c r="AC6" s="11">
        <f>[2]Outubro!$B$32</f>
        <v>24.429166666666664</v>
      </c>
      <c r="AD6" s="11">
        <f>[2]Outubro!$B$33</f>
        <v>22.825000000000003</v>
      </c>
      <c r="AE6" s="11">
        <f>[2]Outubro!$B$34</f>
        <v>25.195833333333329</v>
      </c>
      <c r="AF6" s="11">
        <f>[2]Outubro!$B$35</f>
        <v>19.44166666666667</v>
      </c>
      <c r="AG6" s="130">
        <f t="shared" ref="AG6:AG46" si="1">AVERAGE(B6:AF6)</f>
        <v>23.478750000000002</v>
      </c>
    </row>
    <row r="7" spans="1:38" x14ac:dyDescent="0.2">
      <c r="A7" s="57" t="s">
        <v>88</v>
      </c>
      <c r="B7" s="11">
        <f>[3]Outubro!$B$5</f>
        <v>21.612499999999997</v>
      </c>
      <c r="C7" s="11">
        <f>[3]Outubro!$B$6</f>
        <v>24.241666666666671</v>
      </c>
      <c r="D7" s="11">
        <f>[3]Outubro!$B$7</f>
        <v>25.229166666666668</v>
      </c>
      <c r="E7" s="11">
        <f>[3]Outubro!$B$8</f>
        <v>24.7695652173913</v>
      </c>
      <c r="F7" s="11">
        <f>[3]Outubro!$B$9</f>
        <v>23.904166666666665</v>
      </c>
      <c r="G7" s="11">
        <f>[3]Outubro!$B$10</f>
        <v>21.795833333333331</v>
      </c>
      <c r="H7" s="11">
        <f>[3]Outubro!$B$11</f>
        <v>19.854166666666664</v>
      </c>
      <c r="I7" s="11">
        <f>[3]Outubro!$B$12</f>
        <v>20.675000000000001</v>
      </c>
      <c r="J7" s="11">
        <f>[3]Outubro!$B$13</f>
        <v>22.104166666666668</v>
      </c>
      <c r="K7" s="11">
        <f>[3]Outubro!$B$14</f>
        <v>22.933333333333337</v>
      </c>
      <c r="L7" s="11">
        <f>[3]Outubro!$B$15</f>
        <v>22.554166666666664</v>
      </c>
      <c r="M7" s="11">
        <f>[3]Outubro!$B$16</f>
        <v>20.5625</v>
      </c>
      <c r="N7" s="11">
        <f>[3]Outubro!$B$17</f>
        <v>22.183333333333337</v>
      </c>
      <c r="O7" s="11">
        <f>[3]Outubro!$B$18</f>
        <v>23.349999999999998</v>
      </c>
      <c r="P7" s="11">
        <f>[3]Outubro!$B$19</f>
        <v>21.524999999999995</v>
      </c>
      <c r="Q7" s="11">
        <f>[3]Outubro!$B$20</f>
        <v>23.5625</v>
      </c>
      <c r="R7" s="11">
        <f>[3]Outubro!$B$21</f>
        <v>25.629166666666666</v>
      </c>
      <c r="S7" s="11">
        <f>[3]Outubro!$B$22</f>
        <v>22.670833333333334</v>
      </c>
      <c r="T7" s="11">
        <f>[3]Outubro!$B$23</f>
        <v>24.604166666666668</v>
      </c>
      <c r="U7" s="11">
        <f>[3]Outubro!$B$24</f>
        <v>25.737499999999997</v>
      </c>
      <c r="V7" s="11">
        <f>[3]Outubro!$B$25</f>
        <v>23.554166666666671</v>
      </c>
      <c r="W7" s="11">
        <f>[3]Outubro!$B$26</f>
        <v>23.604166666666671</v>
      </c>
      <c r="X7" s="11">
        <f>[3]Outubro!$B$27</f>
        <v>24.333333333333329</v>
      </c>
      <c r="Y7" s="11">
        <f>[3]Outubro!$B$28</f>
        <v>26.175000000000001</v>
      </c>
      <c r="Z7" s="11">
        <f>[3]Outubro!$B$29</f>
        <v>26.233333333333334</v>
      </c>
      <c r="AA7" s="11">
        <f>[3]Outubro!$B$30</f>
        <v>26.783333333333335</v>
      </c>
      <c r="AB7" s="11">
        <f>[3]Outubro!$B$31</f>
        <v>24.087499999999995</v>
      </c>
      <c r="AC7" s="11">
        <f>[3]Outubro!$B$32</f>
        <v>25.833333333333339</v>
      </c>
      <c r="AD7" s="11">
        <f>[3]Outubro!$B$33</f>
        <v>23.945833333333336</v>
      </c>
      <c r="AE7" s="11">
        <f>[3]Outubro!$B$34</f>
        <v>26.400000000000002</v>
      </c>
      <c r="AF7" s="11">
        <f>[3]Outubro!$B$35</f>
        <v>22.466666666666665</v>
      </c>
      <c r="AG7" s="130">
        <f t="shared" si="1"/>
        <v>23.6424322113137</v>
      </c>
      <c r="AH7" s="5"/>
    </row>
    <row r="8" spans="1:38" x14ac:dyDescent="0.2">
      <c r="A8" s="57" t="s">
        <v>1</v>
      </c>
      <c r="B8" s="11">
        <f>[4]Outubro!$B$5</f>
        <v>25.0625</v>
      </c>
      <c r="C8" s="11">
        <f>[4]Outubro!$B$6</f>
        <v>25.879166666666663</v>
      </c>
      <c r="D8" s="11">
        <f>[4]Outubro!$B$7</f>
        <v>26.037499999999998</v>
      </c>
      <c r="E8" s="11">
        <f>[4]Outubro!$B$8</f>
        <v>26.3</v>
      </c>
      <c r="F8" s="11">
        <f>[4]Outubro!$B$9</f>
        <v>26.99166666666666</v>
      </c>
      <c r="G8" s="11">
        <f>[4]Outubro!$B$10</f>
        <v>27.308333333333337</v>
      </c>
      <c r="H8" s="11">
        <f>[4]Outubro!$B$11</f>
        <v>22.008333333333336</v>
      </c>
      <c r="I8" s="11">
        <f>[4]Outubro!$B$12</f>
        <v>22.779166666666669</v>
      </c>
      <c r="J8" s="11">
        <f>[4]Outubro!$B$13</f>
        <v>24.925000000000001</v>
      </c>
      <c r="K8" s="11">
        <f>[4]Outubro!$B$14</f>
        <v>23.370833333333337</v>
      </c>
      <c r="L8" s="11">
        <f>[4]Outubro!$B$15</f>
        <v>21.229166666666668</v>
      </c>
      <c r="M8" s="11">
        <f>[4]Outubro!$B$16</f>
        <v>20.233333333333331</v>
      </c>
      <c r="N8" s="11">
        <f>[4]Outubro!$B$17</f>
        <v>23.712499999999995</v>
      </c>
      <c r="O8" s="11">
        <f>[4]Outubro!$B$18</f>
        <v>25.1875</v>
      </c>
      <c r="P8" s="11">
        <f>[4]Outubro!$B$19</f>
        <v>23.987499999999997</v>
      </c>
      <c r="Q8" s="11">
        <f>[4]Outubro!$B$20</f>
        <v>25.833333333333332</v>
      </c>
      <c r="R8" s="11">
        <f>[4]Outubro!$B$21</f>
        <v>27.858333333333331</v>
      </c>
      <c r="S8" s="11">
        <f>[4]Outubro!$B$22</f>
        <v>23.991666666666671</v>
      </c>
      <c r="T8" s="11">
        <f>[4]Outubro!$B$23</f>
        <v>25.841666666666665</v>
      </c>
      <c r="U8" s="11">
        <f>[4]Outubro!$B$24</f>
        <v>26.1875</v>
      </c>
      <c r="V8" s="11">
        <f>[4]Outubro!$B$25</f>
        <v>24.662499999999998</v>
      </c>
      <c r="W8" s="11">
        <f>[4]Outubro!$B$26</f>
        <v>24.237499999999997</v>
      </c>
      <c r="X8" s="11">
        <f>[4]Outubro!$B$27</f>
        <v>25.466666666666669</v>
      </c>
      <c r="Y8" s="11">
        <f>[4]Outubro!$B$28</f>
        <v>26.0625</v>
      </c>
      <c r="Z8" s="11">
        <f>[4]Outubro!$B$29</f>
        <v>27.525000000000002</v>
      </c>
      <c r="AA8" s="11">
        <f>[4]Outubro!$B$30</f>
        <v>28.912500000000005</v>
      </c>
      <c r="AB8" s="11">
        <f>[4]Outubro!$B$31</f>
        <v>24.166666666666668</v>
      </c>
      <c r="AC8" s="11">
        <f>[4]Outubro!$B$32</f>
        <v>26.866666666666671</v>
      </c>
      <c r="AD8" s="11">
        <f>[4]Outubro!$B$33</f>
        <v>28.320833333333336</v>
      </c>
      <c r="AE8" s="11">
        <f>[4]Outubro!$B$34</f>
        <v>28.970833333333335</v>
      </c>
      <c r="AF8" s="11">
        <f>[4]Outubro!$B$35</f>
        <v>23.945833333333336</v>
      </c>
      <c r="AG8" s="130">
        <f t="shared" si="1"/>
        <v>25.285887096774189</v>
      </c>
    </row>
    <row r="9" spans="1:38" x14ac:dyDescent="0.2">
      <c r="A9" s="57" t="s">
        <v>149</v>
      </c>
      <c r="B9" s="11">
        <f>[5]Outubro!$B$5</f>
        <v>19.758333333333336</v>
      </c>
      <c r="C9" s="11">
        <f>[5]Outubro!$B$6</f>
        <v>21.241666666666667</v>
      </c>
      <c r="D9" s="11">
        <f>[5]Outubro!$B$7</f>
        <v>21.208333333333332</v>
      </c>
      <c r="E9" s="11">
        <f>[5]Outubro!$B$8</f>
        <v>23.025000000000006</v>
      </c>
      <c r="F9" s="11">
        <f>[5]Outubro!$B$9</f>
        <v>20.045833333333331</v>
      </c>
      <c r="G9" s="11">
        <f>[5]Outubro!$B$10</f>
        <v>18.870833333333334</v>
      </c>
      <c r="H9" s="11">
        <f>[5]Outubro!$B$11</f>
        <v>16.95</v>
      </c>
      <c r="I9" s="11">
        <f>[5]Outubro!$B$12</f>
        <v>20.179166666666667</v>
      </c>
      <c r="J9" s="11">
        <f>[5]Outubro!$B$13</f>
        <v>19.608333333333338</v>
      </c>
      <c r="K9" s="11">
        <f>[5]Outubro!$B$14</f>
        <v>15.35</v>
      </c>
      <c r="L9" s="11">
        <f>[5]Outubro!$B$15</f>
        <v>14.987499999999997</v>
      </c>
      <c r="M9" s="11">
        <f>[5]Outubro!$B$16</f>
        <v>16.604166666666664</v>
      </c>
      <c r="N9" s="11">
        <f>[5]Outubro!$B$17</f>
        <v>20.145833333333332</v>
      </c>
      <c r="O9" s="11">
        <f>[5]Outubro!$B$18</f>
        <v>19.966666666666665</v>
      </c>
      <c r="P9" s="11">
        <f>[5]Outubro!$B$19</f>
        <v>20.729166666666668</v>
      </c>
      <c r="Q9" s="11">
        <f>[5]Outubro!$B$20</f>
        <v>22.404166666666669</v>
      </c>
      <c r="R9" s="11">
        <f>[5]Outubro!$B$21</f>
        <v>22.770833333333339</v>
      </c>
      <c r="S9" s="11">
        <f>[5]Outubro!$B$22</f>
        <v>21.204166666666666</v>
      </c>
      <c r="T9" s="11">
        <f>[5]Outubro!$B$23</f>
        <v>23.641666666666666</v>
      </c>
      <c r="U9" s="11">
        <f>[5]Outubro!$B$24</f>
        <v>23.980902777777775</v>
      </c>
      <c r="V9" s="11" t="str">
        <f>[5]Outubro!$B$25</f>
        <v>*</v>
      </c>
      <c r="W9" s="11" t="str">
        <f>[5]Outubro!$B$26</f>
        <v>*</v>
      </c>
      <c r="X9" s="11" t="str">
        <f>[5]Outubro!$B$27</f>
        <v>*</v>
      </c>
      <c r="Y9" s="11" t="str">
        <f>[5]Outubro!$B$28</f>
        <v>*</v>
      </c>
      <c r="Z9" s="11" t="str">
        <f>[5]Outubro!$B$29</f>
        <v>*</v>
      </c>
      <c r="AA9" s="11" t="str">
        <f>[5]Outubro!$B$30</f>
        <v>*</v>
      </c>
      <c r="AB9" s="11" t="str">
        <f>[5]Outubro!$B$31</f>
        <v>*</v>
      </c>
      <c r="AC9" s="11" t="str">
        <f>[5]Outubro!$B$32</f>
        <v>*</v>
      </c>
      <c r="AD9" s="11" t="str">
        <f>[5]Outubro!$B$33</f>
        <v>*</v>
      </c>
      <c r="AE9" s="11" t="str">
        <f>[5]Outubro!$B$34</f>
        <v>*</v>
      </c>
      <c r="AF9" s="11" t="str">
        <f>[5]Outubro!$B$35</f>
        <v>*</v>
      </c>
      <c r="AG9" s="130">
        <f t="shared" si="1"/>
        <v>20.13362847222222</v>
      </c>
      <c r="AH9" s="5"/>
    </row>
    <row r="10" spans="1:38" x14ac:dyDescent="0.2">
      <c r="A10" s="57" t="s">
        <v>95</v>
      </c>
      <c r="B10" s="11">
        <f>[6]Outubro!$B$5</f>
        <v>21.083333333333332</v>
      </c>
      <c r="C10" s="11">
        <f>[6]Outubro!$B$6</f>
        <v>23.529166666666669</v>
      </c>
      <c r="D10" s="11">
        <f>[6]Outubro!$B$7</f>
        <v>24.625000000000004</v>
      </c>
      <c r="E10" s="11">
        <f>[6]Outubro!$B$8</f>
        <v>25.087500000000002</v>
      </c>
      <c r="F10" s="11">
        <f>[6]Outubro!$B$9</f>
        <v>25.387500000000003</v>
      </c>
      <c r="G10" s="11">
        <f>[6]Outubro!$B$10</f>
        <v>25.191666666666663</v>
      </c>
      <c r="H10" s="11">
        <f>[6]Outubro!$B$11</f>
        <v>20.704166666666669</v>
      </c>
      <c r="I10" s="11">
        <f>[6]Outubro!$B$12</f>
        <v>21.487500000000001</v>
      </c>
      <c r="J10" s="11">
        <f>[6]Outubro!$B$13</f>
        <v>22.691666666666666</v>
      </c>
      <c r="K10" s="11">
        <f>[6]Outubro!$B$14</f>
        <v>22.212500000000002</v>
      </c>
      <c r="L10" s="11">
        <f>[6]Outubro!$B$15</f>
        <v>21.062500000000004</v>
      </c>
      <c r="M10" s="11">
        <f>[6]Outubro!$B$16</f>
        <v>20.975000000000001</v>
      </c>
      <c r="N10" s="11">
        <f>[6]Outubro!$B$17</f>
        <v>21.924999999999997</v>
      </c>
      <c r="O10" s="11">
        <f>[6]Outubro!$B$18</f>
        <v>23.0625</v>
      </c>
      <c r="P10" s="11">
        <f>[6]Outubro!$B$19</f>
        <v>22.920833333333334</v>
      </c>
      <c r="Q10" s="11">
        <f>[6]Outubro!$B$20</f>
        <v>24.904166666666669</v>
      </c>
      <c r="R10" s="11">
        <f>[6]Outubro!$B$21</f>
        <v>25.804166666666671</v>
      </c>
      <c r="S10" s="11">
        <f>[6]Outubro!$B$22</f>
        <v>21.024999999999999</v>
      </c>
      <c r="T10" s="11">
        <f>[6]Outubro!$B$23</f>
        <v>23.583333333333329</v>
      </c>
      <c r="U10" s="11">
        <f>[6]Outubro!$B$24</f>
        <v>25.412500000000005</v>
      </c>
      <c r="V10" s="11">
        <f>[6]Outubro!$B$25</f>
        <v>22.320833333333329</v>
      </c>
      <c r="W10" s="11">
        <f>[6]Outubro!$B$26</f>
        <v>23.345833333333328</v>
      </c>
      <c r="X10" s="11">
        <f>[6]Outubro!$B$27</f>
        <v>22.929166666666664</v>
      </c>
      <c r="Y10" s="11">
        <f>[6]Outubro!$B$28</f>
        <v>24.191666666666666</v>
      </c>
      <c r="Z10" s="11">
        <f>[6]Outubro!$B$29</f>
        <v>25.266666666666666</v>
      </c>
      <c r="AA10" s="11">
        <f>[6]Outubro!$B$30</f>
        <v>25.904166666666669</v>
      </c>
      <c r="AB10" s="11">
        <f>[6]Outubro!$B$31</f>
        <v>22.850000000000005</v>
      </c>
      <c r="AC10" s="11">
        <f>[6]Outubro!$B$32</f>
        <v>23.775000000000002</v>
      </c>
      <c r="AD10" s="11">
        <f>[6]Outubro!$B$33</f>
        <v>25.754166666666666</v>
      </c>
      <c r="AE10" s="11">
        <f>[6]Outubro!$B$34</f>
        <v>26.145833333333332</v>
      </c>
      <c r="AF10" s="11">
        <f>[6]Outubro!$B$35</f>
        <v>23.662500000000005</v>
      </c>
      <c r="AG10" s="130">
        <f t="shared" si="1"/>
        <v>23.510349462365596</v>
      </c>
    </row>
    <row r="11" spans="1:38" x14ac:dyDescent="0.2">
      <c r="A11" s="57" t="s">
        <v>51</v>
      </c>
      <c r="B11" s="11">
        <f>[7]Outubro!$B$5</f>
        <v>21.695833333333329</v>
      </c>
      <c r="C11" s="11">
        <f>[7]Outubro!$B$6</f>
        <v>24.429166666666664</v>
      </c>
      <c r="D11" s="11">
        <f>[7]Outubro!$B$7</f>
        <v>24.804166666666671</v>
      </c>
      <c r="E11" s="11">
        <f>[7]Outubro!$B$8</f>
        <v>24.691666666666666</v>
      </c>
      <c r="F11" s="11">
        <f>[7]Outubro!$B$9</f>
        <v>25.366666666666664</v>
      </c>
      <c r="G11" s="11">
        <f>[7]Outubro!$B$10</f>
        <v>23.837500000000002</v>
      </c>
      <c r="H11" s="11">
        <f>[7]Outubro!$B$11</f>
        <v>20.362500000000001</v>
      </c>
      <c r="I11" s="11">
        <f>[7]Outubro!$B$12</f>
        <v>21.237500000000001</v>
      </c>
      <c r="J11" s="11">
        <f>[7]Outubro!$B$13</f>
        <v>22.912499999999998</v>
      </c>
      <c r="K11" s="11">
        <f>[7]Outubro!$B$14</f>
        <v>23.154166666666665</v>
      </c>
      <c r="L11" s="11">
        <f>[7]Outubro!$B$15</f>
        <v>24.899999999999995</v>
      </c>
      <c r="M11" s="11">
        <f>[7]Outubro!$B$16</f>
        <v>21.574999999999999</v>
      </c>
      <c r="N11" s="11">
        <f>[7]Outubro!$B$17</f>
        <v>22.583333333333332</v>
      </c>
      <c r="O11" s="11">
        <f>[7]Outubro!$B$18</f>
        <v>22.466666666666669</v>
      </c>
      <c r="P11" s="11">
        <f>[7]Outubro!$B$19</f>
        <v>22.012500000000003</v>
      </c>
      <c r="Q11" s="11">
        <f>[7]Outubro!$B$20</f>
        <v>24.066666666666666</v>
      </c>
      <c r="R11" s="11">
        <f>[7]Outubro!$B$21</f>
        <v>25.983333333333338</v>
      </c>
      <c r="S11" s="11">
        <f>[7]Outubro!$B$22</f>
        <v>22.483333333333331</v>
      </c>
      <c r="T11" s="11">
        <f>[7]Outubro!$B$23</f>
        <v>24.237500000000001</v>
      </c>
      <c r="U11" s="11">
        <f>[7]Outubro!$B$24</f>
        <v>24.158333333333335</v>
      </c>
      <c r="V11" s="11">
        <f>[7]Outubro!$B$25</f>
        <v>23.741666666666671</v>
      </c>
      <c r="W11" s="11">
        <f>[7]Outubro!$B$26</f>
        <v>23.866666666666664</v>
      </c>
      <c r="X11" s="11">
        <f>[7]Outubro!$B$27</f>
        <v>24.020833333333339</v>
      </c>
      <c r="Y11" s="11">
        <f>[7]Outubro!$B$28</f>
        <v>25.787499999999998</v>
      </c>
      <c r="Z11" s="11">
        <f>[7]Outubro!$B$29</f>
        <v>25.775000000000002</v>
      </c>
      <c r="AA11" s="11">
        <f>[7]Outubro!$B$30</f>
        <v>26.166666666666661</v>
      </c>
      <c r="AB11" s="11">
        <f>[7]Outubro!$B$31</f>
        <v>24.420833333333338</v>
      </c>
      <c r="AC11" s="11">
        <f>[7]Outubro!$B$32</f>
        <v>25.733333333333331</v>
      </c>
      <c r="AD11" s="11">
        <f>[7]Outubro!$B$33</f>
        <v>26.383333333333329</v>
      </c>
      <c r="AE11" s="11">
        <f>[7]Outubro!$B$34</f>
        <v>26.154166666666669</v>
      </c>
      <c r="AF11" s="11">
        <f>[7]Outubro!$B$35</f>
        <v>24.908333333333335</v>
      </c>
      <c r="AG11" s="130">
        <f t="shared" si="1"/>
        <v>23.997311827956992</v>
      </c>
      <c r="AH11" s="5"/>
    </row>
    <row r="12" spans="1:38" hidden="1" x14ac:dyDescent="0.2">
      <c r="A12" s="58" t="s">
        <v>98</v>
      </c>
      <c r="B12" s="11" t="str">
        <f>[8]Outubro!$B$5</f>
        <v>*</v>
      </c>
      <c r="C12" s="11" t="str">
        <f>[8]Outubro!$B$6</f>
        <v>*</v>
      </c>
      <c r="D12" s="11" t="str">
        <f>[8]Outubro!$B$7</f>
        <v>*</v>
      </c>
      <c r="E12" s="11" t="str">
        <f>[8]Outubro!$B$8</f>
        <v>*</v>
      </c>
      <c r="F12" s="11" t="str">
        <f>[8]Outubro!$B$9</f>
        <v>*</v>
      </c>
      <c r="G12" s="11" t="str">
        <f>[8]Outubro!$B$10</f>
        <v>*</v>
      </c>
      <c r="H12" s="11" t="str">
        <f>[8]Outubro!$B$11</f>
        <v>*</v>
      </c>
      <c r="I12" s="11" t="str">
        <f>[8]Outubro!$B$12</f>
        <v>*</v>
      </c>
      <c r="J12" s="11" t="str">
        <f>[8]Outubro!$B$13</f>
        <v>*</v>
      </c>
      <c r="K12" s="11" t="str">
        <f>[8]Outubro!$B$14</f>
        <v>*</v>
      </c>
      <c r="L12" s="11" t="str">
        <f>[8]Outubro!$B$15</f>
        <v>*</v>
      </c>
      <c r="M12" s="11" t="str">
        <f>[8]Outubro!$B$16</f>
        <v>*</v>
      </c>
      <c r="N12" s="11" t="str">
        <f>[8]Outubro!$B$17</f>
        <v>*</v>
      </c>
      <c r="O12" s="11" t="str">
        <f>[8]Outubro!$B$18</f>
        <v>*</v>
      </c>
      <c r="P12" s="11" t="str">
        <f>[8]Outubro!$B$19</f>
        <v>*</v>
      </c>
      <c r="Q12" s="11" t="str">
        <f>[8]Outubro!$B$20</f>
        <v>*</v>
      </c>
      <c r="R12" s="11" t="str">
        <f>[8]Outubro!$B$21</f>
        <v>*</v>
      </c>
      <c r="S12" s="11" t="str">
        <f>[8]Outubro!$B$22</f>
        <v>*</v>
      </c>
      <c r="T12" s="11" t="str">
        <f>[8]Outubro!$B$23</f>
        <v>*</v>
      </c>
      <c r="U12" s="11" t="str">
        <f>[8]Outubro!$B$24</f>
        <v>*</v>
      </c>
      <c r="V12" s="11" t="str">
        <f>[8]Outubro!$B$25</f>
        <v>*</v>
      </c>
      <c r="W12" s="11" t="str">
        <f>[8]Outubro!$B$26</f>
        <v>*</v>
      </c>
      <c r="X12" s="11" t="str">
        <f>[8]Outubro!$B$27</f>
        <v>*</v>
      </c>
      <c r="Y12" s="11" t="str">
        <f>[8]Outubro!$B$28</f>
        <v>*</v>
      </c>
      <c r="Z12" s="11" t="str">
        <f>[8]Outubro!$B$29</f>
        <v>*</v>
      </c>
      <c r="AA12" s="11" t="str">
        <f>[8]Outubro!$B$30</f>
        <v>*</v>
      </c>
      <c r="AB12" s="11" t="str">
        <f>[8]Outubro!$B$31</f>
        <v>*</v>
      </c>
      <c r="AC12" s="11" t="str">
        <f>[8]Outubro!$B$32</f>
        <v>*</v>
      </c>
      <c r="AD12" s="11" t="str">
        <f>[8]Outubro!$B$33</f>
        <v>*</v>
      </c>
      <c r="AE12" s="11" t="str">
        <f>[8]Outubro!$B$34</f>
        <v>*</v>
      </c>
      <c r="AF12" s="11" t="str">
        <f>[8]Outubro!$B$35</f>
        <v>*</v>
      </c>
      <c r="AG12" s="130" t="e">
        <f t="shared" si="1"/>
        <v>#DIV/0!</v>
      </c>
    </row>
    <row r="13" spans="1:38" x14ac:dyDescent="0.2">
      <c r="A13" s="57" t="s">
        <v>104</v>
      </c>
      <c r="B13" s="11">
        <f>[9]Outubro!$B$5</f>
        <v>21.095652173913042</v>
      </c>
      <c r="C13" s="11">
        <f>[9]Outubro!$B$6</f>
        <v>22.560869565217395</v>
      </c>
      <c r="D13" s="11">
        <f>[9]Outubro!$B$7</f>
        <v>22.478260869565219</v>
      </c>
      <c r="E13" s="11">
        <f>[9]Outubro!$B$8</f>
        <v>23.329166666666666</v>
      </c>
      <c r="F13" s="11">
        <f>[9]Outubro!$B$9</f>
        <v>22.175000000000001</v>
      </c>
      <c r="G13" s="11">
        <f>[9]Outubro!$B$10</f>
        <v>19.637499999999999</v>
      </c>
      <c r="H13" s="11">
        <f>[9]Outubro!$B$11</f>
        <v>18.566666666666663</v>
      </c>
      <c r="I13" s="11">
        <f>[9]Outubro!$B$12</f>
        <v>20.441666666666666</v>
      </c>
      <c r="J13" s="11">
        <f>[9]Outubro!$B$13</f>
        <v>21.037499999999998</v>
      </c>
      <c r="K13" s="11">
        <f>[9]Outubro!$B$14</f>
        <v>20.425000000000001</v>
      </c>
      <c r="L13" s="11">
        <f>[9]Outubro!$B$15</f>
        <v>18.375</v>
      </c>
      <c r="M13" s="11">
        <f>[9]Outubro!$B$16</f>
        <v>18.829166666666666</v>
      </c>
      <c r="N13" s="11">
        <f>[9]Outubro!$B$17</f>
        <v>21.625</v>
      </c>
      <c r="O13" s="11">
        <f>[9]Outubro!$B$18</f>
        <v>21.762499999999999</v>
      </c>
      <c r="P13" s="11">
        <f>[9]Outubro!$B$19</f>
        <v>21.404166666666669</v>
      </c>
      <c r="Q13" s="11">
        <f>[9]Outubro!$B$20</f>
        <v>22.550000000000008</v>
      </c>
      <c r="R13" s="11">
        <f>[9]Outubro!$B$21</f>
        <v>23.779166666666669</v>
      </c>
      <c r="S13" s="11">
        <f>[9]Outubro!$B$22</f>
        <v>22.116666666666671</v>
      </c>
      <c r="T13" s="11">
        <f>[9]Outubro!$B$23</f>
        <v>24.029166666666669</v>
      </c>
      <c r="U13" s="11">
        <f>[9]Outubro!$B$24</f>
        <v>24.383333333333336</v>
      </c>
      <c r="V13" s="11">
        <f>[9]Outubro!$B$25</f>
        <v>22.445833333333336</v>
      </c>
      <c r="W13" s="11">
        <f>[9]Outubro!$B$26</f>
        <v>21.775000000000002</v>
      </c>
      <c r="X13" s="11">
        <f>[9]Outubro!$B$27</f>
        <v>23.624999999999996</v>
      </c>
      <c r="Y13" s="11">
        <f>[9]Outubro!$B$28</f>
        <v>25.304166666666664</v>
      </c>
      <c r="Z13" s="11">
        <f>[9]Outubro!$B$29</f>
        <v>26.612499999999997</v>
      </c>
      <c r="AA13" s="11">
        <f>[9]Outubro!$B$30</f>
        <v>27.608333333333334</v>
      </c>
      <c r="AB13" s="11">
        <f>[9]Outubro!$B$31</f>
        <v>24.295833333333334</v>
      </c>
      <c r="AC13" s="11">
        <f>[9]Outubro!$B$32</f>
        <v>25.987500000000001</v>
      </c>
      <c r="AD13" s="11">
        <f>[9]Outubro!$B$33</f>
        <v>24.970833333333335</v>
      </c>
      <c r="AE13" s="11">
        <f>[9]Outubro!$B$34</f>
        <v>26.029166666666669</v>
      </c>
      <c r="AF13" s="11">
        <f>[9]Outubro!$B$35</f>
        <v>20.604166666666671</v>
      </c>
      <c r="AG13" s="130">
        <f t="shared" si="1"/>
        <v>22.576122019635342</v>
      </c>
      <c r="AH13" s="5"/>
      <c r="AK13" t="s">
        <v>34</v>
      </c>
    </row>
    <row r="14" spans="1:38" x14ac:dyDescent="0.2">
      <c r="A14" s="57" t="s">
        <v>150</v>
      </c>
      <c r="B14" s="11">
        <f>[10]Outubro!$B$5</f>
        <v>21.787499999999998</v>
      </c>
      <c r="C14" s="11">
        <f>[10]Outubro!$B$6</f>
        <v>25.047826086956526</v>
      </c>
      <c r="D14" s="11">
        <f>[10]Outubro!$B$7</f>
        <v>25.308333333333334</v>
      </c>
      <c r="E14" s="11">
        <f>[10]Outubro!$B$8</f>
        <v>25.112500000000001</v>
      </c>
      <c r="F14" s="11">
        <f>[10]Outubro!$B$9</f>
        <v>24.975000000000005</v>
      </c>
      <c r="G14" s="11">
        <f>[10]Outubro!$B$10</f>
        <v>25.241666666666664</v>
      </c>
      <c r="H14" s="11">
        <f>[10]Outubro!$B$11</f>
        <v>21.495833333333337</v>
      </c>
      <c r="I14" s="11">
        <f>[10]Outubro!$B$12</f>
        <v>23.209523809523809</v>
      </c>
      <c r="J14" s="11">
        <f>[10]Outubro!$B$13</f>
        <v>20.569565217391304</v>
      </c>
      <c r="K14" s="11">
        <f>[10]Outubro!$B$14</f>
        <v>22.559090909090912</v>
      </c>
      <c r="L14" s="11">
        <f>[10]Outubro!$B$15</f>
        <v>22.469565217391306</v>
      </c>
      <c r="M14" s="11">
        <f>[10]Outubro!$B$16</f>
        <v>21.079166666666669</v>
      </c>
      <c r="N14" s="11">
        <f>[10]Outubro!$B$17</f>
        <v>22.733333333333338</v>
      </c>
      <c r="O14" s="11">
        <f>[10]Outubro!$B$18</f>
        <v>24.708695652173912</v>
      </c>
      <c r="P14" s="11">
        <f>[10]Outubro!$B$19</f>
        <v>24.241666666666671</v>
      </c>
      <c r="Q14" s="11">
        <f>[10]Outubro!$B$20</f>
        <v>25.912499999999994</v>
      </c>
      <c r="R14" s="11">
        <f>[10]Outubro!$B$21</f>
        <v>26.826086956521745</v>
      </c>
      <c r="S14" s="11">
        <f>[10]Outubro!$B$22</f>
        <v>22.461904761904762</v>
      </c>
      <c r="T14" s="11">
        <f>[10]Outubro!$B$23</f>
        <v>24.958333333333329</v>
      </c>
      <c r="U14" s="11">
        <f>[10]Outubro!$B$24</f>
        <v>26</v>
      </c>
      <c r="V14" s="11">
        <f>[10]Outubro!$B$25</f>
        <v>22.617391304347834</v>
      </c>
      <c r="W14" s="11">
        <f>[10]Outubro!$B$26</f>
        <v>24.139130434782604</v>
      </c>
      <c r="X14" s="11">
        <f>[10]Outubro!$B$27</f>
        <v>24</v>
      </c>
      <c r="Y14" s="11">
        <f>[10]Outubro!$B$28</f>
        <v>25.247826086956525</v>
      </c>
      <c r="Z14" s="11">
        <f>[10]Outubro!$B$29</f>
        <v>26.431818181818183</v>
      </c>
      <c r="AA14" s="11">
        <f>[10]Outubro!$B$30</f>
        <v>28.008695652173909</v>
      </c>
      <c r="AB14" s="11">
        <f>[10]Outubro!$B$31</f>
        <v>23.295833333333331</v>
      </c>
      <c r="AC14" s="11">
        <f>[10]Outubro!$B$32</f>
        <v>24.4375</v>
      </c>
      <c r="AD14" s="11">
        <f>[10]Outubro!$B$33</f>
        <v>25.216666666666669</v>
      </c>
      <c r="AE14" s="11">
        <f>[10]Outubro!$B$34</f>
        <v>25.369565217391308</v>
      </c>
      <c r="AF14" s="11">
        <f>[10]Outubro!$B$35</f>
        <v>24.685714285714283</v>
      </c>
      <c r="AG14" s="130">
        <f t="shared" si="1"/>
        <v>24.198330100241037</v>
      </c>
      <c r="AK14" t="s">
        <v>34</v>
      </c>
    </row>
    <row r="15" spans="1:38" x14ac:dyDescent="0.2">
      <c r="A15" s="57" t="s">
        <v>2</v>
      </c>
      <c r="B15" s="11">
        <f>[11]Outubro!$B$5</f>
        <v>23.087500000000002</v>
      </c>
      <c r="C15" s="11">
        <f>[11]Outubro!$B$6</f>
        <v>25.183333333333326</v>
      </c>
      <c r="D15" s="11">
        <f>[11]Outubro!$B$7</f>
        <v>24.208333333333329</v>
      </c>
      <c r="E15" s="11">
        <f>[11]Outubro!$B$8</f>
        <v>25.620833333333334</v>
      </c>
      <c r="F15" s="11">
        <f>[11]Outubro!$B$9</f>
        <v>26.175000000000001</v>
      </c>
      <c r="G15" s="11">
        <f>[11]Outubro!$B$10</f>
        <v>25.812499999999996</v>
      </c>
      <c r="H15" s="11">
        <f>[11]Outubro!$B$11</f>
        <v>20.354166666666668</v>
      </c>
      <c r="I15" s="11">
        <f>[11]Outubro!$B$12</f>
        <v>22.208333333333332</v>
      </c>
      <c r="J15" s="11">
        <f>[11]Outubro!$B$13</f>
        <v>24.341666666666669</v>
      </c>
      <c r="K15" s="11">
        <f>[11]Outubro!$B$14</f>
        <v>22.129166666666666</v>
      </c>
      <c r="L15" s="11">
        <f>[11]Outubro!$B$15</f>
        <v>21.845833333333335</v>
      </c>
      <c r="M15" s="11">
        <f>[11]Outubro!$B$16</f>
        <v>20.637499999999999</v>
      </c>
      <c r="N15" s="11">
        <f>[11]Outubro!$B$17</f>
        <v>22.366666666666664</v>
      </c>
      <c r="O15" s="11">
        <f>[11]Outubro!$B$18</f>
        <v>23.549999999999997</v>
      </c>
      <c r="P15" s="11">
        <f>[11]Outubro!$B$19</f>
        <v>22.729166666666671</v>
      </c>
      <c r="Q15" s="11">
        <f>[11]Outubro!$B$20</f>
        <v>25.858333333333331</v>
      </c>
      <c r="R15" s="11">
        <f>[11]Outubro!$B$21</f>
        <v>27.070833333333336</v>
      </c>
      <c r="S15" s="11">
        <f>[11]Outubro!$B$22</f>
        <v>20.941666666666666</v>
      </c>
      <c r="T15" s="11">
        <f>[11]Outubro!$B$23</f>
        <v>24.687499999999996</v>
      </c>
      <c r="U15" s="11">
        <f>[11]Outubro!$B$24</f>
        <v>26.175000000000008</v>
      </c>
      <c r="V15" s="11">
        <f>[11]Outubro!$B$25</f>
        <v>22.716666666666669</v>
      </c>
      <c r="W15" s="11">
        <f>[11]Outubro!$B$26</f>
        <v>23.504166666666666</v>
      </c>
      <c r="X15" s="11">
        <f>[11]Outubro!$B$27</f>
        <v>24.100000000000005</v>
      </c>
      <c r="Y15" s="11">
        <f>[11]Outubro!$B$28</f>
        <v>25.687500000000004</v>
      </c>
      <c r="Z15" s="11">
        <f>[11]Outubro!$B$29</f>
        <v>27.141666666666666</v>
      </c>
      <c r="AA15" s="11">
        <f>[11]Outubro!$B$30</f>
        <v>28.400000000000002</v>
      </c>
      <c r="AB15" s="11">
        <f>[11]Outubro!$B$31</f>
        <v>22.558333333333337</v>
      </c>
      <c r="AC15" s="11">
        <f>[11]Outubro!$B$32</f>
        <v>25.525000000000006</v>
      </c>
      <c r="AD15" s="11">
        <f>[11]Outubro!$B$33</f>
        <v>26.558333333333334</v>
      </c>
      <c r="AE15" s="11">
        <f>[11]Outubro!$B$34</f>
        <v>26.149999999999995</v>
      </c>
      <c r="AF15" s="11">
        <f>[11]Outubro!$B$35</f>
        <v>23.029166666666658</v>
      </c>
      <c r="AG15" s="130">
        <f t="shared" si="1"/>
        <v>24.204973118279568</v>
      </c>
      <c r="AH15" s="5"/>
      <c r="AI15" s="12" t="s">
        <v>34</v>
      </c>
    </row>
    <row r="16" spans="1:38" x14ac:dyDescent="0.2">
      <c r="A16" s="57" t="s">
        <v>3</v>
      </c>
      <c r="B16" s="11">
        <f>[12]Outubro!$B$5</f>
        <v>24.039130434782614</v>
      </c>
      <c r="C16" s="11">
        <f>[12]Outubro!$B$6</f>
        <v>26.3391304347826</v>
      </c>
      <c r="D16" s="11">
        <f>[12]Outubro!$B$7</f>
        <v>27.160869565217393</v>
      </c>
      <c r="E16" s="11">
        <f>[12]Outubro!$B$8</f>
        <v>25.262500000000003</v>
      </c>
      <c r="F16" s="11">
        <f>[12]Outubro!$B$9</f>
        <v>25.512499999999999</v>
      </c>
      <c r="G16" s="11">
        <f>[12]Outubro!$B$10</f>
        <v>26.108333333333331</v>
      </c>
      <c r="H16" s="11">
        <f>[12]Outubro!$B$11</f>
        <v>22.808333333333334</v>
      </c>
      <c r="I16" s="11">
        <f>[12]Outubro!$B$12</f>
        <v>22.872727272727271</v>
      </c>
      <c r="J16" s="11">
        <f>[12]Outubro!$B$13</f>
        <v>22.104545454545459</v>
      </c>
      <c r="K16" s="11">
        <f>[12]Outubro!$B$14</f>
        <v>21.612499999999997</v>
      </c>
      <c r="L16" s="11">
        <f>[12]Outubro!$B$15</f>
        <v>24.523809523809526</v>
      </c>
      <c r="M16" s="11">
        <f>[12]Outubro!$B$16</f>
        <v>21.383333333333336</v>
      </c>
      <c r="N16" s="11">
        <f>[12]Outubro!$B$17</f>
        <v>24.991304347826084</v>
      </c>
      <c r="O16" s="11">
        <f>[12]Outubro!$B$18</f>
        <v>26.900000000000002</v>
      </c>
      <c r="P16" s="11">
        <f>[12]Outubro!$B$19</f>
        <v>26.669565217391302</v>
      </c>
      <c r="Q16" s="11">
        <f>[12]Outubro!$B$20</f>
        <v>27.92173913043478</v>
      </c>
      <c r="R16" s="11">
        <f>[12]Outubro!$B$21</f>
        <v>28.150000000000002</v>
      </c>
      <c r="S16" s="11">
        <f>[12]Outubro!$B$22</f>
        <v>26.738095238095237</v>
      </c>
      <c r="T16" s="11">
        <f>[12]Outubro!$B$23</f>
        <v>26.156521739130429</v>
      </c>
      <c r="U16" s="11">
        <f>[12]Outubro!$B$24</f>
        <v>25.595652173913045</v>
      </c>
      <c r="V16" s="11" t="str">
        <f>[12]Outubro!$B$25</f>
        <v>*</v>
      </c>
      <c r="W16" s="11" t="str">
        <f>[12]Outubro!$B$26</f>
        <v>*</v>
      </c>
      <c r="X16" s="11" t="str">
        <f>[12]Outubro!$B$27</f>
        <v>*</v>
      </c>
      <c r="Y16" s="11" t="str">
        <f>[12]Outubro!$B$28</f>
        <v>*</v>
      </c>
      <c r="Z16" s="11" t="str">
        <f>[12]Outubro!$B$29</f>
        <v>*</v>
      </c>
      <c r="AA16" s="11">
        <f>[12]Outubro!$B$30</f>
        <v>26.745454545454539</v>
      </c>
      <c r="AB16" s="11">
        <f>[12]Outubro!$B$31</f>
        <v>24.479166666666668</v>
      </c>
      <c r="AC16" s="11">
        <f>[12]Outubro!$B$32</f>
        <v>24.530434782608687</v>
      </c>
      <c r="AD16" s="11">
        <f>[12]Outubro!$B$33</f>
        <v>24.379166666666666</v>
      </c>
      <c r="AE16" s="11">
        <f>[12]Outubro!$B$34</f>
        <v>24.563636363636359</v>
      </c>
      <c r="AF16" s="11">
        <f>[12]Outubro!$B$35</f>
        <v>25.038095238095234</v>
      </c>
      <c r="AG16" s="130">
        <f t="shared" si="1"/>
        <v>25.099482492145533</v>
      </c>
      <c r="AI16" s="12" t="s">
        <v>34</v>
      </c>
      <c r="AL16" t="s">
        <v>34</v>
      </c>
    </row>
    <row r="17" spans="1:38" x14ac:dyDescent="0.2">
      <c r="A17" s="57" t="s">
        <v>4</v>
      </c>
      <c r="B17" s="11">
        <f>[13]Outubro!$B$5</f>
        <v>22.419047619047614</v>
      </c>
      <c r="C17" s="11">
        <f>[13]Outubro!$B$6</f>
        <v>24.762499999999999</v>
      </c>
      <c r="D17" s="11">
        <f>[13]Outubro!$B$7</f>
        <v>25.416666666666668</v>
      </c>
      <c r="E17" s="11">
        <f>[13]Outubro!$B$8</f>
        <v>23.558333333333334</v>
      </c>
      <c r="F17" s="11">
        <f>[13]Outubro!$B$9</f>
        <v>23.55</v>
      </c>
      <c r="G17" s="11">
        <f>[13]Outubro!$B$10</f>
        <v>23.925000000000001</v>
      </c>
      <c r="H17" s="11">
        <f>[13]Outubro!$B$11</f>
        <v>20.209090909090914</v>
      </c>
      <c r="I17" s="11">
        <f>[13]Outubro!$B$12</f>
        <v>20.83636363636364</v>
      </c>
      <c r="J17" s="11">
        <f>[13]Outubro!$B$13</f>
        <v>20.356521739130436</v>
      </c>
      <c r="K17" s="11">
        <f>[13]Outubro!$B$14</f>
        <v>20.586956521739133</v>
      </c>
      <c r="L17" s="11">
        <f>[13]Outubro!$B$15</f>
        <v>22.938095238095237</v>
      </c>
      <c r="M17" s="11">
        <f>[13]Outubro!$B$16</f>
        <v>20.009523809523809</v>
      </c>
      <c r="N17" s="11">
        <f>[13]Outubro!$B$17</f>
        <v>23.056521739130432</v>
      </c>
      <c r="O17" s="11">
        <f>[13]Outubro!$B$18</f>
        <v>24.673913043478262</v>
      </c>
      <c r="P17" s="11">
        <f>[13]Outubro!$B$19</f>
        <v>24.456521739130441</v>
      </c>
      <c r="Q17" s="11">
        <f>[13]Outubro!$B$20</f>
        <v>26.099999999999994</v>
      </c>
      <c r="R17" s="11">
        <f>[13]Outubro!$B$21</f>
        <v>26.565217391304344</v>
      </c>
      <c r="S17" s="11">
        <f>[13]Outubro!$B$22</f>
        <v>24.068181818181817</v>
      </c>
      <c r="T17" s="11">
        <f>[13]Outubro!$B$23</f>
        <v>23.486363636363638</v>
      </c>
      <c r="U17" s="11">
        <f>[13]Outubro!$B$24</f>
        <v>25.572727272727267</v>
      </c>
      <c r="V17" s="11">
        <f>[13]Outubro!$B$25</f>
        <v>21.540909090909089</v>
      </c>
      <c r="W17" s="11">
        <f>[13]Outubro!$B$26</f>
        <v>22.46521739130435</v>
      </c>
      <c r="X17" s="11">
        <f>[13]Outubro!$B$27</f>
        <v>23.908333333333335</v>
      </c>
      <c r="Y17" s="11">
        <f>[13]Outubro!$B$28</f>
        <v>25.330000000000002</v>
      </c>
      <c r="Z17" s="11">
        <f>[13]Outubro!$B$29</f>
        <v>26.352380952380951</v>
      </c>
      <c r="AA17" s="11">
        <f>[13]Outubro!$B$30</f>
        <v>26.877272727272729</v>
      </c>
      <c r="AB17" s="11">
        <f>[13]Outubro!$B$31</f>
        <v>24.265217391304351</v>
      </c>
      <c r="AC17" s="11">
        <f>[13]Outubro!$B$32</f>
        <v>22.934782608695652</v>
      </c>
      <c r="AD17" s="11">
        <f>[13]Outubro!$B$33</f>
        <v>23.116666666666664</v>
      </c>
      <c r="AE17" s="11">
        <f>[13]Outubro!$B$34</f>
        <v>24.113636363636363</v>
      </c>
      <c r="AF17" s="11">
        <f>[13]Outubro!$B$35</f>
        <v>24.030434782608697</v>
      </c>
      <c r="AG17" s="130">
        <f t="shared" si="1"/>
        <v>23.596206368432874</v>
      </c>
      <c r="AH17" s="5"/>
      <c r="AI17" s="12" t="s">
        <v>34</v>
      </c>
      <c r="AK17" t="s">
        <v>34</v>
      </c>
    </row>
    <row r="18" spans="1:38" x14ac:dyDescent="0.2">
      <c r="A18" s="57" t="s">
        <v>5</v>
      </c>
      <c r="B18" s="11">
        <f>[14]Outubro!$B$5</f>
        <v>25.291304347826088</v>
      </c>
      <c r="C18" s="11">
        <f>[14]Outubro!$B$6</f>
        <v>27.164999999999999</v>
      </c>
      <c r="D18" s="11">
        <f>[14]Outubro!$B$7</f>
        <v>28.016666666666666</v>
      </c>
      <c r="E18" s="11">
        <f>[14]Outubro!$B$8</f>
        <v>27.799999999999997</v>
      </c>
      <c r="F18" s="11">
        <f>[14]Outubro!$B$9</f>
        <v>30.9375</v>
      </c>
      <c r="G18" s="11">
        <f>[14]Outubro!$B$10</f>
        <v>27.566666666666666</v>
      </c>
      <c r="H18" s="11">
        <f>[14]Outubro!$B$11</f>
        <v>23.020833333333332</v>
      </c>
      <c r="I18" s="11">
        <f>[14]Outubro!$B$12</f>
        <v>25.265000000000004</v>
      </c>
      <c r="J18" s="11">
        <f>[14]Outubro!$B$13</f>
        <v>26.133333333333329</v>
      </c>
      <c r="K18" s="11">
        <f>[14]Outubro!$B$14</f>
        <v>20.35217391304348</v>
      </c>
      <c r="L18" s="11">
        <f>[14]Outubro!$B$15</f>
        <v>22.6</v>
      </c>
      <c r="M18" s="11">
        <f>[14]Outubro!$B$16</f>
        <v>20.76956521739131</v>
      </c>
      <c r="N18" s="11">
        <f>[14]Outubro!$B$17</f>
        <v>21.977272727272727</v>
      </c>
      <c r="O18" s="11">
        <f>[14]Outubro!$B$18</f>
        <v>25.285714285714292</v>
      </c>
      <c r="P18" s="11">
        <f>[14]Outubro!$B$19</f>
        <v>26.74166666666666</v>
      </c>
      <c r="Q18" s="11">
        <f>[14]Outubro!$B$20</f>
        <v>28.112500000000001</v>
      </c>
      <c r="R18" s="11">
        <f>[14]Outubro!$B$21</f>
        <v>29.004166666666666</v>
      </c>
      <c r="S18" s="11">
        <f>[14]Outubro!$B$22</f>
        <v>25.795833333333331</v>
      </c>
      <c r="T18" s="11">
        <f>[14]Outubro!$B$23</f>
        <v>26.713043478260875</v>
      </c>
      <c r="U18" s="11">
        <f>[14]Outubro!$B$24</f>
        <v>28.204166666666662</v>
      </c>
      <c r="V18" s="11">
        <f>[14]Outubro!$B$25</f>
        <v>25.026086956521741</v>
      </c>
      <c r="W18" s="11">
        <f>[14]Outubro!$B$26</f>
        <v>26.960869565217386</v>
      </c>
      <c r="X18" s="11">
        <f>[14]Outubro!$B$27</f>
        <v>26.912499999999994</v>
      </c>
      <c r="Y18" s="11">
        <f>[14]Outubro!$B$28</f>
        <v>28.091304347826089</v>
      </c>
      <c r="Z18" s="11">
        <f>[14]Outubro!$B$29</f>
        <v>29.854166666666661</v>
      </c>
      <c r="AA18" s="11">
        <f>[14]Outubro!$B$30</f>
        <v>31.626086956521743</v>
      </c>
      <c r="AB18" s="11">
        <f>[14]Outubro!$B$31</f>
        <v>27.92173913043478</v>
      </c>
      <c r="AC18" s="11">
        <f>[14]Outubro!$B$32</f>
        <v>28.3125</v>
      </c>
      <c r="AD18" s="11">
        <f>[14]Outubro!$B$33</f>
        <v>30.191666666666666</v>
      </c>
      <c r="AE18" s="11">
        <f>[14]Outubro!$B$34</f>
        <v>30.574999999999999</v>
      </c>
      <c r="AF18" s="11">
        <f>[14]Outubro!$B$35</f>
        <v>21.504545454545454</v>
      </c>
      <c r="AG18" s="130">
        <f t="shared" si="1"/>
        <v>26.571899130556215</v>
      </c>
      <c r="AI18" s="12" t="s">
        <v>34</v>
      </c>
    </row>
    <row r="19" spans="1:38" x14ac:dyDescent="0.2">
      <c r="A19" s="57" t="s">
        <v>32</v>
      </c>
      <c r="B19" s="11">
        <f>[15]Outubro!$B$5</f>
        <v>23.625</v>
      </c>
      <c r="C19" s="11">
        <f>[15]Outubro!$B$6</f>
        <v>25.199999999999992</v>
      </c>
      <c r="D19" s="11">
        <f>[15]Outubro!$B$7</f>
        <v>25.479166666666668</v>
      </c>
      <c r="E19" s="11">
        <f>[15]Outubro!$B$8</f>
        <v>25.75</v>
      </c>
      <c r="F19" s="11">
        <f>[15]Outubro!$B$9</f>
        <v>24.154166666666665</v>
      </c>
      <c r="G19" s="11">
        <f>[15]Outubro!$B$10</f>
        <v>23.558333333333337</v>
      </c>
      <c r="H19" s="11">
        <f>[15]Outubro!$B$11</f>
        <v>20.779166666666669</v>
      </c>
      <c r="I19" s="11">
        <f>[15]Outubro!$B$12</f>
        <v>20.504166666666666</v>
      </c>
      <c r="J19" s="11">
        <f>[15]Outubro!$B$13</f>
        <v>20.224999999999998</v>
      </c>
      <c r="K19" s="11">
        <f>[15]Outubro!$B$14</f>
        <v>21.425000000000001</v>
      </c>
      <c r="L19" s="11">
        <f>[15]Outubro!$B$15</f>
        <v>21.762499999999999</v>
      </c>
      <c r="M19" s="11">
        <f>[15]Outubro!$B$16</f>
        <v>20.795833333333334</v>
      </c>
      <c r="N19" s="11">
        <f>[15]Outubro!$B$17</f>
        <v>23.762499999999999</v>
      </c>
      <c r="O19" s="11">
        <f>[15]Outubro!$B$18</f>
        <v>25.7</v>
      </c>
      <c r="P19" s="11">
        <f>[15]Outubro!$B$19</f>
        <v>26.433333333333337</v>
      </c>
      <c r="Q19" s="11">
        <f>[15]Outubro!$B$20</f>
        <v>27.237499999999997</v>
      </c>
      <c r="R19" s="11">
        <f>[15]Outubro!$B$21</f>
        <v>28.237499999999997</v>
      </c>
      <c r="S19" s="11">
        <f>[15]Outubro!$B$22</f>
        <v>24.75</v>
      </c>
      <c r="T19" s="11">
        <f>[15]Outubro!$B$23</f>
        <v>24.087500000000002</v>
      </c>
      <c r="U19" s="11">
        <f>[15]Outubro!$B$24</f>
        <v>24.658333333333335</v>
      </c>
      <c r="V19" s="11">
        <f>[15]Outubro!$B$25</f>
        <v>21.624999999999996</v>
      </c>
      <c r="W19" s="11">
        <f>[15]Outubro!$B$26</f>
        <v>22.333333333333332</v>
      </c>
      <c r="X19" s="11">
        <f>[15]Outubro!$B$27</f>
        <v>23.912500000000005</v>
      </c>
      <c r="Y19" s="11">
        <f>[15]Outubro!$B$28</f>
        <v>25.379166666666666</v>
      </c>
      <c r="Z19" s="11">
        <f>[15]Outubro!$B$29</f>
        <v>26.712499999999995</v>
      </c>
      <c r="AA19" s="11">
        <f>[15]Outubro!$B$30</f>
        <v>25.166666666666668</v>
      </c>
      <c r="AB19" s="11">
        <f>[15]Outubro!$B$31</f>
        <v>24.683333333333337</v>
      </c>
      <c r="AC19" s="11">
        <f>[15]Outubro!$B$32</f>
        <v>22.795833333333324</v>
      </c>
      <c r="AD19" s="11">
        <f>[15]Outubro!$B$33</f>
        <v>24.712499999999995</v>
      </c>
      <c r="AE19" s="11">
        <f>[15]Outubro!$B$34</f>
        <v>24.137499999999999</v>
      </c>
      <c r="AF19" s="11">
        <f>[15]Outubro!$B$35</f>
        <v>23.337499999999991</v>
      </c>
      <c r="AG19" s="130">
        <f t="shared" si="1"/>
        <v>23.96518817204301</v>
      </c>
      <c r="AH19" s="5"/>
      <c r="AI19" s="12" t="s">
        <v>34</v>
      </c>
      <c r="AJ19" t="s">
        <v>34</v>
      </c>
      <c r="AK19" t="s">
        <v>34</v>
      </c>
    </row>
    <row r="20" spans="1:38" x14ac:dyDescent="0.2">
      <c r="A20" s="57" t="s">
        <v>6</v>
      </c>
      <c r="B20" s="11">
        <f>[16]Outubro!$B$5</f>
        <v>26.013043478260872</v>
      </c>
      <c r="C20" s="11">
        <f>[16]Outubro!$B$6</f>
        <v>27.173913043478262</v>
      </c>
      <c r="D20" s="11">
        <f>[16]Outubro!$B$7</f>
        <v>27.683333333333326</v>
      </c>
      <c r="E20" s="11">
        <f>[16]Outubro!$B$8</f>
        <v>27.674999999999997</v>
      </c>
      <c r="F20" s="11">
        <f>[16]Outubro!$B$9</f>
        <v>28.533333333333331</v>
      </c>
      <c r="G20" s="11">
        <f>[16]Outubro!$B$10</f>
        <v>28.499999999999996</v>
      </c>
      <c r="H20" s="11">
        <f>[16]Outubro!$B$11</f>
        <v>23.441666666666663</v>
      </c>
      <c r="I20" s="11">
        <f>[16]Outubro!$B$12</f>
        <v>24.695238095238096</v>
      </c>
      <c r="J20" s="11">
        <f>[16]Outubro!$B$13</f>
        <v>22.278260869565212</v>
      </c>
      <c r="K20" s="11">
        <f>[16]Outubro!$B$14</f>
        <v>23.204347826086959</v>
      </c>
      <c r="L20" s="11">
        <f>[16]Outubro!$B$15</f>
        <v>23.4</v>
      </c>
      <c r="M20" s="11">
        <f>[16]Outubro!$B$16</f>
        <v>22.395652173913046</v>
      </c>
      <c r="N20" s="11">
        <f>[16]Outubro!$B$17</f>
        <v>24.636363636363637</v>
      </c>
      <c r="O20" s="11">
        <f>[16]Outubro!$B$18</f>
        <v>27.368181818181824</v>
      </c>
      <c r="P20" s="11">
        <f>[16]Outubro!$B$19</f>
        <v>27.941666666666666</v>
      </c>
      <c r="Q20" s="11">
        <f>[16]Outubro!$B$20</f>
        <v>28.578260869565209</v>
      </c>
      <c r="R20" s="11">
        <f>[16]Outubro!$B$21</f>
        <v>28.991666666666664</v>
      </c>
      <c r="S20" s="11">
        <f>[16]Outubro!$B$22</f>
        <v>27.742857142857144</v>
      </c>
      <c r="T20" s="11">
        <f>[16]Outubro!$B$23</f>
        <v>26.7</v>
      </c>
      <c r="U20" s="11">
        <f>[16]Outubro!$B$24</f>
        <v>27.34545454545454</v>
      </c>
      <c r="V20" s="11">
        <f>[16]Outubro!$B$25</f>
        <v>24.279166666666669</v>
      </c>
      <c r="W20" s="11">
        <f>[16]Outubro!$B$26</f>
        <v>25.327272727272728</v>
      </c>
      <c r="X20" s="11">
        <f>[16]Outubro!$B$27</f>
        <v>25.908333333333331</v>
      </c>
      <c r="Y20" s="11">
        <f>[16]Outubro!$B$28</f>
        <v>27.408333333333328</v>
      </c>
      <c r="Z20" s="11">
        <f>[16]Outubro!$B$29</f>
        <v>27.881818181818179</v>
      </c>
      <c r="AA20" s="11">
        <f>[16]Outubro!$B$30</f>
        <v>27.321739130434786</v>
      </c>
      <c r="AB20" s="11">
        <f>[16]Outubro!$B$31</f>
        <v>25.929166666666671</v>
      </c>
      <c r="AC20" s="11">
        <f>[16]Outubro!$B$32</f>
        <v>25.658333333333342</v>
      </c>
      <c r="AD20" s="11">
        <f>[16]Outubro!$B$33</f>
        <v>27.104166666666671</v>
      </c>
      <c r="AE20" s="11">
        <f>[16]Outubro!$B$34</f>
        <v>27.708695652173912</v>
      </c>
      <c r="AF20" s="11">
        <f>[16]Outubro!$B$35</f>
        <v>26.290909090909096</v>
      </c>
      <c r="AG20" s="130">
        <f t="shared" si="1"/>
        <v>26.294070159620649</v>
      </c>
      <c r="AK20" t="s">
        <v>34</v>
      </c>
    </row>
    <row r="21" spans="1:38" x14ac:dyDescent="0.2">
      <c r="A21" s="57" t="s">
        <v>7</v>
      </c>
      <c r="B21" s="11" t="str">
        <f>[17]Outubro!$B$5</f>
        <v>*</v>
      </c>
      <c r="C21" s="11" t="str">
        <f>[17]Outubro!$B$6</f>
        <v>*</v>
      </c>
      <c r="D21" s="11" t="str">
        <f>[17]Outubro!$B$7</f>
        <v>*</v>
      </c>
      <c r="E21" s="11" t="str">
        <f>[17]Outubro!$B$8</f>
        <v>*</v>
      </c>
      <c r="F21" s="11" t="str">
        <f>[17]Outubro!$B$9</f>
        <v>*</v>
      </c>
      <c r="G21" s="11" t="str">
        <f>[17]Outubro!$B$10</f>
        <v>*</v>
      </c>
      <c r="H21" s="11" t="str">
        <f>[17]Outubro!$B$11</f>
        <v>*</v>
      </c>
      <c r="I21" s="11" t="str">
        <f>[17]Outubro!$B$12</f>
        <v>*</v>
      </c>
      <c r="J21" s="11" t="str">
        <f>[17]Outubro!$B$13</f>
        <v>*</v>
      </c>
      <c r="K21" s="11" t="str">
        <f>[17]Outubro!$B$14</f>
        <v>*</v>
      </c>
      <c r="L21" s="11" t="str">
        <f>[17]Outubro!$B$15</f>
        <v>*</v>
      </c>
      <c r="M21" s="11" t="str">
        <f>[17]Outubro!$B$16</f>
        <v>*</v>
      </c>
      <c r="N21" s="11" t="str">
        <f>[17]Outubro!$B$17</f>
        <v>*</v>
      </c>
      <c r="O21" s="11" t="str">
        <f>[17]Outubro!$B$18</f>
        <v>*</v>
      </c>
      <c r="P21" s="11" t="str">
        <f>[17]Outubro!$B$19</f>
        <v>*</v>
      </c>
      <c r="Q21" s="11" t="str">
        <f>[17]Outubro!$B$20</f>
        <v>*</v>
      </c>
      <c r="R21" s="11" t="str">
        <f>[17]Outubro!$B$21</f>
        <v>*</v>
      </c>
      <c r="S21" s="11" t="str">
        <f>[17]Outubro!$B$22</f>
        <v>*</v>
      </c>
      <c r="T21" s="11" t="str">
        <f>[17]Outubro!$B$23</f>
        <v>*</v>
      </c>
      <c r="U21" s="11">
        <f>[17]Outubro!$B$24</f>
        <v>25.087499999999995</v>
      </c>
      <c r="V21" s="11">
        <f>[17]Outubro!$B$25</f>
        <v>22.820833333333336</v>
      </c>
      <c r="W21" s="11">
        <f>[17]Outubro!$B$26</f>
        <v>22.316666666666663</v>
      </c>
      <c r="X21" s="11">
        <f>[17]Outubro!$B$27</f>
        <v>23.791666666666668</v>
      </c>
      <c r="Y21" s="11">
        <f>[17]Outubro!$B$28</f>
        <v>26.270833333333332</v>
      </c>
      <c r="Z21" s="11">
        <f>[17]Outubro!$B$29</f>
        <v>27.487500000000001</v>
      </c>
      <c r="AA21" s="11">
        <f>[17]Outubro!$B$30</f>
        <v>27.508333333333329</v>
      </c>
      <c r="AB21" s="11">
        <f>[17]Outubro!$B$31</f>
        <v>23.700000000000006</v>
      </c>
      <c r="AC21" s="11">
        <f>[17]Outubro!$B$32</f>
        <v>25.891666666666666</v>
      </c>
      <c r="AD21" s="11">
        <f>[17]Outubro!$B$33</f>
        <v>25.204166666666669</v>
      </c>
      <c r="AE21" s="11">
        <f>[17]Outubro!$B$34</f>
        <v>26.083333333333332</v>
      </c>
      <c r="AF21" s="11">
        <f>[17]Outubro!$B$35</f>
        <v>20.2</v>
      </c>
      <c r="AG21" s="130">
        <f t="shared" si="1"/>
        <v>24.696875000000002</v>
      </c>
      <c r="AH21" s="5"/>
      <c r="AI21" t="s">
        <v>34</v>
      </c>
      <c r="AK21" t="s">
        <v>34</v>
      </c>
      <c r="AL21" t="s">
        <v>34</v>
      </c>
    </row>
    <row r="22" spans="1:38" hidden="1" x14ac:dyDescent="0.2">
      <c r="A22" s="58" t="s">
        <v>151</v>
      </c>
      <c r="B22" s="11" t="str">
        <f>[18]Outubro!$B$5</f>
        <v>*</v>
      </c>
      <c r="C22" s="11" t="str">
        <f>[18]Outubro!$B$6</f>
        <v>*</v>
      </c>
      <c r="D22" s="11" t="str">
        <f>[18]Outubro!$B$7</f>
        <v>*</v>
      </c>
      <c r="E22" s="11" t="str">
        <f>[18]Outubro!$B$8</f>
        <v>*</v>
      </c>
      <c r="F22" s="11" t="str">
        <f>[18]Outubro!$B$9</f>
        <v>*</v>
      </c>
      <c r="G22" s="11" t="str">
        <f>[18]Outubro!$B$10</f>
        <v>*</v>
      </c>
      <c r="H22" s="11" t="str">
        <f>[18]Outubro!$B$11</f>
        <v>*</v>
      </c>
      <c r="I22" s="11" t="str">
        <f>[18]Outubro!$B$12</f>
        <v>*</v>
      </c>
      <c r="J22" s="11" t="str">
        <f>[18]Outubro!$B$13</f>
        <v>*</v>
      </c>
      <c r="K22" s="11" t="str">
        <f>[18]Outubro!$B$14</f>
        <v>*</v>
      </c>
      <c r="L22" s="11" t="str">
        <f>[18]Outubro!$B$15</f>
        <v>*</v>
      </c>
      <c r="M22" s="11" t="str">
        <f>[18]Outubro!$B$16</f>
        <v>*</v>
      </c>
      <c r="N22" s="11" t="str">
        <f>[18]Outubro!$B$17</f>
        <v>*</v>
      </c>
      <c r="O22" s="11" t="str">
        <f>[18]Outubro!$B$18</f>
        <v>*</v>
      </c>
      <c r="P22" s="11" t="str">
        <f>[18]Outubro!$B$19</f>
        <v>*</v>
      </c>
      <c r="Q22" s="11" t="str">
        <f>[18]Outubro!$B$20</f>
        <v>*</v>
      </c>
      <c r="R22" s="11" t="str">
        <f>[18]Outubro!$B$21</f>
        <v>*</v>
      </c>
      <c r="S22" s="11" t="str">
        <f>[18]Outubro!$B$22</f>
        <v>*</v>
      </c>
      <c r="T22" s="11" t="str">
        <f>[18]Outubro!$B$23</f>
        <v>*</v>
      </c>
      <c r="U22" s="11" t="str">
        <f>[18]Outubro!$B$24</f>
        <v>*</v>
      </c>
      <c r="V22" s="11" t="str">
        <f>[18]Outubro!$B$25</f>
        <v>*</v>
      </c>
      <c r="W22" s="11" t="str">
        <f>[18]Outubro!$B$26</f>
        <v>*</v>
      </c>
      <c r="X22" s="11" t="str">
        <f>[18]Outubro!$B$27</f>
        <v>*</v>
      </c>
      <c r="Y22" s="11" t="str">
        <f>[18]Outubro!$B$28</f>
        <v>*</v>
      </c>
      <c r="Z22" s="11" t="str">
        <f>[18]Outubro!$B$29</f>
        <v>*</v>
      </c>
      <c r="AA22" s="11" t="str">
        <f>[18]Outubro!$B$30</f>
        <v>*</v>
      </c>
      <c r="AB22" s="11" t="str">
        <f>[18]Outubro!$B$31</f>
        <v>*</v>
      </c>
      <c r="AC22" s="11" t="str">
        <f>[18]Outubro!$B$32</f>
        <v>*</v>
      </c>
      <c r="AD22" s="11" t="str">
        <f>[18]Outubro!$B$33</f>
        <v>*</v>
      </c>
      <c r="AE22" s="11" t="str">
        <f>[18]Outubro!$B$34</f>
        <v>*</v>
      </c>
      <c r="AF22" s="11" t="str">
        <f>[18]Outubro!$B$35</f>
        <v>*</v>
      </c>
      <c r="AG22" s="130" t="e">
        <f t="shared" si="1"/>
        <v>#DIV/0!</v>
      </c>
      <c r="AI22" s="12" t="s">
        <v>34</v>
      </c>
      <c r="AJ22" t="s">
        <v>34</v>
      </c>
      <c r="AK22" t="s">
        <v>34</v>
      </c>
    </row>
    <row r="23" spans="1:38" hidden="1" x14ac:dyDescent="0.2">
      <c r="A23" s="58" t="s">
        <v>152</v>
      </c>
      <c r="B23" s="11" t="str">
        <f>[19]Outubro!$B$5</f>
        <v>*</v>
      </c>
      <c r="C23" s="11" t="str">
        <f>[19]Outubro!$B$6</f>
        <v>*</v>
      </c>
      <c r="D23" s="11" t="str">
        <f>[19]Outubro!$B$7</f>
        <v>*</v>
      </c>
      <c r="E23" s="11" t="str">
        <f>[19]Outubro!$B$8</f>
        <v>*</v>
      </c>
      <c r="F23" s="11" t="str">
        <f>[19]Outubro!$B$9</f>
        <v>*</v>
      </c>
      <c r="G23" s="11" t="str">
        <f>[19]Outubro!$B$10</f>
        <v>*</v>
      </c>
      <c r="H23" s="11" t="str">
        <f>[19]Outubro!$B$11</f>
        <v>*</v>
      </c>
      <c r="I23" s="11" t="str">
        <f>[19]Outubro!$B$12</f>
        <v>*</v>
      </c>
      <c r="J23" s="11" t="str">
        <f>[19]Outubro!$B$13</f>
        <v>*</v>
      </c>
      <c r="K23" s="11" t="str">
        <f>[19]Outubro!$B$14</f>
        <v>*</v>
      </c>
      <c r="L23" s="11" t="str">
        <f>[19]Outubro!$B$15</f>
        <v>*</v>
      </c>
      <c r="M23" s="11" t="str">
        <f>[19]Outubro!$B$16</f>
        <v>*</v>
      </c>
      <c r="N23" s="11" t="str">
        <f>[19]Outubro!$B$17</f>
        <v>*</v>
      </c>
      <c r="O23" s="11" t="str">
        <f>[19]Outubro!$B$18</f>
        <v>*</v>
      </c>
      <c r="P23" s="11" t="str">
        <f>[19]Outubro!$B$19</f>
        <v>*</v>
      </c>
      <c r="Q23" s="11" t="str">
        <f>[19]Outubro!$B$20</f>
        <v>*</v>
      </c>
      <c r="R23" s="11" t="str">
        <f>[19]Outubro!$B$21</f>
        <v>*</v>
      </c>
      <c r="S23" s="11" t="str">
        <f>[19]Outubro!$B$22</f>
        <v>*</v>
      </c>
      <c r="T23" s="11" t="str">
        <f>[19]Outubro!$B$23</f>
        <v>*</v>
      </c>
      <c r="U23" s="11" t="str">
        <f>[19]Outubro!$B$24</f>
        <v>*</v>
      </c>
      <c r="V23" s="11" t="str">
        <f>[19]Outubro!$B$25</f>
        <v>*</v>
      </c>
      <c r="W23" s="11" t="str">
        <f>[19]Outubro!$B$26</f>
        <v>*</v>
      </c>
      <c r="X23" s="11" t="str">
        <f>[19]Outubro!$B$27</f>
        <v>*</v>
      </c>
      <c r="Y23" s="11" t="str">
        <f>[19]Outubro!$B$28</f>
        <v>*</v>
      </c>
      <c r="Z23" s="11" t="str">
        <f>[19]Outubro!$B$29</f>
        <v>*</v>
      </c>
      <c r="AA23" s="11" t="str">
        <f>[19]Outubro!$B$30</f>
        <v>*</v>
      </c>
      <c r="AB23" s="11" t="str">
        <f>[19]Outubro!$B$31</f>
        <v>*</v>
      </c>
      <c r="AC23" s="11" t="str">
        <f>[19]Outubro!$B$32</f>
        <v>*</v>
      </c>
      <c r="AD23" s="11" t="str">
        <f>[19]Outubro!$B$33</f>
        <v>*</v>
      </c>
      <c r="AE23" s="11" t="str">
        <f>[19]Outubro!$B$34</f>
        <v>*</v>
      </c>
      <c r="AF23" s="11" t="str">
        <f>[19]Outubro!$B$35</f>
        <v>*</v>
      </c>
      <c r="AG23" s="130" t="e">
        <f t="shared" si="1"/>
        <v>#DIV/0!</v>
      </c>
      <c r="AH23" s="5"/>
      <c r="AI23" s="12" t="s">
        <v>34</v>
      </c>
      <c r="AJ23" t="s">
        <v>34</v>
      </c>
    </row>
    <row r="24" spans="1:38" x14ac:dyDescent="0.2">
      <c r="A24" s="57" t="s">
        <v>153</v>
      </c>
      <c r="B24" s="11">
        <f>[20]Outubro!$B$5</f>
        <v>21.450000000000003</v>
      </c>
      <c r="C24" s="11">
        <f>[20]Outubro!$B$6</f>
        <v>24.275000000000006</v>
      </c>
      <c r="D24" s="11">
        <f>[20]Outubro!$B$7</f>
        <v>24.833333333333332</v>
      </c>
      <c r="E24" s="11">
        <f>[20]Outubro!$B$8</f>
        <v>25.216666666666669</v>
      </c>
      <c r="F24" s="11">
        <f>[20]Outubro!$B$9</f>
        <v>23.524999999999995</v>
      </c>
      <c r="G24" s="11">
        <f>[20]Outubro!$B$10</f>
        <v>21.412499999999994</v>
      </c>
      <c r="H24" s="11">
        <f>[20]Outubro!$B$11</f>
        <v>19.845833333333335</v>
      </c>
      <c r="I24" s="11">
        <f>[20]Outubro!$B$12</f>
        <v>21.25</v>
      </c>
      <c r="J24" s="11">
        <f>[20]Outubro!$B$13</f>
        <v>23.450000000000003</v>
      </c>
      <c r="K24" s="11">
        <f>[20]Outubro!$B$14</f>
        <v>23.429166666666664</v>
      </c>
      <c r="L24" s="11">
        <f>[20]Outubro!$B$15</f>
        <v>20.666666666666664</v>
      </c>
      <c r="M24" s="11">
        <f>[20]Outubro!$B$16</f>
        <v>19.279166666666665</v>
      </c>
      <c r="N24" s="11">
        <f>[20]Outubro!$B$17</f>
        <v>21.991666666666664</v>
      </c>
      <c r="O24" s="11">
        <f>[20]Outubro!$B$18</f>
        <v>23.029166666666669</v>
      </c>
      <c r="P24" s="11">
        <f>[20]Outubro!$B$19</f>
        <v>22.116666666666664</v>
      </c>
      <c r="Q24" s="11">
        <f>[20]Outubro!$B$20</f>
        <v>24.458333333333339</v>
      </c>
      <c r="R24" s="11">
        <f>[20]Outubro!$B$21</f>
        <v>25.283333333333335</v>
      </c>
      <c r="S24" s="11">
        <f>[20]Outubro!$B$22</f>
        <v>22.625</v>
      </c>
      <c r="T24" s="11">
        <f>[20]Outubro!$B$23</f>
        <v>24.695833333333326</v>
      </c>
      <c r="U24" s="11">
        <f>[20]Outubro!$B$24</f>
        <v>26.145833333333332</v>
      </c>
      <c r="V24" s="11">
        <f>[20]Outubro!$B$25</f>
        <v>23.841666666666669</v>
      </c>
      <c r="W24" s="11">
        <f>[20]Outubro!$B$26</f>
        <v>23.858333333333334</v>
      </c>
      <c r="X24" s="11">
        <f>[20]Outubro!$B$27</f>
        <v>25.420833333333338</v>
      </c>
      <c r="Y24" s="11">
        <f>[20]Outubro!$B$28</f>
        <v>26.608333333333331</v>
      </c>
      <c r="Z24" s="11">
        <f>[20]Outubro!$B$29</f>
        <v>27.608333333333334</v>
      </c>
      <c r="AA24" s="11">
        <f>[20]Outubro!$B$30</f>
        <v>27.495833333333326</v>
      </c>
      <c r="AB24" s="11">
        <f>[20]Outubro!$B$31</f>
        <v>24.695833333333329</v>
      </c>
      <c r="AC24" s="11">
        <f>[20]Outubro!$B$32</f>
        <v>26.466666666666669</v>
      </c>
      <c r="AD24" s="11">
        <f>[20]Outubro!$B$33</f>
        <v>26.424999999999997</v>
      </c>
      <c r="AE24" s="11">
        <f>[20]Outubro!$B$34</f>
        <v>27.091666666666669</v>
      </c>
      <c r="AF24" s="11">
        <f>[20]Outubro!$B$35</f>
        <v>21.599999999999998</v>
      </c>
      <c r="AG24" s="130">
        <f t="shared" si="1"/>
        <v>23.873924731182797</v>
      </c>
      <c r="AI24" s="12" t="s">
        <v>34</v>
      </c>
      <c r="AJ24" t="s">
        <v>34</v>
      </c>
      <c r="AK24" t="s">
        <v>34</v>
      </c>
    </row>
    <row r="25" spans="1:38" x14ac:dyDescent="0.2">
      <c r="A25" s="57" t="s">
        <v>8</v>
      </c>
      <c r="B25" s="11" t="str">
        <f>[21]Outubro!$B$5</f>
        <v>*</v>
      </c>
      <c r="C25" s="11" t="str">
        <f>[21]Outubro!$B$6</f>
        <v>*</v>
      </c>
      <c r="D25" s="11" t="str">
        <f>[21]Outubro!$B$7</f>
        <v>*</v>
      </c>
      <c r="E25" s="11" t="str">
        <f>[21]Outubro!$B$8</f>
        <v>*</v>
      </c>
      <c r="F25" s="11" t="str">
        <f>[21]Outubro!$B$9</f>
        <v>*</v>
      </c>
      <c r="G25" s="11" t="str">
        <f>[21]Outubro!$B$10</f>
        <v>*</v>
      </c>
      <c r="H25" s="11" t="str">
        <f>[21]Outubro!$B$11</f>
        <v>*</v>
      </c>
      <c r="I25" s="11" t="str">
        <f>[21]Outubro!$B$12</f>
        <v>*</v>
      </c>
      <c r="J25" s="11" t="str">
        <f>[21]Outubro!$B$13</f>
        <v>*</v>
      </c>
      <c r="K25" s="11" t="str">
        <f>[21]Outubro!$B$14</f>
        <v>*</v>
      </c>
      <c r="L25" s="11" t="str">
        <f>[21]Outubro!$B$15</f>
        <v>*</v>
      </c>
      <c r="M25" s="11" t="str">
        <f>[21]Outubro!$B$16</f>
        <v>*</v>
      </c>
      <c r="N25" s="11" t="str">
        <f>[21]Outubro!$B$17</f>
        <v>*</v>
      </c>
      <c r="O25" s="11" t="str">
        <f>[21]Outubro!$B$18</f>
        <v>*</v>
      </c>
      <c r="P25" s="11" t="str">
        <f>[21]Outubro!$B$19</f>
        <v>*</v>
      </c>
      <c r="Q25" s="11" t="str">
        <f>[21]Outubro!$B$20</f>
        <v>*</v>
      </c>
      <c r="R25" s="11" t="str">
        <f>[21]Outubro!$B$21</f>
        <v>*</v>
      </c>
      <c r="S25" s="11" t="str">
        <f>[21]Outubro!$B$22</f>
        <v>*</v>
      </c>
      <c r="T25" s="11" t="str">
        <f>[21]Outubro!$B$23</f>
        <v>*</v>
      </c>
      <c r="U25" s="11" t="str">
        <f>[21]Outubro!$B$24</f>
        <v>*</v>
      </c>
      <c r="V25" s="11" t="str">
        <f>[21]Outubro!$B$25</f>
        <v>*</v>
      </c>
      <c r="W25" s="11" t="str">
        <f>[21]Outubro!$B$26</f>
        <v>*</v>
      </c>
      <c r="X25" s="11" t="str">
        <f>[21]Outubro!$B$27</f>
        <v>*</v>
      </c>
      <c r="Y25" s="11">
        <f>[21]Outubro!$B$28</f>
        <v>26.170833333333331</v>
      </c>
      <c r="Z25" s="11">
        <f>[21]Outubro!$B$29</f>
        <v>25.825000000000003</v>
      </c>
      <c r="AA25" s="11">
        <f>[21]Outubro!$B$30</f>
        <v>26.337500000000002</v>
      </c>
      <c r="AB25" s="11">
        <f>[21]Outubro!$B$31</f>
        <v>24.329166666666669</v>
      </c>
      <c r="AC25" s="11">
        <f>[21]Outubro!$B$32</f>
        <v>25.391666666666666</v>
      </c>
      <c r="AD25" s="11">
        <f>[21]Outubro!$B$33</f>
        <v>24.179166666666664</v>
      </c>
      <c r="AE25" s="11">
        <f>[21]Outubro!$B$34</f>
        <v>24.6875</v>
      </c>
      <c r="AF25" s="11">
        <f>[21]Outubro!$B$35</f>
        <v>19.791666666666664</v>
      </c>
      <c r="AG25" s="130">
        <f t="shared" si="1"/>
        <v>24.589062500000001</v>
      </c>
      <c r="AH25" s="5"/>
      <c r="AJ25" t="s">
        <v>34</v>
      </c>
      <c r="AK25" s="129"/>
    </row>
    <row r="26" spans="1:38" x14ac:dyDescent="0.2">
      <c r="A26" s="57" t="s">
        <v>9</v>
      </c>
      <c r="B26" s="11" t="str">
        <f>[22]Outubro!$B$5</f>
        <v>*</v>
      </c>
      <c r="C26" s="11" t="str">
        <f>[22]Outubro!$B$6</f>
        <v>*</v>
      </c>
      <c r="D26" s="11" t="str">
        <f>[22]Outubro!$B$7</f>
        <v>*</v>
      </c>
      <c r="E26" s="11" t="str">
        <f>[22]Outubro!$B$8</f>
        <v>*</v>
      </c>
      <c r="F26" s="11" t="str">
        <f>[22]Outubro!$B$9</f>
        <v>*</v>
      </c>
      <c r="G26" s="11" t="str">
        <f>[22]Outubro!$B$10</f>
        <v>*</v>
      </c>
      <c r="H26" s="11" t="str">
        <f>[22]Outubro!$B$11</f>
        <v>*</v>
      </c>
      <c r="I26" s="11" t="str">
        <f>[22]Outubro!$B$12</f>
        <v>*</v>
      </c>
      <c r="J26" s="11" t="str">
        <f>[22]Outubro!$B$13</f>
        <v>*</v>
      </c>
      <c r="K26" s="11" t="str">
        <f>[22]Outubro!$B$14</f>
        <v>*</v>
      </c>
      <c r="L26" s="11" t="str">
        <f>[22]Outubro!$B$15</f>
        <v>*</v>
      </c>
      <c r="M26" s="11" t="str">
        <f>[22]Outubro!$B$16</f>
        <v>*</v>
      </c>
      <c r="N26" s="11" t="str">
        <f>[22]Outubro!$B$17</f>
        <v>*</v>
      </c>
      <c r="O26" s="11" t="str">
        <f>[22]Outubro!$B$18</f>
        <v>*</v>
      </c>
      <c r="P26" s="11" t="str">
        <f>[22]Outubro!$B$19</f>
        <v>*</v>
      </c>
      <c r="Q26" s="11" t="str">
        <f>[22]Outubro!$B$20</f>
        <v>*</v>
      </c>
      <c r="R26" s="11" t="str">
        <f>[22]Outubro!$B$21</f>
        <v>*</v>
      </c>
      <c r="S26" s="11" t="str">
        <f>[22]Outubro!$B$22</f>
        <v>*</v>
      </c>
      <c r="T26" s="11" t="str">
        <f>[22]Outubro!$B$23</f>
        <v>*</v>
      </c>
      <c r="U26" s="11" t="str">
        <f>[22]Outubro!$B$24</f>
        <v>*</v>
      </c>
      <c r="V26" s="11" t="str">
        <f>[22]Outubro!$B$25</f>
        <v>*</v>
      </c>
      <c r="W26" s="11" t="str">
        <f>[22]Outubro!$B$26</f>
        <v>*</v>
      </c>
      <c r="X26" s="11" t="str">
        <f>[22]Outubro!$B$27</f>
        <v>*</v>
      </c>
      <c r="Y26" s="11" t="str">
        <f>[22]Outubro!$B$28</f>
        <v>*</v>
      </c>
      <c r="Z26" s="11">
        <f>[22]Outubro!$B$29</f>
        <v>27.062499999999996</v>
      </c>
      <c r="AA26" s="11">
        <f>[22]Outubro!$B$30</f>
        <v>27.408333333333335</v>
      </c>
      <c r="AB26" s="11">
        <f>[22]Outubro!$B$31</f>
        <v>24.412499999999998</v>
      </c>
      <c r="AC26" s="11">
        <f>[22]Outubro!$B$32</f>
        <v>26.008333333333336</v>
      </c>
      <c r="AD26" s="11">
        <f>[22]Outubro!$B$33</f>
        <v>24.395833333333329</v>
      </c>
      <c r="AE26" s="11">
        <f>[22]Outubro!$B$34</f>
        <v>26.354166666666661</v>
      </c>
      <c r="AF26" s="11">
        <f>[22]Outubro!$B$35</f>
        <v>22.008333333333336</v>
      </c>
      <c r="AG26" s="130">
        <f t="shared" si="1"/>
        <v>25.378571428571426</v>
      </c>
      <c r="AJ26" t="s">
        <v>34</v>
      </c>
      <c r="AK26" t="s">
        <v>34</v>
      </c>
    </row>
    <row r="27" spans="1:38" x14ac:dyDescent="0.2">
      <c r="A27" s="57" t="s">
        <v>31</v>
      </c>
      <c r="B27" s="11">
        <f>[23]Outubro!$B$5</f>
        <v>24.120833333333334</v>
      </c>
      <c r="C27" s="11">
        <f>[23]Outubro!$B$6</f>
        <v>25.291666666666675</v>
      </c>
      <c r="D27" s="11">
        <f>[23]Outubro!$B$7</f>
        <v>24.316666666666666</v>
      </c>
      <c r="E27" s="11">
        <f>[23]Outubro!$B$8</f>
        <v>24.908333333333335</v>
      </c>
      <c r="F27" s="11">
        <f>[23]Outubro!$B$9</f>
        <v>25.158333333333335</v>
      </c>
      <c r="G27" s="11">
        <f>[23]Outubro!$B$10</f>
        <v>25.2</v>
      </c>
      <c r="H27" s="11">
        <f>[23]Outubro!$B$11</f>
        <v>21.270833333333336</v>
      </c>
      <c r="I27" s="11">
        <f>[23]Outubro!$B$12</f>
        <v>21.645833333333329</v>
      </c>
      <c r="J27" s="11">
        <f>[23]Outubro!$B$13</f>
        <v>23.691666666666666</v>
      </c>
      <c r="K27" s="11">
        <f>[23]Outubro!$B$14</f>
        <v>19.716666666666665</v>
      </c>
      <c r="L27" s="11">
        <f>[23]Outubro!$B$15</f>
        <v>18.654166666666665</v>
      </c>
      <c r="M27" s="11">
        <f>[23]Outubro!$B$16</f>
        <v>18.720833333333335</v>
      </c>
      <c r="N27" s="11">
        <f>[23]Outubro!$B$17</f>
        <v>21.954166666666666</v>
      </c>
      <c r="O27" s="11">
        <f>[23]Outubro!$B$18</f>
        <v>23.916666666666668</v>
      </c>
      <c r="P27" s="11">
        <f>[23]Outubro!$B$19</f>
        <v>24.7</v>
      </c>
      <c r="Q27" s="11">
        <f>[23]Outubro!$B$20</f>
        <v>26.045833333333338</v>
      </c>
      <c r="R27" s="11">
        <f>[23]Outubro!$B$21</f>
        <v>27.166666666666668</v>
      </c>
      <c r="S27" s="11">
        <f>[23]Outubro!$B$22</f>
        <v>23.387500000000003</v>
      </c>
      <c r="T27" s="11">
        <f>[23]Outubro!$B$23</f>
        <v>24.691666666666666</v>
      </c>
      <c r="U27" s="11">
        <f>[23]Outubro!$B$24</f>
        <v>25.104166666666668</v>
      </c>
      <c r="V27" s="11">
        <f>[23]Outubro!$B$25</f>
        <v>24.095833333333331</v>
      </c>
      <c r="W27" s="11">
        <f>[23]Outubro!$B$26</f>
        <v>24.041666666666668</v>
      </c>
      <c r="X27" s="11">
        <f>[23]Outubro!$B$27</f>
        <v>25.329166666666662</v>
      </c>
      <c r="Y27" s="11">
        <f>[23]Outubro!$B$28</f>
        <v>26.583333333333332</v>
      </c>
      <c r="Z27" s="11">
        <f>[23]Outubro!$B$29</f>
        <v>26.991666666666664</v>
      </c>
      <c r="AA27" s="11">
        <f>[23]Outubro!$B$30</f>
        <v>27.962500000000002</v>
      </c>
      <c r="AB27" s="11">
        <f>[23]Outubro!$B$31</f>
        <v>24.308333333333337</v>
      </c>
      <c r="AC27" s="11">
        <f>[23]Outubro!$B$32</f>
        <v>26.370833333333334</v>
      </c>
      <c r="AD27" s="11">
        <f>[23]Outubro!$B$33</f>
        <v>27.954166666666669</v>
      </c>
      <c r="AE27" s="11">
        <f>[23]Outubro!$B$34</f>
        <v>28.658333333333331</v>
      </c>
      <c r="AF27" s="11" t="str">
        <f>[23]Outubro!$B$35</f>
        <v>*</v>
      </c>
      <c r="AG27" s="130">
        <f t="shared" si="1"/>
        <v>24.398611111111112</v>
      </c>
      <c r="AH27" s="5"/>
      <c r="AI27" s="12" t="s">
        <v>34</v>
      </c>
    </row>
    <row r="28" spans="1:38" hidden="1" x14ac:dyDescent="0.2">
      <c r="A28" s="58" t="s">
        <v>10</v>
      </c>
      <c r="B28" s="11" t="str">
        <f>[24]Outubro!$B$5</f>
        <v>*</v>
      </c>
      <c r="C28" s="11" t="str">
        <f>[24]Outubro!$B$6</f>
        <v>*</v>
      </c>
      <c r="D28" s="11" t="str">
        <f>[24]Outubro!$B$7</f>
        <v>*</v>
      </c>
      <c r="E28" s="11" t="str">
        <f>[24]Outubro!$B$8</f>
        <v>*</v>
      </c>
      <c r="F28" s="11" t="str">
        <f>[24]Outubro!$B$9</f>
        <v>*</v>
      </c>
      <c r="G28" s="11" t="str">
        <f>[24]Outubro!$B$10</f>
        <v>*</v>
      </c>
      <c r="H28" s="11" t="str">
        <f>[24]Outubro!$B$11</f>
        <v>*</v>
      </c>
      <c r="I28" s="11" t="str">
        <f>[24]Outubro!$B$12</f>
        <v>*</v>
      </c>
      <c r="J28" s="11" t="str">
        <f>[24]Outubro!$B$13</f>
        <v>*</v>
      </c>
      <c r="K28" s="11" t="str">
        <f>[24]Outubro!$B$14</f>
        <v>*</v>
      </c>
      <c r="L28" s="11" t="str">
        <f>[24]Outubro!$B$15</f>
        <v>*</v>
      </c>
      <c r="M28" s="11" t="str">
        <f>[24]Outubro!$B$16</f>
        <v>*</v>
      </c>
      <c r="N28" s="11" t="str">
        <f>[24]Outubro!$B$17</f>
        <v>*</v>
      </c>
      <c r="O28" s="11" t="str">
        <f>[24]Outubro!$B$18</f>
        <v>*</v>
      </c>
      <c r="P28" s="11" t="str">
        <f>[24]Outubro!$B$19</f>
        <v>*</v>
      </c>
      <c r="Q28" s="11" t="str">
        <f>[24]Outubro!$B$20</f>
        <v>*</v>
      </c>
      <c r="R28" s="11" t="str">
        <f>[24]Outubro!$B$21</f>
        <v>*</v>
      </c>
      <c r="S28" s="11" t="str">
        <f>[24]Outubro!$B$22</f>
        <v>*</v>
      </c>
      <c r="T28" s="11" t="str">
        <f>[24]Outubro!$B$23</f>
        <v>*</v>
      </c>
      <c r="U28" s="11" t="str">
        <f>[24]Outubro!$B$24</f>
        <v>*</v>
      </c>
      <c r="V28" s="11" t="str">
        <f>[24]Outubro!$B$25</f>
        <v>*</v>
      </c>
      <c r="W28" s="11" t="str">
        <f>[24]Outubro!$B$26</f>
        <v>*</v>
      </c>
      <c r="X28" s="11" t="str">
        <f>[24]Outubro!$B$27</f>
        <v>*</v>
      </c>
      <c r="Y28" s="11" t="str">
        <f>[24]Outubro!$B$28</f>
        <v>*</v>
      </c>
      <c r="Z28" s="11" t="str">
        <f>[24]Outubro!$B$29</f>
        <v>*</v>
      </c>
      <c r="AA28" s="11" t="str">
        <f>[24]Outubro!$B$30</f>
        <v>*</v>
      </c>
      <c r="AB28" s="11" t="str">
        <f>[24]Outubro!$B$31</f>
        <v>*</v>
      </c>
      <c r="AC28" s="11" t="str">
        <f>[24]Outubro!$B$32</f>
        <v>*</v>
      </c>
      <c r="AD28" s="11" t="str">
        <f>[24]Outubro!$B$33</f>
        <v>*</v>
      </c>
      <c r="AE28" s="11" t="str">
        <f>[24]Outubro!$B$34</f>
        <v>*</v>
      </c>
      <c r="AF28" s="11" t="str">
        <f>[24]Outubro!$B$35</f>
        <v>*</v>
      </c>
      <c r="AG28" s="130" t="e">
        <f t="shared" si="1"/>
        <v>#DIV/0!</v>
      </c>
      <c r="AK28" t="s">
        <v>34</v>
      </c>
      <c r="AL28" t="s">
        <v>34</v>
      </c>
    </row>
    <row r="29" spans="1:38" hidden="1" x14ac:dyDescent="0.2">
      <c r="A29" s="58" t="s">
        <v>154</v>
      </c>
      <c r="B29" s="11" t="str">
        <f>[25]Outubro!$B$5</f>
        <v>*</v>
      </c>
      <c r="C29" s="11" t="str">
        <f>[25]Outubro!$B$6</f>
        <v>*</v>
      </c>
      <c r="D29" s="11" t="str">
        <f>[25]Outubro!$B$7</f>
        <v>*</v>
      </c>
      <c r="E29" s="11" t="str">
        <f>[25]Outubro!$B$8</f>
        <v>*</v>
      </c>
      <c r="F29" s="11" t="str">
        <f>[25]Outubro!$B$9</f>
        <v>*</v>
      </c>
      <c r="G29" s="11" t="str">
        <f>[25]Outubro!$B$10</f>
        <v>*</v>
      </c>
      <c r="H29" s="11" t="str">
        <f>[25]Outubro!$B$11</f>
        <v>*</v>
      </c>
      <c r="I29" s="11" t="str">
        <f>[25]Outubro!$B$12</f>
        <v>*</v>
      </c>
      <c r="J29" s="11" t="str">
        <f>[25]Outubro!$B$13</f>
        <v>*</v>
      </c>
      <c r="K29" s="11" t="str">
        <f>[25]Outubro!$B$14</f>
        <v>*</v>
      </c>
      <c r="L29" s="11" t="str">
        <f>[25]Outubro!$B$15</f>
        <v>*</v>
      </c>
      <c r="M29" s="11" t="str">
        <f>[25]Outubro!$B$16</f>
        <v>*</v>
      </c>
      <c r="N29" s="11" t="str">
        <f>[25]Outubro!$B$17</f>
        <v>*</v>
      </c>
      <c r="O29" s="11" t="str">
        <f>[25]Outubro!$B$18</f>
        <v>*</v>
      </c>
      <c r="P29" s="11" t="str">
        <f>[25]Outubro!$B$19</f>
        <v>*</v>
      </c>
      <c r="Q29" s="11" t="str">
        <f>[25]Outubro!$B$20</f>
        <v>*</v>
      </c>
      <c r="R29" s="11" t="str">
        <f>[25]Outubro!$B$21</f>
        <v>*</v>
      </c>
      <c r="S29" s="11" t="str">
        <f>[25]Outubro!$B$22</f>
        <v>*</v>
      </c>
      <c r="T29" s="11" t="str">
        <f>[25]Outubro!$B$23</f>
        <v>*</v>
      </c>
      <c r="U29" s="11" t="str">
        <f>[25]Outubro!$B$24</f>
        <v>*</v>
      </c>
      <c r="V29" s="11" t="str">
        <f>[25]Outubro!$B$25</f>
        <v>*</v>
      </c>
      <c r="W29" s="11" t="str">
        <f>[25]Outubro!$B$26</f>
        <v>*</v>
      </c>
      <c r="X29" s="11" t="str">
        <f>[25]Outubro!$B$27</f>
        <v>*</v>
      </c>
      <c r="Y29" s="11" t="str">
        <f>[25]Outubro!$B$28</f>
        <v>*</v>
      </c>
      <c r="Z29" s="11" t="str">
        <f>[25]Outubro!$B$29</f>
        <v>*</v>
      </c>
      <c r="AA29" s="11" t="str">
        <f>[25]Outubro!$B$30</f>
        <v>*</v>
      </c>
      <c r="AB29" s="11" t="str">
        <f>[25]Outubro!$B$31</f>
        <v>*</v>
      </c>
      <c r="AC29" s="11" t="str">
        <f>[25]Outubro!$B$32</f>
        <v>*</v>
      </c>
      <c r="AD29" s="11" t="str">
        <f>[25]Outubro!$B$33</f>
        <v>*</v>
      </c>
      <c r="AE29" s="11" t="str">
        <f>[25]Outubro!$B$34</f>
        <v>*</v>
      </c>
      <c r="AF29" s="11" t="str">
        <f>[25]Outubro!$B$35</f>
        <v>*</v>
      </c>
      <c r="AG29" s="130" t="e">
        <f t="shared" si="1"/>
        <v>#DIV/0!</v>
      </c>
      <c r="AH29" s="5"/>
      <c r="AL29" t="s">
        <v>34</v>
      </c>
    </row>
    <row r="30" spans="1:38" x14ac:dyDescent="0.2">
      <c r="A30" s="57" t="s">
        <v>11</v>
      </c>
      <c r="B30" s="11" t="str">
        <f>[26]Outubro!$B$5</f>
        <v>*</v>
      </c>
      <c r="C30" s="11" t="str">
        <f>[26]Outubro!$B$6</f>
        <v>*</v>
      </c>
      <c r="D30" s="11" t="str">
        <f>[26]Outubro!$B$7</f>
        <v>*</v>
      </c>
      <c r="E30" s="11" t="str">
        <f>[26]Outubro!$B$8</f>
        <v>*</v>
      </c>
      <c r="F30" s="11" t="str">
        <f>[26]Outubro!$B$9</f>
        <v>*</v>
      </c>
      <c r="G30" s="11" t="str">
        <f>[26]Outubro!$B$10</f>
        <v>*</v>
      </c>
      <c r="H30" s="11" t="str">
        <f>[26]Outubro!$B$11</f>
        <v>*</v>
      </c>
      <c r="I30" s="11" t="str">
        <f>[26]Outubro!$B$12</f>
        <v>*</v>
      </c>
      <c r="J30" s="11" t="str">
        <f>[26]Outubro!$B$13</f>
        <v>*</v>
      </c>
      <c r="K30" s="11" t="str">
        <f>[26]Outubro!$B$14</f>
        <v>*</v>
      </c>
      <c r="L30" s="11" t="str">
        <f>[26]Outubro!$B$15</f>
        <v>*</v>
      </c>
      <c r="M30" s="11" t="str">
        <f>[26]Outubro!$B$16</f>
        <v>*</v>
      </c>
      <c r="N30" s="11" t="str">
        <f>[26]Outubro!$B$17</f>
        <v>*</v>
      </c>
      <c r="O30" s="11" t="str">
        <f>[26]Outubro!$B$18</f>
        <v>*</v>
      </c>
      <c r="P30" s="11" t="str">
        <f>[26]Outubro!$B$19</f>
        <v>*</v>
      </c>
      <c r="Q30" s="11" t="str">
        <f>[26]Outubro!$B$20</f>
        <v>*</v>
      </c>
      <c r="R30" s="11" t="str">
        <f>[26]Outubro!$B$21</f>
        <v>*</v>
      </c>
      <c r="S30" s="11">
        <f>[26]Outubro!$B$22</f>
        <v>21.370833333333337</v>
      </c>
      <c r="T30" s="11">
        <f>[26]Outubro!$B$23</f>
        <v>23.891666666666666</v>
      </c>
      <c r="U30" s="11">
        <f>[26]Outubro!$B$24</f>
        <v>24.591666666666669</v>
      </c>
      <c r="V30" s="11">
        <f>[26]Outubro!$B$25</f>
        <v>24.337500000000002</v>
      </c>
      <c r="W30" s="11">
        <f>[26]Outubro!$B$26</f>
        <v>23.529166666666665</v>
      </c>
      <c r="X30" s="11">
        <f>[26]Outubro!$B$27</f>
        <v>24.791666666666668</v>
      </c>
      <c r="Y30" s="11">
        <f>[26]Outubro!$B$28</f>
        <v>25.020833333333332</v>
      </c>
      <c r="Z30" s="11">
        <f>[26]Outubro!$B$29</f>
        <v>25.554166666666664</v>
      </c>
      <c r="AA30" s="11">
        <f>[26]Outubro!$B$30</f>
        <v>26.954166666666666</v>
      </c>
      <c r="AB30" s="11">
        <f>[26]Outubro!$B$31</f>
        <v>23.366666666666664</v>
      </c>
      <c r="AC30" s="11">
        <f>[26]Outubro!$B$32</f>
        <v>25.582608695652173</v>
      </c>
      <c r="AD30" s="11">
        <f>[26]Outubro!$B$33</f>
        <v>26.487499999999997</v>
      </c>
      <c r="AE30" s="11">
        <f>[26]Outubro!$B$34</f>
        <v>26.770833333333332</v>
      </c>
      <c r="AF30" s="11">
        <f>[26]Outubro!$B$35</f>
        <v>21.616666666666671</v>
      </c>
      <c r="AG30" s="130">
        <f t="shared" si="1"/>
        <v>24.561853002070396</v>
      </c>
      <c r="AI30" s="12" t="s">
        <v>34</v>
      </c>
      <c r="AK30" t="s">
        <v>34</v>
      </c>
      <c r="AL30" t="s">
        <v>34</v>
      </c>
    </row>
    <row r="31" spans="1:38" s="5" customFormat="1" x14ac:dyDescent="0.2">
      <c r="A31" s="57" t="s">
        <v>12</v>
      </c>
      <c r="B31" s="11">
        <f>[27]Outubro!$B$5</f>
        <v>24.724999999999998</v>
      </c>
      <c r="C31" s="11">
        <f>[27]Outubro!$B$6</f>
        <v>26.504545454545454</v>
      </c>
      <c r="D31" s="11">
        <f>[27]Outubro!$B$7</f>
        <v>25.983333333333334</v>
      </c>
      <c r="E31" s="11">
        <f>[27]Outubro!$B$8</f>
        <v>26.362500000000001</v>
      </c>
      <c r="F31" s="11">
        <f>[27]Outubro!$B$9</f>
        <v>26.187500000000004</v>
      </c>
      <c r="G31" s="11">
        <f>[27]Outubro!$B$10</f>
        <v>26.958333333333332</v>
      </c>
      <c r="H31" s="11">
        <f>[27]Outubro!$B$11</f>
        <v>21.891666666666666</v>
      </c>
      <c r="I31" s="11">
        <f>[27]Outubro!$B$12</f>
        <v>22.191304347826087</v>
      </c>
      <c r="J31" s="11">
        <f>[27]Outubro!$B$13</f>
        <v>24.520833333333339</v>
      </c>
      <c r="K31" s="11">
        <f>[27]Outubro!$B$14</f>
        <v>22.140909090909091</v>
      </c>
      <c r="L31" s="11">
        <f>[27]Outubro!$B$15</f>
        <v>20.209523809523809</v>
      </c>
      <c r="M31" s="11">
        <f>[27]Outubro!$B$16</f>
        <v>19.152173913043477</v>
      </c>
      <c r="N31" s="11">
        <f>[27]Outubro!$B$17</f>
        <v>22.778260869565216</v>
      </c>
      <c r="O31" s="11">
        <f>[27]Outubro!$B$18</f>
        <v>24.047826086956512</v>
      </c>
      <c r="P31" s="11">
        <f>[27]Outubro!$B$19</f>
        <v>23.770833333333329</v>
      </c>
      <c r="Q31" s="11">
        <f>[27]Outubro!$B$20</f>
        <v>25.504166666666666</v>
      </c>
      <c r="R31" s="11">
        <f>[27]Outubro!$B$21</f>
        <v>27.179166666666664</v>
      </c>
      <c r="S31" s="11">
        <f>[27]Outubro!$B$22</f>
        <v>23.64782608695652</v>
      </c>
      <c r="T31" s="11">
        <f>[27]Outubro!$B$23</f>
        <v>25.4375</v>
      </c>
      <c r="U31" s="11">
        <f>[27]Outubro!$B$24</f>
        <v>25.612500000000001</v>
      </c>
      <c r="V31" s="11">
        <f>[27]Outubro!$B$25</f>
        <v>24.839130434782607</v>
      </c>
      <c r="W31" s="11">
        <f>[27]Outubro!$B$26</f>
        <v>24.754166666666663</v>
      </c>
      <c r="X31" s="11">
        <f>[27]Outubro!$B$27</f>
        <v>25.241666666666664</v>
      </c>
      <c r="Y31" s="11">
        <f>[27]Outubro!$B$28</f>
        <v>26.077272727272728</v>
      </c>
      <c r="Z31" s="11">
        <f>[27]Outubro!$B$29</f>
        <v>26.785714285714281</v>
      </c>
      <c r="AA31" s="11">
        <f>[27]Outubro!$B$30</f>
        <v>28.073913043478257</v>
      </c>
      <c r="AB31" s="11">
        <f>[27]Outubro!$B$31</f>
        <v>24.962500000000002</v>
      </c>
      <c r="AC31" s="11">
        <f>[27]Outubro!$B$32</f>
        <v>26.939130434782609</v>
      </c>
      <c r="AD31" s="11">
        <f>[27]Outubro!$B$33</f>
        <v>28.420833333333331</v>
      </c>
      <c r="AE31" s="11">
        <f>[27]Outubro!$B$34</f>
        <v>29.000000000000004</v>
      </c>
      <c r="AF31" s="11">
        <f>[27]Outubro!$B$35</f>
        <v>23.721739130434777</v>
      </c>
      <c r="AG31" s="130">
        <f t="shared" si="1"/>
        <v>24.955540958573916</v>
      </c>
      <c r="AJ31" s="5" t="s">
        <v>34</v>
      </c>
      <c r="AK31" s="5" t="s">
        <v>34</v>
      </c>
    </row>
    <row r="32" spans="1:38" x14ac:dyDescent="0.2">
      <c r="A32" s="57" t="s">
        <v>13</v>
      </c>
      <c r="B32" s="11">
        <f>[28]Outubro!$B$5</f>
        <v>25.295833333333338</v>
      </c>
      <c r="C32" s="11">
        <f>[28]Outubro!$B$6</f>
        <v>26.908333333333328</v>
      </c>
      <c r="D32" s="11">
        <f>[28]Outubro!$B$7</f>
        <v>27.175000000000008</v>
      </c>
      <c r="E32" s="11">
        <f>[28]Outubro!$B$8</f>
        <v>26.574999999999999</v>
      </c>
      <c r="F32" s="11">
        <f>[28]Outubro!$B$9</f>
        <v>29.604166666666668</v>
      </c>
      <c r="G32" s="11">
        <f>[28]Outubro!$B$10</f>
        <v>28.445833333333336</v>
      </c>
      <c r="H32" s="11">
        <f>[28]Outubro!$B$11</f>
        <v>23.270833333333329</v>
      </c>
      <c r="I32" s="11">
        <f>[28]Outubro!$B$12</f>
        <v>24.345833333333331</v>
      </c>
      <c r="J32" s="11">
        <f>[28]Outubro!$B$13</f>
        <v>24.879166666666663</v>
      </c>
      <c r="K32" s="11">
        <f>[28]Outubro!$B$14</f>
        <v>20.254166666666666</v>
      </c>
      <c r="L32" s="11">
        <f>[28]Outubro!$B$15</f>
        <v>22.145833333333332</v>
      </c>
      <c r="M32" s="11">
        <f>[28]Outubro!$B$16</f>
        <v>21.75</v>
      </c>
      <c r="N32" s="11">
        <f>[28]Outubro!$B$17</f>
        <v>23.95</v>
      </c>
      <c r="O32" s="11">
        <f>[28]Outubro!$B$18</f>
        <v>25.641666666666666</v>
      </c>
      <c r="P32" s="11">
        <f>[28]Outubro!$B$19</f>
        <v>25.45</v>
      </c>
      <c r="Q32" s="11">
        <f>[28]Outubro!$B$20</f>
        <v>27.112499999999994</v>
      </c>
      <c r="R32" s="11">
        <f>[28]Outubro!$B$21</f>
        <v>28.583333333333329</v>
      </c>
      <c r="S32" s="11">
        <f>[28]Outubro!$B$22</f>
        <v>26.220833333333331</v>
      </c>
      <c r="T32" s="11">
        <f>[28]Outubro!$B$23</f>
        <v>26.325000000000003</v>
      </c>
      <c r="U32" s="11">
        <f>[28]Outubro!$B$24</f>
        <v>27.479166666666668</v>
      </c>
      <c r="V32" s="11">
        <f>[28]Outubro!$B$25</f>
        <v>25.129166666666663</v>
      </c>
      <c r="W32" s="11">
        <f>[28]Outubro!$B$26</f>
        <v>25.987500000000001</v>
      </c>
      <c r="X32" s="11">
        <f>[28]Outubro!$B$27</f>
        <v>25.5</v>
      </c>
      <c r="Y32" s="11">
        <f>[28]Outubro!$B$28</f>
        <v>26.933333333333334</v>
      </c>
      <c r="Z32" s="11">
        <f>[28]Outubro!$B$29</f>
        <v>27.816666666666663</v>
      </c>
      <c r="AA32" s="11">
        <f>[28]Outubro!$B$30</f>
        <v>28.787500000000005</v>
      </c>
      <c r="AB32" s="11">
        <f>[28]Outubro!$B$31</f>
        <v>26.045833333333334</v>
      </c>
      <c r="AC32" s="11">
        <f>[28]Outubro!$B$32</f>
        <v>27.783333333333331</v>
      </c>
      <c r="AD32" s="11">
        <f>[28]Outubro!$B$33</f>
        <v>29.69583333333334</v>
      </c>
      <c r="AE32" s="11">
        <f>[28]Outubro!$B$34</f>
        <v>30.204166666666662</v>
      </c>
      <c r="AF32" s="11">
        <f>[28]Outubro!$B$35</f>
        <v>23.195833333333329</v>
      </c>
      <c r="AG32" s="130">
        <f t="shared" si="1"/>
        <v>26.080376344086016</v>
      </c>
      <c r="AJ32" t="s">
        <v>34</v>
      </c>
      <c r="AL32" t="s">
        <v>34</v>
      </c>
    </row>
    <row r="33" spans="1:37" x14ac:dyDescent="0.2">
      <c r="A33" s="57" t="s">
        <v>155</v>
      </c>
      <c r="B33" s="11">
        <f>[29]Outubro!$B$5</f>
        <v>22.249999999999996</v>
      </c>
      <c r="C33" s="11">
        <f>[29]Outubro!$B$6</f>
        <v>23.704166666666662</v>
      </c>
      <c r="D33" s="11">
        <f>[29]Outubro!$B$7</f>
        <v>24.108333333333331</v>
      </c>
      <c r="E33" s="11">
        <f>[29]Outubro!$B$8</f>
        <v>24.345833333333335</v>
      </c>
      <c r="F33" s="11">
        <f>[29]Outubro!$B$9</f>
        <v>24.729166666666671</v>
      </c>
      <c r="G33" s="11">
        <f>[29]Outubro!$B$10</f>
        <v>24.579166666666666</v>
      </c>
      <c r="H33" s="11">
        <f>[29]Outubro!$B$11</f>
        <v>20.008333333333333</v>
      </c>
      <c r="I33" s="11">
        <f>[29]Outubro!$B$12</f>
        <v>21.195833333333336</v>
      </c>
      <c r="J33" s="11">
        <f>[29]Outubro!$B$13</f>
        <v>23.61666666666666</v>
      </c>
      <c r="K33" s="11">
        <f>[29]Outubro!$B$14</f>
        <v>22.958333333333332</v>
      </c>
      <c r="L33" s="11">
        <f>[29]Outubro!$B$15</f>
        <v>21.7</v>
      </c>
      <c r="M33" s="11">
        <f>[29]Outubro!$B$16</f>
        <v>19.824999999999996</v>
      </c>
      <c r="N33" s="11">
        <f>[29]Outubro!$B$17</f>
        <v>21.920833333333334</v>
      </c>
      <c r="O33" s="11">
        <f>[29]Outubro!$B$18</f>
        <v>23.200000000000003</v>
      </c>
      <c r="P33" s="11">
        <f>[29]Outubro!$B$19</f>
        <v>21.404166666666665</v>
      </c>
      <c r="Q33" s="11">
        <f>[29]Outubro!$B$20</f>
        <v>23.520833333333332</v>
      </c>
      <c r="R33" s="11">
        <f>[29]Outubro!$B$21</f>
        <v>25.075000000000003</v>
      </c>
      <c r="S33" s="11">
        <f>[29]Outubro!$B$22</f>
        <v>21.445833333333329</v>
      </c>
      <c r="T33" s="11">
        <f>[29]Outubro!$B$23</f>
        <v>24.387499999999999</v>
      </c>
      <c r="U33" s="11">
        <f>[29]Outubro!$B$24</f>
        <v>26.287500000000005</v>
      </c>
      <c r="V33" s="11">
        <f>[29]Outubro!$B$25</f>
        <v>23.999999999999996</v>
      </c>
      <c r="W33" s="11">
        <f>[29]Outubro!$B$26</f>
        <v>22.362500000000001</v>
      </c>
      <c r="X33" s="11">
        <f>[29]Outubro!$B$27</f>
        <v>23.745833333333334</v>
      </c>
      <c r="Y33" s="11">
        <f>[29]Outubro!$B$28</f>
        <v>25.974999999999998</v>
      </c>
      <c r="Z33" s="11">
        <f>[29]Outubro!$B$29</f>
        <v>26.545833333333331</v>
      </c>
      <c r="AA33" s="11">
        <f>[29]Outubro!$B$30</f>
        <v>27.329166666666666</v>
      </c>
      <c r="AB33" s="11">
        <f>[29]Outubro!$B$31</f>
        <v>23.170833333333331</v>
      </c>
      <c r="AC33" s="11">
        <f>[29]Outubro!$B$32</f>
        <v>25.675000000000001</v>
      </c>
      <c r="AD33" s="11" t="str">
        <f>[29]Outubro!$B$33</f>
        <v>*</v>
      </c>
      <c r="AE33" s="11" t="str">
        <f>[29]Outubro!$B$34</f>
        <v>*</v>
      </c>
      <c r="AF33" s="11" t="str">
        <f>[29]Outubro!$B$35</f>
        <v>*</v>
      </c>
      <c r="AG33" s="130">
        <f t="shared" si="1"/>
        <v>23.538095238095234</v>
      </c>
      <c r="AH33" s="5"/>
      <c r="AK33" t="s">
        <v>34</v>
      </c>
    </row>
    <row r="34" spans="1:37" hidden="1" x14ac:dyDescent="0.2">
      <c r="A34" s="58" t="s">
        <v>127</v>
      </c>
      <c r="B34" s="11" t="str">
        <f>[30]Outubro!$B$5</f>
        <v>*</v>
      </c>
      <c r="C34" s="11" t="str">
        <f>[30]Outubro!$B$6</f>
        <v>*</v>
      </c>
      <c r="D34" s="11" t="str">
        <f>[30]Outubro!$B$7</f>
        <v>*</v>
      </c>
      <c r="E34" s="11" t="str">
        <f>[30]Outubro!$B$8</f>
        <v>*</v>
      </c>
      <c r="F34" s="11" t="str">
        <f>[30]Outubro!$B$9</f>
        <v>*</v>
      </c>
      <c r="G34" s="11" t="str">
        <f>[30]Outubro!$B$10</f>
        <v>*</v>
      </c>
      <c r="H34" s="11" t="str">
        <f>[30]Outubro!$B$11</f>
        <v>*</v>
      </c>
      <c r="I34" s="11" t="str">
        <f>[30]Outubro!$B$12</f>
        <v>*</v>
      </c>
      <c r="J34" s="11" t="str">
        <f>[30]Outubro!$B$13</f>
        <v>*</v>
      </c>
      <c r="K34" s="11" t="str">
        <f>[30]Outubro!$B$14</f>
        <v>*</v>
      </c>
      <c r="L34" s="11" t="str">
        <f>[30]Outubro!$B$15</f>
        <v>*</v>
      </c>
      <c r="M34" s="11" t="str">
        <f>[30]Outubro!$B$16</f>
        <v>*</v>
      </c>
      <c r="N34" s="11" t="str">
        <f>[30]Outubro!$B$17</f>
        <v>*</v>
      </c>
      <c r="O34" s="11" t="str">
        <f>[30]Outubro!$B$18</f>
        <v>*</v>
      </c>
      <c r="P34" s="11" t="str">
        <f>[30]Outubro!$B$19</f>
        <v>*</v>
      </c>
      <c r="Q34" s="11" t="str">
        <f>[30]Outubro!$B$20</f>
        <v>*</v>
      </c>
      <c r="R34" s="11" t="str">
        <f>[30]Outubro!$B$21</f>
        <v>*</v>
      </c>
      <c r="S34" s="11" t="str">
        <f>[30]Outubro!$B$22</f>
        <v>*</v>
      </c>
      <c r="T34" s="11" t="str">
        <f>[30]Outubro!$B$23</f>
        <v>*</v>
      </c>
      <c r="U34" s="11" t="str">
        <f>[30]Outubro!$B$24</f>
        <v>*</v>
      </c>
      <c r="V34" s="11" t="str">
        <f>[30]Outubro!$B$25</f>
        <v>*</v>
      </c>
      <c r="W34" s="11" t="str">
        <f>[30]Outubro!$B$26</f>
        <v>*</v>
      </c>
      <c r="X34" s="11" t="str">
        <f>[30]Outubro!$B$27</f>
        <v>*</v>
      </c>
      <c r="Y34" s="11" t="str">
        <f>[30]Outubro!$B$28</f>
        <v>*</v>
      </c>
      <c r="Z34" s="11" t="str">
        <f>[30]Outubro!$B$29</f>
        <v>*</v>
      </c>
      <c r="AA34" s="11" t="str">
        <f>[30]Outubro!$B$30</f>
        <v>*</v>
      </c>
      <c r="AB34" s="11" t="str">
        <f>[30]Outubro!$B$31</f>
        <v>*</v>
      </c>
      <c r="AC34" s="11" t="str">
        <f>[30]Outubro!$B$32</f>
        <v>*</v>
      </c>
      <c r="AD34" s="11" t="str">
        <f>[30]Outubro!$B$33</f>
        <v>*</v>
      </c>
      <c r="AE34" s="11" t="str">
        <f>[30]Outubro!$B$34</f>
        <v>*</v>
      </c>
      <c r="AF34" s="11" t="str">
        <f>[30]Outubro!$B$35</f>
        <v>*</v>
      </c>
      <c r="AG34" s="130" t="e">
        <f t="shared" si="1"/>
        <v>#DIV/0!</v>
      </c>
      <c r="AK34" t="s">
        <v>34</v>
      </c>
    </row>
    <row r="35" spans="1:37" x14ac:dyDescent="0.2">
      <c r="A35" s="57" t="s">
        <v>14</v>
      </c>
      <c r="B35" s="11">
        <f>[31]Outubro!$B$5</f>
        <v>22.979166666666668</v>
      </c>
      <c r="C35" s="11">
        <f>[31]Outubro!$B$6</f>
        <v>26.321739130434782</v>
      </c>
      <c r="D35" s="11">
        <f>[31]Outubro!$B$7</f>
        <v>27.745833333333334</v>
      </c>
      <c r="E35" s="11">
        <f>[31]Outubro!$B$8</f>
        <v>25.862500000000001</v>
      </c>
      <c r="F35" s="11">
        <f>[31]Outubro!$B$9</f>
        <v>26.900000000000002</v>
      </c>
      <c r="G35" s="11">
        <f>[31]Outubro!$B$10</f>
        <v>26.226086956521737</v>
      </c>
      <c r="H35" s="11">
        <f>[31]Outubro!$B$11</f>
        <v>23.513043478260869</v>
      </c>
      <c r="I35" s="11">
        <f>[31]Outubro!$B$12</f>
        <v>22.629166666666663</v>
      </c>
      <c r="J35" s="11">
        <f>[31]Outubro!$B$13</f>
        <v>23.387500000000003</v>
      </c>
      <c r="K35" s="11">
        <f>[31]Outubro!$B$14</f>
        <v>23.325000000000006</v>
      </c>
      <c r="L35" s="11">
        <f>[31]Outubro!$B$15</f>
        <v>25.474999999999998</v>
      </c>
      <c r="M35" s="11">
        <f>[31]Outubro!$B$16</f>
        <v>21.478260869565215</v>
      </c>
      <c r="N35" s="11">
        <f>[31]Outubro!$B$17</f>
        <v>24.941666666666666</v>
      </c>
      <c r="O35" s="11">
        <f>[31]Outubro!$B$18</f>
        <v>26.470833333333335</v>
      </c>
      <c r="P35" s="11">
        <f>[31]Outubro!$B$19</f>
        <v>26.77391304347826</v>
      </c>
      <c r="Q35" s="11">
        <f>[31]Outubro!$B$20</f>
        <v>27.862499999999997</v>
      </c>
      <c r="R35" s="11">
        <f>[31]Outubro!$B$21</f>
        <v>28.225000000000005</v>
      </c>
      <c r="S35" s="11">
        <f>[31]Outubro!$B$22</f>
        <v>25.704166666666676</v>
      </c>
      <c r="T35" s="11">
        <f>[31]Outubro!$B$23</f>
        <v>25.737499999999997</v>
      </c>
      <c r="U35" s="11">
        <f>[31]Outubro!$B$24</f>
        <v>26.05416666666666</v>
      </c>
      <c r="V35" s="11">
        <f>[31]Outubro!$B$25</f>
        <v>24.054166666666664</v>
      </c>
      <c r="W35" s="11">
        <f>[31]Outubro!$B$26</f>
        <v>25.529166666666669</v>
      </c>
      <c r="X35" s="11">
        <f>[31]Outubro!$B$27</f>
        <v>25.674999999999994</v>
      </c>
      <c r="Y35" s="11">
        <f>[31]Outubro!$B$28</f>
        <v>26.595833333333335</v>
      </c>
      <c r="Z35" s="11">
        <f>[31]Outubro!$B$29</f>
        <v>26.925000000000001</v>
      </c>
      <c r="AA35" s="11">
        <f>[31]Outubro!$B$30</f>
        <v>26.404166666666669</v>
      </c>
      <c r="AB35" s="11">
        <f>[31]Outubro!$B$31</f>
        <v>25.549999999999997</v>
      </c>
      <c r="AC35" s="11">
        <f>[31]Outubro!$B$32</f>
        <v>26.520833333333329</v>
      </c>
      <c r="AD35" s="11">
        <f>[31]Outubro!$B$33</f>
        <v>27.962499999999995</v>
      </c>
      <c r="AE35" s="11">
        <f>[31]Outubro!$B$34</f>
        <v>27.399999999999995</v>
      </c>
      <c r="AF35" s="11">
        <f>[31]Outubro!$B$35</f>
        <v>26.208333333333332</v>
      </c>
      <c r="AG35" s="130">
        <f t="shared" si="1"/>
        <v>25.691549789621316</v>
      </c>
      <c r="AH35" s="5"/>
      <c r="AJ35" t="s">
        <v>34</v>
      </c>
      <c r="AK35" t="s">
        <v>34</v>
      </c>
    </row>
    <row r="36" spans="1:37" hidden="1" x14ac:dyDescent="0.2">
      <c r="A36" s="58" t="s">
        <v>156</v>
      </c>
      <c r="B36" s="11" t="str">
        <f>[32]Outubro!$B$5</f>
        <v xml:space="preserve"> </v>
      </c>
      <c r="C36" s="11" t="str">
        <f>[32]Outubro!$B$6</f>
        <v>*</v>
      </c>
      <c r="D36" s="11" t="str">
        <f>[32]Outubro!$B$7</f>
        <v>*</v>
      </c>
      <c r="E36" s="11" t="str">
        <f>[32]Outubro!$B$8</f>
        <v>*</v>
      </c>
      <c r="F36" s="11" t="str">
        <f>[32]Outubro!$B$9</f>
        <v>*</v>
      </c>
      <c r="G36" s="11" t="str">
        <f>[32]Outubro!$B$10</f>
        <v>*</v>
      </c>
      <c r="H36" s="11" t="str">
        <f>[32]Outubro!$B$11</f>
        <v>*</v>
      </c>
      <c r="I36" s="11" t="str">
        <f>[32]Outubro!$B$12</f>
        <v>*</v>
      </c>
      <c r="J36" s="11" t="str">
        <f>[32]Outubro!$B$13</f>
        <v>*</v>
      </c>
      <c r="K36" s="11" t="str">
        <f>[32]Outubro!$B$14</f>
        <v>*</v>
      </c>
      <c r="L36" s="11" t="str">
        <f>[32]Outubro!$B$15</f>
        <v>*</v>
      </c>
      <c r="M36" s="11" t="str">
        <f>[32]Outubro!$B$16</f>
        <v>*</v>
      </c>
      <c r="N36" s="11" t="str">
        <f>[32]Outubro!$B$17</f>
        <v>*</v>
      </c>
      <c r="O36" s="11" t="str">
        <f>[32]Outubro!$B$18</f>
        <v>*</v>
      </c>
      <c r="P36" s="11" t="str">
        <f>[32]Outubro!$B$19</f>
        <v>*</v>
      </c>
      <c r="Q36" s="11" t="str">
        <f>[32]Outubro!$B$20</f>
        <v>*</v>
      </c>
      <c r="R36" s="11" t="str">
        <f>[32]Outubro!$B$21</f>
        <v>*</v>
      </c>
      <c r="S36" s="11" t="str">
        <f>[32]Outubro!$B$22</f>
        <v>*</v>
      </c>
      <c r="T36" s="11" t="str">
        <f>[32]Outubro!$B$23</f>
        <v>*</v>
      </c>
      <c r="U36" s="11" t="str">
        <f>[32]Outubro!$B$24</f>
        <v>*</v>
      </c>
      <c r="V36" s="11" t="str">
        <f>[32]Outubro!$B$25</f>
        <v>*</v>
      </c>
      <c r="W36" s="11" t="str">
        <f>[32]Outubro!$B$26</f>
        <v>*</v>
      </c>
      <c r="X36" s="11" t="str">
        <f>[32]Outubro!$B$27</f>
        <v>*</v>
      </c>
      <c r="Y36" s="11" t="str">
        <f>[32]Outubro!$B$28</f>
        <v>*</v>
      </c>
      <c r="Z36" s="11" t="str">
        <f>[32]Outubro!$B$29</f>
        <v>*</v>
      </c>
      <c r="AA36" s="11" t="str">
        <f>[32]Outubro!$B$30</f>
        <v>*</v>
      </c>
      <c r="AB36" s="11" t="str">
        <f>[32]Outubro!$B$31</f>
        <v>*</v>
      </c>
      <c r="AC36" s="11" t="str">
        <f>[32]Outubro!$B$32</f>
        <v>*</v>
      </c>
      <c r="AD36" s="11" t="str">
        <f>[32]Outubro!$B$33</f>
        <v>*</v>
      </c>
      <c r="AE36" s="11" t="str">
        <f>[32]Outubro!$B$34</f>
        <v>*</v>
      </c>
      <c r="AF36" s="11" t="str">
        <f>[32]Outubro!$B$35</f>
        <v>*</v>
      </c>
      <c r="AG36" s="130" t="e">
        <f t="shared" si="1"/>
        <v>#DIV/0!</v>
      </c>
      <c r="AI36" s="114" t="s">
        <v>34</v>
      </c>
      <c r="AJ36" s="114" t="s">
        <v>34</v>
      </c>
    </row>
    <row r="37" spans="1:37" x14ac:dyDescent="0.2">
      <c r="A37" s="57" t="s">
        <v>15</v>
      </c>
      <c r="B37" s="11" t="str">
        <f>[33]Outubro!$B$5</f>
        <v>*</v>
      </c>
      <c r="C37" s="11" t="str">
        <f>[33]Outubro!$B$6</f>
        <v>*</v>
      </c>
      <c r="D37" s="11" t="str">
        <f>[33]Outubro!$B$7</f>
        <v>*</v>
      </c>
      <c r="E37" s="11" t="str">
        <f>[33]Outubro!$B$8</f>
        <v>*</v>
      </c>
      <c r="F37" s="11" t="str">
        <f>[33]Outubro!$B$9</f>
        <v>*</v>
      </c>
      <c r="G37" s="11" t="str">
        <f>[33]Outubro!$B$10</f>
        <v>*</v>
      </c>
      <c r="H37" s="11" t="str">
        <f>[33]Outubro!$B$11</f>
        <v>*</v>
      </c>
      <c r="I37" s="11" t="str">
        <f>[33]Outubro!$B$12</f>
        <v>*</v>
      </c>
      <c r="J37" s="11" t="str">
        <f>[33]Outubro!$B$13</f>
        <v>*</v>
      </c>
      <c r="K37" s="11" t="str">
        <f>[33]Outubro!$B$14</f>
        <v>*</v>
      </c>
      <c r="L37" s="11" t="str">
        <f>[33]Outubro!$B$15</f>
        <v>*</v>
      </c>
      <c r="M37" s="11" t="str">
        <f>[33]Outubro!$B$16</f>
        <v>*</v>
      </c>
      <c r="N37" s="11" t="str">
        <f>[33]Outubro!$B$17</f>
        <v>*</v>
      </c>
      <c r="O37" s="11" t="str">
        <f>[33]Outubro!$B$18</f>
        <v>*</v>
      </c>
      <c r="P37" s="11" t="str">
        <f>[33]Outubro!$B$19</f>
        <v>*</v>
      </c>
      <c r="Q37" s="11" t="str">
        <f>[33]Outubro!$B$20</f>
        <v>*</v>
      </c>
      <c r="R37" s="11" t="str">
        <f>[33]Outubro!$B$21</f>
        <v>*</v>
      </c>
      <c r="S37" s="11" t="str">
        <f>[33]Outubro!$B$22</f>
        <v>*</v>
      </c>
      <c r="T37" s="11" t="str">
        <f>[33]Outubro!$B$23</f>
        <v>*</v>
      </c>
      <c r="U37" s="11">
        <f>[33]Outubro!$B$24</f>
        <v>22.375</v>
      </c>
      <c r="V37" s="11">
        <f>[33]Outubro!$B$25</f>
        <v>21.120833333333334</v>
      </c>
      <c r="W37" s="11">
        <f>[33]Outubro!$B$26</f>
        <v>21.195833333333336</v>
      </c>
      <c r="X37" s="11">
        <f>[33]Outubro!$B$27</f>
        <v>23.333333333333332</v>
      </c>
      <c r="Y37" s="11">
        <f>[33]Outubro!$B$28</f>
        <v>25.258333333333329</v>
      </c>
      <c r="Z37" s="11">
        <f>[33]Outubro!$B$29</f>
        <v>26.175000000000001</v>
      </c>
      <c r="AA37" s="11">
        <f>[33]Outubro!$B$30</f>
        <v>26.162500000000005</v>
      </c>
      <c r="AB37" s="11">
        <f>[33]Outubro!$B$31</f>
        <v>22.787499999999994</v>
      </c>
      <c r="AC37" s="11">
        <f>[33]Outubro!$B$32</f>
        <v>24.712500000000002</v>
      </c>
      <c r="AD37" s="11">
        <f>[33]Outubro!$B$33</f>
        <v>24.537499999999994</v>
      </c>
      <c r="AE37" s="11">
        <f>[33]Outubro!$B$34</f>
        <v>25.075000000000006</v>
      </c>
      <c r="AF37" s="11">
        <f>[33]Outubro!$B$35</f>
        <v>18.133333333333333</v>
      </c>
      <c r="AG37" s="130">
        <f t="shared" si="1"/>
        <v>23.405555555555555</v>
      </c>
      <c r="AH37" s="5"/>
      <c r="AI37" s="12" t="s">
        <v>34</v>
      </c>
      <c r="AJ37" t="s">
        <v>34</v>
      </c>
      <c r="AK37" t="s">
        <v>34</v>
      </c>
    </row>
    <row r="38" spans="1:37" x14ac:dyDescent="0.2">
      <c r="A38" s="126" t="s">
        <v>16</v>
      </c>
      <c r="B38" s="11" t="str">
        <f>[34]Outubro!$B$5</f>
        <v>*</v>
      </c>
      <c r="C38" s="11" t="str">
        <f>[34]Outubro!$B$6</f>
        <v>*</v>
      </c>
      <c r="D38" s="11" t="str">
        <f>[34]Outubro!$B$7</f>
        <v>*</v>
      </c>
      <c r="E38" s="11" t="str">
        <f>[34]Outubro!$B$8</f>
        <v>*</v>
      </c>
      <c r="F38" s="11" t="str">
        <f>[34]Outubro!$B$9</f>
        <v>*</v>
      </c>
      <c r="G38" s="11" t="str">
        <f>[34]Outubro!$B$10</f>
        <v>*</v>
      </c>
      <c r="H38" s="11" t="str">
        <f>[34]Outubro!$B$11</f>
        <v>*</v>
      </c>
      <c r="I38" s="11" t="str">
        <f>[34]Outubro!$B$12</f>
        <v>*</v>
      </c>
      <c r="J38" s="11" t="str">
        <f>[34]Outubro!$B$13</f>
        <v>*</v>
      </c>
      <c r="K38" s="11" t="str">
        <f>[34]Outubro!$B$14</f>
        <v>*</v>
      </c>
      <c r="L38" s="11" t="str">
        <f>[34]Outubro!$B$15</f>
        <v>*</v>
      </c>
      <c r="M38" s="11" t="str">
        <f>[34]Outubro!$B$16</f>
        <v>*</v>
      </c>
      <c r="N38" s="11" t="str">
        <f>[34]Outubro!$B$17</f>
        <v>*</v>
      </c>
      <c r="O38" s="11" t="str">
        <f>[34]Outubro!$B$18</f>
        <v>*</v>
      </c>
      <c r="P38" s="11" t="str">
        <f>[34]Outubro!$B$19</f>
        <v>*</v>
      </c>
      <c r="Q38" s="11">
        <f>[34]Outubro!$B$20</f>
        <v>26.5</v>
      </c>
      <c r="R38" s="11">
        <f>[34]Outubro!$B$21</f>
        <v>25.745833333333334</v>
      </c>
      <c r="S38" s="11">
        <f>[34]Outubro!$B$22</f>
        <v>22.7</v>
      </c>
      <c r="T38" s="11">
        <f>[34]Outubro!$B$23</f>
        <v>25.166666666666661</v>
      </c>
      <c r="U38" s="11">
        <f>[34]Outubro!$B$24</f>
        <v>26.029166666666669</v>
      </c>
      <c r="V38" s="11">
        <f>[34]Outubro!$B$25</f>
        <v>24.287499999999998</v>
      </c>
      <c r="W38" s="11">
        <f>[34]Outubro!$B$26</f>
        <v>24.045833333333331</v>
      </c>
      <c r="X38" s="11">
        <f>[34]Outubro!$B$27</f>
        <v>24.941666666666666</v>
      </c>
      <c r="Y38" s="11">
        <f>[34]Outubro!$B$28</f>
        <v>26.845833333333331</v>
      </c>
      <c r="Z38" s="11">
        <f>[34]Outubro!$B$29</f>
        <v>27.954166666666669</v>
      </c>
      <c r="AA38" s="11">
        <f>[34]Outubro!$B$30</f>
        <v>30.3125</v>
      </c>
      <c r="AB38" s="11">
        <f>[34]Outubro!$B$31</f>
        <v>25.512499999999999</v>
      </c>
      <c r="AC38" s="11" t="str">
        <f>[34]Outubro!$B$32</f>
        <v>*</v>
      </c>
      <c r="AD38" s="11" t="str">
        <f>[34]Outubro!$B$33</f>
        <v>*</v>
      </c>
      <c r="AE38" s="11" t="str">
        <f>[34]Outubro!$B$34</f>
        <v>*</v>
      </c>
      <c r="AF38" s="11" t="str">
        <f>[34]Outubro!$B$35</f>
        <v>*</v>
      </c>
      <c r="AG38" s="130">
        <f t="shared" si="1"/>
        <v>25.836805555555557</v>
      </c>
      <c r="AI38" s="12" t="s">
        <v>34</v>
      </c>
      <c r="AK38" t="s">
        <v>34</v>
      </c>
    </row>
    <row r="39" spans="1:37" x14ac:dyDescent="0.2">
      <c r="A39" s="57" t="s">
        <v>157</v>
      </c>
      <c r="B39" s="11">
        <f>[35]Outubro!$B$5</f>
        <v>22.233333333333334</v>
      </c>
      <c r="C39" s="11">
        <f>[35]Outubro!$B$6</f>
        <v>25.145833333333343</v>
      </c>
      <c r="D39" s="11">
        <f>[35]Outubro!$B$7</f>
        <v>26.337499999999995</v>
      </c>
      <c r="E39" s="11">
        <f>[35]Outubro!$B$8</f>
        <v>26.324999999999999</v>
      </c>
      <c r="F39" s="11">
        <f>[35]Outubro!$B$9</f>
        <v>26.470833333333335</v>
      </c>
      <c r="G39" s="11">
        <f>[35]Outubro!$B$10</f>
        <v>25.904166666666669</v>
      </c>
      <c r="H39" s="11">
        <f>[35]Outubro!$B$11</f>
        <v>21.316666666666666</v>
      </c>
      <c r="I39" s="11">
        <f>[35]Outubro!$B$12</f>
        <v>22.775000000000002</v>
      </c>
      <c r="J39" s="11">
        <f>[35]Outubro!$B$13</f>
        <v>23.054166666666671</v>
      </c>
      <c r="K39" s="11">
        <f>[35]Outubro!$B$14</f>
        <v>23.416666666666661</v>
      </c>
      <c r="L39" s="11">
        <f>[35]Outubro!$B$15</f>
        <v>22.708333333333329</v>
      </c>
      <c r="M39" s="11">
        <f>[35]Outubro!$B$16</f>
        <v>22.254166666666666</v>
      </c>
      <c r="N39" s="11">
        <f>[35]Outubro!$B$17</f>
        <v>22.562499999999996</v>
      </c>
      <c r="O39" s="11">
        <f>[35]Outubro!$B$18</f>
        <v>23.845833333333335</v>
      </c>
      <c r="P39" s="11">
        <f>[35]Outubro!$B$19</f>
        <v>23.158333333333335</v>
      </c>
      <c r="Q39" s="11">
        <f>[35]Outubro!$B$20</f>
        <v>25.645833333333332</v>
      </c>
      <c r="R39" s="11">
        <f>[35]Outubro!$B$21</f>
        <v>27.645833333333343</v>
      </c>
      <c r="S39" s="11">
        <f>[35]Outubro!$B$22</f>
        <v>21.329166666666669</v>
      </c>
      <c r="T39" s="11">
        <f>[35]Outubro!$B$23</f>
        <v>24.108333333333334</v>
      </c>
      <c r="U39" s="11">
        <f>[35]Outubro!$B$24</f>
        <v>25.516666666666666</v>
      </c>
      <c r="V39" s="11">
        <f>[35]Outubro!$B$25</f>
        <v>24.341666666666665</v>
      </c>
      <c r="W39" s="11">
        <f>[35]Outubro!$B$26</f>
        <v>24.470833333333331</v>
      </c>
      <c r="X39" s="11">
        <f>[35]Outubro!$B$27</f>
        <v>24.591666666666669</v>
      </c>
      <c r="Y39" s="11">
        <f>[35]Outubro!$B$28</f>
        <v>25.208333333333332</v>
      </c>
      <c r="Z39" s="11">
        <f>[35]Outubro!$B$29</f>
        <v>25.870833333333334</v>
      </c>
      <c r="AA39" s="11">
        <f>[35]Outubro!$B$30</f>
        <v>28.074999999999999</v>
      </c>
      <c r="AB39" s="11">
        <f>[35]Outubro!$B$31</f>
        <v>23.283333333333335</v>
      </c>
      <c r="AC39" s="11">
        <f>[35]Outubro!$B$32</f>
        <v>24.704166666666666</v>
      </c>
      <c r="AD39" s="11">
        <f>[35]Outubro!$B$33</f>
        <v>26.683333333333334</v>
      </c>
      <c r="AE39" s="11">
        <f>[35]Outubro!$B$34</f>
        <v>26.874999999999996</v>
      </c>
      <c r="AF39" s="11">
        <f>[35]Outubro!$B$35</f>
        <v>24.266666666666666</v>
      </c>
      <c r="AG39" s="130">
        <f t="shared" si="1"/>
        <v>24.52016129032258</v>
      </c>
      <c r="AH39" s="5"/>
      <c r="AI39" s="12" t="s">
        <v>34</v>
      </c>
      <c r="AK39" t="s">
        <v>34</v>
      </c>
    </row>
    <row r="40" spans="1:37" x14ac:dyDescent="0.2">
      <c r="A40" s="57" t="s">
        <v>17</v>
      </c>
      <c r="B40" s="11">
        <f>[36]Outubro!$B$5</f>
        <v>21.391666666666666</v>
      </c>
      <c r="C40" s="11">
        <f>[36]Outubro!$B$6</f>
        <v>23.512499999999999</v>
      </c>
      <c r="D40" s="11">
        <f>[36]Outubro!$B$7</f>
        <v>24.483333333333334</v>
      </c>
      <c r="E40" s="11">
        <f>[36]Outubro!$B$8</f>
        <v>24.254166666666666</v>
      </c>
      <c r="F40" s="11">
        <f>[36]Outubro!$B$9</f>
        <v>24.200000000000003</v>
      </c>
      <c r="G40" s="11">
        <f>[36]Outubro!$B$10</f>
        <v>22.845833333333342</v>
      </c>
      <c r="H40" s="11">
        <f>[36]Outubro!$B$11</f>
        <v>19.858333333333331</v>
      </c>
      <c r="I40" s="11">
        <f>[36]Outubro!$B$12</f>
        <v>21.058333333333334</v>
      </c>
      <c r="J40" s="11">
        <f>[36]Outubro!$B$13</f>
        <v>22.525000000000002</v>
      </c>
      <c r="K40" s="11">
        <f>[36]Outubro!$B$14</f>
        <v>23.345833333333331</v>
      </c>
      <c r="L40" s="11">
        <f>[36]Outubro!$B$15</f>
        <v>21.179166666666664</v>
      </c>
      <c r="M40" s="11">
        <f>[36]Outubro!$B$16</f>
        <v>19.583333333333332</v>
      </c>
      <c r="N40" s="11">
        <f>[36]Outubro!$B$17</f>
        <v>20.883333333333333</v>
      </c>
      <c r="O40" s="11">
        <f>[36]Outubro!$B$18</f>
        <v>22.400000000000002</v>
      </c>
      <c r="P40" s="11">
        <f>[36]Outubro!$B$19</f>
        <v>21.116666666666667</v>
      </c>
      <c r="Q40" s="11">
        <f>[36]Outubro!$B$20</f>
        <v>23.229166666666671</v>
      </c>
      <c r="R40" s="11">
        <f>[36]Outubro!$B$21</f>
        <v>24.991666666666664</v>
      </c>
      <c r="S40" s="11">
        <f>[36]Outubro!$B$22</f>
        <v>21.349999999999998</v>
      </c>
      <c r="T40" s="11">
        <f>[36]Outubro!$B$23</f>
        <v>23.004166666666666</v>
      </c>
      <c r="U40" s="11">
        <f>[36]Outubro!$B$24</f>
        <v>25.262499999999999</v>
      </c>
      <c r="V40" s="11">
        <f>[36]Outubro!$B$25</f>
        <v>22.808333333333334</v>
      </c>
      <c r="W40" s="11">
        <f>[36]Outubro!$B$26</f>
        <v>21.525000000000002</v>
      </c>
      <c r="X40" s="11">
        <f>[36]Outubro!$B$27</f>
        <v>22.8125</v>
      </c>
      <c r="Y40" s="11">
        <f>[36]Outubro!$B$28</f>
        <v>23.641666666666669</v>
      </c>
      <c r="Z40" s="11">
        <f>[36]Outubro!$B$29</f>
        <v>25.125</v>
      </c>
      <c r="AA40" s="11">
        <f>[36]Outubro!$B$30</f>
        <v>27.666666666666668</v>
      </c>
      <c r="AB40" s="11">
        <f>[36]Outubro!$B$31</f>
        <v>23.695833333333329</v>
      </c>
      <c r="AC40" s="11">
        <f>[36]Outubro!$B$32</f>
        <v>25.845833333333335</v>
      </c>
      <c r="AD40" s="11">
        <f>[36]Outubro!$B$33</f>
        <v>25.554166666666664</v>
      </c>
      <c r="AE40" s="11">
        <f>[36]Outubro!$B$34</f>
        <v>27.345833333333331</v>
      </c>
      <c r="AF40" s="11">
        <f>[36]Outubro!$B$35</f>
        <v>22.183333333333334</v>
      </c>
      <c r="AG40" s="130">
        <f t="shared" si="1"/>
        <v>23.18319892473118</v>
      </c>
      <c r="AI40" s="12" t="s">
        <v>34</v>
      </c>
      <c r="AK40" t="s">
        <v>34</v>
      </c>
    </row>
    <row r="41" spans="1:37" hidden="1" x14ac:dyDescent="0.2">
      <c r="A41" s="58" t="s">
        <v>140</v>
      </c>
      <c r="B41" s="11" t="str">
        <f>[37]Outubro!$B$5</f>
        <v>*</v>
      </c>
      <c r="C41" s="11" t="str">
        <f>[37]Outubro!$B$6</f>
        <v>*</v>
      </c>
      <c r="D41" s="11" t="str">
        <f>[37]Outubro!$B$7</f>
        <v>*</v>
      </c>
      <c r="E41" s="11" t="str">
        <f>[37]Outubro!$B$8</f>
        <v>*</v>
      </c>
      <c r="F41" s="11" t="str">
        <f>[37]Outubro!$B$9</f>
        <v>*</v>
      </c>
      <c r="G41" s="11" t="str">
        <f>[37]Outubro!$B$10</f>
        <v>*</v>
      </c>
      <c r="H41" s="11" t="str">
        <f>[37]Outubro!$B$11</f>
        <v>*</v>
      </c>
      <c r="I41" s="11" t="str">
        <f>[37]Outubro!$B$12</f>
        <v>*</v>
      </c>
      <c r="J41" s="11" t="str">
        <f>[37]Outubro!$B$13</f>
        <v>*</v>
      </c>
      <c r="K41" s="11" t="str">
        <f>[37]Outubro!$B$14</f>
        <v>*</v>
      </c>
      <c r="L41" s="11" t="str">
        <f>[37]Outubro!$B$15</f>
        <v>*</v>
      </c>
      <c r="M41" s="11" t="str">
        <f>[37]Outubro!$B$16</f>
        <v>*</v>
      </c>
      <c r="N41" s="11" t="str">
        <f>[37]Outubro!$B$17</f>
        <v>*</v>
      </c>
      <c r="O41" s="11" t="str">
        <f>[37]Outubro!$B$18</f>
        <v>*</v>
      </c>
      <c r="P41" s="11" t="str">
        <f>[37]Outubro!$B$19</f>
        <v>*</v>
      </c>
      <c r="Q41" s="11" t="str">
        <f>[37]Outubro!$B$20</f>
        <v>*</v>
      </c>
      <c r="R41" s="11" t="str">
        <f>[37]Outubro!$B$21</f>
        <v>*</v>
      </c>
      <c r="S41" s="11" t="str">
        <f>[37]Outubro!$B$22</f>
        <v>*</v>
      </c>
      <c r="T41" s="11" t="str">
        <f>[37]Outubro!$B$23</f>
        <v>*</v>
      </c>
      <c r="U41" s="11" t="str">
        <f>[37]Outubro!$B$24</f>
        <v>*</v>
      </c>
      <c r="V41" s="11" t="str">
        <f>[37]Outubro!$B$25</f>
        <v>*</v>
      </c>
      <c r="W41" s="11" t="str">
        <f>[37]Outubro!$B$26</f>
        <v>*</v>
      </c>
      <c r="X41" s="11" t="str">
        <f>[37]Outubro!$B$27</f>
        <v>*</v>
      </c>
      <c r="Y41" s="11" t="str">
        <f>[37]Outubro!$B$28</f>
        <v>*</v>
      </c>
      <c r="Z41" s="11" t="str">
        <f>[37]Outubro!$B$29</f>
        <v>*</v>
      </c>
      <c r="AA41" s="11" t="str">
        <f>[37]Outubro!$B$30</f>
        <v>*</v>
      </c>
      <c r="AB41" s="11" t="str">
        <f>[37]Outubro!$B$31</f>
        <v>*</v>
      </c>
      <c r="AC41" s="11" t="str">
        <f>[37]Outubro!$B$32</f>
        <v>*</v>
      </c>
      <c r="AD41" s="11" t="str">
        <f>[37]Outubro!$B$33</f>
        <v>*</v>
      </c>
      <c r="AE41" s="11" t="str">
        <f>[37]Outubro!$B$34</f>
        <v>*</v>
      </c>
      <c r="AF41" s="11" t="str">
        <f>[37]Outubro!$B$35</f>
        <v>*</v>
      </c>
      <c r="AG41" s="130" t="e">
        <f t="shared" si="1"/>
        <v>#DIV/0!</v>
      </c>
      <c r="AH41" s="5"/>
      <c r="AI41" s="12" t="s">
        <v>34</v>
      </c>
      <c r="AJ41" t="s">
        <v>34</v>
      </c>
    </row>
    <row r="42" spans="1:37" x14ac:dyDescent="0.2">
      <c r="A42" s="57" t="s">
        <v>18</v>
      </c>
      <c r="B42" s="11">
        <f>[38]Outubro!$B$5</f>
        <v>22.379166666666674</v>
      </c>
      <c r="C42" s="11">
        <f>[38]Outubro!$B$6</f>
        <v>24.45</v>
      </c>
      <c r="D42" s="11">
        <f>[38]Outubro!$B$7</f>
        <v>24.025000000000002</v>
      </c>
      <c r="E42" s="11">
        <f>[38]Outubro!$B$8</f>
        <v>25.195833333333336</v>
      </c>
      <c r="F42" s="11">
        <f>[38]Outubro!$B$9</f>
        <v>26.091666666666665</v>
      </c>
      <c r="G42" s="11">
        <f>[38]Outubro!$B$10</f>
        <v>24.654166666666669</v>
      </c>
      <c r="H42" s="11">
        <f>[38]Outubro!$B$11</f>
        <v>20.337500000000006</v>
      </c>
      <c r="I42" s="11">
        <f>[38]Outubro!$B$12</f>
        <v>22.095833333333335</v>
      </c>
      <c r="J42" s="11">
        <f>[38]Outubro!$B$13</f>
        <v>21.016666666666662</v>
      </c>
      <c r="K42" s="11">
        <f>[38]Outubro!$B$14</f>
        <v>21.7</v>
      </c>
      <c r="L42" s="11">
        <f>[38]Outubro!$B$15</f>
        <v>21.108333333333334</v>
      </c>
      <c r="M42" s="11">
        <f>[38]Outubro!$B$16</f>
        <v>20.154166666666665</v>
      </c>
      <c r="N42" s="11">
        <f>[38]Outubro!$B$17</f>
        <v>22.654166666666669</v>
      </c>
      <c r="O42" s="11">
        <f>[38]Outubro!$B$18</f>
        <v>24.258333333333329</v>
      </c>
      <c r="P42" s="11">
        <f>[38]Outubro!$B$19</f>
        <v>24.308333333333334</v>
      </c>
      <c r="Q42" s="11">
        <f>[38]Outubro!$B$20</f>
        <v>24.858333333333338</v>
      </c>
      <c r="R42" s="11">
        <f>[38]Outubro!$B$21</f>
        <v>26.2</v>
      </c>
      <c r="S42" s="11">
        <f>[38]Outubro!$B$22</f>
        <v>22.304166666666664</v>
      </c>
      <c r="T42" s="11">
        <f>[38]Outubro!$B$23</f>
        <v>23.529166666666665</v>
      </c>
      <c r="U42" s="11">
        <f>[38]Outubro!$B$24</f>
        <v>25.166666666666661</v>
      </c>
      <c r="V42" s="11">
        <f>[38]Outubro!$B$25</f>
        <v>21.891666666666666</v>
      </c>
      <c r="W42" s="11">
        <f>[38]Outubro!$B$26</f>
        <v>23.183333333333334</v>
      </c>
      <c r="X42" s="11">
        <f>[38]Outubro!$B$27</f>
        <v>23.941666666666666</v>
      </c>
      <c r="Y42" s="11">
        <f>[38]Outubro!$B$28</f>
        <v>25.325000000000003</v>
      </c>
      <c r="Z42" s="11">
        <f>[38]Outubro!$B$29</f>
        <v>26.329166666666669</v>
      </c>
      <c r="AA42" s="11">
        <f>[38]Outubro!$B$30</f>
        <v>26.858333333333334</v>
      </c>
      <c r="AB42" s="11">
        <f>[38]Outubro!$B$31</f>
        <v>23.287500000000005</v>
      </c>
      <c r="AC42" s="11">
        <f>[38]Outubro!$B$32</f>
        <v>23.587500000000002</v>
      </c>
      <c r="AD42" s="11">
        <f>[38]Outubro!$B$33</f>
        <v>25.416666666666661</v>
      </c>
      <c r="AE42" s="11">
        <f>[38]Outubro!$B$34</f>
        <v>26.012499999999999</v>
      </c>
      <c r="AF42" s="11">
        <f>[38]Outubro!$B$35</f>
        <v>23.799999999999997</v>
      </c>
      <c r="AG42" s="130">
        <f t="shared" si="1"/>
        <v>23.74583333333333</v>
      </c>
      <c r="AK42" t="s">
        <v>34</v>
      </c>
    </row>
    <row r="43" spans="1:37" x14ac:dyDescent="0.2">
      <c r="A43" s="57" t="s">
        <v>19</v>
      </c>
      <c r="B43" s="11" t="str">
        <f>[39]Outubro!$B$5</f>
        <v>*</v>
      </c>
      <c r="C43" s="11" t="str">
        <f>[39]Outubro!$B$6</f>
        <v>*</v>
      </c>
      <c r="D43" s="11" t="str">
        <f>[39]Outubro!$B$7</f>
        <v>*</v>
      </c>
      <c r="E43" s="11" t="str">
        <f>[39]Outubro!$B$8</f>
        <v>*</v>
      </c>
      <c r="F43" s="11" t="str">
        <f>[39]Outubro!$B$9</f>
        <v>*</v>
      </c>
      <c r="G43" s="11" t="str">
        <f>[39]Outubro!$B$10</f>
        <v>*</v>
      </c>
      <c r="H43" s="11" t="str">
        <f>[39]Outubro!$B$11</f>
        <v>*</v>
      </c>
      <c r="I43" s="11" t="str">
        <f>[39]Outubro!$B$12</f>
        <v>*</v>
      </c>
      <c r="J43" s="11" t="str">
        <f>[39]Outubro!$B$13</f>
        <v>*</v>
      </c>
      <c r="K43" s="11" t="str">
        <f>[39]Outubro!$B$14</f>
        <v>*</v>
      </c>
      <c r="L43" s="11" t="str">
        <f>[39]Outubro!$B$15</f>
        <v>*</v>
      </c>
      <c r="M43" s="11" t="str">
        <f>[39]Outubro!$B$16</f>
        <v>*</v>
      </c>
      <c r="N43" s="11" t="str">
        <f>[39]Outubro!$B$17</f>
        <v>*</v>
      </c>
      <c r="O43" s="11" t="str">
        <f>[39]Outubro!$B$18</f>
        <v>*</v>
      </c>
      <c r="P43" s="11" t="str">
        <f>[39]Outubro!$B$19</f>
        <v>*</v>
      </c>
      <c r="Q43" s="11" t="str">
        <f>[39]Outubro!$B$20</f>
        <v>*</v>
      </c>
      <c r="R43" s="11" t="str">
        <f>[39]Outubro!$B$21</f>
        <v>*</v>
      </c>
      <c r="S43" s="11" t="str">
        <f>[39]Outubro!$B$22</f>
        <v>*</v>
      </c>
      <c r="T43" s="11" t="str">
        <f>[39]Outubro!$B$23</f>
        <v>*</v>
      </c>
      <c r="U43" s="11" t="str">
        <f>[39]Outubro!$B$24</f>
        <v>*</v>
      </c>
      <c r="V43" s="11" t="str">
        <f>[39]Outubro!$B$25</f>
        <v>*</v>
      </c>
      <c r="W43" s="11" t="str">
        <f>[39]Outubro!$B$26</f>
        <v>*</v>
      </c>
      <c r="X43" s="11">
        <f>[39]Outubro!$B$27</f>
        <v>23.437500000000004</v>
      </c>
      <c r="Y43" s="11">
        <f>[39]Outubro!$B$28</f>
        <v>25.229166666666675</v>
      </c>
      <c r="Z43" s="11">
        <f>[39]Outubro!$B$29</f>
        <v>26.399999999999995</v>
      </c>
      <c r="AA43" s="11">
        <f>[39]Outubro!$B$30</f>
        <v>26.025000000000006</v>
      </c>
      <c r="AB43" s="11">
        <f>[39]Outubro!$B$31</f>
        <v>23.474999999999998</v>
      </c>
      <c r="AC43" s="11">
        <f>[39]Outubro!$B$32</f>
        <v>24.683333333333341</v>
      </c>
      <c r="AD43" s="11">
        <f>[39]Outubro!$B$33</f>
        <v>22.820833333333336</v>
      </c>
      <c r="AE43" s="11">
        <f>[39]Outubro!$B$34</f>
        <v>23.191666666666666</v>
      </c>
      <c r="AF43" s="11">
        <f>[39]Outubro!$B$35</f>
        <v>16.958333333333332</v>
      </c>
      <c r="AG43" s="130">
        <f t="shared" si="1"/>
        <v>23.580092592592596</v>
      </c>
      <c r="AH43" s="5"/>
      <c r="AI43" s="12" t="s">
        <v>34</v>
      </c>
      <c r="AK43" t="s">
        <v>34</v>
      </c>
    </row>
    <row r="44" spans="1:37" x14ac:dyDescent="0.2">
      <c r="A44" s="57" t="s">
        <v>23</v>
      </c>
      <c r="B44" s="11">
        <f>[40]Outubro!$B$5</f>
        <v>22.458333333333332</v>
      </c>
      <c r="C44" s="11">
        <f>[40]Outubro!$B$6</f>
        <v>23.933333333333337</v>
      </c>
      <c r="D44" s="11">
        <f>[40]Outubro!$B$7</f>
        <v>24.145833333333332</v>
      </c>
      <c r="E44" s="11">
        <f>[40]Outubro!$B$8</f>
        <v>24.975000000000005</v>
      </c>
      <c r="F44" s="11">
        <f>[40]Outubro!$B$9</f>
        <v>25.737500000000001</v>
      </c>
      <c r="G44" s="11">
        <f>[40]Outubro!$B$10</f>
        <v>24.629166666666674</v>
      </c>
      <c r="H44" s="11">
        <f>[40]Outubro!$B$11</f>
        <v>19.779166666666669</v>
      </c>
      <c r="I44" s="11">
        <f>[40]Outubro!$B$12</f>
        <v>21.674999999999997</v>
      </c>
      <c r="J44" s="11">
        <f>[40]Outubro!$B$13</f>
        <v>23.175000000000001</v>
      </c>
      <c r="K44" s="11">
        <f>[40]Outubro!$B$14</f>
        <v>22.325000000000003</v>
      </c>
      <c r="L44" s="11">
        <f>[40]Outubro!$B$15</f>
        <v>21.249999999999996</v>
      </c>
      <c r="M44" s="11">
        <f>[40]Outubro!$B$16</f>
        <v>19.229166666666668</v>
      </c>
      <c r="N44" s="11">
        <f>[40]Outubro!$B$17</f>
        <v>22.612500000000001</v>
      </c>
      <c r="O44" s="11">
        <f>[40]Outubro!$B$18</f>
        <v>23.195833333333329</v>
      </c>
      <c r="P44" s="11">
        <f>[40]Outubro!$B$19</f>
        <v>21.566666666666666</v>
      </c>
      <c r="Q44" s="11">
        <f>[40]Outubro!$B$20</f>
        <v>23.241666666666671</v>
      </c>
      <c r="R44" s="11">
        <f>[40]Outubro!$B$21</f>
        <v>25.599999999999998</v>
      </c>
      <c r="S44" s="11">
        <f>[40]Outubro!$B$22</f>
        <v>21.645833333333329</v>
      </c>
      <c r="T44" s="11">
        <f>[40]Outubro!$B$23</f>
        <v>23.900000000000002</v>
      </c>
      <c r="U44" s="11">
        <f>[40]Outubro!$B$24</f>
        <v>26.095833333333331</v>
      </c>
      <c r="V44" s="11">
        <f>[40]Outubro!$B$25</f>
        <v>23.529166666666672</v>
      </c>
      <c r="W44" s="11">
        <f>[40]Outubro!$B$26</f>
        <v>23.424999999999997</v>
      </c>
      <c r="X44" s="11">
        <f>[40]Outubro!$B$27</f>
        <v>24.545833333333331</v>
      </c>
      <c r="Y44" s="11">
        <f>[40]Outubro!$B$28</f>
        <v>25.937499999999996</v>
      </c>
      <c r="Z44" s="11">
        <f>[40]Outubro!$B$29</f>
        <v>27.070833333333326</v>
      </c>
      <c r="AA44" s="11">
        <f>[40]Outubro!$B$30</f>
        <v>28.716666666666672</v>
      </c>
      <c r="AB44" s="11">
        <f>[40]Outubro!$B$31</f>
        <v>23.287499999999998</v>
      </c>
      <c r="AC44" s="11">
        <f>[40]Outubro!$B$32</f>
        <v>26.079166666666662</v>
      </c>
      <c r="AD44" s="11">
        <f>[40]Outubro!$B$33</f>
        <v>26.637500000000003</v>
      </c>
      <c r="AE44" s="11">
        <f>[40]Outubro!$B$34</f>
        <v>26.712500000000002</v>
      </c>
      <c r="AF44" s="11">
        <f>[40]Outubro!$B$35</f>
        <v>22.629166666666663</v>
      </c>
      <c r="AG44" s="130">
        <f t="shared" si="1"/>
        <v>23.862634408602155</v>
      </c>
      <c r="AK44" t="s">
        <v>34</v>
      </c>
    </row>
    <row r="45" spans="1:37" x14ac:dyDescent="0.2">
      <c r="A45" s="57" t="s">
        <v>33</v>
      </c>
      <c r="B45" s="11">
        <f>[41]Outubro!$B$5</f>
        <v>24.208333333333332</v>
      </c>
      <c r="C45" s="11">
        <f>[41]Outubro!$B$6</f>
        <v>26.466666666666669</v>
      </c>
      <c r="D45" s="11">
        <f>[41]Outubro!$B$7</f>
        <v>26.32083333333334</v>
      </c>
      <c r="E45" s="11">
        <f>[41]Outubro!$B$8</f>
        <v>26.733333333333331</v>
      </c>
      <c r="F45" s="11">
        <f>[41]Outubro!$B$9</f>
        <v>28.083333333333329</v>
      </c>
      <c r="G45" s="11">
        <f>[41]Outubro!$B$10</f>
        <v>27.704166666666666</v>
      </c>
      <c r="H45" s="11">
        <f>[41]Outubro!$B$11</f>
        <v>20.958333333333336</v>
      </c>
      <c r="I45" s="11">
        <f>[41]Outubro!$B$12</f>
        <v>21.75</v>
      </c>
      <c r="J45" s="11">
        <f>[41]Outubro!$B$13</f>
        <v>21.691666666666666</v>
      </c>
      <c r="K45" s="11">
        <f>[41]Outubro!$B$14</f>
        <v>22.483333333333331</v>
      </c>
      <c r="L45" s="11">
        <f>[41]Outubro!$B$15</f>
        <v>22.670833333333331</v>
      </c>
      <c r="M45" s="11">
        <f>[41]Outubro!$B$16</f>
        <v>21.108333333333338</v>
      </c>
      <c r="N45" s="11">
        <f>[41]Outubro!$B$17</f>
        <v>23.133333333333336</v>
      </c>
      <c r="O45" s="11">
        <f>[41]Outubro!$B$18</f>
        <v>25.237500000000008</v>
      </c>
      <c r="P45" s="11">
        <f>[41]Outubro!$B$19</f>
        <v>26.466666666666665</v>
      </c>
      <c r="Q45" s="11">
        <f>[41]Outubro!$B$20</f>
        <v>28.179166666666674</v>
      </c>
      <c r="R45" s="11">
        <f>[41]Outubro!$B$21</f>
        <v>28.487500000000008</v>
      </c>
      <c r="S45" s="11">
        <f>[41]Outubro!$B$22</f>
        <v>26.475000000000005</v>
      </c>
      <c r="T45" s="11">
        <f>[41]Outubro!$B$23</f>
        <v>25.304166666666664</v>
      </c>
      <c r="U45" s="11">
        <f>[41]Outubro!$B$24</f>
        <v>26.762500000000003</v>
      </c>
      <c r="V45" s="11">
        <f>[41]Outubro!$B$25</f>
        <v>23.1875</v>
      </c>
      <c r="W45" s="11">
        <f>[41]Outubro!$B$26</f>
        <v>23.120833333333334</v>
      </c>
      <c r="X45" s="11">
        <f>[41]Outubro!$B$27</f>
        <v>25.400000000000002</v>
      </c>
      <c r="Y45" s="11">
        <f>[41]Outubro!$B$28</f>
        <v>26.645833333333329</v>
      </c>
      <c r="Z45" s="11">
        <f>[41]Outubro!$B$29</f>
        <v>26.483333333333334</v>
      </c>
      <c r="AA45" s="11">
        <f>[41]Outubro!$B$30</f>
        <v>27.745833333333326</v>
      </c>
      <c r="AB45" s="11">
        <f>[41]Outubro!$B$31</f>
        <v>26.320833333333326</v>
      </c>
      <c r="AC45" s="11">
        <f>[41]Outubro!$B$32</f>
        <v>27.191666666666663</v>
      </c>
      <c r="AD45" s="11">
        <f>[41]Outubro!$B$33</f>
        <v>25.129166666666666</v>
      </c>
      <c r="AE45" s="11">
        <f>[41]Outubro!$B$34</f>
        <v>25.920833333333334</v>
      </c>
      <c r="AF45" s="11">
        <f>[41]Outubro!$B$35</f>
        <v>23.57083333333334</v>
      </c>
      <c r="AG45" s="130">
        <f t="shared" si="1"/>
        <v>25.191666666666666</v>
      </c>
      <c r="AH45" s="5"/>
      <c r="AI45" s="12" t="s">
        <v>34</v>
      </c>
    </row>
    <row r="46" spans="1:37" x14ac:dyDescent="0.2">
      <c r="A46" s="57" t="s">
        <v>20</v>
      </c>
      <c r="B46" s="11">
        <f>[42]Outubro!$B$5</f>
        <v>22.570833333333336</v>
      </c>
      <c r="C46" s="11">
        <f>[42]Outubro!$B$6</f>
        <v>25.804166666666671</v>
      </c>
      <c r="D46" s="11">
        <f>[42]Outubro!$B$7</f>
        <v>26.8</v>
      </c>
      <c r="E46" s="11">
        <f>[42]Outubro!$B$8</f>
        <v>27.229166666666671</v>
      </c>
      <c r="F46" s="11">
        <f>[42]Outubro!$B$9</f>
        <v>28.020833333333332</v>
      </c>
      <c r="G46" s="11">
        <f>[42]Outubro!$B$10</f>
        <v>26.995833333333341</v>
      </c>
      <c r="H46" s="11">
        <f>[42]Outubro!$B$11</f>
        <v>22.404166666666669</v>
      </c>
      <c r="I46" s="11">
        <f>[42]Outubro!$B$12</f>
        <v>22.379166666666666</v>
      </c>
      <c r="J46" s="11">
        <f>[42]Outubro!$B$13</f>
        <v>22.829166666666666</v>
      </c>
      <c r="K46" s="11">
        <f>[42]Outubro!$B$14</f>
        <v>24.345833333333335</v>
      </c>
      <c r="L46" s="11">
        <f>[42]Outubro!$B$15</f>
        <v>26.241666666666664</v>
      </c>
      <c r="M46" s="11">
        <f>[42]Outubro!$B$16</f>
        <v>24.441666666666666</v>
      </c>
      <c r="N46" s="11">
        <f>[42]Outubro!$B$17</f>
        <v>24.166666666666668</v>
      </c>
      <c r="O46" s="11">
        <f>[42]Outubro!$B$18</f>
        <v>26.195833333333329</v>
      </c>
      <c r="P46" s="11">
        <f>[42]Outubro!$B$19</f>
        <v>26.183333333333337</v>
      </c>
      <c r="Q46" s="11">
        <f>[42]Outubro!$B$20</f>
        <v>26.941666666666666</v>
      </c>
      <c r="R46" s="11">
        <f>[42]Outubro!$B$21</f>
        <v>27.670833333333334</v>
      </c>
      <c r="S46" s="11">
        <f>[42]Outubro!$B$22</f>
        <v>24.166666666666668</v>
      </c>
      <c r="T46" s="11">
        <f>[42]Outubro!$B$23</f>
        <v>25.125</v>
      </c>
      <c r="U46" s="11">
        <f>[42]Outubro!$B$24</f>
        <v>24.708333333333325</v>
      </c>
      <c r="V46" s="11">
        <f>[42]Outubro!$B$25</f>
        <v>23.645833333333329</v>
      </c>
      <c r="W46" s="11">
        <f>[42]Outubro!$B$26</f>
        <v>25.500000000000004</v>
      </c>
      <c r="X46" s="11">
        <f>[42]Outubro!$B$27</f>
        <v>25.154166666666669</v>
      </c>
      <c r="Y46" s="11">
        <f>[42]Outubro!$B$28</f>
        <v>26.733333333333334</v>
      </c>
      <c r="Z46" s="11">
        <f>[42]Outubro!$B$29</f>
        <v>26.695833333333329</v>
      </c>
      <c r="AA46" s="11">
        <f>[42]Outubro!$B$30</f>
        <v>27.604166666666661</v>
      </c>
      <c r="AB46" s="11">
        <f>[42]Outubro!$B$31</f>
        <v>24.454166666666676</v>
      </c>
      <c r="AC46" s="11">
        <f>[42]Outubro!$B$32</f>
        <v>26.55</v>
      </c>
      <c r="AD46" s="11">
        <f>[42]Outubro!$B$33</f>
        <v>28.495833333333334</v>
      </c>
      <c r="AE46" s="11">
        <f>[42]Outubro!$B$34</f>
        <v>27.112500000000001</v>
      </c>
      <c r="AF46" s="11">
        <f>[42]Outubro!$B$35</f>
        <v>27.358333333333334</v>
      </c>
      <c r="AG46" s="130">
        <f t="shared" si="1"/>
        <v>25.629838709677415</v>
      </c>
      <c r="AI46" s="12" t="s">
        <v>34</v>
      </c>
    </row>
    <row r="47" spans="1:37" s="5" customFormat="1" ht="17.100000000000001" customHeight="1" x14ac:dyDescent="0.2">
      <c r="A47" s="58" t="s">
        <v>209</v>
      </c>
      <c r="B47" s="13">
        <f t="shared" ref="B47:AE47" si="2">AVERAGE(B5:B46)</f>
        <v>22.869865822583218</v>
      </c>
      <c r="C47" s="13">
        <f t="shared" si="2"/>
        <v>25.004507322387759</v>
      </c>
      <c r="D47" s="13">
        <f t="shared" si="2"/>
        <v>25.399421683389072</v>
      </c>
      <c r="E47" s="13">
        <f t="shared" si="2"/>
        <v>25.494342251950954</v>
      </c>
      <c r="F47" s="13">
        <f t="shared" si="2"/>
        <v>25.718910256410261</v>
      </c>
      <c r="G47" s="13">
        <f t="shared" si="2"/>
        <v>24.966387959866225</v>
      </c>
      <c r="H47" s="13">
        <f t="shared" si="2"/>
        <v>21.053575681564816</v>
      </c>
      <c r="I47" s="13">
        <f t="shared" si="2"/>
        <v>22.090839378013293</v>
      </c>
      <c r="J47" s="13">
        <f t="shared" si="2"/>
        <v>22.685117690280734</v>
      </c>
      <c r="K47" s="13">
        <f t="shared" si="2"/>
        <v>22.030037625418057</v>
      </c>
      <c r="L47" s="13">
        <f t="shared" si="2"/>
        <v>21.967922838031534</v>
      </c>
      <c r="M47" s="13">
        <f t="shared" si="2"/>
        <v>20.651481127568083</v>
      </c>
      <c r="N47" s="13">
        <f t="shared" si="2"/>
        <v>22.785021409749667</v>
      </c>
      <c r="O47" s="13">
        <f t="shared" si="2"/>
        <v>24.194269136660441</v>
      </c>
      <c r="P47" s="13">
        <f t="shared" si="2"/>
        <v>23.961057692307691</v>
      </c>
      <c r="Q47" s="13">
        <f t="shared" si="2"/>
        <v>25.669290123456793</v>
      </c>
      <c r="R47" s="13">
        <f t="shared" si="2"/>
        <v>26.757393988191094</v>
      </c>
      <c r="S47" s="13">
        <f t="shared" si="2"/>
        <v>23.357459465999842</v>
      </c>
      <c r="T47" s="13">
        <f t="shared" si="2"/>
        <v>24.766729601919817</v>
      </c>
      <c r="U47" s="13">
        <f t="shared" si="2"/>
        <v>25.611769003440202</v>
      </c>
      <c r="V47" s="13">
        <f t="shared" si="2"/>
        <v>23.476732778091471</v>
      </c>
      <c r="W47" s="13">
        <f t="shared" si="2"/>
        <v>23.699022647767016</v>
      </c>
      <c r="X47" s="13">
        <f t="shared" si="2"/>
        <v>24.482916666666675</v>
      </c>
      <c r="Y47" s="13">
        <f t="shared" si="2"/>
        <v>25.869373220281354</v>
      </c>
      <c r="Z47" s="13">
        <f t="shared" si="2"/>
        <v>26.667892654220772</v>
      </c>
      <c r="AA47" s="13">
        <f t="shared" si="2"/>
        <v>27.467141274404121</v>
      </c>
      <c r="AB47" s="13">
        <f t="shared" si="2"/>
        <v>24.25478151075977</v>
      </c>
      <c r="AC47" s="13">
        <f t="shared" si="2"/>
        <v>25.58605072463768</v>
      </c>
      <c r="AD47" s="13">
        <f t="shared" si="2"/>
        <v>26.045967741935481</v>
      </c>
      <c r="AE47" s="13">
        <f t="shared" si="2"/>
        <v>26.574103234306602</v>
      </c>
      <c r="AF47" s="13">
        <f>AVERAGE(AF5:AF46)</f>
        <v>22.890714599410252</v>
      </c>
      <c r="AG47" s="92" t="s">
        <v>208</v>
      </c>
      <c r="AI47" s="5" t="s">
        <v>34</v>
      </c>
      <c r="AJ47" s="5" t="s">
        <v>34</v>
      </c>
    </row>
    <row r="48" spans="1:37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60" t="s">
        <v>34</v>
      </c>
      <c r="AF48" s="60"/>
      <c r="AG48" s="86"/>
      <c r="AK48" t="s">
        <v>34</v>
      </c>
    </row>
    <row r="49" spans="1:37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88"/>
      <c r="AF49" s="104"/>
      <c r="AG49" s="86"/>
      <c r="AI49" s="12" t="s">
        <v>34</v>
      </c>
      <c r="AK49" t="s">
        <v>34</v>
      </c>
    </row>
    <row r="50" spans="1:37" x14ac:dyDescent="0.2">
      <c r="A50" s="49"/>
      <c r="B50" s="88"/>
      <c r="C50" s="88"/>
      <c r="D50" s="88"/>
      <c r="E50" s="88"/>
      <c r="F50" s="88"/>
      <c r="G50" s="88"/>
      <c r="H50" s="88"/>
      <c r="I50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86"/>
    </row>
    <row r="51" spans="1:37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86"/>
    </row>
    <row r="52" spans="1:37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54"/>
      <c r="AF52" s="54"/>
      <c r="AG52" s="86"/>
    </row>
    <row r="53" spans="1:37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55"/>
      <c r="AF53" s="55"/>
      <c r="AG53" s="86"/>
      <c r="AI53" t="s">
        <v>34</v>
      </c>
    </row>
    <row r="54" spans="1:37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87"/>
    </row>
    <row r="56" spans="1:37" x14ac:dyDescent="0.2">
      <c r="AI56" s="12" t="s">
        <v>34</v>
      </c>
    </row>
    <row r="57" spans="1:37" x14ac:dyDescent="0.2">
      <c r="N57" s="2" t="s">
        <v>34</v>
      </c>
      <c r="AD57" s="2" t="s">
        <v>34</v>
      </c>
    </row>
    <row r="58" spans="1:37" x14ac:dyDescent="0.2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2" t="s">
        <v>34</v>
      </c>
    </row>
    <row r="59" spans="1:37" x14ac:dyDescent="0.2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2" t="s">
        <v>34</v>
      </c>
      <c r="W59" s="2" t="s">
        <v>34</v>
      </c>
      <c r="AK59" t="s">
        <v>34</v>
      </c>
    </row>
    <row r="60" spans="1:37" x14ac:dyDescent="0.2">
      <c r="Z60" s="2" t="s">
        <v>34</v>
      </c>
    </row>
    <row r="61" spans="1:37" x14ac:dyDescent="0.2">
      <c r="AB61" s="2" t="s">
        <v>34</v>
      </c>
    </row>
    <row r="62" spans="1:37" x14ac:dyDescent="0.2">
      <c r="AG62" s="7" t="s">
        <v>34</v>
      </c>
    </row>
    <row r="64" spans="1:37" x14ac:dyDescent="0.2">
      <c r="I64" s="2" t="s">
        <v>34</v>
      </c>
      <c r="AJ64" t="s">
        <v>34</v>
      </c>
    </row>
    <row r="67" spans="31:31" x14ac:dyDescent="0.2">
      <c r="AE67" s="2" t="s">
        <v>34</v>
      </c>
    </row>
  </sheetData>
  <mergeCells count="37">
    <mergeCell ref="AG3:AG4"/>
    <mergeCell ref="T49:X49"/>
    <mergeCell ref="T50:X50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tabSelected="1" zoomScale="90" zoomScaleNormal="90" workbookViewId="0">
      <selection activeCell="J45" sqref="J45"/>
    </sheetView>
  </sheetViews>
  <sheetFormatPr defaultRowHeight="12.75" x14ac:dyDescent="0.2"/>
  <cols>
    <col min="1" max="1" width="30.4257812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2" width="6.42578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36" t="s">
        <v>221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67"/>
    </row>
    <row r="2" spans="1:37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57"/>
      <c r="AG2" s="134"/>
      <c r="AH2" s="134"/>
      <c r="AI2" s="97"/>
    </row>
    <row r="3" spans="1:37" s="5" customFormat="1" ht="20.100000000000001" customHeight="1" x14ac:dyDescent="0.2">
      <c r="A3" s="139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8">
        <v>30</v>
      </c>
      <c r="AF3" s="145">
        <v>31</v>
      </c>
      <c r="AG3" s="111" t="s">
        <v>29</v>
      </c>
      <c r="AH3" s="98" t="s">
        <v>27</v>
      </c>
      <c r="AI3" s="103" t="s">
        <v>207</v>
      </c>
    </row>
    <row r="4" spans="1:37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56"/>
      <c r="AF4" s="146"/>
      <c r="AG4" s="106" t="s">
        <v>25</v>
      </c>
      <c r="AH4" s="99" t="s">
        <v>25</v>
      </c>
      <c r="AI4" s="96" t="s">
        <v>25</v>
      </c>
    </row>
    <row r="5" spans="1:37" s="5" customFormat="1" x14ac:dyDescent="0.2">
      <c r="A5" s="57" t="s">
        <v>30</v>
      </c>
      <c r="B5" s="113">
        <f>[1]Outubro!$K$5</f>
        <v>0.2</v>
      </c>
      <c r="C5" s="113">
        <f>[1]Outubro!$K$6</f>
        <v>0</v>
      </c>
      <c r="D5" s="113">
        <f>[1]Outubro!$K$7</f>
        <v>0</v>
      </c>
      <c r="E5" s="113">
        <f>[1]Outubro!$K$8</f>
        <v>0</v>
      </c>
      <c r="F5" s="113">
        <f>[1]Outubro!$K$9</f>
        <v>3.4</v>
      </c>
      <c r="G5" s="113">
        <f>[1]Outubro!$K$10</f>
        <v>5</v>
      </c>
      <c r="H5" s="113">
        <f>[1]Outubro!$K$11</f>
        <v>16.799999999999997</v>
      </c>
      <c r="I5" s="113">
        <f>[1]Outubro!$K$12</f>
        <v>0</v>
      </c>
      <c r="J5" s="113">
        <f>[1]Outubro!$K$13</f>
        <v>0.8</v>
      </c>
      <c r="K5" s="113">
        <f>[1]Outubro!$K$14</f>
        <v>0</v>
      </c>
      <c r="L5" s="113">
        <f>[1]Outubro!$K$15</f>
        <v>0</v>
      </c>
      <c r="M5" s="113">
        <f>[1]Outubro!$K$16</f>
        <v>4.8000000000000007</v>
      </c>
      <c r="N5" s="113">
        <f>[1]Outubro!$K$17</f>
        <v>1.2</v>
      </c>
      <c r="O5" s="113">
        <f>[1]Outubro!$K$18</f>
        <v>1</v>
      </c>
      <c r="P5" s="113">
        <f>[1]Outubro!$K$19</f>
        <v>0</v>
      </c>
      <c r="Q5" s="113">
        <f>[1]Outubro!$K$20</f>
        <v>0</v>
      </c>
      <c r="R5" s="113">
        <f>[1]Outubro!$K$21</f>
        <v>0</v>
      </c>
      <c r="S5" s="113">
        <f>[1]Outubro!$K$22</f>
        <v>4</v>
      </c>
      <c r="T5" s="113">
        <f>[1]Outubro!$K$23</f>
        <v>1.6</v>
      </c>
      <c r="U5" s="113">
        <f>[1]Outubro!$K$24</f>
        <v>13.399999999999999</v>
      </c>
      <c r="V5" s="113">
        <f>[1]Outubro!$K$25</f>
        <v>45.599999999999994</v>
      </c>
      <c r="W5" s="113">
        <f>[1]Outubro!$K$26</f>
        <v>0</v>
      </c>
      <c r="X5" s="113">
        <f>[1]Outubro!$K$27</f>
        <v>0</v>
      </c>
      <c r="Y5" s="113">
        <f>[1]Outubro!$K$28</f>
        <v>0</v>
      </c>
      <c r="Z5" s="113">
        <f>[1]Outubro!$K$29</f>
        <v>0</v>
      </c>
      <c r="AA5" s="113">
        <f>[1]Outubro!$K$30</f>
        <v>0</v>
      </c>
      <c r="AB5" s="113">
        <f>[1]Outubro!$K$31</f>
        <v>18</v>
      </c>
      <c r="AC5" s="113">
        <f>[1]Outubro!$K$32</f>
        <v>0.2</v>
      </c>
      <c r="AD5" s="113">
        <f>[1]Outubro!$K$33</f>
        <v>0</v>
      </c>
      <c r="AE5" s="113">
        <f>[1]Outubro!$K$34</f>
        <v>0</v>
      </c>
      <c r="AF5" s="113">
        <f>[1]Outubro!$K$35</f>
        <v>0.4</v>
      </c>
      <c r="AG5" s="14">
        <f>SUM(B5:AF5)</f>
        <v>116.4</v>
      </c>
      <c r="AH5" s="15">
        <f>MAX(B5:AF5)</f>
        <v>45.599999999999994</v>
      </c>
      <c r="AI5" s="66">
        <f>COUNTIF(B5:AF5,"=0,0")</f>
        <v>16</v>
      </c>
    </row>
    <row r="6" spans="1:37" x14ac:dyDescent="0.2">
      <c r="A6" s="57" t="s">
        <v>0</v>
      </c>
      <c r="B6" s="11" t="str">
        <f>[2]Outubro!$K$5</f>
        <v>*</v>
      </c>
      <c r="C6" s="11" t="str">
        <f>[2]Outubro!$K$6</f>
        <v>*</v>
      </c>
      <c r="D6" s="11" t="str">
        <f>[2]Outubro!$K$7</f>
        <v>*</v>
      </c>
      <c r="E6" s="11" t="str">
        <f>[2]Outubro!$K$8</f>
        <v>*</v>
      </c>
      <c r="F6" s="11" t="str">
        <f>[2]Outubro!$K$9</f>
        <v>*</v>
      </c>
      <c r="G6" s="11" t="str">
        <f>[2]Outubro!$K$10</f>
        <v>*</v>
      </c>
      <c r="H6" s="11" t="str">
        <f>[2]Outubro!$K$11</f>
        <v>*</v>
      </c>
      <c r="I6" s="11" t="str">
        <f>[2]Outubro!$K$12</f>
        <v>*</v>
      </c>
      <c r="J6" s="11" t="str">
        <f>[2]Outubro!$K$13</f>
        <v>*</v>
      </c>
      <c r="K6" s="11" t="str">
        <f>[2]Outubro!$K$14</f>
        <v>*</v>
      </c>
      <c r="L6" s="11" t="str">
        <f>[2]Outubro!$K$15</f>
        <v>*</v>
      </c>
      <c r="M6" s="11" t="str">
        <f>[2]Outubro!$K$16</f>
        <v>*</v>
      </c>
      <c r="N6" s="11" t="str">
        <f>[2]Outubro!$K$17</f>
        <v>*</v>
      </c>
      <c r="O6" s="11" t="str">
        <f>[2]Outubro!$K$18</f>
        <v>*</v>
      </c>
      <c r="P6" s="11" t="str">
        <f>[2]Outubro!$K$19</f>
        <v>*</v>
      </c>
      <c r="Q6" s="11" t="str">
        <f>[2]Outubro!$K$20</f>
        <v>*</v>
      </c>
      <c r="R6" s="11" t="str">
        <f>[2]Outubro!$K$21</f>
        <v>*</v>
      </c>
      <c r="S6" s="11" t="str">
        <f>[2]Outubro!$K$22</f>
        <v>*</v>
      </c>
      <c r="T6" s="11" t="str">
        <f>[2]Outubro!$K$23</f>
        <v>*</v>
      </c>
      <c r="U6" s="11" t="str">
        <f>[2]Outubro!$K$24</f>
        <v>*</v>
      </c>
      <c r="V6" s="11" t="str">
        <f>[2]Outubro!$K$25</f>
        <v>*</v>
      </c>
      <c r="W6" s="11">
        <f>[2]Outubro!$K$26</f>
        <v>0</v>
      </c>
      <c r="X6" s="11">
        <f>[2]Outubro!$K$27</f>
        <v>0</v>
      </c>
      <c r="Y6" s="11">
        <f>[2]Outubro!$K$28</f>
        <v>0</v>
      </c>
      <c r="Z6" s="11">
        <f>[2]Outubro!$K$29</f>
        <v>0</v>
      </c>
      <c r="AA6" s="11">
        <f>[2]Outubro!$K$30</f>
        <v>0</v>
      </c>
      <c r="AB6" s="11">
        <f>[2]Outubro!$K$31</f>
        <v>5.6000000000000005</v>
      </c>
      <c r="AC6" s="11">
        <f>[2]Outubro!$K$32</f>
        <v>5</v>
      </c>
      <c r="AD6" s="11">
        <f>[2]Outubro!$K$33</f>
        <v>23.4</v>
      </c>
      <c r="AE6" s="11">
        <f>[2]Outubro!$K$34</f>
        <v>0</v>
      </c>
      <c r="AF6" s="11">
        <f>[2]Outubro!$K$35</f>
        <v>29.599999999999998</v>
      </c>
      <c r="AG6" s="14">
        <f t="shared" ref="AG6:AG67" si="1">SUM(B6:AF6)</f>
        <v>63.599999999999994</v>
      </c>
      <c r="AH6" s="15">
        <f t="shared" ref="AH6:AH67" si="2">MAX(B6:AF6)</f>
        <v>29.599999999999998</v>
      </c>
      <c r="AI6" s="66" t="s">
        <v>208</v>
      </c>
    </row>
    <row r="7" spans="1:37" x14ac:dyDescent="0.2">
      <c r="A7" s="57" t="s">
        <v>88</v>
      </c>
      <c r="B7" s="11">
        <f>[3]Outubro!$K$5</f>
        <v>0</v>
      </c>
      <c r="C7" s="11">
        <f>[3]Outubro!$K$6</f>
        <v>0</v>
      </c>
      <c r="D7" s="11">
        <f>[3]Outubro!$K$7</f>
        <v>0</v>
      </c>
      <c r="E7" s="11">
        <f>[3]Outubro!$K$8</f>
        <v>0</v>
      </c>
      <c r="F7" s="11">
        <f>[3]Outubro!$K$9</f>
        <v>1.4</v>
      </c>
      <c r="G7" s="11">
        <f>[3]Outubro!$K$10</f>
        <v>17</v>
      </c>
      <c r="H7" s="11">
        <f>[3]Outubro!$K$11</f>
        <v>0.4</v>
      </c>
      <c r="I7" s="11">
        <f>[3]Outubro!$K$12</f>
        <v>0</v>
      </c>
      <c r="J7" s="11">
        <f>[3]Outubro!$K$13</f>
        <v>14.799999999999999</v>
      </c>
      <c r="K7" s="11">
        <f>[3]Outubro!$K$14</f>
        <v>0.2</v>
      </c>
      <c r="L7" s="11">
        <f>[3]Outubro!$K$15</f>
        <v>1.4</v>
      </c>
      <c r="M7" s="11">
        <f>[3]Outubro!$K$16</f>
        <v>10.6</v>
      </c>
      <c r="N7" s="11">
        <f>[3]Outubro!$K$17</f>
        <v>1.8</v>
      </c>
      <c r="O7" s="11">
        <f>[3]Outubro!$K$18</f>
        <v>0</v>
      </c>
      <c r="P7" s="11">
        <f>[3]Outubro!$K$19</f>
        <v>0</v>
      </c>
      <c r="Q7" s="11">
        <f>[3]Outubro!$K$20</f>
        <v>0</v>
      </c>
      <c r="R7" s="11">
        <f>[3]Outubro!$K$21</f>
        <v>0.4</v>
      </c>
      <c r="S7" s="11">
        <f>[3]Outubro!$K$22</f>
        <v>15.800000000000002</v>
      </c>
      <c r="T7" s="11">
        <f>[3]Outubro!$K$23</f>
        <v>0.4</v>
      </c>
      <c r="U7" s="11">
        <f>[3]Outubro!$K$24</f>
        <v>0</v>
      </c>
      <c r="V7" s="11">
        <f>[3]Outubro!$K$25</f>
        <v>11.799999999999999</v>
      </c>
      <c r="W7" s="11">
        <f>[3]Outubro!$K$26</f>
        <v>0</v>
      </c>
      <c r="X7" s="11">
        <f>[3]Outubro!$K$27</f>
        <v>0</v>
      </c>
      <c r="Y7" s="11">
        <f>[3]Outubro!$K$28</f>
        <v>0</v>
      </c>
      <c r="Z7" s="11">
        <f>[3]Outubro!$K$29</f>
        <v>0</v>
      </c>
      <c r="AA7" s="11">
        <f>[3]Outubro!$K$30</f>
        <v>0</v>
      </c>
      <c r="AB7" s="11">
        <f>[3]Outubro!$K$31</f>
        <v>5.0000000000000009</v>
      </c>
      <c r="AC7" s="11">
        <f>[3]Outubro!$K$32</f>
        <v>0</v>
      </c>
      <c r="AD7" s="11">
        <f>[3]Outubro!$K$33</f>
        <v>14.4</v>
      </c>
      <c r="AE7" s="11">
        <f>[3]Outubro!$K$34</f>
        <v>0</v>
      </c>
      <c r="AF7" s="11">
        <f>[3]Outubro!$K$35</f>
        <v>6</v>
      </c>
      <c r="AG7" s="14">
        <f t="shared" si="1"/>
        <v>101.4</v>
      </c>
      <c r="AH7" s="15">
        <f t="shared" si="2"/>
        <v>17</v>
      </c>
      <c r="AI7" s="66">
        <f t="shared" ref="AI7:AI66" si="3">COUNTIF(B7:AF7,"=0,0")</f>
        <v>16</v>
      </c>
    </row>
    <row r="8" spans="1:37" x14ac:dyDescent="0.2">
      <c r="A8" s="57" t="s">
        <v>1</v>
      </c>
      <c r="B8" s="11">
        <f>[4]Outubro!$K$5</f>
        <v>0</v>
      </c>
      <c r="C8" s="11">
        <f>[4]Outubro!$K$6</f>
        <v>0</v>
      </c>
      <c r="D8" s="11">
        <f>[4]Outubro!$K$7</f>
        <v>0</v>
      </c>
      <c r="E8" s="11">
        <f>[4]Outubro!$K$8</f>
        <v>0</v>
      </c>
      <c r="F8" s="11">
        <f>[4]Outubro!$K$9</f>
        <v>0</v>
      </c>
      <c r="G8" s="11">
        <f>[4]Outubro!$K$10</f>
        <v>11.4</v>
      </c>
      <c r="H8" s="11">
        <f>[4]Outubro!$K$11</f>
        <v>0</v>
      </c>
      <c r="I8" s="11">
        <f>[4]Outubro!$K$12</f>
        <v>0.2</v>
      </c>
      <c r="J8" s="11">
        <f>[4]Outubro!$K$13</f>
        <v>0</v>
      </c>
      <c r="K8" s="11">
        <f>[4]Outubro!$K$14</f>
        <v>0</v>
      </c>
      <c r="L8" s="11">
        <f>[4]Outubro!$K$15</f>
        <v>4.1999999999999993</v>
      </c>
      <c r="M8" s="11">
        <f>[4]Outubro!$K$16</f>
        <v>10.000000000000002</v>
      </c>
      <c r="N8" s="11">
        <f>[4]Outubro!$K$17</f>
        <v>0</v>
      </c>
      <c r="O8" s="11">
        <f>[4]Outubro!$K$18</f>
        <v>0</v>
      </c>
      <c r="P8" s="11">
        <f>[4]Outubro!$K$19</f>
        <v>0</v>
      </c>
      <c r="Q8" s="11">
        <f>[4]Outubro!$K$20</f>
        <v>0</v>
      </c>
      <c r="R8" s="11">
        <f>[4]Outubro!$K$21</f>
        <v>0</v>
      </c>
      <c r="S8" s="11">
        <f>[4]Outubro!$K$22</f>
        <v>5</v>
      </c>
      <c r="T8" s="11">
        <f>[4]Outubro!$K$23</f>
        <v>0</v>
      </c>
      <c r="U8" s="11">
        <f>[4]Outubro!$K$24</f>
        <v>17.399999999999999</v>
      </c>
      <c r="V8" s="11">
        <f>[4]Outubro!$K$25</f>
        <v>27.799999999999997</v>
      </c>
      <c r="W8" s="11">
        <f>[4]Outubro!$K$26</f>
        <v>0</v>
      </c>
      <c r="X8" s="11">
        <f>[4]Outubro!$K$27</f>
        <v>0</v>
      </c>
      <c r="Y8" s="11">
        <f>[4]Outubro!$K$28</f>
        <v>0</v>
      </c>
      <c r="Z8" s="11">
        <f>[4]Outubro!$K$29</f>
        <v>0</v>
      </c>
      <c r="AA8" s="11">
        <f>[4]Outubro!$K$30</f>
        <v>0</v>
      </c>
      <c r="AB8" s="11">
        <f>[4]Outubro!$K$31</f>
        <v>18.599999999999998</v>
      </c>
      <c r="AC8" s="11">
        <f>[4]Outubro!$K$32</f>
        <v>0</v>
      </c>
      <c r="AD8" s="11">
        <f>[4]Outubro!$K$33</f>
        <v>0</v>
      </c>
      <c r="AE8" s="11">
        <f>[4]Outubro!$K$34</f>
        <v>0</v>
      </c>
      <c r="AF8" s="11">
        <f>[4]Outubro!$K$35</f>
        <v>11</v>
      </c>
      <c r="AG8" s="14">
        <f t="shared" si="1"/>
        <v>105.6</v>
      </c>
      <c r="AH8" s="15">
        <f t="shared" si="2"/>
        <v>27.799999999999997</v>
      </c>
      <c r="AI8" s="66">
        <f t="shared" si="3"/>
        <v>22</v>
      </c>
    </row>
    <row r="9" spans="1:37" x14ac:dyDescent="0.2">
      <c r="A9" s="57" t="s">
        <v>149</v>
      </c>
      <c r="B9" s="11">
        <f>[5]Outubro!$K$5</f>
        <v>0</v>
      </c>
      <c r="C9" s="11">
        <f>[5]Outubro!$K$6</f>
        <v>0</v>
      </c>
      <c r="D9" s="11">
        <f>[5]Outubro!$K$7</f>
        <v>0</v>
      </c>
      <c r="E9" s="11">
        <f>[5]Outubro!$K$8</f>
        <v>0</v>
      </c>
      <c r="F9" s="11">
        <f>[5]Outubro!$K$9</f>
        <v>34.800000000000004</v>
      </c>
      <c r="G9" s="11">
        <f>[5]Outubro!$K$10</f>
        <v>49.600000000000009</v>
      </c>
      <c r="H9" s="11">
        <f>[5]Outubro!$K$11</f>
        <v>1.8</v>
      </c>
      <c r="I9" s="11">
        <f>[5]Outubro!$K$12</f>
        <v>0</v>
      </c>
      <c r="J9" s="11">
        <f>[5]Outubro!$K$13</f>
        <v>37.200000000000003</v>
      </c>
      <c r="K9" s="11">
        <f>[5]Outubro!$K$14</f>
        <v>0</v>
      </c>
      <c r="L9" s="11">
        <f>[5]Outubro!$K$15</f>
        <v>7.8</v>
      </c>
      <c r="M9" s="11">
        <f>[5]Outubro!$K$16</f>
        <v>6.6</v>
      </c>
      <c r="N9" s="11">
        <f>[5]Outubro!$K$17</f>
        <v>16.799999999999997</v>
      </c>
      <c r="O9" s="11">
        <f>[5]Outubro!$K$18</f>
        <v>17.399999999999999</v>
      </c>
      <c r="P9" s="11">
        <f>[5]Outubro!$K$19</f>
        <v>0</v>
      </c>
      <c r="Q9" s="11">
        <f>[5]Outubro!$K$20</f>
        <v>0</v>
      </c>
      <c r="R9" s="11">
        <f>[5]Outubro!$K$21</f>
        <v>0</v>
      </c>
      <c r="S9" s="11">
        <f>[5]Outubro!$K$22</f>
        <v>2</v>
      </c>
      <c r="T9" s="11">
        <f>[5]Outubro!$K$23</f>
        <v>0</v>
      </c>
      <c r="U9" s="11">
        <f>[5]Outubro!$K$24</f>
        <v>26.8</v>
      </c>
      <c r="V9" s="11" t="str">
        <f>[5]Outubro!$K$25</f>
        <v>*</v>
      </c>
      <c r="W9" s="11" t="str">
        <f>[5]Outubro!$K$26</f>
        <v>*</v>
      </c>
      <c r="X9" s="11" t="str">
        <f>[5]Outubro!$K$27</f>
        <v>*</v>
      </c>
      <c r="Y9" s="11" t="str">
        <f>[5]Outubro!$K$28</f>
        <v>*</v>
      </c>
      <c r="Z9" s="11" t="str">
        <f>[5]Outubro!$K$29</f>
        <v>*</v>
      </c>
      <c r="AA9" s="11" t="str">
        <f>[5]Outubro!$K$30</f>
        <v>*</v>
      </c>
      <c r="AB9" s="11" t="str">
        <f>[5]Outubro!$K$31</f>
        <v>*</v>
      </c>
      <c r="AC9" s="11" t="str">
        <f>[5]Outubro!$K$32</f>
        <v>*</v>
      </c>
      <c r="AD9" s="11" t="str">
        <f>[5]Outubro!$K$33</f>
        <v>*</v>
      </c>
      <c r="AE9" s="11" t="str">
        <f>[5]Outubro!$K$34</f>
        <v>*</v>
      </c>
      <c r="AF9" s="11" t="str">
        <f>[5]Outubro!$K$35</f>
        <v>*</v>
      </c>
      <c r="AG9" s="14">
        <f t="shared" si="1"/>
        <v>200.80000000000004</v>
      </c>
      <c r="AH9" s="15">
        <f t="shared" si="2"/>
        <v>49.600000000000009</v>
      </c>
      <c r="AI9" s="66">
        <f t="shared" si="3"/>
        <v>10</v>
      </c>
    </row>
    <row r="10" spans="1:37" x14ac:dyDescent="0.2">
      <c r="A10" s="57" t="s">
        <v>95</v>
      </c>
      <c r="B10" s="11">
        <f>[6]Outubro!$K$5</f>
        <v>0</v>
      </c>
      <c r="C10" s="11">
        <f>[6]Outubro!$K$6</f>
        <v>0</v>
      </c>
      <c r="D10" s="11">
        <f>[6]Outubro!$K$7</f>
        <v>0</v>
      </c>
      <c r="E10" s="11">
        <f>[6]Outubro!$K$8</f>
        <v>0</v>
      </c>
      <c r="F10" s="11">
        <f>[6]Outubro!$K$9</f>
        <v>0</v>
      </c>
      <c r="G10" s="11">
        <f>[6]Outubro!$K$10</f>
        <v>0</v>
      </c>
      <c r="H10" s="11">
        <f>[6]Outubro!$K$11</f>
        <v>0</v>
      </c>
      <c r="I10" s="11">
        <f>[6]Outubro!$K$12</f>
        <v>0</v>
      </c>
      <c r="J10" s="11">
        <f>[6]Outubro!$K$13</f>
        <v>0</v>
      </c>
      <c r="K10" s="11">
        <f>[6]Outubro!$K$14</f>
        <v>0</v>
      </c>
      <c r="L10" s="11">
        <f>[6]Outubro!$K$15</f>
        <v>0</v>
      </c>
      <c r="M10" s="11">
        <f>[6]Outubro!$K$16</f>
        <v>0.2</v>
      </c>
      <c r="N10" s="11">
        <f>[6]Outubro!$K$17</f>
        <v>0</v>
      </c>
      <c r="O10" s="11">
        <f>[6]Outubro!$K$18</f>
        <v>0</v>
      </c>
      <c r="P10" s="11">
        <f>[6]Outubro!$K$19</f>
        <v>0</v>
      </c>
      <c r="Q10" s="11">
        <f>[6]Outubro!$K$20</f>
        <v>0</v>
      </c>
      <c r="R10" s="11">
        <f>[6]Outubro!$K$21</f>
        <v>0</v>
      </c>
      <c r="S10" s="11">
        <f>[6]Outubro!$K$22</f>
        <v>0</v>
      </c>
      <c r="T10" s="11">
        <f>[6]Outubro!$K$23</f>
        <v>0</v>
      </c>
      <c r="U10" s="11">
        <f>[6]Outubro!$K$24</f>
        <v>0</v>
      </c>
      <c r="V10" s="11">
        <f>[6]Outubro!$K$25</f>
        <v>0</v>
      </c>
      <c r="W10" s="11">
        <f>[6]Outubro!$K$26</f>
        <v>0</v>
      </c>
      <c r="X10" s="11">
        <f>[6]Outubro!$K$27</f>
        <v>0</v>
      </c>
      <c r="Y10" s="11">
        <f>[6]Outubro!$K$28</f>
        <v>0</v>
      </c>
      <c r="Z10" s="11">
        <f>[6]Outubro!$K$29</f>
        <v>0</v>
      </c>
      <c r="AA10" s="11">
        <f>[6]Outubro!$K$30</f>
        <v>0</v>
      </c>
      <c r="AB10" s="11">
        <f>[6]Outubro!$K$31</f>
        <v>0</v>
      </c>
      <c r="AC10" s="11">
        <f>[6]Outubro!$K$32</f>
        <v>0</v>
      </c>
      <c r="AD10" s="11">
        <f>[6]Outubro!$K$33</f>
        <v>0</v>
      </c>
      <c r="AE10" s="11">
        <f>[6]Outubro!$K$34</f>
        <v>0</v>
      </c>
      <c r="AF10" s="11">
        <f>[6]Outubro!$K$35</f>
        <v>0</v>
      </c>
      <c r="AG10" s="14" t="s">
        <v>208</v>
      </c>
      <c r="AH10" s="15" t="s">
        <v>208</v>
      </c>
      <c r="AI10" s="66" t="s">
        <v>208</v>
      </c>
    </row>
    <row r="11" spans="1:37" x14ac:dyDescent="0.2">
      <c r="A11" s="57" t="s">
        <v>51</v>
      </c>
      <c r="B11" s="11">
        <f>[7]Outubro!$K$5</f>
        <v>0</v>
      </c>
      <c r="C11" s="11">
        <f>[7]Outubro!$K$6</f>
        <v>0</v>
      </c>
      <c r="D11" s="11">
        <f>[7]Outubro!$K$7</f>
        <v>0</v>
      </c>
      <c r="E11" s="11">
        <f>[7]Outubro!$K$8</f>
        <v>0</v>
      </c>
      <c r="F11" s="11">
        <f>[7]Outubro!$K$9</f>
        <v>1.2</v>
      </c>
      <c r="G11" s="11">
        <f>[7]Outubro!$K$10</f>
        <v>18.600000000000001</v>
      </c>
      <c r="H11" s="11">
        <f>[7]Outubro!$K$11</f>
        <v>4.2</v>
      </c>
      <c r="I11" s="11">
        <f>[7]Outubro!$K$12</f>
        <v>0</v>
      </c>
      <c r="J11" s="11">
        <f>[7]Outubro!$K$13</f>
        <v>1.2000000000000002</v>
      </c>
      <c r="K11" s="11">
        <f>[7]Outubro!$K$14</f>
        <v>0</v>
      </c>
      <c r="L11" s="11">
        <f>[7]Outubro!$K$15</f>
        <v>0</v>
      </c>
      <c r="M11" s="11">
        <f>[7]Outubro!$K$16</f>
        <v>51.599999999999994</v>
      </c>
      <c r="N11" s="11">
        <f>[7]Outubro!$K$17</f>
        <v>0.4</v>
      </c>
      <c r="O11" s="11">
        <f>[7]Outubro!$K$18</f>
        <v>1.2000000000000002</v>
      </c>
      <c r="P11" s="11">
        <f>[7]Outubro!$K$19</f>
        <v>0</v>
      </c>
      <c r="Q11" s="11">
        <f>[7]Outubro!$K$20</f>
        <v>0</v>
      </c>
      <c r="R11" s="11">
        <f>[7]Outubro!$K$21</f>
        <v>0</v>
      </c>
      <c r="S11" s="11">
        <f>[7]Outubro!$K$22</f>
        <v>17.399999999999999</v>
      </c>
      <c r="T11" s="11">
        <f>[7]Outubro!$K$23</f>
        <v>1</v>
      </c>
      <c r="U11" s="11">
        <f>[7]Outubro!$K$24</f>
        <v>6.1999999999999993</v>
      </c>
      <c r="V11" s="11">
        <f>[7]Outubro!$K$25</f>
        <v>14.8</v>
      </c>
      <c r="W11" s="11">
        <f>[7]Outubro!$K$26</f>
        <v>0</v>
      </c>
      <c r="X11" s="11">
        <f>[7]Outubro!$K$27</f>
        <v>0</v>
      </c>
      <c r="Y11" s="11">
        <f>[7]Outubro!$K$28</f>
        <v>0</v>
      </c>
      <c r="Z11" s="11">
        <f>[7]Outubro!$K$29</f>
        <v>0</v>
      </c>
      <c r="AA11" s="11">
        <f>[7]Outubro!$K$30</f>
        <v>0</v>
      </c>
      <c r="AB11" s="11">
        <f>[7]Outubro!$K$31</f>
        <v>9</v>
      </c>
      <c r="AC11" s="11">
        <f>[7]Outubro!$K$32</f>
        <v>0.2</v>
      </c>
      <c r="AD11" s="11">
        <f>[7]Outubro!$K$33</f>
        <v>0.4</v>
      </c>
      <c r="AE11" s="11">
        <f>[7]Outubro!$K$34</f>
        <v>0</v>
      </c>
      <c r="AF11" s="11">
        <f>[7]Outubro!$K$35</f>
        <v>1.2</v>
      </c>
      <c r="AG11" s="14">
        <f t="shared" si="1"/>
        <v>128.60000000000002</v>
      </c>
      <c r="AH11" s="15">
        <f t="shared" si="2"/>
        <v>51.599999999999994</v>
      </c>
      <c r="AI11" s="66">
        <f t="shared" si="3"/>
        <v>16</v>
      </c>
    </row>
    <row r="12" spans="1:37" hidden="1" x14ac:dyDescent="0.2">
      <c r="A12" s="58" t="s">
        <v>98</v>
      </c>
      <c r="B12" s="11" t="str">
        <f>[8]Outubro!$K$5</f>
        <v>*</v>
      </c>
      <c r="C12" s="11" t="str">
        <f>[8]Outubro!$K$6</f>
        <v>*</v>
      </c>
      <c r="D12" s="11" t="str">
        <f>[8]Outubro!$K$7</f>
        <v>*</v>
      </c>
      <c r="E12" s="11" t="str">
        <f>[8]Outubro!$K$8</f>
        <v>*</v>
      </c>
      <c r="F12" s="11" t="str">
        <f>[8]Outubro!$K$9</f>
        <v>*</v>
      </c>
      <c r="G12" s="11" t="str">
        <f>[8]Outubro!$K$10</f>
        <v>*</v>
      </c>
      <c r="H12" s="11" t="str">
        <f>[8]Outubro!$K$11</f>
        <v>*</v>
      </c>
      <c r="I12" s="11" t="str">
        <f>[8]Outubro!$K$12</f>
        <v>*</v>
      </c>
      <c r="J12" s="11" t="str">
        <f>[8]Outubro!$K$13</f>
        <v>*</v>
      </c>
      <c r="K12" s="11" t="str">
        <f>[8]Outubro!$K$14</f>
        <v>*</v>
      </c>
      <c r="L12" s="11" t="str">
        <f>[8]Outubro!$K$15</f>
        <v>*</v>
      </c>
      <c r="M12" s="11" t="str">
        <f>[8]Outubro!$K$16</f>
        <v>*</v>
      </c>
      <c r="N12" s="11" t="str">
        <f>[8]Outubro!$K$17</f>
        <v>*</v>
      </c>
      <c r="O12" s="11" t="str">
        <f>[8]Outubro!$K$18</f>
        <v>*</v>
      </c>
      <c r="P12" s="11" t="str">
        <f>[8]Outubro!$K$19</f>
        <v>*</v>
      </c>
      <c r="Q12" s="11" t="str">
        <f>[8]Outubro!$K$20</f>
        <v>*</v>
      </c>
      <c r="R12" s="11" t="str">
        <f>[8]Outubro!$K$21</f>
        <v>*</v>
      </c>
      <c r="S12" s="11" t="str">
        <f>[8]Outubro!$K$22</f>
        <v>*</v>
      </c>
      <c r="T12" s="11" t="str">
        <f>[8]Outubro!$K$23</f>
        <v>*</v>
      </c>
      <c r="U12" s="11" t="str">
        <f>[8]Outubro!$K$24</f>
        <v>*</v>
      </c>
      <c r="V12" s="11" t="str">
        <f>[8]Outubro!$K$25</f>
        <v>*</v>
      </c>
      <c r="W12" s="11" t="str">
        <f>[8]Outubro!$K$26</f>
        <v>*</v>
      </c>
      <c r="X12" s="11" t="str">
        <f>[8]Outubro!$K$27</f>
        <v>*</v>
      </c>
      <c r="Y12" s="11" t="str">
        <f>[8]Outubro!$K$28</f>
        <v>*</v>
      </c>
      <c r="Z12" s="11" t="str">
        <f>[8]Outubro!$K$29</f>
        <v>*</v>
      </c>
      <c r="AA12" s="11" t="str">
        <f>[8]Outubro!$K$30</f>
        <v>*</v>
      </c>
      <c r="AB12" s="11" t="str">
        <f>[8]Outubro!$K$31</f>
        <v>*</v>
      </c>
      <c r="AC12" s="11" t="str">
        <f>[8]Outubro!$K$32</f>
        <v>*</v>
      </c>
      <c r="AD12" s="11" t="str">
        <f>[8]Outubro!$K$33</f>
        <v>*</v>
      </c>
      <c r="AE12" s="11" t="str">
        <f>[8]Outubro!$K$34</f>
        <v>*</v>
      </c>
      <c r="AF12" s="11" t="str">
        <f>[8]Outubro!$K$35</f>
        <v>*</v>
      </c>
      <c r="AG12" s="14">
        <f t="shared" si="1"/>
        <v>0</v>
      </c>
      <c r="AH12" s="15">
        <f t="shared" si="2"/>
        <v>0</v>
      </c>
      <c r="AI12" s="66">
        <f t="shared" si="3"/>
        <v>0</v>
      </c>
    </row>
    <row r="13" spans="1:37" x14ac:dyDescent="0.2">
      <c r="A13" s="57" t="s">
        <v>104</v>
      </c>
      <c r="B13" s="11">
        <f>[9]Outubro!$K$5</f>
        <v>0</v>
      </c>
      <c r="C13" s="11">
        <f>[9]Outubro!$K$6</f>
        <v>0</v>
      </c>
      <c r="D13" s="11">
        <f>[9]Outubro!$K$7</f>
        <v>0</v>
      </c>
      <c r="E13" s="11">
        <f>[9]Outubro!$K$8</f>
        <v>0</v>
      </c>
      <c r="F13" s="11">
        <f>[9]Outubro!$K$9</f>
        <v>29.999999999999996</v>
      </c>
      <c r="G13" s="11">
        <f>[9]Outubro!$K$10</f>
        <v>24.200000000000003</v>
      </c>
      <c r="H13" s="11">
        <f>[9]Outubro!$K$11</f>
        <v>0</v>
      </c>
      <c r="I13" s="11">
        <f>[9]Outubro!$K$12</f>
        <v>0</v>
      </c>
      <c r="J13" s="11">
        <f>[9]Outubro!$K$13</f>
        <v>4</v>
      </c>
      <c r="K13" s="11">
        <f>[9]Outubro!$K$14</f>
        <v>0</v>
      </c>
      <c r="L13" s="11">
        <f>[9]Outubro!$K$15</f>
        <v>3</v>
      </c>
      <c r="M13" s="11">
        <f>[9]Outubro!$K$16</f>
        <v>19.2</v>
      </c>
      <c r="N13" s="11">
        <f>[9]Outubro!$K$17</f>
        <v>24</v>
      </c>
      <c r="O13" s="11">
        <f>[9]Outubro!$K$18</f>
        <v>45.000000000000007</v>
      </c>
      <c r="P13" s="11">
        <f>[9]Outubro!$K$19</f>
        <v>0.2</v>
      </c>
      <c r="Q13" s="11">
        <f>[9]Outubro!$K$20</f>
        <v>0</v>
      </c>
      <c r="R13" s="11">
        <f>[9]Outubro!$K$21</f>
        <v>18.599999999999998</v>
      </c>
      <c r="S13" s="11">
        <f>[9]Outubro!$K$22</f>
        <v>0.2</v>
      </c>
      <c r="T13" s="11">
        <f>[9]Outubro!$K$23</f>
        <v>0.2</v>
      </c>
      <c r="U13" s="11">
        <f>[9]Outubro!$K$24</f>
        <v>22.599999999999998</v>
      </c>
      <c r="V13" s="11">
        <f>[9]Outubro!$K$25</f>
        <v>6.6000000000000005</v>
      </c>
      <c r="W13" s="11">
        <f>[9]Outubro!$K$26</f>
        <v>0</v>
      </c>
      <c r="X13" s="11">
        <f>[9]Outubro!$K$27</f>
        <v>0</v>
      </c>
      <c r="Y13" s="11">
        <f>[9]Outubro!$K$28</f>
        <v>0</v>
      </c>
      <c r="Z13" s="11">
        <f>[9]Outubro!$K$29</f>
        <v>0</v>
      </c>
      <c r="AA13" s="11">
        <f>[9]Outubro!$K$30</f>
        <v>0</v>
      </c>
      <c r="AB13" s="11">
        <f>[9]Outubro!$K$31</f>
        <v>3.6</v>
      </c>
      <c r="AC13" s="11">
        <f>[9]Outubro!$K$32</f>
        <v>0</v>
      </c>
      <c r="AD13" s="11">
        <f>[9]Outubro!$K$33</f>
        <v>6</v>
      </c>
      <c r="AE13" s="11">
        <f>[9]Outubro!$K$34</f>
        <v>0</v>
      </c>
      <c r="AF13" s="11">
        <f>[9]Outubro!$K$35</f>
        <v>25.8</v>
      </c>
      <c r="AG13" s="14">
        <f t="shared" si="1"/>
        <v>233.19999999999996</v>
      </c>
      <c r="AH13" s="15">
        <f t="shared" si="2"/>
        <v>45.000000000000007</v>
      </c>
      <c r="AI13" s="66">
        <f t="shared" si="3"/>
        <v>15</v>
      </c>
    </row>
    <row r="14" spans="1:37" x14ac:dyDescent="0.2">
      <c r="A14" s="57" t="s">
        <v>238</v>
      </c>
      <c r="B14" s="11">
        <f>[10]Outubro!$K$5</f>
        <v>0</v>
      </c>
      <c r="C14" s="11">
        <f>[10]Outubro!$K$6</f>
        <v>0</v>
      </c>
      <c r="D14" s="11">
        <f>[10]Outubro!$K$7</f>
        <v>0</v>
      </c>
      <c r="E14" s="11">
        <f>[10]Outubro!$K$8</f>
        <v>0</v>
      </c>
      <c r="F14" s="11">
        <f>[10]Outubro!$K$9</f>
        <v>0.60000000000000009</v>
      </c>
      <c r="G14" s="11">
        <f>[10]Outubro!$K$10</f>
        <v>0.2</v>
      </c>
      <c r="H14" s="11">
        <f>[10]Outubro!$K$11</f>
        <v>4.2</v>
      </c>
      <c r="I14" s="11">
        <f>[10]Outubro!$K$12</f>
        <v>0</v>
      </c>
      <c r="J14" s="11">
        <f>[10]Outubro!$K$13</f>
        <v>7.4</v>
      </c>
      <c r="K14" s="11">
        <f>[10]Outubro!$K$14</f>
        <v>1.2</v>
      </c>
      <c r="L14" s="11">
        <f>[10]Outubro!$K$15</f>
        <v>0</v>
      </c>
      <c r="M14" s="11">
        <f>[10]Outubro!$K$16</f>
        <v>9.7999999999999989</v>
      </c>
      <c r="N14" s="11">
        <f>[10]Outubro!$K$17</f>
        <v>0.2</v>
      </c>
      <c r="O14" s="11">
        <f>[10]Outubro!$K$18</f>
        <v>0</v>
      </c>
      <c r="P14" s="11">
        <f>[10]Outubro!$K$19</f>
        <v>0</v>
      </c>
      <c r="Q14" s="11">
        <f>[10]Outubro!$K$20</f>
        <v>0</v>
      </c>
      <c r="R14" s="11">
        <f>[10]Outubro!$K$21</f>
        <v>0</v>
      </c>
      <c r="S14" s="11">
        <f>[10]Outubro!$K$22</f>
        <v>8.7999999999999989</v>
      </c>
      <c r="T14" s="11">
        <f>[10]Outubro!$K$23</f>
        <v>0.8</v>
      </c>
      <c r="U14" s="11">
        <f>[10]Outubro!$K$24</f>
        <v>3</v>
      </c>
      <c r="V14" s="11">
        <f>[10]Outubro!$K$25</f>
        <v>34.4</v>
      </c>
      <c r="W14" s="11">
        <f>[10]Outubro!$K$26</f>
        <v>0</v>
      </c>
      <c r="X14" s="11">
        <f>[10]Outubro!$K$27</f>
        <v>0</v>
      </c>
      <c r="Y14" s="11">
        <f>[10]Outubro!$K$28</f>
        <v>0</v>
      </c>
      <c r="Z14" s="11">
        <f>[10]Outubro!$K$29</f>
        <v>0</v>
      </c>
      <c r="AA14" s="11">
        <f>[10]Outubro!$K$30</f>
        <v>0</v>
      </c>
      <c r="AB14" s="11">
        <f>[10]Outubro!$K$31</f>
        <v>0.60000000000000009</v>
      </c>
      <c r="AC14" s="11">
        <f>[10]Outubro!$K$32</f>
        <v>0</v>
      </c>
      <c r="AD14" s="11">
        <f>[10]Outubro!$K$33</f>
        <v>0</v>
      </c>
      <c r="AE14" s="11">
        <f>[10]Outubro!$K$34</f>
        <v>11.2</v>
      </c>
      <c r="AF14" s="11">
        <f>[10]Outubro!$K$35</f>
        <v>0.2</v>
      </c>
      <c r="AG14" s="177">
        <f t="shared" si="1"/>
        <v>82.6</v>
      </c>
      <c r="AH14" s="177">
        <f t="shared" si="2"/>
        <v>34.4</v>
      </c>
      <c r="AI14" s="66">
        <f t="shared" si="3"/>
        <v>17</v>
      </c>
    </row>
    <row r="15" spans="1:37" x14ac:dyDescent="0.2">
      <c r="A15" s="57" t="s">
        <v>2</v>
      </c>
      <c r="B15" s="11">
        <f>[11]Outubro!$K$5</f>
        <v>0</v>
      </c>
      <c r="C15" s="11">
        <f>[11]Outubro!$K$6</f>
        <v>0</v>
      </c>
      <c r="D15" s="11">
        <f>[11]Outubro!$K$7</f>
        <v>0</v>
      </c>
      <c r="E15" s="11">
        <f>[11]Outubro!$K$8</f>
        <v>0</v>
      </c>
      <c r="F15" s="11">
        <f>[11]Outubro!$K$9</f>
        <v>1.5999999999999999</v>
      </c>
      <c r="G15" s="11">
        <f>[11]Outubro!$K$10</f>
        <v>5.4</v>
      </c>
      <c r="H15" s="11">
        <f>[11]Outubro!$K$11</f>
        <v>0.2</v>
      </c>
      <c r="I15" s="11">
        <f>[11]Outubro!$K$12</f>
        <v>0</v>
      </c>
      <c r="J15" s="11">
        <f>[11]Outubro!$K$13</f>
        <v>0</v>
      </c>
      <c r="K15" s="11">
        <f>[11]Outubro!$K$14</f>
        <v>0</v>
      </c>
      <c r="L15" s="11">
        <f>[11]Outubro!$K$15</f>
        <v>0.8</v>
      </c>
      <c r="M15" s="11">
        <f>[11]Outubro!$K$16</f>
        <v>15.999999999999998</v>
      </c>
      <c r="N15" s="11">
        <f>[11]Outubro!$K$17</f>
        <v>6.8</v>
      </c>
      <c r="O15" s="11">
        <f>[11]Outubro!$K$18</f>
        <v>0</v>
      </c>
      <c r="P15" s="11">
        <f>[11]Outubro!$K$19</f>
        <v>0</v>
      </c>
      <c r="Q15" s="11">
        <f>[11]Outubro!$K$20</f>
        <v>0</v>
      </c>
      <c r="R15" s="11">
        <f>[11]Outubro!$K$21</f>
        <v>8.4</v>
      </c>
      <c r="S15" s="11">
        <f>[11]Outubro!$K$22</f>
        <v>28.4</v>
      </c>
      <c r="T15" s="11">
        <f>[11]Outubro!$K$23</f>
        <v>0.2</v>
      </c>
      <c r="U15" s="11">
        <f>[11]Outubro!$K$24</f>
        <v>3.6</v>
      </c>
      <c r="V15" s="11">
        <f>[11]Outubro!$K$25</f>
        <v>27.4</v>
      </c>
      <c r="W15" s="11">
        <f>[11]Outubro!$K$26</f>
        <v>0</v>
      </c>
      <c r="X15" s="11">
        <f>[11]Outubro!$K$27</f>
        <v>0</v>
      </c>
      <c r="Y15" s="11">
        <f>[11]Outubro!$K$28</f>
        <v>0</v>
      </c>
      <c r="Z15" s="11">
        <f>[11]Outubro!$K$29</f>
        <v>0</v>
      </c>
      <c r="AA15" s="11">
        <f>[11]Outubro!$K$30</f>
        <v>0</v>
      </c>
      <c r="AB15" s="11">
        <f>[11]Outubro!$K$31</f>
        <v>11.200000000000001</v>
      </c>
      <c r="AC15" s="11">
        <f>[11]Outubro!$K$32</f>
        <v>0.2</v>
      </c>
      <c r="AD15" s="11">
        <f>[11]Outubro!$K$33</f>
        <v>0</v>
      </c>
      <c r="AE15" s="11">
        <f>[11]Outubro!$K$34</f>
        <v>0</v>
      </c>
      <c r="AF15" s="11">
        <f>[11]Outubro!$K$35</f>
        <v>4.6000000000000005</v>
      </c>
      <c r="AG15" s="14">
        <f t="shared" si="1"/>
        <v>114.79999999999998</v>
      </c>
      <c r="AH15" s="15">
        <f t="shared" si="2"/>
        <v>28.4</v>
      </c>
      <c r="AI15" s="66">
        <f t="shared" si="3"/>
        <v>17</v>
      </c>
      <c r="AK15" s="12" t="s">
        <v>34</v>
      </c>
    </row>
    <row r="16" spans="1:37" x14ac:dyDescent="0.2">
      <c r="A16" s="57" t="s">
        <v>3</v>
      </c>
      <c r="B16" s="11">
        <f>[12]Outubro!$K$5</f>
        <v>0</v>
      </c>
      <c r="C16" s="11">
        <f>[12]Outubro!$K$6</f>
        <v>0</v>
      </c>
      <c r="D16" s="11">
        <f>[12]Outubro!$K$7</f>
        <v>0.4</v>
      </c>
      <c r="E16" s="11">
        <f>[12]Outubro!$K$8</f>
        <v>0</v>
      </c>
      <c r="F16" s="11">
        <f>[12]Outubro!$K$9</f>
        <v>0</v>
      </c>
      <c r="G16" s="11">
        <f>[12]Outubro!$K$10</f>
        <v>6.1999999999999993</v>
      </c>
      <c r="H16" s="11">
        <f>[12]Outubro!$K$11</f>
        <v>4.2</v>
      </c>
      <c r="I16" s="11">
        <f>[12]Outubro!$K$12</f>
        <v>0</v>
      </c>
      <c r="J16" s="11">
        <f>[12]Outubro!$K$13</f>
        <v>2.2000000000000002</v>
      </c>
      <c r="K16" s="11">
        <f>[12]Outubro!$K$14</f>
        <v>2.2000000000000006</v>
      </c>
      <c r="L16" s="11">
        <f>[12]Outubro!$K$15</f>
        <v>0</v>
      </c>
      <c r="M16" s="11">
        <f>[12]Outubro!$K$16</f>
        <v>1</v>
      </c>
      <c r="N16" s="11">
        <f>[12]Outubro!$K$17</f>
        <v>0</v>
      </c>
      <c r="O16" s="11">
        <f>[12]Outubro!$K$18</f>
        <v>0</v>
      </c>
      <c r="P16" s="11">
        <f>[12]Outubro!$K$19</f>
        <v>0</v>
      </c>
      <c r="Q16" s="11">
        <f>[12]Outubro!$K$20</f>
        <v>0</v>
      </c>
      <c r="R16" s="11">
        <f>[12]Outubro!$K$21</f>
        <v>0</v>
      </c>
      <c r="S16" s="11">
        <f>[12]Outubro!$K$22</f>
        <v>0</v>
      </c>
      <c r="T16" s="11">
        <f>[12]Outubro!$K$23</f>
        <v>0</v>
      </c>
      <c r="U16" s="11">
        <f>[12]Outubro!$K$24</f>
        <v>22</v>
      </c>
      <c r="V16" s="11" t="str">
        <f>[12]Outubro!$K$25</f>
        <v>*</v>
      </c>
      <c r="W16" s="11" t="str">
        <f>[12]Outubro!$K$26</f>
        <v>*</v>
      </c>
      <c r="X16" s="11" t="str">
        <f>[12]Outubro!$K$27</f>
        <v>*</v>
      </c>
      <c r="Y16" s="11" t="str">
        <f>[12]Outubro!$K$28</f>
        <v>*</v>
      </c>
      <c r="Z16" s="11" t="str">
        <f>[12]Outubro!$K$29</f>
        <v>*</v>
      </c>
      <c r="AA16" s="11">
        <f>[12]Outubro!$K$30</f>
        <v>0</v>
      </c>
      <c r="AB16" s="11">
        <f>[12]Outubro!$K$31</f>
        <v>41.599999999999994</v>
      </c>
      <c r="AC16" s="11">
        <f>[12]Outubro!$K$32</f>
        <v>0</v>
      </c>
      <c r="AD16" s="11">
        <f>[12]Outubro!$K$33</f>
        <v>22.399999999999995</v>
      </c>
      <c r="AE16" s="11">
        <f>[12]Outubro!$K$34</f>
        <v>7</v>
      </c>
      <c r="AF16" s="11">
        <f>[12]Outubro!$K$35</f>
        <v>0.8</v>
      </c>
      <c r="AG16" s="14">
        <f t="shared" si="1"/>
        <v>109.99999999999999</v>
      </c>
      <c r="AH16" s="15">
        <f t="shared" si="2"/>
        <v>41.599999999999994</v>
      </c>
      <c r="AI16" s="66" t="s">
        <v>208</v>
      </c>
      <c r="AJ16" s="12" t="s">
        <v>34</v>
      </c>
      <c r="AK16" s="12" t="s">
        <v>34</v>
      </c>
    </row>
    <row r="17" spans="1:36" x14ac:dyDescent="0.2">
      <c r="A17" s="57" t="s">
        <v>239</v>
      </c>
      <c r="B17" s="11">
        <f>[13]Outubro!$K$5</f>
        <v>0</v>
      </c>
      <c r="C17" s="11">
        <f>[13]Outubro!$K$6</f>
        <v>0</v>
      </c>
      <c r="D17" s="11">
        <f>[13]Outubro!$K$7</f>
        <v>0</v>
      </c>
      <c r="E17" s="11">
        <f>[13]Outubro!$K$8</f>
        <v>4.6000000000000005</v>
      </c>
      <c r="F17" s="11">
        <f>[13]Outubro!$K$9</f>
        <v>4</v>
      </c>
      <c r="G17" s="11">
        <f>[13]Outubro!$K$10</f>
        <v>3.4</v>
      </c>
      <c r="H17" s="11">
        <f>[13]Outubro!$K$11</f>
        <v>9.7999999999999989</v>
      </c>
      <c r="I17" s="11">
        <f>[13]Outubro!$K$12</f>
        <v>0</v>
      </c>
      <c r="J17" s="11">
        <f>[13]Outubro!$K$13</f>
        <v>2.8000000000000007</v>
      </c>
      <c r="K17" s="11">
        <f>[13]Outubro!$K$14</f>
        <v>2.6000000000000005</v>
      </c>
      <c r="L17" s="11">
        <f>[13]Outubro!$K$15</f>
        <v>0.2</v>
      </c>
      <c r="M17" s="11">
        <f>[13]Outubro!$K$16</f>
        <v>6.4</v>
      </c>
      <c r="N17" s="11">
        <f>[13]Outubro!$K$17</f>
        <v>1</v>
      </c>
      <c r="O17" s="11">
        <f>[13]Outubro!$K$18</f>
        <v>0</v>
      </c>
      <c r="P17" s="11">
        <f>[13]Outubro!$K$19</f>
        <v>0</v>
      </c>
      <c r="Q17" s="11">
        <f>[13]Outubro!$K$20</f>
        <v>0</v>
      </c>
      <c r="R17" s="11">
        <f>[13]Outubro!$K$21</f>
        <v>0</v>
      </c>
      <c r="S17" s="11">
        <f>[13]Outubro!$K$22</f>
        <v>0</v>
      </c>
      <c r="T17" s="11">
        <f>[13]Outubro!$K$23</f>
        <v>0.2</v>
      </c>
      <c r="U17" s="11">
        <f>[13]Outubro!$K$24</f>
        <v>3.8000000000000003</v>
      </c>
      <c r="V17" s="11">
        <f>[13]Outubro!$K$25</f>
        <v>12.999999999999998</v>
      </c>
      <c r="W17" s="11">
        <f>[13]Outubro!$K$26</f>
        <v>0</v>
      </c>
      <c r="X17" s="11">
        <f>[13]Outubro!$K$27</f>
        <v>0</v>
      </c>
      <c r="Y17" s="11">
        <f>[13]Outubro!$K$28</f>
        <v>0</v>
      </c>
      <c r="Z17" s="11">
        <f>[13]Outubro!$K$29</f>
        <v>0</v>
      </c>
      <c r="AA17" s="11">
        <f>[13]Outubro!$K$30</f>
        <v>0</v>
      </c>
      <c r="AB17" s="11">
        <f>[13]Outubro!$K$31</f>
        <v>4</v>
      </c>
      <c r="AC17" s="11">
        <f>[13]Outubro!$K$32</f>
        <v>0</v>
      </c>
      <c r="AD17" s="11">
        <f>[13]Outubro!$K$33</f>
        <v>25.2</v>
      </c>
      <c r="AE17" s="11">
        <f>[13]Outubro!$K$34</f>
        <v>0.8</v>
      </c>
      <c r="AF17" s="11">
        <f>[13]Outubro!$K$35</f>
        <v>8</v>
      </c>
      <c r="AG17" s="177">
        <f t="shared" si="1"/>
        <v>89.8</v>
      </c>
      <c r="AH17" s="177">
        <f t="shared" si="2"/>
        <v>25.2</v>
      </c>
      <c r="AI17" s="66">
        <f t="shared" si="3"/>
        <v>15</v>
      </c>
    </row>
    <row r="18" spans="1:36" x14ac:dyDescent="0.2">
      <c r="A18" s="57" t="s">
        <v>240</v>
      </c>
      <c r="B18" s="11">
        <f>[14]Outubro!$K$5</f>
        <v>0</v>
      </c>
      <c r="C18" s="11">
        <f>[14]Outubro!$K$6</f>
        <v>0</v>
      </c>
      <c r="D18" s="11">
        <f>[14]Outubro!$K$7</f>
        <v>0</v>
      </c>
      <c r="E18" s="11">
        <f>[14]Outubro!$K$8</f>
        <v>0</v>
      </c>
      <c r="F18" s="11">
        <f>[14]Outubro!$K$9</f>
        <v>0</v>
      </c>
      <c r="G18" s="11">
        <f>[14]Outubro!$K$10</f>
        <v>19.600000000000001</v>
      </c>
      <c r="H18" s="11">
        <f>[14]Outubro!$K$11</f>
        <v>0</v>
      </c>
      <c r="I18" s="11">
        <f>[14]Outubro!$K$12</f>
        <v>0</v>
      </c>
      <c r="J18" s="11">
        <f>[14]Outubro!$K$13</f>
        <v>1.7999999999999998</v>
      </c>
      <c r="K18" s="11">
        <f>[14]Outubro!$K$14</f>
        <v>0</v>
      </c>
      <c r="L18" s="11">
        <f>[14]Outubro!$K$15</f>
        <v>6.2</v>
      </c>
      <c r="M18" s="11">
        <f>[14]Outubro!$K$16</f>
        <v>7.4</v>
      </c>
      <c r="N18" s="11">
        <f>[14]Outubro!$K$17</f>
        <v>3.2000000000000006</v>
      </c>
      <c r="O18" s="11">
        <f>[14]Outubro!$K$18</f>
        <v>0</v>
      </c>
      <c r="P18" s="11">
        <f>[14]Outubro!$K$19</f>
        <v>0</v>
      </c>
      <c r="Q18" s="11">
        <f>[14]Outubro!$K$20</f>
        <v>0</v>
      </c>
      <c r="R18" s="11">
        <f>[14]Outubro!$K$21</f>
        <v>0</v>
      </c>
      <c r="S18" s="11">
        <f>[14]Outubro!$K$22</f>
        <v>0</v>
      </c>
      <c r="T18" s="11">
        <f>[14]Outubro!$K$23</f>
        <v>0</v>
      </c>
      <c r="U18" s="11">
        <f>[14]Outubro!$K$24</f>
        <v>10.6</v>
      </c>
      <c r="V18" s="11">
        <f>[14]Outubro!$K$25</f>
        <v>0.60000000000000009</v>
      </c>
      <c r="W18" s="11">
        <f>[14]Outubro!$K$26</f>
        <v>0</v>
      </c>
      <c r="X18" s="11">
        <f>[14]Outubro!$K$27</f>
        <v>0</v>
      </c>
      <c r="Y18" s="11">
        <f>[14]Outubro!$K$28</f>
        <v>0</v>
      </c>
      <c r="Z18" s="11">
        <f>[14]Outubro!$K$29</f>
        <v>0</v>
      </c>
      <c r="AA18" s="11">
        <f>[14]Outubro!$K$30</f>
        <v>0</v>
      </c>
      <c r="AB18" s="11">
        <f>[14]Outubro!$K$31</f>
        <v>0.2</v>
      </c>
      <c r="AC18" s="11">
        <f>[14]Outubro!$K$32</f>
        <v>0</v>
      </c>
      <c r="AD18" s="11">
        <f>[14]Outubro!$K$33</f>
        <v>0</v>
      </c>
      <c r="AE18" s="11">
        <f>[14]Outubro!$K$34</f>
        <v>0</v>
      </c>
      <c r="AF18" s="11">
        <f>[14]Outubro!$K$35</f>
        <v>1</v>
      </c>
      <c r="AG18" s="177">
        <f t="shared" si="1"/>
        <v>50.600000000000009</v>
      </c>
      <c r="AH18" s="177">
        <f t="shared" si="2"/>
        <v>19.600000000000001</v>
      </c>
      <c r="AI18" s="66">
        <f t="shared" si="3"/>
        <v>22</v>
      </c>
      <c r="AJ18" s="12" t="s">
        <v>34</v>
      </c>
    </row>
    <row r="19" spans="1:36" x14ac:dyDescent="0.2">
      <c r="A19" s="57" t="s">
        <v>32</v>
      </c>
      <c r="B19" s="11">
        <f>[15]Outubro!$K$5</f>
        <v>0</v>
      </c>
      <c r="C19" s="11">
        <f>[15]Outubro!$K$6</f>
        <v>0</v>
      </c>
      <c r="D19" s="11">
        <f>[15]Outubro!$K$7</f>
        <v>0</v>
      </c>
      <c r="E19" s="11">
        <f>[15]Outubro!$K$8</f>
        <v>0</v>
      </c>
      <c r="F19" s="11">
        <f>[15]Outubro!$K$9</f>
        <v>3.8000000000000003</v>
      </c>
      <c r="G19" s="11">
        <f>[15]Outubro!$K$10</f>
        <v>14.6</v>
      </c>
      <c r="H19" s="11">
        <f>[15]Outubro!$K$11</f>
        <v>10.199999999999999</v>
      </c>
      <c r="I19" s="11">
        <f>[15]Outubro!$K$12</f>
        <v>0</v>
      </c>
      <c r="J19" s="11">
        <f>[15]Outubro!$K$13</f>
        <v>5.4000000000000012</v>
      </c>
      <c r="K19" s="11">
        <f>[15]Outubro!$K$14</f>
        <v>0.8</v>
      </c>
      <c r="L19" s="11">
        <f>[15]Outubro!$K$15</f>
        <v>33.200000000000003</v>
      </c>
      <c r="M19" s="11">
        <f>[15]Outubro!$K$16</f>
        <v>4.2</v>
      </c>
      <c r="N19" s="11">
        <f>[15]Outubro!$K$17</f>
        <v>0.4</v>
      </c>
      <c r="O19" s="11">
        <f>[15]Outubro!$K$18</f>
        <v>0</v>
      </c>
      <c r="P19" s="11">
        <f>[15]Outubro!$K$19</f>
        <v>0</v>
      </c>
      <c r="Q19" s="11">
        <f>[15]Outubro!$K$20</f>
        <v>0</v>
      </c>
      <c r="R19" s="11">
        <f>[15]Outubro!$K$21</f>
        <v>0</v>
      </c>
      <c r="S19" s="11">
        <f>[15]Outubro!$K$22</f>
        <v>23.2</v>
      </c>
      <c r="T19" s="11">
        <f>[15]Outubro!$K$23</f>
        <v>1.2000000000000002</v>
      </c>
      <c r="U19" s="11">
        <f>[15]Outubro!$K$24</f>
        <v>7.8</v>
      </c>
      <c r="V19" s="11">
        <f>[15]Outubro!$K$25</f>
        <v>31.4</v>
      </c>
      <c r="W19" s="11">
        <f>[15]Outubro!$K$26</f>
        <v>1.2</v>
      </c>
      <c r="X19" s="11">
        <f>[15]Outubro!$K$27</f>
        <v>0</v>
      </c>
      <c r="Y19" s="11">
        <f>[15]Outubro!$K$28</f>
        <v>0</v>
      </c>
      <c r="Z19" s="11">
        <f>[15]Outubro!$K$29</f>
        <v>0</v>
      </c>
      <c r="AA19" s="11">
        <f>[15]Outubro!$K$30</f>
        <v>0</v>
      </c>
      <c r="AB19" s="11">
        <f>[15]Outubro!$K$31</f>
        <v>0.6</v>
      </c>
      <c r="AC19" s="11">
        <f>[15]Outubro!$K$32</f>
        <v>11.2</v>
      </c>
      <c r="AD19" s="11">
        <f>[15]Outubro!$K$33</f>
        <v>5.3999999999999995</v>
      </c>
      <c r="AE19" s="11">
        <f>[15]Outubro!$K$34</f>
        <v>0</v>
      </c>
      <c r="AF19" s="11">
        <f>[15]Outubro!$K$35</f>
        <v>33.800000000000004</v>
      </c>
      <c r="AG19" s="14">
        <f t="shared" si="1"/>
        <v>188.4</v>
      </c>
      <c r="AH19" s="15">
        <f t="shared" si="2"/>
        <v>33.800000000000004</v>
      </c>
      <c r="AI19" s="66">
        <f t="shared" si="3"/>
        <v>14</v>
      </c>
    </row>
    <row r="20" spans="1:36" x14ac:dyDescent="0.2">
      <c r="A20" s="57" t="s">
        <v>241</v>
      </c>
      <c r="B20" s="11">
        <f>[16]Outubro!$K$5</f>
        <v>0</v>
      </c>
      <c r="C20" s="11">
        <f>[16]Outubro!$K$6</f>
        <v>0</v>
      </c>
      <c r="D20" s="11">
        <f>[16]Outubro!$K$7</f>
        <v>0</v>
      </c>
      <c r="E20" s="11">
        <f>[16]Outubro!$K$8</f>
        <v>0</v>
      </c>
      <c r="F20" s="11">
        <f>[16]Outubro!$K$9</f>
        <v>0</v>
      </c>
      <c r="G20" s="11">
        <f>[16]Outubro!$K$10</f>
        <v>0</v>
      </c>
      <c r="H20" s="11">
        <f>[16]Outubro!$K$11</f>
        <v>9.2000000000000011</v>
      </c>
      <c r="I20" s="11">
        <f>[16]Outubro!$K$12</f>
        <v>0</v>
      </c>
      <c r="J20" s="11">
        <f>[16]Outubro!$K$13</f>
        <v>14.600000000000001</v>
      </c>
      <c r="K20" s="11">
        <f>[16]Outubro!$K$14</f>
        <v>11</v>
      </c>
      <c r="L20" s="11">
        <f>[16]Outubro!$K$15</f>
        <v>2.2000000000000002</v>
      </c>
      <c r="M20" s="11">
        <f>[16]Outubro!$K$16</f>
        <v>5.6000000000000005</v>
      </c>
      <c r="N20" s="11">
        <f>[16]Outubro!$K$17</f>
        <v>0.8</v>
      </c>
      <c r="O20" s="11">
        <f>[16]Outubro!$K$18</f>
        <v>0</v>
      </c>
      <c r="P20" s="11">
        <f>[16]Outubro!$K$19</f>
        <v>0</v>
      </c>
      <c r="Q20" s="11">
        <f>[16]Outubro!$K$20</f>
        <v>0</v>
      </c>
      <c r="R20" s="11">
        <f>[16]Outubro!$K$21</f>
        <v>0</v>
      </c>
      <c r="S20" s="11">
        <f>[16]Outubro!$K$22</f>
        <v>0</v>
      </c>
      <c r="T20" s="11">
        <f>[16]Outubro!$K$23</f>
        <v>0</v>
      </c>
      <c r="U20" s="11">
        <f>[16]Outubro!$K$24</f>
        <v>0</v>
      </c>
      <c r="V20" s="11">
        <f>[16]Outubro!$K$25</f>
        <v>47</v>
      </c>
      <c r="W20" s="11">
        <f>[16]Outubro!$K$26</f>
        <v>0</v>
      </c>
      <c r="X20" s="11">
        <f>[16]Outubro!$K$27</f>
        <v>0</v>
      </c>
      <c r="Y20" s="11">
        <f>[16]Outubro!$K$28</f>
        <v>0</v>
      </c>
      <c r="Z20" s="11">
        <f>[16]Outubro!$K$29</f>
        <v>0</v>
      </c>
      <c r="AA20" s="11">
        <f>[16]Outubro!$K$30</f>
        <v>0</v>
      </c>
      <c r="AB20" s="11">
        <f>[16]Outubro!$K$31</f>
        <v>7.4</v>
      </c>
      <c r="AC20" s="11">
        <f>[16]Outubro!$K$32</f>
        <v>0</v>
      </c>
      <c r="AD20" s="11">
        <f>[16]Outubro!$K$33</f>
        <v>1.5999999999999999</v>
      </c>
      <c r="AE20" s="11">
        <f>[16]Outubro!$K$34</f>
        <v>0</v>
      </c>
      <c r="AF20" s="11">
        <f>[16]Outubro!$K$35</f>
        <v>0.4</v>
      </c>
      <c r="AG20" s="177">
        <f t="shared" si="1"/>
        <v>99.800000000000011</v>
      </c>
      <c r="AH20" s="177">
        <f t="shared" si="2"/>
        <v>47</v>
      </c>
      <c r="AI20" s="66">
        <f t="shared" si="3"/>
        <v>21</v>
      </c>
    </row>
    <row r="21" spans="1:36" x14ac:dyDescent="0.2">
      <c r="A21" s="57" t="s">
        <v>7</v>
      </c>
      <c r="B21" s="11" t="str">
        <f>[17]Outubro!$K$5</f>
        <v>*</v>
      </c>
      <c r="C21" s="11" t="str">
        <f>[17]Outubro!$K$6</f>
        <v>*</v>
      </c>
      <c r="D21" s="11" t="str">
        <f>[17]Outubro!$K$7</f>
        <v>*</v>
      </c>
      <c r="E21" s="11" t="str">
        <f>[17]Outubro!$K$8</f>
        <v>*</v>
      </c>
      <c r="F21" s="11" t="str">
        <f>[17]Outubro!$K$9</f>
        <v>*</v>
      </c>
      <c r="G21" s="11" t="str">
        <f>[17]Outubro!$K$10</f>
        <v>*</v>
      </c>
      <c r="H21" s="11" t="str">
        <f>[17]Outubro!$K$11</f>
        <v>*</v>
      </c>
      <c r="I21" s="11" t="str">
        <f>[17]Outubro!$K$12</f>
        <v>*</v>
      </c>
      <c r="J21" s="11" t="str">
        <f>[17]Outubro!$K$13</f>
        <v>*</v>
      </c>
      <c r="K21" s="11" t="str">
        <f>[17]Outubro!$K$14</f>
        <v>*</v>
      </c>
      <c r="L21" s="11" t="str">
        <f>[17]Outubro!$K$15</f>
        <v>*</v>
      </c>
      <c r="M21" s="11" t="str">
        <f>[17]Outubro!$K$16</f>
        <v>*</v>
      </c>
      <c r="N21" s="11" t="str">
        <f>[17]Outubro!$K$17</f>
        <v>*</v>
      </c>
      <c r="O21" s="11" t="str">
        <f>[17]Outubro!$K$18</f>
        <v>*</v>
      </c>
      <c r="P21" s="11" t="str">
        <f>[17]Outubro!$K$19</f>
        <v>*</v>
      </c>
      <c r="Q21" s="11" t="str">
        <f>[17]Outubro!$K$20</f>
        <v>*</v>
      </c>
      <c r="R21" s="11" t="str">
        <f>[17]Outubro!$K$21</f>
        <v>*</v>
      </c>
      <c r="S21" s="11" t="str">
        <f>[17]Outubro!$K$22</f>
        <v>*</v>
      </c>
      <c r="T21" s="11" t="str">
        <f>[17]Outubro!$K$23</f>
        <v>*</v>
      </c>
      <c r="U21" s="11">
        <f>[17]Outubro!$K$24</f>
        <v>2.6</v>
      </c>
      <c r="V21" s="11">
        <f>[17]Outubro!$K$25</f>
        <v>2.2000000000000002</v>
      </c>
      <c r="W21" s="11">
        <f>[17]Outubro!$K$26</f>
        <v>0</v>
      </c>
      <c r="X21" s="11">
        <f>[17]Outubro!$K$27</f>
        <v>0</v>
      </c>
      <c r="Y21" s="11">
        <f>[17]Outubro!$K$28</f>
        <v>0</v>
      </c>
      <c r="Z21" s="11">
        <f>[17]Outubro!$K$29</f>
        <v>0</v>
      </c>
      <c r="AA21" s="11">
        <f>[17]Outubro!$K$30</f>
        <v>0</v>
      </c>
      <c r="AB21" s="11">
        <f>[17]Outubro!$K$31</f>
        <v>8.7999999999999989</v>
      </c>
      <c r="AC21" s="11">
        <f>[17]Outubro!$K$32</f>
        <v>0</v>
      </c>
      <c r="AD21" s="11">
        <f>[17]Outubro!$K$33</f>
        <v>6.8</v>
      </c>
      <c r="AE21" s="11">
        <f>[17]Outubro!$K$34</f>
        <v>0</v>
      </c>
      <c r="AF21" s="11">
        <f>[17]Outubro!$K$35</f>
        <v>12.799999999999999</v>
      </c>
      <c r="AG21" s="14">
        <f t="shared" si="1"/>
        <v>33.199999999999996</v>
      </c>
      <c r="AH21" s="15">
        <f t="shared" si="2"/>
        <v>12.799999999999999</v>
      </c>
      <c r="AI21" s="66" t="s">
        <v>208</v>
      </c>
    </row>
    <row r="22" spans="1:36" hidden="1" x14ac:dyDescent="0.2">
      <c r="A22" s="58" t="s">
        <v>151</v>
      </c>
      <c r="B22" s="11" t="str">
        <f>[18]Outubro!$K$5</f>
        <v>*</v>
      </c>
      <c r="C22" s="11" t="str">
        <f>[18]Outubro!$K$6</f>
        <v>*</v>
      </c>
      <c r="D22" s="11" t="str">
        <f>[18]Outubro!$K$7</f>
        <v>*</v>
      </c>
      <c r="E22" s="11" t="str">
        <f>[18]Outubro!$K$8</f>
        <v>*</v>
      </c>
      <c r="F22" s="11" t="str">
        <f>[18]Outubro!$K$9</f>
        <v>*</v>
      </c>
      <c r="G22" s="11" t="str">
        <f>[18]Outubro!$K$10</f>
        <v>*</v>
      </c>
      <c r="H22" s="11" t="str">
        <f>[18]Outubro!$K$11</f>
        <v>*</v>
      </c>
      <c r="I22" s="11" t="str">
        <f>[18]Outubro!$K$12</f>
        <v>*</v>
      </c>
      <c r="J22" s="11" t="str">
        <f>[18]Outubro!$K$13</f>
        <v>*</v>
      </c>
      <c r="K22" s="11" t="str">
        <f>[18]Outubro!$K$14</f>
        <v>*</v>
      </c>
      <c r="L22" s="11" t="str">
        <f>[18]Outubro!$K$15</f>
        <v>*</v>
      </c>
      <c r="M22" s="11" t="str">
        <f>[18]Outubro!$K$16</f>
        <v>*</v>
      </c>
      <c r="N22" s="11" t="str">
        <f>[18]Outubro!$K$17</f>
        <v>*</v>
      </c>
      <c r="O22" s="11" t="str">
        <f>[18]Outubro!$K$18</f>
        <v>*</v>
      </c>
      <c r="P22" s="11" t="str">
        <f>[18]Outubro!$K$19</f>
        <v>*</v>
      </c>
      <c r="Q22" s="11" t="str">
        <f>[18]Outubro!$K$20</f>
        <v>*</v>
      </c>
      <c r="R22" s="11" t="str">
        <f>[18]Outubro!$K$21</f>
        <v>*</v>
      </c>
      <c r="S22" s="11" t="str">
        <f>[18]Outubro!$K$22</f>
        <v>*</v>
      </c>
      <c r="T22" s="11" t="str">
        <f>[18]Outubro!$K$23</f>
        <v>*</v>
      </c>
      <c r="U22" s="11" t="str">
        <f>[18]Outubro!$K$24</f>
        <v>*</v>
      </c>
      <c r="V22" s="11" t="str">
        <f>[18]Outubro!$K$25</f>
        <v>*</v>
      </c>
      <c r="W22" s="11" t="str">
        <f>[18]Outubro!$K$26</f>
        <v>*</v>
      </c>
      <c r="X22" s="11" t="str">
        <f>[18]Outubro!$K$27</f>
        <v>*</v>
      </c>
      <c r="Y22" s="11" t="str">
        <f>[18]Outubro!$K$28</f>
        <v>*</v>
      </c>
      <c r="Z22" s="11" t="str">
        <f>[18]Outubro!$K$29</f>
        <v>*</v>
      </c>
      <c r="AA22" s="11" t="str">
        <f>[18]Outubro!$K$30</f>
        <v>*</v>
      </c>
      <c r="AB22" s="11" t="str">
        <f>[18]Outubro!$K$31</f>
        <v>*</v>
      </c>
      <c r="AC22" s="11" t="str">
        <f>[18]Outubro!$K$32</f>
        <v>*</v>
      </c>
      <c r="AD22" s="11" t="str">
        <f>[18]Outubro!$K$33</f>
        <v>*</v>
      </c>
      <c r="AE22" s="11" t="str">
        <f>[18]Outubro!$K$34</f>
        <v>*</v>
      </c>
      <c r="AF22" s="11" t="str">
        <f>[18]Outubro!$K$35</f>
        <v>*</v>
      </c>
      <c r="AG22" s="14">
        <f t="shared" si="1"/>
        <v>0</v>
      </c>
      <c r="AH22" s="15">
        <f t="shared" si="2"/>
        <v>0</v>
      </c>
      <c r="AI22" s="66">
        <f t="shared" si="3"/>
        <v>0</v>
      </c>
    </row>
    <row r="23" spans="1:36" hidden="1" x14ac:dyDescent="0.2">
      <c r="A23" s="58" t="s">
        <v>152</v>
      </c>
      <c r="B23" s="11" t="str">
        <f>[19]Outubro!$K$5</f>
        <v>*</v>
      </c>
      <c r="C23" s="11" t="str">
        <f>[19]Outubro!$K$6</f>
        <v>*</v>
      </c>
      <c r="D23" s="11" t="str">
        <f>[19]Outubro!$K$7</f>
        <v>*</v>
      </c>
      <c r="E23" s="11" t="str">
        <f>[19]Outubro!$K$8</f>
        <v>*</v>
      </c>
      <c r="F23" s="11" t="str">
        <f>[19]Outubro!$K$9</f>
        <v>*</v>
      </c>
      <c r="G23" s="11" t="str">
        <f>[19]Outubro!$K$10</f>
        <v>*</v>
      </c>
      <c r="H23" s="11" t="str">
        <f>[19]Outubro!$K$11</f>
        <v>*</v>
      </c>
      <c r="I23" s="11" t="str">
        <f>[19]Outubro!$K$12</f>
        <v>*</v>
      </c>
      <c r="J23" s="11" t="str">
        <f>[19]Outubro!$K$13</f>
        <v>*</v>
      </c>
      <c r="K23" s="11" t="str">
        <f>[19]Outubro!$K$14</f>
        <v>*</v>
      </c>
      <c r="L23" s="11" t="str">
        <f>[19]Outubro!$K$15</f>
        <v>*</v>
      </c>
      <c r="M23" s="11" t="str">
        <f>[19]Outubro!$K$16</f>
        <v>*</v>
      </c>
      <c r="N23" s="11" t="str">
        <f>[19]Outubro!$K$17</f>
        <v>*</v>
      </c>
      <c r="O23" s="11" t="str">
        <f>[19]Outubro!$K$18</f>
        <v>*</v>
      </c>
      <c r="P23" s="11" t="str">
        <f>[19]Outubro!$K$19</f>
        <v>*</v>
      </c>
      <c r="Q23" s="11" t="str">
        <f>[19]Outubro!$K$20</f>
        <v>*</v>
      </c>
      <c r="R23" s="11" t="str">
        <f>[19]Outubro!$K$21</f>
        <v>*</v>
      </c>
      <c r="S23" s="11" t="str">
        <f>[19]Outubro!$K$22</f>
        <v>*</v>
      </c>
      <c r="T23" s="11" t="str">
        <f>[19]Outubro!$K$23</f>
        <v>*</v>
      </c>
      <c r="U23" s="11" t="str">
        <f>[19]Outubro!$K$24</f>
        <v>*</v>
      </c>
      <c r="V23" s="11" t="str">
        <f>[19]Outubro!$K$25</f>
        <v>*</v>
      </c>
      <c r="W23" s="11" t="str">
        <f>[19]Outubro!$K$26</f>
        <v>*</v>
      </c>
      <c r="X23" s="11" t="str">
        <f>[19]Outubro!$K$27</f>
        <v>*</v>
      </c>
      <c r="Y23" s="11" t="str">
        <f>[19]Outubro!$K$28</f>
        <v>*</v>
      </c>
      <c r="Z23" s="11" t="str">
        <f>[19]Outubro!$K$29</f>
        <v>*</v>
      </c>
      <c r="AA23" s="11" t="str">
        <f>[19]Outubro!$K$30</f>
        <v>*</v>
      </c>
      <c r="AB23" s="11" t="str">
        <f>[19]Outubro!$K$31</f>
        <v>*</v>
      </c>
      <c r="AC23" s="11" t="str">
        <f>[19]Outubro!$K$32</f>
        <v>*</v>
      </c>
      <c r="AD23" s="11" t="str">
        <f>[19]Outubro!$K$33</f>
        <v>*</v>
      </c>
      <c r="AE23" s="11" t="str">
        <f>[19]Outubro!$K$34</f>
        <v>*</v>
      </c>
      <c r="AF23" s="11" t="str">
        <f>[19]Outubro!$K$35</f>
        <v>*</v>
      </c>
      <c r="AG23" s="14">
        <f t="shared" si="1"/>
        <v>0</v>
      </c>
      <c r="AH23" s="15">
        <f t="shared" si="2"/>
        <v>0</v>
      </c>
      <c r="AI23" s="66">
        <f t="shared" si="3"/>
        <v>0</v>
      </c>
      <c r="AJ23" s="12" t="s">
        <v>34</v>
      </c>
    </row>
    <row r="24" spans="1:36" x14ac:dyDescent="0.2">
      <c r="A24" s="57" t="s">
        <v>153</v>
      </c>
      <c r="B24" s="11">
        <f>[20]Outubro!$K$5</f>
        <v>0</v>
      </c>
      <c r="C24" s="11">
        <f>[20]Outubro!$K$6</f>
        <v>0</v>
      </c>
      <c r="D24" s="11">
        <f>[20]Outubro!$K$7</f>
        <v>0</v>
      </c>
      <c r="E24" s="11">
        <f>[20]Outubro!$K$8</f>
        <v>0</v>
      </c>
      <c r="F24" s="11">
        <f>[20]Outubro!$K$9</f>
        <v>19.2</v>
      </c>
      <c r="G24" s="11">
        <f>[20]Outubro!$K$10</f>
        <v>10.6</v>
      </c>
      <c r="H24" s="11">
        <f>[20]Outubro!$K$11</f>
        <v>0.2</v>
      </c>
      <c r="I24" s="11">
        <f>[20]Outubro!$K$12</f>
        <v>0</v>
      </c>
      <c r="J24" s="11">
        <f>[20]Outubro!$K$13</f>
        <v>0.6</v>
      </c>
      <c r="K24" s="11">
        <f>[20]Outubro!$K$14</f>
        <v>0</v>
      </c>
      <c r="L24" s="11">
        <f>[20]Outubro!$K$15</f>
        <v>15.599999999999998</v>
      </c>
      <c r="M24" s="11">
        <f>[20]Outubro!$K$16</f>
        <v>8.5999999999999979</v>
      </c>
      <c r="N24" s="11">
        <f>[20]Outubro!$K$17</f>
        <v>14.600000000000001</v>
      </c>
      <c r="O24" s="11">
        <f>[20]Outubro!$K$18</f>
        <v>0.2</v>
      </c>
      <c r="P24" s="11">
        <f>[20]Outubro!$K$19</f>
        <v>0</v>
      </c>
      <c r="Q24" s="11">
        <f>[20]Outubro!$K$20</f>
        <v>0</v>
      </c>
      <c r="R24" s="11">
        <f>[20]Outubro!$K$21</f>
        <v>2.2000000000000002</v>
      </c>
      <c r="S24" s="11">
        <f>[20]Outubro!$K$22</f>
        <v>0</v>
      </c>
      <c r="T24" s="11">
        <f>[20]Outubro!$K$23</f>
        <v>0.2</v>
      </c>
      <c r="U24" s="11">
        <f>[20]Outubro!$K$24</f>
        <v>3.5999999999999996</v>
      </c>
      <c r="V24" s="11">
        <f>[20]Outubro!$K$25</f>
        <v>4.6000000000000005</v>
      </c>
      <c r="W24" s="11">
        <f>[20]Outubro!$K$26</f>
        <v>0</v>
      </c>
      <c r="X24" s="11">
        <f>[20]Outubro!$K$27</f>
        <v>0</v>
      </c>
      <c r="Y24" s="11">
        <f>[20]Outubro!$K$28</f>
        <v>0</v>
      </c>
      <c r="Z24" s="11">
        <f>[20]Outubro!$K$29</f>
        <v>0</v>
      </c>
      <c r="AA24" s="11">
        <f>[20]Outubro!$K$30</f>
        <v>0</v>
      </c>
      <c r="AB24" s="11">
        <f>[20]Outubro!$K$31</f>
        <v>0.4</v>
      </c>
      <c r="AC24" s="11">
        <f>[20]Outubro!$K$32</f>
        <v>0</v>
      </c>
      <c r="AD24" s="11">
        <f>[20]Outubro!$K$33</f>
        <v>0.4</v>
      </c>
      <c r="AE24" s="11">
        <f>[20]Outubro!$K$34</f>
        <v>0</v>
      </c>
      <c r="AF24" s="11">
        <f>[20]Outubro!$K$35</f>
        <v>8.4</v>
      </c>
      <c r="AG24" s="14">
        <f t="shared" si="1"/>
        <v>89.40000000000002</v>
      </c>
      <c r="AH24" s="15">
        <f t="shared" si="2"/>
        <v>19.2</v>
      </c>
      <c r="AI24" s="66">
        <f t="shared" si="3"/>
        <v>16</v>
      </c>
    </row>
    <row r="25" spans="1:36" x14ac:dyDescent="0.2">
      <c r="A25" s="57" t="s">
        <v>8</v>
      </c>
      <c r="B25" s="11" t="str">
        <f>[21]Outubro!$K$5</f>
        <v>*</v>
      </c>
      <c r="C25" s="11" t="str">
        <f>[21]Outubro!$K$6</f>
        <v>*</v>
      </c>
      <c r="D25" s="11" t="str">
        <f>[21]Outubro!$K$7</f>
        <v>*</v>
      </c>
      <c r="E25" s="11" t="str">
        <f>[21]Outubro!$K$8</f>
        <v>*</v>
      </c>
      <c r="F25" s="11" t="str">
        <f>[21]Outubro!$K$9</f>
        <v>*</v>
      </c>
      <c r="G25" s="11" t="str">
        <f>[21]Outubro!$K$10</f>
        <v>*</v>
      </c>
      <c r="H25" s="11" t="str">
        <f>[21]Outubro!$K$11</f>
        <v>*</v>
      </c>
      <c r="I25" s="11" t="str">
        <f>[21]Outubro!$K$12</f>
        <v>*</v>
      </c>
      <c r="J25" s="11" t="str">
        <f>[21]Outubro!$K$13</f>
        <v>*</v>
      </c>
      <c r="K25" s="11" t="str">
        <f>[21]Outubro!$K$14</f>
        <v>*</v>
      </c>
      <c r="L25" s="11" t="str">
        <f>[21]Outubro!$K$15</f>
        <v>*</v>
      </c>
      <c r="M25" s="11" t="str">
        <f>[21]Outubro!$K$16</f>
        <v>*</v>
      </c>
      <c r="N25" s="11" t="str">
        <f>[21]Outubro!$K$17</f>
        <v>*</v>
      </c>
      <c r="O25" s="11" t="str">
        <f>[21]Outubro!$K$18</f>
        <v>*</v>
      </c>
      <c r="P25" s="11" t="str">
        <f>[21]Outubro!$K$19</f>
        <v>*</v>
      </c>
      <c r="Q25" s="11" t="str">
        <f>[21]Outubro!$K$20</f>
        <v>*</v>
      </c>
      <c r="R25" s="11" t="str">
        <f>[21]Outubro!$K$21</f>
        <v>*</v>
      </c>
      <c r="S25" s="11" t="str">
        <f>[21]Outubro!$K$22</f>
        <v>*</v>
      </c>
      <c r="T25" s="11" t="str">
        <f>[21]Outubro!$K$23</f>
        <v>*</v>
      </c>
      <c r="U25" s="11" t="str">
        <f>[21]Outubro!$K$24</f>
        <v>*</v>
      </c>
      <c r="V25" s="11" t="str">
        <f>[21]Outubro!$K$25</f>
        <v>*</v>
      </c>
      <c r="W25" s="11" t="str">
        <f>[21]Outubro!$K$26</f>
        <v>*</v>
      </c>
      <c r="X25" s="11" t="str">
        <f>[21]Outubro!$K$27</f>
        <v>*</v>
      </c>
      <c r="Y25" s="11">
        <f>[21]Outubro!$K$28</f>
        <v>0</v>
      </c>
      <c r="Z25" s="11">
        <f>[21]Outubro!$K$29</f>
        <v>0</v>
      </c>
      <c r="AA25" s="11">
        <f>[21]Outubro!$K$30</f>
        <v>0</v>
      </c>
      <c r="AB25" s="11">
        <f>[21]Outubro!$K$31</f>
        <v>2.6</v>
      </c>
      <c r="AC25" s="11">
        <f>[21]Outubro!$K$32</f>
        <v>0</v>
      </c>
      <c r="AD25" s="11">
        <f>[21]Outubro!$K$33</f>
        <v>12.799999999999999</v>
      </c>
      <c r="AE25" s="11">
        <f>[21]Outubro!$K$34</f>
        <v>0.6</v>
      </c>
      <c r="AF25" s="11">
        <f>[21]Outubro!$K$35</f>
        <v>23.999999999999996</v>
      </c>
      <c r="AG25" s="14">
        <f t="shared" si="1"/>
        <v>39.999999999999993</v>
      </c>
      <c r="AH25" s="15">
        <f t="shared" si="2"/>
        <v>23.999999999999996</v>
      </c>
      <c r="AI25" s="66" t="s">
        <v>208</v>
      </c>
    </row>
    <row r="26" spans="1:36" x14ac:dyDescent="0.2">
      <c r="A26" s="57" t="s">
        <v>9</v>
      </c>
      <c r="B26" s="11" t="str">
        <f>[22]Outubro!$K$5</f>
        <v>*</v>
      </c>
      <c r="C26" s="11" t="str">
        <f>[22]Outubro!$K$6</f>
        <v>*</v>
      </c>
      <c r="D26" s="11" t="str">
        <f>[22]Outubro!$K$7</f>
        <v>*</v>
      </c>
      <c r="E26" s="11" t="str">
        <f>[22]Outubro!$K$8</f>
        <v>*</v>
      </c>
      <c r="F26" s="11" t="str">
        <f>[22]Outubro!$K$9</f>
        <v>*</v>
      </c>
      <c r="G26" s="11" t="str">
        <f>[22]Outubro!$K$10</f>
        <v>*</v>
      </c>
      <c r="H26" s="11" t="str">
        <f>[22]Outubro!$K$11</f>
        <v>*</v>
      </c>
      <c r="I26" s="11" t="str">
        <f>[22]Outubro!$K$12</f>
        <v>*</v>
      </c>
      <c r="J26" s="11" t="str">
        <f>[22]Outubro!$K$13</f>
        <v>*</v>
      </c>
      <c r="K26" s="11" t="str">
        <f>[22]Outubro!$K$14</f>
        <v>*</v>
      </c>
      <c r="L26" s="11" t="str">
        <f>[22]Outubro!$K$15</f>
        <v>*</v>
      </c>
      <c r="M26" s="11" t="str">
        <f>[22]Outubro!$K$16</f>
        <v>*</v>
      </c>
      <c r="N26" s="11" t="str">
        <f>[22]Outubro!$K$17</f>
        <v>*</v>
      </c>
      <c r="O26" s="11" t="str">
        <f>[22]Outubro!$K$18</f>
        <v>*</v>
      </c>
      <c r="P26" s="11" t="str">
        <f>[22]Outubro!$K$19</f>
        <v>*</v>
      </c>
      <c r="Q26" s="11" t="str">
        <f>[22]Outubro!$K$20</f>
        <v>*</v>
      </c>
      <c r="R26" s="11" t="str">
        <f>[22]Outubro!$K$21</f>
        <v>*</v>
      </c>
      <c r="S26" s="11" t="str">
        <f>[22]Outubro!$K$22</f>
        <v>*</v>
      </c>
      <c r="T26" s="11" t="str">
        <f>[22]Outubro!$K$23</f>
        <v>*</v>
      </c>
      <c r="U26" s="11" t="str">
        <f>[22]Outubro!$K$24</f>
        <v>*</v>
      </c>
      <c r="V26" s="11" t="str">
        <f>[22]Outubro!$K$25</f>
        <v>*</v>
      </c>
      <c r="W26" s="11" t="str">
        <f>[22]Outubro!$K$26</f>
        <v>*</v>
      </c>
      <c r="X26" s="11" t="str">
        <f>[22]Outubro!$K$27</f>
        <v>*</v>
      </c>
      <c r="Y26" s="11" t="str">
        <f>[22]Outubro!$K$28</f>
        <v>*</v>
      </c>
      <c r="Z26" s="11">
        <f>[22]Outubro!$K$29</f>
        <v>0</v>
      </c>
      <c r="AA26" s="11">
        <f>[22]Outubro!$K$30</f>
        <v>0</v>
      </c>
      <c r="AB26" s="11">
        <f>[22]Outubro!$K$31</f>
        <v>3.4</v>
      </c>
      <c r="AC26" s="11">
        <f>[22]Outubro!$K$32</f>
        <v>0</v>
      </c>
      <c r="AD26" s="11">
        <f>[22]Outubro!$K$33</f>
        <v>11.8</v>
      </c>
      <c r="AE26" s="11">
        <f>[22]Outubro!$K$34</f>
        <v>0</v>
      </c>
      <c r="AF26" s="11">
        <f>[22]Outubro!$K$35</f>
        <v>3.8000000000000003</v>
      </c>
      <c r="AG26" s="14">
        <f t="shared" si="1"/>
        <v>19</v>
      </c>
      <c r="AH26" s="15">
        <f t="shared" si="2"/>
        <v>11.8</v>
      </c>
      <c r="AI26" s="66" t="s">
        <v>208</v>
      </c>
    </row>
    <row r="27" spans="1:36" x14ac:dyDescent="0.2">
      <c r="A27" s="57" t="s">
        <v>31</v>
      </c>
      <c r="B27" s="11" t="str">
        <f>[23]Outubro!$K$5</f>
        <v>*</v>
      </c>
      <c r="C27" s="11" t="str">
        <f>[23]Outubro!$K$6</f>
        <v>*</v>
      </c>
      <c r="D27" s="11" t="str">
        <f>[23]Outubro!$K$7</f>
        <v>*</v>
      </c>
      <c r="E27" s="11" t="str">
        <f>[23]Outubro!$K$8</f>
        <v>*</v>
      </c>
      <c r="F27" s="11" t="str">
        <f>[23]Outubro!$K$9</f>
        <v>*</v>
      </c>
      <c r="G27" s="11" t="str">
        <f>[23]Outubro!$K$10</f>
        <v>*</v>
      </c>
      <c r="H27" s="11" t="str">
        <f>[23]Outubro!$K$11</f>
        <v>*</v>
      </c>
      <c r="I27" s="11" t="str">
        <f>[23]Outubro!$K$12</f>
        <v>*</v>
      </c>
      <c r="J27" s="11" t="str">
        <f>[23]Outubro!$K$13</f>
        <v>*</v>
      </c>
      <c r="K27" s="11" t="str">
        <f>[23]Outubro!$K$14</f>
        <v>*</v>
      </c>
      <c r="L27" s="11" t="str">
        <f>[23]Outubro!$K$15</f>
        <v>*</v>
      </c>
      <c r="M27" s="11" t="str">
        <f>[23]Outubro!$K$16</f>
        <v>*</v>
      </c>
      <c r="N27" s="11" t="str">
        <f>[23]Outubro!$K$17</f>
        <v>*</v>
      </c>
      <c r="O27" s="11" t="str">
        <f>[23]Outubro!$K$18</f>
        <v>*</v>
      </c>
      <c r="P27" s="11" t="str">
        <f>[23]Outubro!$K$19</f>
        <v>*</v>
      </c>
      <c r="Q27" s="11" t="str">
        <f>[23]Outubro!$K$20</f>
        <v>*</v>
      </c>
      <c r="R27" s="11" t="str">
        <f>[23]Outubro!$K$21</f>
        <v>*</v>
      </c>
      <c r="S27" s="11" t="str">
        <f>[23]Outubro!$K$22</f>
        <v>*</v>
      </c>
      <c r="T27" s="11" t="str">
        <f>[23]Outubro!$K$23</f>
        <v>*</v>
      </c>
      <c r="U27" s="11" t="str">
        <f>[23]Outubro!$K$24</f>
        <v>*</v>
      </c>
      <c r="V27" s="11" t="str">
        <f>[23]Outubro!$K$25</f>
        <v>*</v>
      </c>
      <c r="W27" s="11" t="str">
        <f>[23]Outubro!$K$26</f>
        <v>*</v>
      </c>
      <c r="X27" s="11" t="str">
        <f>[23]Outubro!$K$27</f>
        <v>*</v>
      </c>
      <c r="Y27" s="11" t="str">
        <f>[23]Outubro!$K$28</f>
        <v>*</v>
      </c>
      <c r="Z27" s="11" t="str">
        <f>[23]Outubro!$K$29</f>
        <v>*</v>
      </c>
      <c r="AA27" s="11" t="str">
        <f>[23]Outubro!$K$30</f>
        <v>*</v>
      </c>
      <c r="AB27" s="11" t="str">
        <f>[23]Outubro!$K$31</f>
        <v>*</v>
      </c>
      <c r="AC27" s="11" t="str">
        <f>[23]Outubro!$K$32</f>
        <v>*</v>
      </c>
      <c r="AD27" s="11" t="str">
        <f>[23]Outubro!$K$33</f>
        <v>*</v>
      </c>
      <c r="AE27" s="11" t="str">
        <f>[23]Outubro!$K$34</f>
        <v>*</v>
      </c>
      <c r="AF27" s="11" t="str">
        <f>[23]Outubro!$K$35</f>
        <v>*</v>
      </c>
      <c r="AG27" s="14" t="s">
        <v>208</v>
      </c>
      <c r="AH27" s="15" t="s">
        <v>208</v>
      </c>
      <c r="AI27" s="66" t="s">
        <v>208</v>
      </c>
    </row>
    <row r="28" spans="1:36" hidden="1" x14ac:dyDescent="0.2">
      <c r="A28" s="58" t="s">
        <v>10</v>
      </c>
      <c r="B28" s="11" t="str">
        <f>[24]Outubro!$K$5</f>
        <v>*</v>
      </c>
      <c r="C28" s="11" t="str">
        <f>[24]Outubro!$K$6</f>
        <v>*</v>
      </c>
      <c r="D28" s="11" t="str">
        <f>[24]Outubro!$K$7</f>
        <v>*</v>
      </c>
      <c r="E28" s="11" t="str">
        <f>[24]Outubro!$K$8</f>
        <v>*</v>
      </c>
      <c r="F28" s="11" t="str">
        <f>[24]Outubro!$K$9</f>
        <v>*</v>
      </c>
      <c r="G28" s="11" t="str">
        <f>[24]Outubro!$K$10</f>
        <v>*</v>
      </c>
      <c r="H28" s="11" t="str">
        <f>[24]Outubro!$K$11</f>
        <v>*</v>
      </c>
      <c r="I28" s="11" t="str">
        <f>[24]Outubro!$K$12</f>
        <v>*</v>
      </c>
      <c r="J28" s="11" t="str">
        <f>[24]Outubro!$K$13</f>
        <v>*</v>
      </c>
      <c r="K28" s="11" t="str">
        <f>[24]Outubro!$K$14</f>
        <v>*</v>
      </c>
      <c r="L28" s="11" t="str">
        <f>[24]Outubro!$K$15</f>
        <v>*</v>
      </c>
      <c r="M28" s="11" t="str">
        <f>[24]Outubro!$K$16</f>
        <v>*</v>
      </c>
      <c r="N28" s="11" t="str">
        <f>[24]Outubro!$K$17</f>
        <v>*</v>
      </c>
      <c r="O28" s="11" t="str">
        <f>[24]Outubro!$K$18</f>
        <v>*</v>
      </c>
      <c r="P28" s="11" t="str">
        <f>[24]Outubro!$K$19</f>
        <v>*</v>
      </c>
      <c r="Q28" s="11" t="str">
        <f>[24]Outubro!$K$20</f>
        <v>*</v>
      </c>
      <c r="R28" s="11" t="str">
        <f>[24]Outubro!$K$21</f>
        <v>*</v>
      </c>
      <c r="S28" s="11" t="str">
        <f>[24]Outubro!$K$22</f>
        <v>*</v>
      </c>
      <c r="T28" s="11" t="str">
        <f>[24]Outubro!$K$23</f>
        <v>*</v>
      </c>
      <c r="U28" s="11" t="str">
        <f>[24]Outubro!$K$24</f>
        <v>*</v>
      </c>
      <c r="V28" s="11" t="str">
        <f>[24]Outubro!$K$25</f>
        <v>*</v>
      </c>
      <c r="W28" s="11" t="str">
        <f>[24]Outubro!$K$26</f>
        <v>*</v>
      </c>
      <c r="X28" s="11" t="str">
        <f>[24]Outubro!$K$27</f>
        <v>*</v>
      </c>
      <c r="Y28" s="11" t="str">
        <f>[24]Outubro!$K$28</f>
        <v>*</v>
      </c>
      <c r="Z28" s="11" t="str">
        <f>[24]Outubro!$K$29</f>
        <v>*</v>
      </c>
      <c r="AA28" s="11" t="str">
        <f>[24]Outubro!$K$30</f>
        <v>*</v>
      </c>
      <c r="AB28" s="11" t="str">
        <f>[24]Outubro!$K$31</f>
        <v>*</v>
      </c>
      <c r="AC28" s="11" t="str">
        <f>[24]Outubro!$K$32</f>
        <v>*</v>
      </c>
      <c r="AD28" s="11" t="str">
        <f>[24]Outubro!$K$33</f>
        <v>*</v>
      </c>
      <c r="AE28" s="11" t="str">
        <f>[24]Outubro!$K$34</f>
        <v>*</v>
      </c>
      <c r="AF28" s="11" t="str">
        <f>[24]Outubro!$K$35</f>
        <v>*</v>
      </c>
      <c r="AG28" s="14">
        <f t="shared" si="1"/>
        <v>0</v>
      </c>
      <c r="AH28" s="15">
        <f t="shared" si="2"/>
        <v>0</v>
      </c>
      <c r="AI28" s="66">
        <f t="shared" si="3"/>
        <v>0</v>
      </c>
    </row>
    <row r="29" spans="1:36" hidden="1" x14ac:dyDescent="0.2">
      <c r="A29" s="58" t="s">
        <v>154</v>
      </c>
      <c r="B29" s="11" t="str">
        <f>[25]Outubro!$K$5</f>
        <v>*</v>
      </c>
      <c r="C29" s="11" t="str">
        <f>[25]Outubro!$K$6</f>
        <v>*</v>
      </c>
      <c r="D29" s="11" t="str">
        <f>[25]Outubro!$K$7</f>
        <v>*</v>
      </c>
      <c r="E29" s="11" t="str">
        <f>[25]Outubro!$K$8</f>
        <v>*</v>
      </c>
      <c r="F29" s="11" t="str">
        <f>[25]Outubro!$K$9</f>
        <v>*</v>
      </c>
      <c r="G29" s="11" t="str">
        <f>[25]Outubro!$K$10</f>
        <v>*</v>
      </c>
      <c r="H29" s="11" t="str">
        <f>[25]Outubro!$K$11</f>
        <v>*</v>
      </c>
      <c r="I29" s="11" t="str">
        <f>[25]Outubro!$K$12</f>
        <v>*</v>
      </c>
      <c r="J29" s="11" t="str">
        <f>[25]Outubro!$K$13</f>
        <v>*</v>
      </c>
      <c r="K29" s="11" t="str">
        <f>[25]Outubro!$K$14</f>
        <v>*</v>
      </c>
      <c r="L29" s="11" t="str">
        <f>[25]Outubro!$K$15</f>
        <v>*</v>
      </c>
      <c r="M29" s="11" t="str">
        <f>[25]Outubro!$K$16</f>
        <v>*</v>
      </c>
      <c r="N29" s="11" t="str">
        <f>[25]Outubro!$K$17</f>
        <v>*</v>
      </c>
      <c r="O29" s="11" t="str">
        <f>[25]Outubro!$K$18</f>
        <v>*</v>
      </c>
      <c r="P29" s="11" t="str">
        <f>[25]Outubro!$K$19</f>
        <v>*</v>
      </c>
      <c r="Q29" s="11" t="str">
        <f>[25]Outubro!$K$20</f>
        <v>*</v>
      </c>
      <c r="R29" s="11" t="str">
        <f>[25]Outubro!$K$21</f>
        <v>*</v>
      </c>
      <c r="S29" s="11" t="str">
        <f>[25]Outubro!$K$22</f>
        <v>*</v>
      </c>
      <c r="T29" s="11" t="str">
        <f>[25]Outubro!$K$23</f>
        <v>*</v>
      </c>
      <c r="U29" s="11" t="str">
        <f>[25]Outubro!$K$24</f>
        <v>*</v>
      </c>
      <c r="V29" s="11" t="str">
        <f>[25]Outubro!$K$25</f>
        <v>*</v>
      </c>
      <c r="W29" s="11" t="str">
        <f>[25]Outubro!$K$26</f>
        <v>*</v>
      </c>
      <c r="X29" s="11" t="str">
        <f>[25]Outubro!$K$27</f>
        <v>*</v>
      </c>
      <c r="Y29" s="11" t="str">
        <f>[25]Outubro!$K$28</f>
        <v>*</v>
      </c>
      <c r="Z29" s="11" t="str">
        <f>[25]Outubro!$K$29</f>
        <v>*</v>
      </c>
      <c r="AA29" s="11" t="str">
        <f>[25]Outubro!$K$30</f>
        <v>*</v>
      </c>
      <c r="AB29" s="11" t="str">
        <f>[25]Outubro!$K$31</f>
        <v>*</v>
      </c>
      <c r="AC29" s="11" t="str">
        <f>[25]Outubro!$K$32</f>
        <v>*</v>
      </c>
      <c r="AD29" s="11" t="str">
        <f>[25]Outubro!$K$33</f>
        <v>*</v>
      </c>
      <c r="AE29" s="11" t="str">
        <f>[25]Outubro!$K$34</f>
        <v>*</v>
      </c>
      <c r="AF29" s="11" t="str">
        <f>[25]Outubro!$K$35</f>
        <v>*</v>
      </c>
      <c r="AG29" s="14">
        <f t="shared" si="1"/>
        <v>0</v>
      </c>
      <c r="AH29" s="15">
        <f t="shared" si="2"/>
        <v>0</v>
      </c>
      <c r="AI29" s="66">
        <f t="shared" si="3"/>
        <v>0</v>
      </c>
      <c r="AJ29" s="12" t="s">
        <v>34</v>
      </c>
    </row>
    <row r="30" spans="1:36" x14ac:dyDescent="0.2">
      <c r="A30" s="57" t="s">
        <v>11</v>
      </c>
      <c r="B30" s="11" t="str">
        <f>[26]Outubro!$K$5</f>
        <v>*</v>
      </c>
      <c r="C30" s="11" t="str">
        <f>[26]Outubro!$K$6</f>
        <v>*</v>
      </c>
      <c r="D30" s="11" t="str">
        <f>[26]Outubro!$K$7</f>
        <v>*</v>
      </c>
      <c r="E30" s="11" t="str">
        <f>[26]Outubro!$K$8</f>
        <v>*</v>
      </c>
      <c r="F30" s="11" t="str">
        <f>[26]Outubro!$K$9</f>
        <v>*</v>
      </c>
      <c r="G30" s="11" t="str">
        <f>[26]Outubro!$K$10</f>
        <v>*</v>
      </c>
      <c r="H30" s="11" t="str">
        <f>[26]Outubro!$K$11</f>
        <v>*</v>
      </c>
      <c r="I30" s="11" t="str">
        <f>[26]Outubro!$K$12</f>
        <v>*</v>
      </c>
      <c r="J30" s="11" t="str">
        <f>[26]Outubro!$K$13</f>
        <v>*</v>
      </c>
      <c r="K30" s="11" t="str">
        <f>[26]Outubro!$K$14</f>
        <v>*</v>
      </c>
      <c r="L30" s="11" t="str">
        <f>[26]Outubro!$K$15</f>
        <v>*</v>
      </c>
      <c r="M30" s="11" t="str">
        <f>[26]Outubro!$K$16</f>
        <v>*</v>
      </c>
      <c r="N30" s="11" t="str">
        <f>[26]Outubro!$K$17</f>
        <v>*</v>
      </c>
      <c r="O30" s="11" t="str">
        <f>[26]Outubro!$K$18</f>
        <v>*</v>
      </c>
      <c r="P30" s="11" t="str">
        <f>[26]Outubro!$K$19</f>
        <v>*</v>
      </c>
      <c r="Q30" s="11" t="str">
        <f>[26]Outubro!$K$20</f>
        <v>*</v>
      </c>
      <c r="R30" s="11" t="str">
        <f>[26]Outubro!$K$21</f>
        <v>*</v>
      </c>
      <c r="S30" s="11">
        <f>[26]Outubro!$K$22</f>
        <v>10.999999999999996</v>
      </c>
      <c r="T30" s="11">
        <f>[26]Outubro!$K$23</f>
        <v>0.2</v>
      </c>
      <c r="U30" s="11">
        <f>[26]Outubro!$K$24</f>
        <v>4.4000000000000004</v>
      </c>
      <c r="V30" s="11">
        <f>[26]Outubro!$K$25</f>
        <v>3.4</v>
      </c>
      <c r="W30" s="11">
        <f>[26]Outubro!$K$26</f>
        <v>0</v>
      </c>
      <c r="X30" s="11">
        <f>[26]Outubro!$K$27</f>
        <v>0</v>
      </c>
      <c r="Y30" s="11">
        <f>[26]Outubro!$K$28</f>
        <v>0</v>
      </c>
      <c r="Z30" s="11">
        <f>[26]Outubro!$K$29</f>
        <v>0</v>
      </c>
      <c r="AA30" s="11">
        <f>[26]Outubro!$K$30</f>
        <v>0</v>
      </c>
      <c r="AB30" s="11">
        <f>[26]Outubro!$K$31</f>
        <v>5.6000000000000005</v>
      </c>
      <c r="AC30" s="11">
        <f>[26]Outubro!$K$32</f>
        <v>0</v>
      </c>
      <c r="AD30" s="11">
        <f>[26]Outubro!$K$33</f>
        <v>0.2</v>
      </c>
      <c r="AE30" s="11">
        <f>[26]Outubro!$K$34</f>
        <v>0</v>
      </c>
      <c r="AF30" s="11">
        <f>[26]Outubro!$K$35</f>
        <v>3.8</v>
      </c>
      <c r="AG30" s="14">
        <f t="shared" si="1"/>
        <v>28.599999999999998</v>
      </c>
      <c r="AH30" s="15">
        <f t="shared" si="2"/>
        <v>10.999999999999996</v>
      </c>
      <c r="AI30" s="66">
        <f t="shared" si="3"/>
        <v>7</v>
      </c>
    </row>
    <row r="31" spans="1:36" s="5" customFormat="1" x14ac:dyDescent="0.2">
      <c r="A31" s="57" t="s">
        <v>242</v>
      </c>
      <c r="B31" s="11">
        <f>[27]Outubro!$K$5</f>
        <v>0</v>
      </c>
      <c r="C31" s="11">
        <f>[27]Outubro!$K$6</f>
        <v>0</v>
      </c>
      <c r="D31" s="11">
        <f>[27]Outubro!$K$7</f>
        <v>0</v>
      </c>
      <c r="E31" s="11">
        <f>[27]Outubro!$K$8</f>
        <v>0</v>
      </c>
      <c r="F31" s="11">
        <f>[27]Outubro!$K$9</f>
        <v>2</v>
      </c>
      <c r="G31" s="11">
        <f>[27]Outubro!$K$10</f>
        <v>5.8</v>
      </c>
      <c r="H31" s="11">
        <f>[27]Outubro!$K$11</f>
        <v>0.2</v>
      </c>
      <c r="I31" s="11">
        <f>[27]Outubro!$K$12</f>
        <v>0</v>
      </c>
      <c r="J31" s="11">
        <f>[27]Outubro!$K$13</f>
        <v>0</v>
      </c>
      <c r="K31" s="11">
        <f>[27]Outubro!$K$14</f>
        <v>0</v>
      </c>
      <c r="L31" s="11">
        <f>[27]Outubro!$K$15</f>
        <v>7.0000000000000009</v>
      </c>
      <c r="M31" s="11">
        <f>[27]Outubro!$K$16</f>
        <v>33</v>
      </c>
      <c r="N31" s="11">
        <f>[27]Outubro!$K$17</f>
        <v>0</v>
      </c>
      <c r="O31" s="11">
        <f>[27]Outubro!$K$18</f>
        <v>2.6</v>
      </c>
      <c r="P31" s="11">
        <f>[27]Outubro!$K$19</f>
        <v>0</v>
      </c>
      <c r="Q31" s="11">
        <f>[27]Outubro!$K$20</f>
        <v>0</v>
      </c>
      <c r="R31" s="11">
        <f>[27]Outubro!$K$21</f>
        <v>0</v>
      </c>
      <c r="S31" s="11">
        <f>[27]Outubro!$K$22</f>
        <v>7</v>
      </c>
      <c r="T31" s="11">
        <f>[27]Outubro!$K$23</f>
        <v>0</v>
      </c>
      <c r="U31" s="11">
        <f>[27]Outubro!$K$24</f>
        <v>11.600000000000001</v>
      </c>
      <c r="V31" s="11">
        <f>[27]Outubro!$K$25</f>
        <v>37.200000000000003</v>
      </c>
      <c r="W31" s="11">
        <f>[27]Outubro!$K$26</f>
        <v>0</v>
      </c>
      <c r="X31" s="11">
        <f>[27]Outubro!$K$27</f>
        <v>0</v>
      </c>
      <c r="Y31" s="11">
        <f>[27]Outubro!$K$28</f>
        <v>0</v>
      </c>
      <c r="Z31" s="11">
        <f>[27]Outubro!$K$29</f>
        <v>0</v>
      </c>
      <c r="AA31" s="11">
        <f>[27]Outubro!$K$30</f>
        <v>0</v>
      </c>
      <c r="AB31" s="11">
        <f>[27]Outubro!$K$31</f>
        <v>3.0000000000000004</v>
      </c>
      <c r="AC31" s="11">
        <f>[27]Outubro!$K$32</f>
        <v>0</v>
      </c>
      <c r="AD31" s="11">
        <f>[27]Outubro!$K$33</f>
        <v>0</v>
      </c>
      <c r="AE31" s="11">
        <f>[27]Outubro!$K$34</f>
        <v>0</v>
      </c>
      <c r="AF31" s="11">
        <f>[27]Outubro!$K$35</f>
        <v>0</v>
      </c>
      <c r="AG31" s="177">
        <f t="shared" si="1"/>
        <v>109.4</v>
      </c>
      <c r="AH31" s="177">
        <f t="shared" si="2"/>
        <v>37.200000000000003</v>
      </c>
      <c r="AI31" s="66">
        <f t="shared" si="3"/>
        <v>21</v>
      </c>
    </row>
    <row r="32" spans="1:36" x14ac:dyDescent="0.2">
      <c r="A32" s="57" t="s">
        <v>13</v>
      </c>
      <c r="B32" s="11">
        <f>[28]Outubro!$K$5</f>
        <v>0</v>
      </c>
      <c r="C32" s="11">
        <f>[28]Outubro!$K$6</f>
        <v>0</v>
      </c>
      <c r="D32" s="11">
        <f>[28]Outubro!$K$7</f>
        <v>0</v>
      </c>
      <c r="E32" s="11">
        <f>[28]Outubro!$K$8</f>
        <v>0</v>
      </c>
      <c r="F32" s="11">
        <f>[28]Outubro!$K$9</f>
        <v>0</v>
      </c>
      <c r="G32" s="11">
        <f>[28]Outubro!$K$10</f>
        <v>11.8</v>
      </c>
      <c r="H32" s="11">
        <f>[28]Outubro!$K$11</f>
        <v>0.2</v>
      </c>
      <c r="I32" s="11">
        <f>[28]Outubro!$K$12</f>
        <v>0</v>
      </c>
      <c r="J32" s="11">
        <f>[28]Outubro!$K$13</f>
        <v>38.199999999999996</v>
      </c>
      <c r="K32" s="11">
        <f>[28]Outubro!$K$14</f>
        <v>0</v>
      </c>
      <c r="L32" s="11">
        <f>[28]Outubro!$K$15</f>
        <v>0</v>
      </c>
      <c r="M32" s="11">
        <f>[28]Outubro!$K$16</f>
        <v>1</v>
      </c>
      <c r="N32" s="11">
        <f>[28]Outubro!$K$17</f>
        <v>0.2</v>
      </c>
      <c r="O32" s="11">
        <f>[28]Outubro!$K$18</f>
        <v>9.4</v>
      </c>
      <c r="P32" s="11">
        <f>[28]Outubro!$K$19</f>
        <v>0.2</v>
      </c>
      <c r="Q32" s="11">
        <f>[28]Outubro!$K$20</f>
        <v>0</v>
      </c>
      <c r="R32" s="11">
        <f>[28]Outubro!$K$21</f>
        <v>0</v>
      </c>
      <c r="S32" s="11">
        <f>[28]Outubro!$K$22</f>
        <v>0</v>
      </c>
      <c r="T32" s="11">
        <f>[28]Outubro!$K$23</f>
        <v>0</v>
      </c>
      <c r="U32" s="11">
        <f>[28]Outubro!$K$24</f>
        <v>6.2</v>
      </c>
      <c r="V32" s="11">
        <f>[28]Outubro!$K$25</f>
        <v>8.5999999999999979</v>
      </c>
      <c r="W32" s="11">
        <f>[28]Outubro!$K$26</f>
        <v>0</v>
      </c>
      <c r="X32" s="11">
        <f>[28]Outubro!$K$27</f>
        <v>0</v>
      </c>
      <c r="Y32" s="11">
        <f>[28]Outubro!$K$28</f>
        <v>0</v>
      </c>
      <c r="Z32" s="11">
        <f>[28]Outubro!$K$29</f>
        <v>0</v>
      </c>
      <c r="AA32" s="11">
        <f>[28]Outubro!$K$30</f>
        <v>0</v>
      </c>
      <c r="AB32" s="11">
        <f>[28]Outubro!$K$31</f>
        <v>1.9999999999999998</v>
      </c>
      <c r="AC32" s="11">
        <f>[28]Outubro!$K$32</f>
        <v>0</v>
      </c>
      <c r="AD32" s="11">
        <f>[28]Outubro!$K$33</f>
        <v>0</v>
      </c>
      <c r="AE32" s="11">
        <f>[28]Outubro!$K$34</f>
        <v>0</v>
      </c>
      <c r="AF32" s="11">
        <f>[28]Outubro!$K$35</f>
        <v>8</v>
      </c>
      <c r="AG32" s="14">
        <f t="shared" si="1"/>
        <v>85.8</v>
      </c>
      <c r="AH32" s="15">
        <f t="shared" si="2"/>
        <v>38.199999999999996</v>
      </c>
      <c r="AI32" s="66">
        <f t="shared" si="3"/>
        <v>20</v>
      </c>
    </row>
    <row r="33" spans="1:37" x14ac:dyDescent="0.2">
      <c r="A33" s="57" t="s">
        <v>155</v>
      </c>
      <c r="B33" s="11">
        <f>[29]Outubro!$K$5</f>
        <v>0</v>
      </c>
      <c r="C33" s="11">
        <f>[29]Outubro!$K$6</f>
        <v>0</v>
      </c>
      <c r="D33" s="11">
        <f>[29]Outubro!$K$7</f>
        <v>0</v>
      </c>
      <c r="E33" s="11">
        <f>[29]Outubro!$K$8</f>
        <v>0</v>
      </c>
      <c r="F33" s="11">
        <f>[29]Outubro!$K$9</f>
        <v>0.2</v>
      </c>
      <c r="G33" s="11">
        <f>[29]Outubro!$K$10</f>
        <v>22.2</v>
      </c>
      <c r="H33" s="11">
        <f>[29]Outubro!$K$11</f>
        <v>0.4</v>
      </c>
      <c r="I33" s="11">
        <f>[29]Outubro!$K$12</f>
        <v>0.2</v>
      </c>
      <c r="J33" s="11">
        <f>[29]Outubro!$K$13</f>
        <v>1</v>
      </c>
      <c r="K33" s="11">
        <f>[29]Outubro!$K$14</f>
        <v>0.2</v>
      </c>
      <c r="L33" s="11">
        <f>[29]Outubro!$K$15</f>
        <v>5.4</v>
      </c>
      <c r="M33" s="11">
        <f>[29]Outubro!$K$16</f>
        <v>5.6000000000000005</v>
      </c>
      <c r="N33" s="11">
        <f>[29]Outubro!$K$17</f>
        <v>0.8</v>
      </c>
      <c r="O33" s="11">
        <f>[29]Outubro!$K$18</f>
        <v>0.4</v>
      </c>
      <c r="P33" s="11">
        <f>[29]Outubro!$K$19</f>
        <v>0</v>
      </c>
      <c r="Q33" s="11">
        <f>[29]Outubro!$K$20</f>
        <v>0</v>
      </c>
      <c r="R33" s="11">
        <f>[29]Outubro!$K$21</f>
        <v>4</v>
      </c>
      <c r="S33" s="11">
        <f>[29]Outubro!$K$22</f>
        <v>46.000000000000007</v>
      </c>
      <c r="T33" s="11">
        <f>[29]Outubro!$K$23</f>
        <v>0.2</v>
      </c>
      <c r="U33" s="11">
        <f>[29]Outubro!$K$24</f>
        <v>2.8</v>
      </c>
      <c r="V33" s="11">
        <f>[29]Outubro!$K$25</f>
        <v>5</v>
      </c>
      <c r="W33" s="11">
        <f>[29]Outubro!$K$26</f>
        <v>0</v>
      </c>
      <c r="X33" s="11">
        <f>[29]Outubro!$K$27</f>
        <v>0</v>
      </c>
      <c r="Y33" s="11">
        <f>[29]Outubro!$K$28</f>
        <v>0</v>
      </c>
      <c r="Z33" s="11">
        <f>[29]Outubro!$K$29</f>
        <v>0</v>
      </c>
      <c r="AA33" s="11">
        <f>[29]Outubro!$K$30</f>
        <v>0</v>
      </c>
      <c r="AB33" s="11">
        <f>[29]Outubro!$K$31</f>
        <v>10.8</v>
      </c>
      <c r="AC33" s="11">
        <f>[29]Outubro!$K$32</f>
        <v>0</v>
      </c>
      <c r="AD33" s="11" t="str">
        <f>[29]Outubro!$K$33</f>
        <v>*</v>
      </c>
      <c r="AE33" s="11" t="str">
        <f>[29]Outubro!$K$34</f>
        <v>*</v>
      </c>
      <c r="AF33" s="11" t="str">
        <f>[29]Outubro!$K$35</f>
        <v>*</v>
      </c>
      <c r="AG33" s="14">
        <f t="shared" si="1"/>
        <v>105.2</v>
      </c>
      <c r="AH33" s="15">
        <f t="shared" si="2"/>
        <v>46.000000000000007</v>
      </c>
      <c r="AI33" s="66" t="s">
        <v>208</v>
      </c>
    </row>
    <row r="34" spans="1:37" hidden="1" x14ac:dyDescent="0.2">
      <c r="A34" s="58" t="s">
        <v>127</v>
      </c>
      <c r="B34" s="11" t="str">
        <f>[30]Outubro!$K$5</f>
        <v>*</v>
      </c>
      <c r="C34" s="11" t="str">
        <f>[30]Outubro!$K$6</f>
        <v>*</v>
      </c>
      <c r="D34" s="11" t="str">
        <f>[30]Outubro!$K$7</f>
        <v>*</v>
      </c>
      <c r="E34" s="11" t="str">
        <f>[30]Outubro!$K$8</f>
        <v>*</v>
      </c>
      <c r="F34" s="11" t="str">
        <f>[30]Outubro!$K$9</f>
        <v>*</v>
      </c>
      <c r="G34" s="11" t="str">
        <f>[30]Outubro!$K$10</f>
        <v>*</v>
      </c>
      <c r="H34" s="11" t="str">
        <f>[30]Outubro!$K$11</f>
        <v>*</v>
      </c>
      <c r="I34" s="11" t="str">
        <f>[30]Outubro!$K$12</f>
        <v>*</v>
      </c>
      <c r="J34" s="11" t="str">
        <f>[30]Outubro!$K$13</f>
        <v>*</v>
      </c>
      <c r="K34" s="11" t="str">
        <f>[30]Outubro!$K$14</f>
        <v>*</v>
      </c>
      <c r="L34" s="11" t="str">
        <f>[30]Outubro!$K$15</f>
        <v>*</v>
      </c>
      <c r="M34" s="11" t="str">
        <f>[30]Outubro!$K$16</f>
        <v>*</v>
      </c>
      <c r="N34" s="11" t="str">
        <f>[30]Outubro!$K$17</f>
        <v>*</v>
      </c>
      <c r="O34" s="11" t="str">
        <f>[30]Outubro!$K$18</f>
        <v>*</v>
      </c>
      <c r="P34" s="11" t="str">
        <f>[30]Outubro!$K$19</f>
        <v>*</v>
      </c>
      <c r="Q34" s="11" t="str">
        <f>[30]Outubro!$K$20</f>
        <v>*</v>
      </c>
      <c r="R34" s="11" t="str">
        <f>[30]Outubro!$K$21</f>
        <v>*</v>
      </c>
      <c r="S34" s="11" t="str">
        <f>[30]Outubro!$K$22</f>
        <v>*</v>
      </c>
      <c r="T34" s="11" t="str">
        <f>[30]Outubro!$K$23</f>
        <v>*</v>
      </c>
      <c r="U34" s="11" t="str">
        <f>[30]Outubro!$K$24</f>
        <v>*</v>
      </c>
      <c r="V34" s="11" t="str">
        <f>[30]Outubro!$K$25</f>
        <v>*</v>
      </c>
      <c r="W34" s="11" t="str">
        <f>[30]Outubro!$K$26</f>
        <v>*</v>
      </c>
      <c r="X34" s="11" t="str">
        <f>[30]Outubro!$K$27</f>
        <v>*</v>
      </c>
      <c r="Y34" s="11" t="str">
        <f>[30]Outubro!$K$28</f>
        <v>*</v>
      </c>
      <c r="Z34" s="11" t="str">
        <f>[30]Outubro!$K$29</f>
        <v>*</v>
      </c>
      <c r="AA34" s="11" t="str">
        <f>[30]Outubro!$K$30</f>
        <v>*</v>
      </c>
      <c r="AB34" s="11" t="str">
        <f>[30]Outubro!$K$31</f>
        <v>*</v>
      </c>
      <c r="AC34" s="11" t="str">
        <f>[30]Outubro!$K$32</f>
        <v>*</v>
      </c>
      <c r="AD34" s="11" t="str">
        <f>[30]Outubro!$K$33</f>
        <v>*</v>
      </c>
      <c r="AE34" s="11" t="str">
        <f>[30]Outubro!$K$34</f>
        <v>*</v>
      </c>
      <c r="AF34" s="11" t="str">
        <f>[30]Outubro!$K$35</f>
        <v>*</v>
      </c>
      <c r="AG34" s="14">
        <f t="shared" si="1"/>
        <v>0</v>
      </c>
      <c r="AH34" s="15">
        <f t="shared" si="2"/>
        <v>0</v>
      </c>
      <c r="AI34" s="66">
        <f t="shared" si="3"/>
        <v>0</v>
      </c>
    </row>
    <row r="35" spans="1:37" x14ac:dyDescent="0.2">
      <c r="A35" s="57" t="s">
        <v>14</v>
      </c>
      <c r="B35" s="11">
        <f>[31]Outubro!$K$5</f>
        <v>0</v>
      </c>
      <c r="C35" s="11">
        <f>[31]Outubro!$K$6</f>
        <v>0</v>
      </c>
      <c r="D35" s="11">
        <f>[31]Outubro!$K$7</f>
        <v>0</v>
      </c>
      <c r="E35" s="11">
        <f>[31]Outubro!$K$8</f>
        <v>0</v>
      </c>
      <c r="F35" s="11">
        <f>[31]Outubro!$K$9</f>
        <v>0</v>
      </c>
      <c r="G35" s="11">
        <f>[31]Outubro!$K$10</f>
        <v>0.8</v>
      </c>
      <c r="H35" s="11">
        <f>[31]Outubro!$K$11</f>
        <v>1.2</v>
      </c>
      <c r="I35" s="11">
        <f>[31]Outubro!$K$12</f>
        <v>0</v>
      </c>
      <c r="J35" s="11">
        <f>[31]Outubro!$K$13</f>
        <v>0</v>
      </c>
      <c r="K35" s="11">
        <f>[31]Outubro!$K$14</f>
        <v>0</v>
      </c>
      <c r="L35" s="11">
        <f>[31]Outubro!$K$15</f>
        <v>0</v>
      </c>
      <c r="M35" s="11">
        <f>[31]Outubro!$K$16</f>
        <v>36.000000000000007</v>
      </c>
      <c r="N35" s="11">
        <f>[31]Outubro!$K$17</f>
        <v>0</v>
      </c>
      <c r="O35" s="11">
        <f>[31]Outubro!$K$18</f>
        <v>0</v>
      </c>
      <c r="P35" s="11">
        <f>[31]Outubro!$K$19</f>
        <v>0</v>
      </c>
      <c r="Q35" s="11">
        <f>[31]Outubro!$K$20</f>
        <v>0</v>
      </c>
      <c r="R35" s="11">
        <f>[31]Outubro!$K$21</f>
        <v>0</v>
      </c>
      <c r="S35" s="11">
        <f>[31]Outubro!$K$22</f>
        <v>0</v>
      </c>
      <c r="T35" s="11">
        <f>[31]Outubro!$K$23</f>
        <v>0</v>
      </c>
      <c r="U35" s="11">
        <f>[31]Outubro!$K$24</f>
        <v>0</v>
      </c>
      <c r="V35" s="11">
        <f>[31]Outubro!$K$25</f>
        <v>13.6</v>
      </c>
      <c r="W35" s="11">
        <f>[31]Outubro!$K$26</f>
        <v>0</v>
      </c>
      <c r="X35" s="11">
        <f>[31]Outubro!$K$27</f>
        <v>0</v>
      </c>
      <c r="Y35" s="11">
        <f>[31]Outubro!$K$28</f>
        <v>0</v>
      </c>
      <c r="Z35" s="11">
        <f>[31]Outubro!$K$29</f>
        <v>0</v>
      </c>
      <c r="AA35" s="11">
        <f>[31]Outubro!$K$30</f>
        <v>0</v>
      </c>
      <c r="AB35" s="11">
        <f>[31]Outubro!$K$31</f>
        <v>8.4</v>
      </c>
      <c r="AC35" s="11">
        <f>[31]Outubro!$K$32</f>
        <v>0</v>
      </c>
      <c r="AD35" s="11">
        <f>[31]Outubro!$K$33</f>
        <v>0</v>
      </c>
      <c r="AE35" s="11">
        <f>[31]Outubro!$K$34</f>
        <v>0</v>
      </c>
      <c r="AF35" s="11">
        <f>[31]Outubro!$K$35</f>
        <v>3.6</v>
      </c>
      <c r="AG35" s="14">
        <f t="shared" si="1"/>
        <v>63.600000000000009</v>
      </c>
      <c r="AH35" s="15">
        <f t="shared" si="2"/>
        <v>36.000000000000007</v>
      </c>
      <c r="AI35" s="66">
        <f t="shared" si="3"/>
        <v>25</v>
      </c>
    </row>
    <row r="36" spans="1:37" hidden="1" x14ac:dyDescent="0.2">
      <c r="A36" s="58" t="s">
        <v>156</v>
      </c>
      <c r="B36" s="11" t="str">
        <f>[32]Outubro!$K$5</f>
        <v>*</v>
      </c>
      <c r="C36" s="11" t="str">
        <f>[32]Outubro!$K$6</f>
        <v>*</v>
      </c>
      <c r="D36" s="11" t="str">
        <f>[32]Outubro!$K$7</f>
        <v>*</v>
      </c>
      <c r="E36" s="11" t="str">
        <f>[32]Outubro!$K$8</f>
        <v>*</v>
      </c>
      <c r="F36" s="11" t="str">
        <f>[32]Outubro!$K$9</f>
        <v>*</v>
      </c>
      <c r="G36" s="11" t="str">
        <f>[32]Outubro!$K$10</f>
        <v>*</v>
      </c>
      <c r="H36" s="11" t="str">
        <f>[32]Outubro!$K$11</f>
        <v>*</v>
      </c>
      <c r="I36" s="11" t="str">
        <f>[32]Outubro!$K$12</f>
        <v>*</v>
      </c>
      <c r="J36" s="11" t="str">
        <f>[32]Outubro!$K$13</f>
        <v>*</v>
      </c>
      <c r="K36" s="11" t="str">
        <f>[32]Outubro!$K$14</f>
        <v>*</v>
      </c>
      <c r="L36" s="11" t="str">
        <f>[32]Outubro!$K$15</f>
        <v>*</v>
      </c>
      <c r="M36" s="11" t="str">
        <f>[32]Outubro!$K$16</f>
        <v>*</v>
      </c>
      <c r="N36" s="11" t="str">
        <f>[32]Outubro!$K$17</f>
        <v>*</v>
      </c>
      <c r="O36" s="11" t="str">
        <f>[32]Outubro!$K$18</f>
        <v>*</v>
      </c>
      <c r="P36" s="11" t="str">
        <f>[32]Outubro!$K$19</f>
        <v>*</v>
      </c>
      <c r="Q36" s="11" t="str">
        <f>[32]Outubro!$K$20</f>
        <v>*</v>
      </c>
      <c r="R36" s="11" t="str">
        <f>[32]Outubro!$K$21</f>
        <v>*</v>
      </c>
      <c r="S36" s="11" t="str">
        <f>[32]Outubro!$K$22</f>
        <v>*</v>
      </c>
      <c r="T36" s="11" t="str">
        <f>[32]Outubro!$K$23</f>
        <v>*</v>
      </c>
      <c r="U36" s="11" t="str">
        <f>[32]Outubro!$K$24</f>
        <v>*</v>
      </c>
      <c r="V36" s="11" t="str">
        <f>[32]Outubro!$K$25</f>
        <v>*</v>
      </c>
      <c r="W36" s="11" t="str">
        <f>[32]Outubro!$K$26</f>
        <v>*</v>
      </c>
      <c r="X36" s="11" t="str">
        <f>[32]Outubro!$K$27</f>
        <v>*</v>
      </c>
      <c r="Y36" s="11" t="str">
        <f>[32]Outubro!$K$28</f>
        <v>*</v>
      </c>
      <c r="Z36" s="11" t="str">
        <f>[32]Outubro!$K$29</f>
        <v>*</v>
      </c>
      <c r="AA36" s="11" t="str">
        <f>[32]Outubro!$K$30</f>
        <v>*</v>
      </c>
      <c r="AB36" s="11" t="str">
        <f>[32]Outubro!$K$31</f>
        <v>*</v>
      </c>
      <c r="AC36" s="11" t="str">
        <f>[32]Outubro!$K$32</f>
        <v>*</v>
      </c>
      <c r="AD36" s="11" t="str">
        <f>[32]Outubro!$K$33</f>
        <v>*</v>
      </c>
      <c r="AE36" s="11" t="str">
        <f>[32]Outubro!$K$34</f>
        <v>*</v>
      </c>
      <c r="AF36" s="11" t="str">
        <f>[32]Outubro!$K$35</f>
        <v>*</v>
      </c>
      <c r="AG36" s="14">
        <f t="shared" si="1"/>
        <v>0</v>
      </c>
      <c r="AH36" s="15">
        <f t="shared" si="2"/>
        <v>0</v>
      </c>
      <c r="AI36" s="66">
        <f t="shared" si="3"/>
        <v>0</v>
      </c>
    </row>
    <row r="37" spans="1:37" x14ac:dyDescent="0.2">
      <c r="A37" s="57" t="s">
        <v>15</v>
      </c>
      <c r="B37" s="11" t="str">
        <f>[33]Outubro!$K$5</f>
        <v>*</v>
      </c>
      <c r="C37" s="11" t="str">
        <f>[33]Outubro!$K$6</f>
        <v>*</v>
      </c>
      <c r="D37" s="11" t="str">
        <f>[33]Outubro!$K$7</f>
        <v>*</v>
      </c>
      <c r="E37" s="11" t="str">
        <f>[33]Outubro!$K$8</f>
        <v>*</v>
      </c>
      <c r="F37" s="11" t="str">
        <f>[33]Outubro!$K$9</f>
        <v>*</v>
      </c>
      <c r="G37" s="11" t="str">
        <f>[33]Outubro!$K$10</f>
        <v>*</v>
      </c>
      <c r="H37" s="11" t="str">
        <f>[33]Outubro!$K$11</f>
        <v>*</v>
      </c>
      <c r="I37" s="11" t="str">
        <f>[33]Outubro!$K$12</f>
        <v>*</v>
      </c>
      <c r="J37" s="11" t="str">
        <f>[33]Outubro!$K$13</f>
        <v>*</v>
      </c>
      <c r="K37" s="11" t="str">
        <f>[33]Outubro!$K$14</f>
        <v>*</v>
      </c>
      <c r="L37" s="11" t="str">
        <f>[33]Outubro!$K$15</f>
        <v>*</v>
      </c>
      <c r="M37" s="11" t="str">
        <f>[33]Outubro!$K$16</f>
        <v>*</v>
      </c>
      <c r="N37" s="11" t="str">
        <f>[33]Outubro!$K$17</f>
        <v>*</v>
      </c>
      <c r="O37" s="11" t="str">
        <f>[33]Outubro!$K$18</f>
        <v>*</v>
      </c>
      <c r="P37" s="11" t="str">
        <f>[33]Outubro!$K$19</f>
        <v>*</v>
      </c>
      <c r="Q37" s="11" t="str">
        <f>[33]Outubro!$K$20</f>
        <v>*</v>
      </c>
      <c r="R37" s="11" t="str">
        <f>[33]Outubro!$K$21</f>
        <v>*</v>
      </c>
      <c r="S37" s="11" t="str">
        <f>[33]Outubro!$K$22</f>
        <v>*</v>
      </c>
      <c r="T37" s="11" t="str">
        <f>[33]Outubro!$K$23</f>
        <v>*</v>
      </c>
      <c r="U37" s="11">
        <f>[33]Outubro!$K$24</f>
        <v>7.8000000000000007</v>
      </c>
      <c r="V37" s="11">
        <f>[33]Outubro!$K$25</f>
        <v>3.6000000000000005</v>
      </c>
      <c r="W37" s="11">
        <f>[33]Outubro!$K$26</f>
        <v>0</v>
      </c>
      <c r="X37" s="11">
        <f>[33]Outubro!$K$27</f>
        <v>0</v>
      </c>
      <c r="Y37" s="11">
        <f>[33]Outubro!$K$28</f>
        <v>0</v>
      </c>
      <c r="Z37" s="11">
        <f>[33]Outubro!$K$29</f>
        <v>0</v>
      </c>
      <c r="AA37" s="11">
        <f>[33]Outubro!$K$30</f>
        <v>0</v>
      </c>
      <c r="AB37" s="11">
        <f>[33]Outubro!$K$31</f>
        <v>14</v>
      </c>
      <c r="AC37" s="11">
        <f>[33]Outubro!$K$32</f>
        <v>0</v>
      </c>
      <c r="AD37" s="11">
        <f>[33]Outubro!$K$33</f>
        <v>0.8</v>
      </c>
      <c r="AE37" s="11">
        <f>[33]Outubro!$K$34</f>
        <v>0</v>
      </c>
      <c r="AF37" s="11">
        <f>[33]Outubro!$K$35</f>
        <v>28.799999999999994</v>
      </c>
      <c r="AG37" s="14">
        <f t="shared" si="1"/>
        <v>55</v>
      </c>
      <c r="AH37" s="15">
        <f t="shared" si="2"/>
        <v>28.799999999999994</v>
      </c>
      <c r="AI37" s="66" t="s">
        <v>208</v>
      </c>
      <c r="AJ37" s="12" t="s">
        <v>34</v>
      </c>
    </row>
    <row r="38" spans="1:37" x14ac:dyDescent="0.2">
      <c r="A38" s="57" t="s">
        <v>16</v>
      </c>
      <c r="B38" s="11" t="str">
        <f>[34]Outubro!$K$5</f>
        <v>*</v>
      </c>
      <c r="C38" s="11" t="str">
        <f>[34]Outubro!$K$6</f>
        <v>*</v>
      </c>
      <c r="D38" s="11" t="str">
        <f>[34]Outubro!$K$7</f>
        <v>*</v>
      </c>
      <c r="E38" s="11" t="str">
        <f>[34]Outubro!$K$8</f>
        <v>*</v>
      </c>
      <c r="F38" s="11" t="str">
        <f>[34]Outubro!$K$9</f>
        <v>*</v>
      </c>
      <c r="G38" s="11" t="str">
        <f>[34]Outubro!$K$10</f>
        <v>*</v>
      </c>
      <c r="H38" s="11" t="str">
        <f>[34]Outubro!$K$11</f>
        <v>*</v>
      </c>
      <c r="I38" s="11" t="str">
        <f>[34]Outubro!$K$12</f>
        <v>*</v>
      </c>
      <c r="J38" s="11" t="str">
        <f>[34]Outubro!$K$13</f>
        <v>*</v>
      </c>
      <c r="K38" s="11" t="str">
        <f>[34]Outubro!$K$14</f>
        <v>*</v>
      </c>
      <c r="L38" s="11" t="str">
        <f>[34]Outubro!$K$15</f>
        <v>*</v>
      </c>
      <c r="M38" s="11" t="str">
        <f>[34]Outubro!$K$16</f>
        <v>*</v>
      </c>
      <c r="N38" s="11" t="str">
        <f>[34]Outubro!$K$17</f>
        <v>*</v>
      </c>
      <c r="O38" s="11" t="str">
        <f>[34]Outubro!$K$18</f>
        <v>*</v>
      </c>
      <c r="P38" s="11" t="str">
        <f>[34]Outubro!$K$19</f>
        <v>*</v>
      </c>
      <c r="Q38" s="11">
        <f>[34]Outubro!$K$20</f>
        <v>0.2</v>
      </c>
      <c r="R38" s="11">
        <f>[34]Outubro!$K$21</f>
        <v>50.6</v>
      </c>
      <c r="S38" s="11">
        <f>[34]Outubro!$K$22</f>
        <v>5</v>
      </c>
      <c r="T38" s="11">
        <f>[34]Outubro!$K$23</f>
        <v>0</v>
      </c>
      <c r="U38" s="11">
        <f>[34]Outubro!$K$24</f>
        <v>29</v>
      </c>
      <c r="V38" s="11">
        <f>[34]Outubro!$K$25</f>
        <v>0.4</v>
      </c>
      <c r="W38" s="11">
        <f>[34]Outubro!$K$26</f>
        <v>0</v>
      </c>
      <c r="X38" s="11">
        <f>[34]Outubro!$K$27</f>
        <v>0</v>
      </c>
      <c r="Y38" s="11">
        <f>[34]Outubro!$K$28</f>
        <v>0</v>
      </c>
      <c r="Z38" s="11">
        <f>[34]Outubro!$K$29</f>
        <v>0</v>
      </c>
      <c r="AA38" s="11">
        <f>[34]Outubro!$K$30</f>
        <v>0</v>
      </c>
      <c r="AB38" s="11">
        <f>[34]Outubro!$K$31</f>
        <v>33.400000000000013</v>
      </c>
      <c r="AC38" s="11" t="str">
        <f>[34]Outubro!$K$32</f>
        <v>*</v>
      </c>
      <c r="AD38" s="11" t="str">
        <f>[34]Outubro!$K$33</f>
        <v>*</v>
      </c>
      <c r="AE38" s="11" t="str">
        <f>[34]Outubro!$K$34</f>
        <v>*</v>
      </c>
      <c r="AF38" s="11" t="str">
        <f>[34]Outubro!$K$35</f>
        <v>*</v>
      </c>
      <c r="AG38" s="14">
        <f t="shared" si="1"/>
        <v>118.60000000000002</v>
      </c>
      <c r="AH38" s="15">
        <f t="shared" si="2"/>
        <v>50.6</v>
      </c>
      <c r="AI38" s="66" t="s">
        <v>208</v>
      </c>
    </row>
    <row r="39" spans="1:37" x14ac:dyDescent="0.2">
      <c r="A39" s="57" t="s">
        <v>157</v>
      </c>
      <c r="B39" s="11">
        <f>[35]Outubro!$K$5</f>
        <v>0</v>
      </c>
      <c r="C39" s="11">
        <f>[35]Outubro!$K$6</f>
        <v>0</v>
      </c>
      <c r="D39" s="11">
        <f>[35]Outubro!$K$7</f>
        <v>0</v>
      </c>
      <c r="E39" s="11">
        <f>[35]Outubro!$K$8</f>
        <v>0</v>
      </c>
      <c r="F39" s="11">
        <f>[35]Outubro!$K$9</f>
        <v>0</v>
      </c>
      <c r="G39" s="11">
        <f>[35]Outubro!$K$10</f>
        <v>19.399999999999999</v>
      </c>
      <c r="H39" s="11">
        <f>[35]Outubro!$K$11</f>
        <v>6.8</v>
      </c>
      <c r="I39" s="11">
        <f>[35]Outubro!$K$12</f>
        <v>0</v>
      </c>
      <c r="J39" s="11">
        <f>[35]Outubro!$K$13</f>
        <v>1</v>
      </c>
      <c r="K39" s="11">
        <f>[35]Outubro!$K$14</f>
        <v>0</v>
      </c>
      <c r="L39" s="11">
        <f>[35]Outubro!$K$15</f>
        <v>1.9999999999999998</v>
      </c>
      <c r="M39" s="11">
        <f>[35]Outubro!$K$16</f>
        <v>5.8000000000000007</v>
      </c>
      <c r="N39" s="11">
        <f>[35]Outubro!$K$17</f>
        <v>0</v>
      </c>
      <c r="O39" s="11">
        <f>[35]Outubro!$K$18</f>
        <v>0</v>
      </c>
      <c r="P39" s="11">
        <f>[35]Outubro!$K$19</f>
        <v>0</v>
      </c>
      <c r="Q39" s="11">
        <f>[35]Outubro!$K$20</f>
        <v>0</v>
      </c>
      <c r="R39" s="11">
        <f>[35]Outubro!$K$21</f>
        <v>0</v>
      </c>
      <c r="S39" s="11">
        <f>[35]Outubro!$K$22</f>
        <v>25.399999999999995</v>
      </c>
      <c r="T39" s="11">
        <f>[35]Outubro!$K$23</f>
        <v>1</v>
      </c>
      <c r="U39" s="11">
        <f>[35]Outubro!$K$24</f>
        <v>5.8</v>
      </c>
      <c r="V39" s="11">
        <f>[35]Outubro!$K$25</f>
        <v>33.4</v>
      </c>
      <c r="W39" s="11">
        <f>[35]Outubro!$K$26</f>
        <v>0</v>
      </c>
      <c r="X39" s="11">
        <f>[35]Outubro!$K$27</f>
        <v>0</v>
      </c>
      <c r="Y39" s="11">
        <f>[35]Outubro!$K$28</f>
        <v>0</v>
      </c>
      <c r="Z39" s="11">
        <f>[35]Outubro!$K$29</f>
        <v>0</v>
      </c>
      <c r="AA39" s="11">
        <f>[35]Outubro!$K$30</f>
        <v>0</v>
      </c>
      <c r="AB39" s="11">
        <f>[35]Outubro!$K$31</f>
        <v>31.599999999999998</v>
      </c>
      <c r="AC39" s="11">
        <f>[35]Outubro!$K$32</f>
        <v>0</v>
      </c>
      <c r="AD39" s="11">
        <f>[35]Outubro!$K$33</f>
        <v>0.8</v>
      </c>
      <c r="AE39" s="11">
        <f>[35]Outubro!$K$34</f>
        <v>11.2</v>
      </c>
      <c r="AF39" s="11">
        <f>[35]Outubro!$K$35</f>
        <v>7.0000000000000009</v>
      </c>
      <c r="AG39" s="14">
        <f t="shared" si="1"/>
        <v>151.19999999999999</v>
      </c>
      <c r="AH39" s="15">
        <f t="shared" si="2"/>
        <v>33.4</v>
      </c>
      <c r="AI39" s="66">
        <f t="shared" si="3"/>
        <v>18</v>
      </c>
    </row>
    <row r="40" spans="1:37" x14ac:dyDescent="0.2">
      <c r="A40" s="57" t="s">
        <v>17</v>
      </c>
      <c r="B40" s="11">
        <f>[36]Outubro!$K$5</f>
        <v>0</v>
      </c>
      <c r="C40" s="11">
        <f>[36]Outubro!$K$6</f>
        <v>0</v>
      </c>
      <c r="D40" s="11">
        <f>[36]Outubro!$K$7</f>
        <v>0</v>
      </c>
      <c r="E40" s="11">
        <f>[36]Outubro!$K$8</f>
        <v>0</v>
      </c>
      <c r="F40" s="11">
        <f>[36]Outubro!$K$9</f>
        <v>10.6</v>
      </c>
      <c r="G40" s="11">
        <f>[36]Outubro!$K$10</f>
        <v>13</v>
      </c>
      <c r="H40" s="11">
        <f>[36]Outubro!$K$11</f>
        <v>0.2</v>
      </c>
      <c r="I40" s="11">
        <f>[36]Outubro!$K$12</f>
        <v>0</v>
      </c>
      <c r="J40" s="11">
        <f>[36]Outubro!$K$13</f>
        <v>6.8</v>
      </c>
      <c r="K40" s="11">
        <f>[36]Outubro!$K$14</f>
        <v>0.2</v>
      </c>
      <c r="L40" s="11">
        <f>[36]Outubro!$K$15</f>
        <v>22</v>
      </c>
      <c r="M40" s="11">
        <f>[36]Outubro!$K$16</f>
        <v>23.799999999999997</v>
      </c>
      <c r="N40" s="11">
        <f>[36]Outubro!$K$17</f>
        <v>1.2</v>
      </c>
      <c r="O40" s="11">
        <f>[36]Outubro!$K$18</f>
        <v>0.2</v>
      </c>
      <c r="P40" s="11">
        <f>[36]Outubro!$K$19</f>
        <v>0</v>
      </c>
      <c r="Q40" s="11">
        <f>[36]Outubro!$K$20</f>
        <v>0</v>
      </c>
      <c r="R40" s="11">
        <f>[36]Outubro!$K$21</f>
        <v>14.999999999999998</v>
      </c>
      <c r="S40" s="11">
        <f>[36]Outubro!$K$22</f>
        <v>33</v>
      </c>
      <c r="T40" s="11">
        <f>[36]Outubro!$K$23</f>
        <v>0.2</v>
      </c>
      <c r="U40" s="11">
        <f>[36]Outubro!$K$24</f>
        <v>12</v>
      </c>
      <c r="V40" s="11">
        <f>[36]Outubro!$K$25</f>
        <v>1.8</v>
      </c>
      <c r="W40" s="11">
        <f>[36]Outubro!$K$26</f>
        <v>0</v>
      </c>
      <c r="X40" s="11">
        <f>[36]Outubro!$K$27</f>
        <v>0</v>
      </c>
      <c r="Y40" s="11">
        <f>[36]Outubro!$K$28</f>
        <v>0</v>
      </c>
      <c r="Z40" s="11">
        <f>[36]Outubro!$K$29</f>
        <v>0</v>
      </c>
      <c r="AA40" s="11">
        <f>[36]Outubro!$K$30</f>
        <v>0</v>
      </c>
      <c r="AB40" s="11">
        <f>[36]Outubro!$K$31</f>
        <v>2.2000000000000002</v>
      </c>
      <c r="AC40" s="11">
        <f>[36]Outubro!$K$32</f>
        <v>0</v>
      </c>
      <c r="AD40" s="11">
        <f>[36]Outubro!$K$33</f>
        <v>0</v>
      </c>
      <c r="AE40" s="11">
        <f>[36]Outubro!$K$34</f>
        <v>0</v>
      </c>
      <c r="AF40" s="11">
        <f>[36]Outubro!$K$35</f>
        <v>4.4000000000000004</v>
      </c>
      <c r="AG40" s="14">
        <f t="shared" si="1"/>
        <v>146.6</v>
      </c>
      <c r="AH40" s="15">
        <f t="shared" si="2"/>
        <v>33</v>
      </c>
      <c r="AI40" s="66">
        <f t="shared" si="3"/>
        <v>15</v>
      </c>
    </row>
    <row r="41" spans="1:37" hidden="1" x14ac:dyDescent="0.2">
      <c r="A41" s="58" t="s">
        <v>140</v>
      </c>
      <c r="B41" s="11" t="str">
        <f>[37]Outubro!$K$5</f>
        <v>*</v>
      </c>
      <c r="C41" s="11" t="str">
        <f>[37]Outubro!$K$6</f>
        <v>*</v>
      </c>
      <c r="D41" s="11" t="str">
        <f>[37]Outubro!$K$7</f>
        <v>*</v>
      </c>
      <c r="E41" s="11" t="str">
        <f>[37]Outubro!$K$8</f>
        <v>*</v>
      </c>
      <c r="F41" s="11" t="str">
        <f>[37]Outubro!$K$9</f>
        <v>*</v>
      </c>
      <c r="G41" s="11" t="str">
        <f>[37]Outubro!$K$10</f>
        <v>*</v>
      </c>
      <c r="H41" s="11" t="str">
        <f>[37]Outubro!$K$11</f>
        <v>*</v>
      </c>
      <c r="I41" s="11" t="str">
        <f>[37]Outubro!$K$12</f>
        <v>*</v>
      </c>
      <c r="J41" s="11" t="str">
        <f>[37]Outubro!$K$13</f>
        <v>*</v>
      </c>
      <c r="K41" s="11" t="str">
        <f>[37]Outubro!$K$14</f>
        <v>*</v>
      </c>
      <c r="L41" s="11" t="str">
        <f>[37]Outubro!$K$15</f>
        <v>*</v>
      </c>
      <c r="M41" s="11" t="str">
        <f>[37]Outubro!$K$16</f>
        <v>*</v>
      </c>
      <c r="N41" s="11" t="str">
        <f>[37]Outubro!$K$17</f>
        <v>*</v>
      </c>
      <c r="O41" s="11" t="str">
        <f>[37]Outubro!$K$18</f>
        <v>*</v>
      </c>
      <c r="P41" s="11" t="str">
        <f>[37]Outubro!$K$19</f>
        <v>*</v>
      </c>
      <c r="Q41" s="11" t="str">
        <f>[37]Outubro!$K$20</f>
        <v>*</v>
      </c>
      <c r="R41" s="11" t="str">
        <f>[37]Outubro!$K$21</f>
        <v>*</v>
      </c>
      <c r="S41" s="11" t="str">
        <f>[37]Outubro!$K$22</f>
        <v>*</v>
      </c>
      <c r="T41" s="11" t="str">
        <f>[37]Outubro!$K$23</f>
        <v>*</v>
      </c>
      <c r="U41" s="11" t="str">
        <f>[37]Outubro!$K$24</f>
        <v>*</v>
      </c>
      <c r="V41" s="11" t="str">
        <f>[37]Outubro!$K$25</f>
        <v>*</v>
      </c>
      <c r="W41" s="11" t="str">
        <f>[37]Outubro!$K$26</f>
        <v>*</v>
      </c>
      <c r="X41" s="11" t="str">
        <f>[37]Outubro!$K$27</f>
        <v>*</v>
      </c>
      <c r="Y41" s="11" t="str">
        <f>[37]Outubro!$K$28</f>
        <v>*</v>
      </c>
      <c r="Z41" s="11" t="str">
        <f>[37]Outubro!$K$29</f>
        <v>*</v>
      </c>
      <c r="AA41" s="11" t="str">
        <f>[37]Outubro!$K$30</f>
        <v>*</v>
      </c>
      <c r="AB41" s="11" t="str">
        <f>[37]Outubro!$K$31</f>
        <v>*</v>
      </c>
      <c r="AC41" s="11" t="str">
        <f>[37]Outubro!$K$32</f>
        <v>*</v>
      </c>
      <c r="AD41" s="11" t="str">
        <f>[37]Outubro!$K$33</f>
        <v>*</v>
      </c>
      <c r="AE41" s="11" t="str">
        <f>[37]Outubro!$K$34</f>
        <v>*</v>
      </c>
      <c r="AF41" s="11" t="str">
        <f>[37]Outubro!$K$35</f>
        <v>*</v>
      </c>
      <c r="AG41" s="14">
        <f t="shared" si="1"/>
        <v>0</v>
      </c>
      <c r="AH41" s="15">
        <f t="shared" si="2"/>
        <v>0</v>
      </c>
      <c r="AI41" s="66">
        <f t="shared" si="3"/>
        <v>0</v>
      </c>
      <c r="AK41" s="12" t="s">
        <v>34</v>
      </c>
    </row>
    <row r="42" spans="1:37" x14ac:dyDescent="0.2">
      <c r="A42" s="57" t="s">
        <v>18</v>
      </c>
      <c r="B42" s="11">
        <f>[38]Outubro!$K$5</f>
        <v>0</v>
      </c>
      <c r="C42" s="11">
        <f>[38]Outubro!$K$6</f>
        <v>0</v>
      </c>
      <c r="D42" s="11">
        <f>[38]Outubro!$K$7</f>
        <v>0</v>
      </c>
      <c r="E42" s="11">
        <f>[38]Outubro!$K$8</f>
        <v>0</v>
      </c>
      <c r="F42" s="11">
        <f>[38]Outubro!$K$9</f>
        <v>0</v>
      </c>
      <c r="G42" s="11">
        <f>[38]Outubro!$K$10</f>
        <v>10.399999999999999</v>
      </c>
      <c r="H42" s="11">
        <f>[38]Outubro!$K$11</f>
        <v>7.2000000000000011</v>
      </c>
      <c r="I42" s="11">
        <f>[38]Outubro!$K$12</f>
        <v>0</v>
      </c>
      <c r="J42" s="11">
        <f>[38]Outubro!$K$13</f>
        <v>25.2</v>
      </c>
      <c r="K42" s="11">
        <f>[38]Outubro!$K$14</f>
        <v>1.4</v>
      </c>
      <c r="L42" s="11">
        <f>[38]Outubro!$K$15</f>
        <v>7.8</v>
      </c>
      <c r="M42" s="11">
        <f>[38]Outubro!$K$16</f>
        <v>10.199999999999998</v>
      </c>
      <c r="N42" s="11">
        <f>[38]Outubro!$K$17</f>
        <v>0.2</v>
      </c>
      <c r="O42" s="11">
        <f>[38]Outubro!$K$18</f>
        <v>0</v>
      </c>
      <c r="P42" s="11">
        <f>[38]Outubro!$K$19</f>
        <v>0</v>
      </c>
      <c r="Q42" s="11">
        <f>[38]Outubro!$K$20</f>
        <v>10.4</v>
      </c>
      <c r="R42" s="11">
        <f>[38]Outubro!$K$21</f>
        <v>0</v>
      </c>
      <c r="S42" s="11">
        <f>[38]Outubro!$K$22</f>
        <v>5.6000000000000005</v>
      </c>
      <c r="T42" s="11">
        <f>[38]Outubro!$K$23</f>
        <v>0.60000000000000009</v>
      </c>
      <c r="U42" s="11">
        <f>[38]Outubro!$K$24</f>
        <v>0.4</v>
      </c>
      <c r="V42" s="11">
        <f>[38]Outubro!$K$25</f>
        <v>41.399999999999991</v>
      </c>
      <c r="W42" s="11">
        <f>[38]Outubro!$K$26</f>
        <v>0</v>
      </c>
      <c r="X42" s="11">
        <f>[38]Outubro!$K$27</f>
        <v>0</v>
      </c>
      <c r="Y42" s="11">
        <f>[38]Outubro!$K$28</f>
        <v>0</v>
      </c>
      <c r="Z42" s="11">
        <f>[38]Outubro!$K$29</f>
        <v>0</v>
      </c>
      <c r="AA42" s="11">
        <f>[38]Outubro!$K$30</f>
        <v>0</v>
      </c>
      <c r="AB42" s="11">
        <f>[38]Outubro!$K$31</f>
        <v>12</v>
      </c>
      <c r="AC42" s="11">
        <f>[38]Outubro!$K$32</f>
        <v>0</v>
      </c>
      <c r="AD42" s="11">
        <f>[38]Outubro!$K$33</f>
        <v>0</v>
      </c>
      <c r="AE42" s="11">
        <f>[38]Outubro!$K$34</f>
        <v>0</v>
      </c>
      <c r="AF42" s="11">
        <f>[38]Outubro!$K$35</f>
        <v>0.4</v>
      </c>
      <c r="AG42" s="14">
        <f t="shared" si="1"/>
        <v>133.19999999999999</v>
      </c>
      <c r="AH42" s="15">
        <f t="shared" si="2"/>
        <v>41.399999999999991</v>
      </c>
      <c r="AI42" s="66">
        <f t="shared" si="3"/>
        <v>17</v>
      </c>
    </row>
    <row r="43" spans="1:37" x14ac:dyDescent="0.2">
      <c r="A43" s="57" t="s">
        <v>19</v>
      </c>
      <c r="B43" s="11" t="str">
        <f>[39]Outubro!$K$5</f>
        <v>*</v>
      </c>
      <c r="C43" s="11" t="str">
        <f>[39]Outubro!$K$6</f>
        <v>*</v>
      </c>
      <c r="D43" s="11" t="str">
        <f>[39]Outubro!$K$7</f>
        <v>*</v>
      </c>
      <c r="E43" s="11" t="str">
        <f>[39]Outubro!$K$8</f>
        <v>*</v>
      </c>
      <c r="F43" s="11" t="str">
        <f>[39]Outubro!$K$9</f>
        <v>*</v>
      </c>
      <c r="G43" s="11" t="str">
        <f>[39]Outubro!$K$10</f>
        <v>*</v>
      </c>
      <c r="H43" s="11" t="str">
        <f>[39]Outubro!$K$11</f>
        <v>*</v>
      </c>
      <c r="I43" s="11" t="str">
        <f>[39]Outubro!$K$12</f>
        <v>*</v>
      </c>
      <c r="J43" s="11" t="str">
        <f>[39]Outubro!$K$13</f>
        <v>*</v>
      </c>
      <c r="K43" s="11" t="str">
        <f>[39]Outubro!$K$14</f>
        <v>*</v>
      </c>
      <c r="L43" s="11" t="str">
        <f>[39]Outubro!$K$15</f>
        <v>*</v>
      </c>
      <c r="M43" s="11" t="str">
        <f>[39]Outubro!$K$16</f>
        <v>*</v>
      </c>
      <c r="N43" s="11" t="str">
        <f>[39]Outubro!$K$17</f>
        <v>*</v>
      </c>
      <c r="O43" s="11" t="str">
        <f>[39]Outubro!$K$18</f>
        <v>*</v>
      </c>
      <c r="P43" s="11" t="str">
        <f>[39]Outubro!$K$19</f>
        <v>*</v>
      </c>
      <c r="Q43" s="11" t="str">
        <f>[39]Outubro!$K$20</f>
        <v>*</v>
      </c>
      <c r="R43" s="11" t="str">
        <f>[39]Outubro!$K$21</f>
        <v>*</v>
      </c>
      <c r="S43" s="11" t="str">
        <f>[39]Outubro!$K$22</f>
        <v>*</v>
      </c>
      <c r="T43" s="11" t="str">
        <f>[39]Outubro!$K$23</f>
        <v>*</v>
      </c>
      <c r="U43" s="11" t="str">
        <f>[39]Outubro!$K$24</f>
        <v>*</v>
      </c>
      <c r="V43" s="11" t="str">
        <f>[39]Outubro!$K$25</f>
        <v>*</v>
      </c>
      <c r="W43" s="11" t="str">
        <f>[39]Outubro!$K$26</f>
        <v>*</v>
      </c>
      <c r="X43" s="11">
        <f>[39]Outubro!$K$27</f>
        <v>0</v>
      </c>
      <c r="Y43" s="11">
        <f>[39]Outubro!$K$28</f>
        <v>0</v>
      </c>
      <c r="Z43" s="11">
        <f>[39]Outubro!$K$29</f>
        <v>0</v>
      </c>
      <c r="AA43" s="11">
        <f>[39]Outubro!$K$30</f>
        <v>0</v>
      </c>
      <c r="AB43" s="11">
        <f>[39]Outubro!$K$31</f>
        <v>6.6</v>
      </c>
      <c r="AC43" s="11">
        <f>[39]Outubro!$K$32</f>
        <v>0</v>
      </c>
      <c r="AD43" s="11">
        <f>[39]Outubro!$K$33</f>
        <v>21.999999999999996</v>
      </c>
      <c r="AE43" s="11">
        <f>[39]Outubro!$K$34</f>
        <v>35.4</v>
      </c>
      <c r="AF43" s="11">
        <f>[39]Outubro!$K$35</f>
        <v>52.000000000000007</v>
      </c>
      <c r="AG43" s="14">
        <f t="shared" si="1"/>
        <v>116</v>
      </c>
      <c r="AH43" s="15">
        <f t="shared" si="2"/>
        <v>52.000000000000007</v>
      </c>
      <c r="AI43" s="66" t="s">
        <v>208</v>
      </c>
      <c r="AJ43" s="12" t="s">
        <v>34</v>
      </c>
    </row>
    <row r="44" spans="1:37" x14ac:dyDescent="0.2">
      <c r="A44" s="57" t="s">
        <v>23</v>
      </c>
      <c r="B44" s="11">
        <f>[40]Outubro!$K$5</f>
        <v>0</v>
      </c>
      <c r="C44" s="11">
        <f>[40]Outubro!$K$6</f>
        <v>0</v>
      </c>
      <c r="D44" s="11">
        <f>[40]Outubro!$K$7</f>
        <v>0</v>
      </c>
      <c r="E44" s="11">
        <f>[40]Outubro!$K$8</f>
        <v>0</v>
      </c>
      <c r="F44" s="11">
        <f>[40]Outubro!$K$9</f>
        <v>0</v>
      </c>
      <c r="G44" s="11">
        <f>[40]Outubro!$K$10</f>
        <v>32.200000000000003</v>
      </c>
      <c r="H44" s="11">
        <f>[40]Outubro!$K$11</f>
        <v>0.2</v>
      </c>
      <c r="I44" s="11">
        <f>[40]Outubro!$K$12</f>
        <v>0</v>
      </c>
      <c r="J44" s="11">
        <f>[40]Outubro!$K$13</f>
        <v>11</v>
      </c>
      <c r="K44" s="11">
        <f>[40]Outubro!$K$14</f>
        <v>0</v>
      </c>
      <c r="L44" s="11">
        <f>[40]Outubro!$K$15</f>
        <v>2</v>
      </c>
      <c r="M44" s="11">
        <f>[40]Outubro!$K$16</f>
        <v>10.4</v>
      </c>
      <c r="N44" s="11">
        <f>[40]Outubro!$K$17</f>
        <v>0.6</v>
      </c>
      <c r="O44" s="11">
        <f>[40]Outubro!$K$18</f>
        <v>0</v>
      </c>
      <c r="P44" s="11">
        <f>[40]Outubro!$K$19</f>
        <v>0</v>
      </c>
      <c r="Q44" s="11">
        <f>[40]Outubro!$K$20</f>
        <v>0</v>
      </c>
      <c r="R44" s="11">
        <f>[40]Outubro!$K$21</f>
        <v>0</v>
      </c>
      <c r="S44" s="11">
        <f>[40]Outubro!$K$22</f>
        <v>14.6</v>
      </c>
      <c r="T44" s="11">
        <f>[40]Outubro!$K$23</f>
        <v>0.2</v>
      </c>
      <c r="U44" s="11">
        <f>[40]Outubro!$K$24</f>
        <v>0.8</v>
      </c>
      <c r="V44" s="11">
        <f>[40]Outubro!$K$25</f>
        <v>7.8</v>
      </c>
      <c r="W44" s="11">
        <f>[40]Outubro!$K$26</f>
        <v>0</v>
      </c>
      <c r="X44" s="11">
        <f>[40]Outubro!$K$27</f>
        <v>0</v>
      </c>
      <c r="Y44" s="11">
        <f>[40]Outubro!$K$28</f>
        <v>0</v>
      </c>
      <c r="Z44" s="11">
        <f>[40]Outubro!$K$29</f>
        <v>0</v>
      </c>
      <c r="AA44" s="11">
        <f>[40]Outubro!$K$30</f>
        <v>0</v>
      </c>
      <c r="AB44" s="11">
        <f>[40]Outubro!$K$31</f>
        <v>5.2000000000000011</v>
      </c>
      <c r="AC44" s="11">
        <f>[40]Outubro!$K$32</f>
        <v>0</v>
      </c>
      <c r="AD44" s="11">
        <f>[40]Outubro!$K$33</f>
        <v>0</v>
      </c>
      <c r="AE44" s="11">
        <f>[40]Outubro!$K$34</f>
        <v>0.8</v>
      </c>
      <c r="AF44" s="11">
        <f>[40]Outubro!$K$35</f>
        <v>9</v>
      </c>
      <c r="AG44" s="14">
        <f t="shared" si="1"/>
        <v>94.8</v>
      </c>
      <c r="AH44" s="15">
        <f t="shared" si="2"/>
        <v>32.200000000000003</v>
      </c>
      <c r="AI44" s="66">
        <f t="shared" si="3"/>
        <v>18</v>
      </c>
    </row>
    <row r="45" spans="1:37" x14ac:dyDescent="0.2">
      <c r="A45" s="57" t="s">
        <v>33</v>
      </c>
      <c r="B45" s="11">
        <f>[41]Outubro!$K$5</f>
        <v>0.2</v>
      </c>
      <c r="C45" s="11">
        <f>[41]Outubro!$K$6</f>
        <v>0</v>
      </c>
      <c r="D45" s="11">
        <f>[41]Outubro!$K$7</f>
        <v>0</v>
      </c>
      <c r="E45" s="11">
        <f>[41]Outubro!$K$8</f>
        <v>0</v>
      </c>
      <c r="F45" s="11">
        <f>[41]Outubro!$K$9</f>
        <v>0.2</v>
      </c>
      <c r="G45" s="11">
        <f>[41]Outubro!$K$10</f>
        <v>0</v>
      </c>
      <c r="H45" s="11">
        <f>[41]Outubro!$K$11</f>
        <v>0</v>
      </c>
      <c r="I45" s="11">
        <f>[41]Outubro!$K$12</f>
        <v>0</v>
      </c>
      <c r="J45" s="11">
        <f>[41]Outubro!$K$13</f>
        <v>0</v>
      </c>
      <c r="K45" s="11">
        <f>[41]Outubro!$K$14</f>
        <v>0</v>
      </c>
      <c r="L45" s="11">
        <f>[41]Outubro!$K$15</f>
        <v>0</v>
      </c>
      <c r="M45" s="11">
        <f>[41]Outubro!$K$16</f>
        <v>0</v>
      </c>
      <c r="N45" s="11">
        <f>[41]Outubro!$K$17</f>
        <v>0</v>
      </c>
      <c r="O45" s="11">
        <f>[41]Outubro!$K$18</f>
        <v>0</v>
      </c>
      <c r="P45" s="11">
        <f>[41]Outubro!$K$19</f>
        <v>0</v>
      </c>
      <c r="Q45" s="11">
        <f>[41]Outubro!$K$20</f>
        <v>0</v>
      </c>
      <c r="R45" s="11">
        <f>[41]Outubro!$K$21</f>
        <v>0</v>
      </c>
      <c r="S45" s="11">
        <f>[41]Outubro!$K$22</f>
        <v>0</v>
      </c>
      <c r="T45" s="11">
        <f>[41]Outubro!$K$23</f>
        <v>0</v>
      </c>
      <c r="U45" s="11">
        <f>[41]Outubro!$K$24</f>
        <v>0</v>
      </c>
      <c r="V45" s="11">
        <f>[41]Outubro!$K$25</f>
        <v>0</v>
      </c>
      <c r="W45" s="11">
        <f>[41]Outubro!$K$26</f>
        <v>0</v>
      </c>
      <c r="X45" s="11">
        <f>[41]Outubro!$K$27</f>
        <v>0</v>
      </c>
      <c r="Y45" s="11">
        <f>[41]Outubro!$K$28</f>
        <v>0</v>
      </c>
      <c r="Z45" s="11">
        <f>[41]Outubro!$K$29</f>
        <v>0</v>
      </c>
      <c r="AA45" s="11">
        <f>[41]Outubro!$K$30</f>
        <v>0</v>
      </c>
      <c r="AB45" s="11">
        <f>[41]Outubro!$K$31</f>
        <v>0</v>
      </c>
      <c r="AC45" s="11">
        <f>[41]Outubro!$K$32</f>
        <v>0</v>
      </c>
      <c r="AD45" s="11">
        <f>[41]Outubro!$K$33</f>
        <v>0</v>
      </c>
      <c r="AE45" s="11">
        <f>[41]Outubro!$K$34</f>
        <v>0</v>
      </c>
      <c r="AF45" s="11">
        <f>[41]Outubro!$K$35</f>
        <v>0</v>
      </c>
      <c r="AG45" s="14" t="s">
        <v>208</v>
      </c>
      <c r="AH45" s="15" t="s">
        <v>208</v>
      </c>
      <c r="AI45" s="66" t="s">
        <v>208</v>
      </c>
      <c r="AJ45" s="12" t="s">
        <v>34</v>
      </c>
    </row>
    <row r="46" spans="1:37" x14ac:dyDescent="0.2">
      <c r="A46" s="57" t="s">
        <v>20</v>
      </c>
      <c r="B46" s="11">
        <f>[42]Outubro!$K$5</f>
        <v>0.4</v>
      </c>
      <c r="C46" s="11">
        <f>[42]Outubro!$K$6</f>
        <v>0</v>
      </c>
      <c r="D46" s="11">
        <f>[42]Outubro!$K$7</f>
        <v>0</v>
      </c>
      <c r="E46" s="11">
        <f>[42]Outubro!$K$8</f>
        <v>0</v>
      </c>
      <c r="F46" s="11">
        <f>[42]Outubro!$K$9</f>
        <v>0</v>
      </c>
      <c r="G46" s="11">
        <f>[42]Outubro!$K$10</f>
        <v>12</v>
      </c>
      <c r="H46" s="11">
        <f>[42]Outubro!$K$11</f>
        <v>64.400000000000006</v>
      </c>
      <c r="I46" s="11">
        <f>[42]Outubro!$K$12</f>
        <v>0</v>
      </c>
      <c r="J46" s="11">
        <f>[42]Outubro!$K$13</f>
        <v>1.4000000000000001</v>
      </c>
      <c r="K46" s="11">
        <f>[42]Outubro!$K$14</f>
        <v>0</v>
      </c>
      <c r="L46" s="11">
        <f>[42]Outubro!$K$15</f>
        <v>0</v>
      </c>
      <c r="M46" s="11">
        <f>[42]Outubro!$K$16</f>
        <v>2</v>
      </c>
      <c r="N46" s="11">
        <f>[42]Outubro!$K$17</f>
        <v>0.60000000000000009</v>
      </c>
      <c r="O46" s="11">
        <f>[42]Outubro!$K$18</f>
        <v>0</v>
      </c>
      <c r="P46" s="11">
        <f>[42]Outubro!$K$19</f>
        <v>0</v>
      </c>
      <c r="Q46" s="11">
        <f>[42]Outubro!$K$20</f>
        <v>0</v>
      </c>
      <c r="R46" s="11">
        <f>[42]Outubro!$K$21</f>
        <v>0</v>
      </c>
      <c r="S46" s="11">
        <f>[42]Outubro!$K$22</f>
        <v>0.4</v>
      </c>
      <c r="T46" s="11">
        <f>[42]Outubro!$K$23</f>
        <v>2</v>
      </c>
      <c r="U46" s="11">
        <f>[42]Outubro!$K$24</f>
        <v>7.8000000000000007</v>
      </c>
      <c r="V46" s="11">
        <f>[42]Outubro!$K$25</f>
        <v>52</v>
      </c>
      <c r="W46" s="11">
        <f>[42]Outubro!$K$26</f>
        <v>28</v>
      </c>
      <c r="X46" s="11">
        <f>[42]Outubro!$K$27</f>
        <v>0</v>
      </c>
      <c r="Y46" s="11">
        <f>[42]Outubro!$K$28</f>
        <v>0</v>
      </c>
      <c r="Z46" s="11">
        <f>[42]Outubro!$K$29</f>
        <v>0</v>
      </c>
      <c r="AA46" s="11">
        <f>[42]Outubro!$K$30</f>
        <v>0</v>
      </c>
      <c r="AB46" s="11">
        <f>[42]Outubro!$K$31</f>
        <v>21.4</v>
      </c>
      <c r="AC46" s="11">
        <f>[42]Outubro!$K$32</f>
        <v>0.2</v>
      </c>
      <c r="AD46" s="11">
        <f>[42]Outubro!$K$33</f>
        <v>0</v>
      </c>
      <c r="AE46" s="11">
        <f>[42]Outubro!$K$34</f>
        <v>0</v>
      </c>
      <c r="AF46" s="11">
        <f>[42]Outubro!$K$35</f>
        <v>7.8</v>
      </c>
      <c r="AG46" s="14">
        <f t="shared" si="1"/>
        <v>200.4</v>
      </c>
      <c r="AH46" s="15">
        <f t="shared" si="2"/>
        <v>64.400000000000006</v>
      </c>
      <c r="AI46" s="66">
        <f t="shared" si="3"/>
        <v>17</v>
      </c>
    </row>
    <row r="47" spans="1:37" s="5" customFormat="1" ht="17.100000000000001" customHeight="1" x14ac:dyDescent="0.2">
      <c r="A47" s="128" t="s">
        <v>1</v>
      </c>
      <c r="B47" s="127">
        <v>0</v>
      </c>
      <c r="C47" s="11">
        <v>0</v>
      </c>
      <c r="D47" s="11">
        <v>0</v>
      </c>
      <c r="E47" s="11">
        <v>0</v>
      </c>
      <c r="F47" s="11">
        <v>0</v>
      </c>
      <c r="G47" s="11">
        <v>10.6</v>
      </c>
      <c r="H47" s="11">
        <v>0</v>
      </c>
      <c r="I47" s="11">
        <v>0</v>
      </c>
      <c r="J47" s="11">
        <v>0</v>
      </c>
      <c r="K47" s="11">
        <v>0</v>
      </c>
      <c r="L47" s="11">
        <v>4.4000000000000004</v>
      </c>
      <c r="M47" s="11">
        <v>10.8</v>
      </c>
      <c r="N47" s="11">
        <v>0.2</v>
      </c>
      <c r="O47" s="11">
        <v>0</v>
      </c>
      <c r="P47" s="11">
        <v>0</v>
      </c>
      <c r="Q47" s="11">
        <v>0</v>
      </c>
      <c r="R47" s="11">
        <v>0</v>
      </c>
      <c r="S47" s="11">
        <v>5.2</v>
      </c>
      <c r="T47" s="11">
        <v>0</v>
      </c>
      <c r="U47" s="11">
        <v>18</v>
      </c>
      <c r="V47" s="11">
        <v>27.4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15.2</v>
      </c>
      <c r="AC47" s="11">
        <v>0</v>
      </c>
      <c r="AD47" s="11">
        <v>0</v>
      </c>
      <c r="AE47" s="11">
        <v>0</v>
      </c>
      <c r="AF47" s="11">
        <v>14.2</v>
      </c>
      <c r="AG47" s="14">
        <f t="shared" si="1"/>
        <v>106</v>
      </c>
      <c r="AH47" s="15">
        <f t="shared" si="2"/>
        <v>27.4</v>
      </c>
      <c r="AI47" s="66">
        <f t="shared" si="3"/>
        <v>22</v>
      </c>
    </row>
    <row r="48" spans="1:37" s="8" customFormat="1" x14ac:dyDescent="0.2">
      <c r="A48" s="128" t="s">
        <v>51</v>
      </c>
      <c r="B48" s="127">
        <v>0</v>
      </c>
      <c r="C48" s="11">
        <v>0</v>
      </c>
      <c r="D48" s="11">
        <v>0</v>
      </c>
      <c r="E48" s="11">
        <v>0</v>
      </c>
      <c r="F48" s="11">
        <v>2.8</v>
      </c>
      <c r="G48" s="11">
        <v>41.2</v>
      </c>
      <c r="H48" s="11">
        <v>2.2000000000000002</v>
      </c>
      <c r="I48" s="11">
        <v>0</v>
      </c>
      <c r="J48" s="11">
        <v>0.6</v>
      </c>
      <c r="K48" s="11">
        <v>0</v>
      </c>
      <c r="L48" s="11">
        <v>0</v>
      </c>
      <c r="M48" s="11">
        <v>33.799999999999997</v>
      </c>
      <c r="N48" s="11">
        <v>0.4</v>
      </c>
      <c r="O48" s="11">
        <v>1.6</v>
      </c>
      <c r="P48" s="11">
        <v>0</v>
      </c>
      <c r="Q48" s="11">
        <v>0</v>
      </c>
      <c r="R48" s="11">
        <v>0</v>
      </c>
      <c r="S48" s="11">
        <v>15.6</v>
      </c>
      <c r="T48" s="11">
        <v>1.2</v>
      </c>
      <c r="U48" s="11">
        <v>3.4</v>
      </c>
      <c r="V48" s="11">
        <v>11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11.2</v>
      </c>
      <c r="AC48" s="11">
        <v>0</v>
      </c>
      <c r="AD48" s="11">
        <v>2.2000000000000002</v>
      </c>
      <c r="AE48" s="11">
        <v>0.4</v>
      </c>
      <c r="AF48" s="11">
        <v>0.2</v>
      </c>
      <c r="AG48" s="14">
        <f t="shared" si="1"/>
        <v>127.80000000000001</v>
      </c>
      <c r="AH48" s="15">
        <f t="shared" si="2"/>
        <v>41.2</v>
      </c>
      <c r="AI48" s="66">
        <f t="shared" si="3"/>
        <v>16</v>
      </c>
    </row>
    <row r="49" spans="1:36" x14ac:dyDescent="0.2">
      <c r="A49" s="128" t="s">
        <v>223</v>
      </c>
      <c r="B49" s="127">
        <v>0.2</v>
      </c>
      <c r="C49" s="11">
        <v>0</v>
      </c>
      <c r="D49" s="11">
        <v>0</v>
      </c>
      <c r="E49" s="11">
        <v>0</v>
      </c>
      <c r="F49" s="11">
        <v>8.8000000000000007</v>
      </c>
      <c r="G49" s="11">
        <v>23.6</v>
      </c>
      <c r="H49" s="11">
        <v>0.2</v>
      </c>
      <c r="I49" s="11">
        <v>0</v>
      </c>
      <c r="J49" s="11">
        <v>5.2</v>
      </c>
      <c r="K49" s="11">
        <v>1.4</v>
      </c>
      <c r="L49" s="11">
        <v>7.8</v>
      </c>
      <c r="M49" s="11">
        <v>1.2</v>
      </c>
      <c r="N49" s="11">
        <v>7</v>
      </c>
      <c r="O49" s="11">
        <v>0</v>
      </c>
      <c r="P49" s="11">
        <v>0</v>
      </c>
      <c r="Q49" s="11">
        <v>0</v>
      </c>
      <c r="R49" s="11">
        <v>0.8</v>
      </c>
      <c r="S49" s="11">
        <v>1.2</v>
      </c>
      <c r="T49" s="11">
        <v>0.2</v>
      </c>
      <c r="U49" s="11">
        <v>12.2</v>
      </c>
      <c r="V49" s="11">
        <v>0.2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32</v>
      </c>
      <c r="AC49" s="11">
        <v>0</v>
      </c>
      <c r="AD49" s="11">
        <v>0</v>
      </c>
      <c r="AE49" s="11">
        <v>0</v>
      </c>
      <c r="AF49" s="11">
        <v>18.2</v>
      </c>
      <c r="AG49" s="14">
        <f t="shared" si="1"/>
        <v>120.20000000000002</v>
      </c>
      <c r="AH49" s="15">
        <f t="shared" si="2"/>
        <v>32</v>
      </c>
      <c r="AI49" s="66">
        <f t="shared" si="3"/>
        <v>15</v>
      </c>
    </row>
    <row r="50" spans="1:36" x14ac:dyDescent="0.2">
      <c r="A50" s="128" t="s">
        <v>224</v>
      </c>
      <c r="B50" s="127">
        <v>0</v>
      </c>
      <c r="C50" s="11">
        <v>0</v>
      </c>
      <c r="D50" s="11">
        <v>0</v>
      </c>
      <c r="E50" s="11">
        <v>0</v>
      </c>
      <c r="F50" s="11">
        <v>2.8</v>
      </c>
      <c r="G50" s="11">
        <v>8.1999999999999993</v>
      </c>
      <c r="H50" s="11">
        <v>0</v>
      </c>
      <c r="I50" s="11">
        <v>0</v>
      </c>
      <c r="J50" s="11">
        <v>0</v>
      </c>
      <c r="K50" s="11">
        <v>0</v>
      </c>
      <c r="L50" s="11">
        <v>1.4</v>
      </c>
      <c r="M50" s="11">
        <v>12</v>
      </c>
      <c r="N50" s="11">
        <v>6.6</v>
      </c>
      <c r="O50" s="11">
        <v>0</v>
      </c>
      <c r="P50" s="11">
        <v>0</v>
      </c>
      <c r="Q50" s="11">
        <v>0</v>
      </c>
      <c r="R50" s="11">
        <v>8.4</v>
      </c>
      <c r="S50" s="11">
        <v>25.6</v>
      </c>
      <c r="T50" s="11">
        <v>0</v>
      </c>
      <c r="U50" s="11">
        <v>14.8</v>
      </c>
      <c r="V50" s="11">
        <v>31.8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5.8</v>
      </c>
      <c r="AC50" s="11">
        <v>0</v>
      </c>
      <c r="AD50" s="11">
        <v>0</v>
      </c>
      <c r="AE50" s="11">
        <v>0</v>
      </c>
      <c r="AF50" s="11">
        <v>17.399999999999999</v>
      </c>
      <c r="AG50" s="14">
        <f t="shared" si="1"/>
        <v>134.79999999999998</v>
      </c>
      <c r="AH50" s="15">
        <f t="shared" si="2"/>
        <v>31.8</v>
      </c>
      <c r="AI50" s="66">
        <f t="shared" si="3"/>
        <v>20</v>
      </c>
    </row>
    <row r="51" spans="1:36" x14ac:dyDescent="0.2">
      <c r="A51" s="128" t="s">
        <v>225</v>
      </c>
      <c r="B51" s="127">
        <v>0</v>
      </c>
      <c r="C51" s="11">
        <v>0</v>
      </c>
      <c r="D51" s="11">
        <v>0</v>
      </c>
      <c r="E51" s="11">
        <v>0</v>
      </c>
      <c r="F51" s="11">
        <v>3.8</v>
      </c>
      <c r="G51" s="11">
        <v>7.6</v>
      </c>
      <c r="H51" s="11">
        <v>0</v>
      </c>
      <c r="I51" s="11">
        <v>0</v>
      </c>
      <c r="J51" s="11">
        <v>0</v>
      </c>
      <c r="K51" s="11">
        <v>0</v>
      </c>
      <c r="L51" s="11">
        <v>1.2</v>
      </c>
      <c r="M51" s="11">
        <v>18.2</v>
      </c>
      <c r="N51" s="11">
        <v>6</v>
      </c>
      <c r="O51" s="11">
        <v>0.2</v>
      </c>
      <c r="P51" s="11">
        <v>0</v>
      </c>
      <c r="Q51" s="11">
        <v>0</v>
      </c>
      <c r="R51" s="11">
        <v>5</v>
      </c>
      <c r="S51" s="11">
        <v>29.4</v>
      </c>
      <c r="T51" s="11">
        <v>0.2</v>
      </c>
      <c r="U51" s="11">
        <v>20</v>
      </c>
      <c r="V51" s="11">
        <v>28.2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9.4</v>
      </c>
      <c r="AC51" s="11">
        <v>0.2</v>
      </c>
      <c r="AD51" s="11">
        <v>0</v>
      </c>
      <c r="AE51" s="11">
        <v>0</v>
      </c>
      <c r="AF51" s="11">
        <v>8.4</v>
      </c>
      <c r="AG51" s="14">
        <f t="shared" si="1"/>
        <v>137.80000000000001</v>
      </c>
      <c r="AH51" s="15">
        <f t="shared" si="2"/>
        <v>29.4</v>
      </c>
      <c r="AI51" s="66">
        <f t="shared" si="3"/>
        <v>17</v>
      </c>
    </row>
    <row r="52" spans="1:36" x14ac:dyDescent="0.2">
      <c r="A52" s="128" t="s">
        <v>226</v>
      </c>
      <c r="B52" s="127">
        <v>0</v>
      </c>
      <c r="C52" s="11">
        <v>0</v>
      </c>
      <c r="D52" s="11">
        <v>0</v>
      </c>
      <c r="E52" s="11">
        <v>0</v>
      </c>
      <c r="F52" s="11">
        <v>0</v>
      </c>
      <c r="G52" s="11">
        <v>6</v>
      </c>
      <c r="H52" s="11">
        <v>0.2</v>
      </c>
      <c r="I52" s="11">
        <v>0</v>
      </c>
      <c r="J52" s="11">
        <v>0</v>
      </c>
      <c r="K52" s="11">
        <v>0</v>
      </c>
      <c r="L52" s="11">
        <v>0.8</v>
      </c>
      <c r="M52" s="11">
        <v>9.1999999999999993</v>
      </c>
      <c r="N52" s="11">
        <v>6.6</v>
      </c>
      <c r="O52" s="11">
        <v>0.2</v>
      </c>
      <c r="P52" s="11">
        <v>0</v>
      </c>
      <c r="Q52" s="11">
        <v>0.4</v>
      </c>
      <c r="R52" s="11">
        <v>5.4</v>
      </c>
      <c r="S52" s="11">
        <v>26</v>
      </c>
      <c r="T52" s="11">
        <v>0.2</v>
      </c>
      <c r="U52" s="11">
        <v>4.8</v>
      </c>
      <c r="V52" s="11">
        <v>24.8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3.6</v>
      </c>
      <c r="AC52" s="11">
        <v>0</v>
      </c>
      <c r="AD52" s="11">
        <v>0</v>
      </c>
      <c r="AE52" s="11">
        <v>0</v>
      </c>
      <c r="AF52" s="11">
        <v>12.8</v>
      </c>
      <c r="AG52" s="14">
        <f t="shared" si="1"/>
        <v>100.99999999999999</v>
      </c>
      <c r="AH52" s="15">
        <f t="shared" si="2"/>
        <v>26</v>
      </c>
      <c r="AI52" s="66">
        <f t="shared" si="3"/>
        <v>17</v>
      </c>
    </row>
    <row r="53" spans="1:36" x14ac:dyDescent="0.2">
      <c r="A53" s="128" t="s">
        <v>227</v>
      </c>
      <c r="B53" s="127">
        <v>0</v>
      </c>
      <c r="C53" s="11">
        <v>0</v>
      </c>
      <c r="D53" s="11">
        <v>0</v>
      </c>
      <c r="E53" s="11">
        <v>0</v>
      </c>
      <c r="F53" s="11">
        <v>0</v>
      </c>
      <c r="G53" s="11">
        <v>14</v>
      </c>
      <c r="H53" s="11">
        <v>0.2</v>
      </c>
      <c r="I53" s="11">
        <v>0</v>
      </c>
      <c r="J53" s="11">
        <v>1</v>
      </c>
      <c r="K53" s="11">
        <v>0</v>
      </c>
      <c r="L53" s="11">
        <v>5</v>
      </c>
      <c r="M53" s="11">
        <v>8</v>
      </c>
      <c r="N53" s="11">
        <v>2.4</v>
      </c>
      <c r="O53" s="11">
        <v>0.4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13.2</v>
      </c>
      <c r="V53" s="11">
        <v>0.6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1</v>
      </c>
      <c r="AC53" s="11">
        <v>0</v>
      </c>
      <c r="AD53" s="11">
        <v>0.6</v>
      </c>
      <c r="AE53" s="11">
        <v>0</v>
      </c>
      <c r="AF53" s="11">
        <v>3.2</v>
      </c>
      <c r="AG53" s="14">
        <f t="shared" si="1"/>
        <v>49.6</v>
      </c>
      <c r="AH53" s="15">
        <f t="shared" si="2"/>
        <v>14</v>
      </c>
      <c r="AI53" s="66">
        <f t="shared" si="3"/>
        <v>19</v>
      </c>
    </row>
    <row r="54" spans="1:36" x14ac:dyDescent="0.2">
      <c r="A54" s="128" t="s">
        <v>228</v>
      </c>
      <c r="B54" s="127">
        <v>0</v>
      </c>
      <c r="C54" s="11">
        <v>0</v>
      </c>
      <c r="D54" s="11">
        <v>0</v>
      </c>
      <c r="E54" s="11">
        <v>0</v>
      </c>
      <c r="F54" s="11">
        <v>0</v>
      </c>
      <c r="G54" s="11">
        <v>16.2</v>
      </c>
      <c r="H54" s="11">
        <v>0</v>
      </c>
      <c r="I54" s="11">
        <v>0</v>
      </c>
      <c r="J54" s="11">
        <v>1.4</v>
      </c>
      <c r="K54" s="11">
        <v>0</v>
      </c>
      <c r="L54" s="11">
        <v>5.8</v>
      </c>
      <c r="M54" s="11">
        <v>5.6</v>
      </c>
      <c r="N54" s="11">
        <v>3.8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6</v>
      </c>
      <c r="V54" s="11">
        <v>0.4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1.8</v>
      </c>
      <c r="AG54" s="14">
        <f t="shared" si="1"/>
        <v>40.999999999999993</v>
      </c>
      <c r="AH54" s="15">
        <f t="shared" si="2"/>
        <v>16.2</v>
      </c>
      <c r="AI54" s="66">
        <f t="shared" si="3"/>
        <v>23</v>
      </c>
    </row>
    <row r="55" spans="1:36" x14ac:dyDescent="0.2">
      <c r="A55" s="128" t="s">
        <v>229</v>
      </c>
      <c r="B55" s="127">
        <v>0</v>
      </c>
      <c r="C55" s="11">
        <v>0</v>
      </c>
      <c r="D55" s="11">
        <v>0</v>
      </c>
      <c r="E55" s="11">
        <v>0</v>
      </c>
      <c r="F55" s="11">
        <v>0</v>
      </c>
      <c r="G55" s="11">
        <v>10</v>
      </c>
      <c r="H55" s="11">
        <v>0.4</v>
      </c>
      <c r="I55" s="11">
        <v>0</v>
      </c>
      <c r="J55" s="11">
        <v>1.4</v>
      </c>
      <c r="K55" s="11">
        <v>0</v>
      </c>
      <c r="L55" s="11">
        <v>4.4000000000000004</v>
      </c>
      <c r="M55" s="11">
        <v>0.6</v>
      </c>
      <c r="N55" s="11">
        <v>0.6</v>
      </c>
      <c r="O55" s="11">
        <v>0</v>
      </c>
      <c r="P55" s="11">
        <v>0</v>
      </c>
      <c r="Q55" s="11">
        <v>0</v>
      </c>
      <c r="R55" s="11">
        <v>0</v>
      </c>
      <c r="S55" s="11">
        <v>24.2</v>
      </c>
      <c r="T55" s="11">
        <v>0.2</v>
      </c>
      <c r="U55" s="11">
        <v>7.2</v>
      </c>
      <c r="V55" s="11">
        <v>26.6</v>
      </c>
      <c r="W55" s="11">
        <v>0</v>
      </c>
      <c r="X55" s="11">
        <v>0.4</v>
      </c>
      <c r="Y55" s="11">
        <v>1.8</v>
      </c>
      <c r="Z55" s="11">
        <v>1.2</v>
      </c>
      <c r="AA55" s="11">
        <v>1.4</v>
      </c>
      <c r="AB55" s="11" t="s">
        <v>208</v>
      </c>
      <c r="AC55" s="11" t="s">
        <v>208</v>
      </c>
      <c r="AD55" s="11" t="s">
        <v>208</v>
      </c>
      <c r="AE55" s="11" t="s">
        <v>208</v>
      </c>
      <c r="AF55" s="11" t="s">
        <v>208</v>
      </c>
      <c r="AG55" s="14">
        <f t="shared" si="1"/>
        <v>80.400000000000034</v>
      </c>
      <c r="AH55" s="15">
        <f t="shared" si="2"/>
        <v>26.6</v>
      </c>
      <c r="AI55" s="66" t="s">
        <v>208</v>
      </c>
    </row>
    <row r="56" spans="1:36" x14ac:dyDescent="0.2">
      <c r="A56" s="128" t="s">
        <v>6</v>
      </c>
      <c r="B56" s="127">
        <v>0</v>
      </c>
      <c r="C56" s="11">
        <v>0</v>
      </c>
      <c r="D56" s="11">
        <v>0</v>
      </c>
      <c r="E56" s="11">
        <v>0</v>
      </c>
      <c r="F56" s="11">
        <v>0</v>
      </c>
      <c r="G56" s="11">
        <v>1.4</v>
      </c>
      <c r="H56" s="11">
        <v>10.6</v>
      </c>
      <c r="I56" s="11">
        <v>0</v>
      </c>
      <c r="J56" s="11">
        <v>25</v>
      </c>
      <c r="K56" s="11">
        <v>4</v>
      </c>
      <c r="L56" s="11">
        <v>3.6</v>
      </c>
      <c r="M56" s="11">
        <v>5</v>
      </c>
      <c r="N56" s="11">
        <v>0.8</v>
      </c>
      <c r="O56" s="11">
        <v>0</v>
      </c>
      <c r="P56" s="11">
        <v>0</v>
      </c>
      <c r="Q56" s="11">
        <v>0</v>
      </c>
      <c r="R56" s="11">
        <v>0</v>
      </c>
      <c r="S56" s="11">
        <v>0.4</v>
      </c>
      <c r="T56" s="11">
        <v>0</v>
      </c>
      <c r="U56" s="11">
        <v>0</v>
      </c>
      <c r="V56" s="11">
        <v>44.8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0.4</v>
      </c>
      <c r="AC56" s="11">
        <v>0</v>
      </c>
      <c r="AD56" s="11">
        <v>1.8</v>
      </c>
      <c r="AE56" s="11">
        <v>0</v>
      </c>
      <c r="AF56" s="11">
        <v>0.2</v>
      </c>
      <c r="AG56" s="14">
        <f t="shared" si="1"/>
        <v>98</v>
      </c>
      <c r="AH56" s="15">
        <f t="shared" si="2"/>
        <v>44.8</v>
      </c>
      <c r="AI56" s="66">
        <f t="shared" si="3"/>
        <v>19</v>
      </c>
    </row>
    <row r="57" spans="1:36" x14ac:dyDescent="0.2">
      <c r="A57" s="128" t="s">
        <v>230</v>
      </c>
      <c r="B57" s="127">
        <v>0</v>
      </c>
      <c r="C57" s="11">
        <v>0</v>
      </c>
      <c r="D57" s="11">
        <v>0</v>
      </c>
      <c r="E57" s="11">
        <v>0</v>
      </c>
      <c r="F57" s="11">
        <v>0</v>
      </c>
      <c r="G57" s="11">
        <v>13.6</v>
      </c>
      <c r="H57" s="11">
        <v>0.4</v>
      </c>
      <c r="I57" s="11">
        <v>0</v>
      </c>
      <c r="J57" s="11">
        <v>0</v>
      </c>
      <c r="K57" s="11">
        <v>0</v>
      </c>
      <c r="L57" s="11">
        <v>14.2</v>
      </c>
      <c r="M57" s="11">
        <v>23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15.8</v>
      </c>
      <c r="T57" s="11">
        <v>0</v>
      </c>
      <c r="U57" s="11">
        <v>14.4</v>
      </c>
      <c r="V57" s="11">
        <v>5.6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13</v>
      </c>
      <c r="AC57" s="11">
        <v>0.2</v>
      </c>
      <c r="AD57" s="11">
        <v>0</v>
      </c>
      <c r="AE57" s="11">
        <v>3.2</v>
      </c>
      <c r="AF57" s="11">
        <v>10.8</v>
      </c>
      <c r="AG57" s="14">
        <f t="shared" si="1"/>
        <v>114.2</v>
      </c>
      <c r="AH57" s="15">
        <f t="shared" si="2"/>
        <v>23</v>
      </c>
      <c r="AI57" s="66">
        <f t="shared" si="3"/>
        <v>20</v>
      </c>
    </row>
    <row r="58" spans="1:36" x14ac:dyDescent="0.2">
      <c r="A58" s="128" t="s">
        <v>7</v>
      </c>
      <c r="B58" s="127">
        <v>0</v>
      </c>
      <c r="C58" s="11">
        <v>0</v>
      </c>
      <c r="D58" s="11">
        <v>0</v>
      </c>
      <c r="E58" s="11">
        <v>0</v>
      </c>
      <c r="F58" s="11">
        <v>24.4</v>
      </c>
      <c r="G58" s="11">
        <v>29</v>
      </c>
      <c r="H58" s="11">
        <v>0.4</v>
      </c>
      <c r="I58" s="11">
        <v>0</v>
      </c>
      <c r="J58" s="11">
        <v>0.8</v>
      </c>
      <c r="K58" s="11">
        <v>0.2</v>
      </c>
      <c r="L58" s="11">
        <v>10.4</v>
      </c>
      <c r="M58" s="11">
        <v>7.6</v>
      </c>
      <c r="N58" s="11">
        <v>12.2</v>
      </c>
      <c r="O58" s="11">
        <v>1.4</v>
      </c>
      <c r="P58" s="11">
        <v>0.6</v>
      </c>
      <c r="Q58" s="11">
        <v>0</v>
      </c>
      <c r="R58" s="11">
        <v>6.8</v>
      </c>
      <c r="S58" s="11">
        <v>0.6</v>
      </c>
      <c r="T58" s="11">
        <v>0</v>
      </c>
      <c r="U58" s="11">
        <v>4</v>
      </c>
      <c r="V58" s="11">
        <v>1.2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7.4</v>
      </c>
      <c r="AC58" s="11">
        <v>0</v>
      </c>
      <c r="AD58" s="11">
        <v>7.4</v>
      </c>
      <c r="AE58" s="11">
        <v>0</v>
      </c>
      <c r="AF58" s="11">
        <v>19</v>
      </c>
      <c r="AG58" s="14">
        <f t="shared" si="1"/>
        <v>133.4</v>
      </c>
      <c r="AH58" s="15">
        <f t="shared" si="2"/>
        <v>29</v>
      </c>
      <c r="AI58" s="66">
        <f t="shared" si="3"/>
        <v>14</v>
      </c>
    </row>
    <row r="59" spans="1:36" x14ac:dyDescent="0.2">
      <c r="A59" s="128" t="s">
        <v>231</v>
      </c>
      <c r="B59" s="127">
        <v>0</v>
      </c>
      <c r="C59" s="11">
        <v>0</v>
      </c>
      <c r="D59" s="11">
        <v>0</v>
      </c>
      <c r="E59" s="11">
        <v>0</v>
      </c>
      <c r="F59" s="11">
        <v>17.600000000000001</v>
      </c>
      <c r="G59" s="11">
        <v>51.4</v>
      </c>
      <c r="H59" s="11">
        <v>0.2</v>
      </c>
      <c r="I59" s="11">
        <v>0</v>
      </c>
      <c r="J59" s="11">
        <v>0</v>
      </c>
      <c r="K59" s="11">
        <v>0</v>
      </c>
      <c r="L59" s="11">
        <v>29</v>
      </c>
      <c r="M59" s="11">
        <v>37.6</v>
      </c>
      <c r="N59" s="11">
        <v>35.200000000000003</v>
      </c>
      <c r="O59" s="11">
        <v>13</v>
      </c>
      <c r="P59" s="11">
        <v>0</v>
      </c>
      <c r="Q59" s="11">
        <v>0</v>
      </c>
      <c r="R59" s="11">
        <v>1.6</v>
      </c>
      <c r="S59" s="11">
        <v>0.4</v>
      </c>
      <c r="T59" s="11">
        <v>0</v>
      </c>
      <c r="U59" s="11">
        <v>3.6</v>
      </c>
      <c r="V59" s="11">
        <v>0.2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3.4</v>
      </c>
      <c r="AC59" s="11">
        <v>0</v>
      </c>
      <c r="AD59" s="11">
        <v>11.4</v>
      </c>
      <c r="AE59" s="11">
        <v>0.2</v>
      </c>
      <c r="AF59" s="11">
        <v>22.2</v>
      </c>
      <c r="AG59" s="14">
        <f t="shared" si="1"/>
        <v>226.99999999999997</v>
      </c>
      <c r="AH59" s="15">
        <f t="shared" si="2"/>
        <v>51.4</v>
      </c>
      <c r="AI59" s="66">
        <f t="shared" si="3"/>
        <v>16</v>
      </c>
      <c r="AJ59" t="s">
        <v>34</v>
      </c>
    </row>
    <row r="60" spans="1:36" x14ac:dyDescent="0.2">
      <c r="A60" s="128" t="s">
        <v>9</v>
      </c>
      <c r="B60" s="127">
        <v>0</v>
      </c>
      <c r="C60" s="11">
        <v>0</v>
      </c>
      <c r="D60" s="11">
        <v>0</v>
      </c>
      <c r="E60" s="11">
        <v>0</v>
      </c>
      <c r="F60" s="11">
        <v>16.600000000000001</v>
      </c>
      <c r="G60" s="11">
        <v>21.2</v>
      </c>
      <c r="H60" s="11">
        <v>0.2</v>
      </c>
      <c r="I60" s="11">
        <v>0</v>
      </c>
      <c r="J60" s="11">
        <v>15</v>
      </c>
      <c r="K60" s="11">
        <v>0</v>
      </c>
      <c r="L60" s="11">
        <v>2.2000000000000002</v>
      </c>
      <c r="M60" s="11">
        <v>9.8000000000000007</v>
      </c>
      <c r="N60" s="11">
        <v>3.4</v>
      </c>
      <c r="O60" s="11">
        <v>0</v>
      </c>
      <c r="P60" s="11">
        <v>0</v>
      </c>
      <c r="Q60" s="11">
        <v>0</v>
      </c>
      <c r="R60" s="11">
        <v>4.4000000000000004</v>
      </c>
      <c r="S60" s="11">
        <v>9.6</v>
      </c>
      <c r="T60" s="11">
        <v>0</v>
      </c>
      <c r="U60" s="11">
        <v>15.8</v>
      </c>
      <c r="V60" s="11">
        <v>2.2000000000000002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4</v>
      </c>
      <c r="AC60" s="11">
        <v>0</v>
      </c>
      <c r="AD60" s="11">
        <v>13.4</v>
      </c>
      <c r="AE60" s="11">
        <v>0</v>
      </c>
      <c r="AF60" s="11">
        <v>4</v>
      </c>
      <c r="AG60" s="14">
        <f t="shared" si="1"/>
        <v>121.80000000000001</v>
      </c>
      <c r="AH60" s="15">
        <f t="shared" si="2"/>
        <v>21.2</v>
      </c>
      <c r="AI60" s="66">
        <f t="shared" si="3"/>
        <v>17</v>
      </c>
    </row>
    <row r="61" spans="1:36" x14ac:dyDescent="0.2">
      <c r="A61" s="128" t="s">
        <v>11</v>
      </c>
      <c r="B61" s="127">
        <v>0</v>
      </c>
      <c r="C61" s="11">
        <v>0</v>
      </c>
      <c r="D61" s="11">
        <v>0</v>
      </c>
      <c r="E61" s="11">
        <v>0</v>
      </c>
      <c r="F61" s="11">
        <v>3.6</v>
      </c>
      <c r="G61" s="11">
        <v>11.2</v>
      </c>
      <c r="H61" s="11">
        <v>0</v>
      </c>
      <c r="I61" s="11">
        <v>0</v>
      </c>
      <c r="J61" s="11">
        <v>1.2</v>
      </c>
      <c r="K61" s="11">
        <v>0.8</v>
      </c>
      <c r="L61" s="11">
        <v>5.8</v>
      </c>
      <c r="M61" s="11">
        <v>5.2</v>
      </c>
      <c r="N61" s="11">
        <v>0.2</v>
      </c>
      <c r="O61" s="11">
        <v>0.8</v>
      </c>
      <c r="P61" s="11">
        <v>0</v>
      </c>
      <c r="Q61" s="11">
        <v>0</v>
      </c>
      <c r="R61" s="11">
        <v>21.2</v>
      </c>
      <c r="S61" s="11">
        <v>9.1999999999999993</v>
      </c>
      <c r="T61" s="11">
        <v>0.2</v>
      </c>
      <c r="U61" s="11">
        <v>4.5999999999999996</v>
      </c>
      <c r="V61" s="11">
        <v>5.2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4.2</v>
      </c>
      <c r="AC61" s="11">
        <v>0</v>
      </c>
      <c r="AD61" s="11">
        <v>0</v>
      </c>
      <c r="AE61" s="11">
        <v>0</v>
      </c>
      <c r="AF61" s="11">
        <v>4.2</v>
      </c>
      <c r="AG61" s="14">
        <f t="shared" si="1"/>
        <v>77.600000000000009</v>
      </c>
      <c r="AH61" s="15">
        <f t="shared" si="2"/>
        <v>21.2</v>
      </c>
      <c r="AI61" s="66">
        <f t="shared" si="3"/>
        <v>16</v>
      </c>
    </row>
    <row r="62" spans="1:36" x14ac:dyDescent="0.2">
      <c r="A62" s="128" t="s">
        <v>232</v>
      </c>
      <c r="B62" s="127">
        <v>1.4</v>
      </c>
      <c r="C62" s="11">
        <v>0</v>
      </c>
      <c r="D62" s="11">
        <v>0</v>
      </c>
      <c r="E62" s="11">
        <v>0</v>
      </c>
      <c r="F62" s="11">
        <v>23.6</v>
      </c>
      <c r="G62" s="11">
        <v>44.2</v>
      </c>
      <c r="H62" s="11">
        <v>0.4</v>
      </c>
      <c r="I62" s="11">
        <v>0</v>
      </c>
      <c r="J62" s="11">
        <v>0</v>
      </c>
      <c r="K62" s="11">
        <v>0</v>
      </c>
      <c r="L62" s="11">
        <v>47.4</v>
      </c>
      <c r="M62" s="11">
        <v>16.399999999999999</v>
      </c>
      <c r="N62" s="11">
        <v>33.799999999999997</v>
      </c>
      <c r="O62" s="11">
        <v>14.2</v>
      </c>
      <c r="P62" s="11">
        <v>0</v>
      </c>
      <c r="Q62" s="11">
        <v>0</v>
      </c>
      <c r="R62" s="11">
        <v>2.6</v>
      </c>
      <c r="S62" s="11">
        <v>0</v>
      </c>
      <c r="T62" s="11">
        <v>0</v>
      </c>
      <c r="U62" s="11">
        <v>42.4</v>
      </c>
      <c r="V62" s="11">
        <v>0.2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2.8</v>
      </c>
      <c r="AC62" s="11">
        <v>0</v>
      </c>
      <c r="AD62" s="11">
        <v>11.6</v>
      </c>
      <c r="AE62" s="11">
        <v>3.4</v>
      </c>
      <c r="AF62" s="11">
        <v>64.400000000000006</v>
      </c>
      <c r="AG62" s="14">
        <f t="shared" si="1"/>
        <v>308.79999999999995</v>
      </c>
      <c r="AH62" s="15">
        <f t="shared" si="2"/>
        <v>64.400000000000006</v>
      </c>
      <c r="AI62" s="66">
        <f t="shared" si="3"/>
        <v>16</v>
      </c>
    </row>
    <row r="63" spans="1:36" x14ac:dyDescent="0.2">
      <c r="A63" s="128" t="s">
        <v>15</v>
      </c>
      <c r="B63" s="127">
        <v>0.4</v>
      </c>
      <c r="C63" s="11">
        <v>0</v>
      </c>
      <c r="D63" s="11">
        <v>0</v>
      </c>
      <c r="E63" s="11">
        <v>0</v>
      </c>
      <c r="F63" s="11">
        <v>25</v>
      </c>
      <c r="G63" s="11">
        <v>39.4</v>
      </c>
      <c r="H63" s="11">
        <v>0.8</v>
      </c>
      <c r="I63" s="11">
        <v>0</v>
      </c>
      <c r="J63" s="11">
        <v>6.4</v>
      </c>
      <c r="K63" s="11">
        <v>0.4</v>
      </c>
      <c r="L63" s="11">
        <v>37</v>
      </c>
      <c r="M63" s="11">
        <v>13.4</v>
      </c>
      <c r="N63" s="11">
        <v>0.2</v>
      </c>
      <c r="O63" s="11">
        <v>7.6</v>
      </c>
      <c r="P63" s="11">
        <v>0</v>
      </c>
      <c r="Q63" s="11">
        <v>0</v>
      </c>
      <c r="R63" s="11">
        <v>0</v>
      </c>
      <c r="S63" s="11">
        <v>0.6</v>
      </c>
      <c r="T63" s="11">
        <v>0</v>
      </c>
      <c r="U63" s="11">
        <v>7.6</v>
      </c>
      <c r="V63" s="11">
        <v>1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14.4</v>
      </c>
      <c r="AC63" s="11">
        <v>0</v>
      </c>
      <c r="AD63" s="11">
        <v>0</v>
      </c>
      <c r="AE63" s="11">
        <v>0</v>
      </c>
      <c r="AF63" s="11">
        <v>34</v>
      </c>
      <c r="AG63" s="14">
        <f t="shared" si="1"/>
        <v>188.20000000000002</v>
      </c>
      <c r="AH63" s="15">
        <f t="shared" si="2"/>
        <v>39.4</v>
      </c>
      <c r="AI63" s="66">
        <f t="shared" si="3"/>
        <v>16</v>
      </c>
    </row>
    <row r="64" spans="1:36" x14ac:dyDescent="0.2">
      <c r="A64" s="128" t="s">
        <v>233</v>
      </c>
      <c r="B64" s="127">
        <v>0</v>
      </c>
      <c r="C64" s="11">
        <v>0</v>
      </c>
      <c r="D64" s="11">
        <v>0</v>
      </c>
      <c r="E64" s="11">
        <v>0</v>
      </c>
      <c r="F64" s="11">
        <v>0</v>
      </c>
      <c r="G64" s="11">
        <v>2.6</v>
      </c>
      <c r="H64" s="11">
        <v>0</v>
      </c>
      <c r="I64" s="11">
        <v>0</v>
      </c>
      <c r="J64" s="11">
        <v>1.2</v>
      </c>
      <c r="K64" s="11">
        <v>0</v>
      </c>
      <c r="L64" s="11">
        <v>3.6</v>
      </c>
      <c r="M64" s="11">
        <v>12.6</v>
      </c>
      <c r="N64" s="11">
        <v>0.4</v>
      </c>
      <c r="O64" s="11">
        <v>0</v>
      </c>
      <c r="P64" s="11">
        <v>0</v>
      </c>
      <c r="Q64" s="11">
        <v>0</v>
      </c>
      <c r="R64" s="11">
        <v>0</v>
      </c>
      <c r="S64" s="11">
        <v>21.2</v>
      </c>
      <c r="T64" s="11">
        <v>0.2</v>
      </c>
      <c r="U64" s="11">
        <v>5.2</v>
      </c>
      <c r="V64" s="11">
        <v>38.6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13.8</v>
      </c>
      <c r="AC64" s="11">
        <v>0.2</v>
      </c>
      <c r="AD64" s="11">
        <v>0</v>
      </c>
      <c r="AE64" s="11">
        <v>0.2</v>
      </c>
      <c r="AF64" s="11">
        <v>12.2</v>
      </c>
      <c r="AG64" s="14">
        <f t="shared" si="1"/>
        <v>112</v>
      </c>
      <c r="AH64" s="15">
        <f t="shared" si="2"/>
        <v>38.6</v>
      </c>
      <c r="AI64" s="66">
        <f t="shared" si="3"/>
        <v>18</v>
      </c>
    </row>
    <row r="65" spans="1:40" x14ac:dyDescent="0.2">
      <c r="A65" s="128" t="s">
        <v>234</v>
      </c>
      <c r="B65" s="127">
        <v>0</v>
      </c>
      <c r="C65" s="11">
        <v>0</v>
      </c>
      <c r="D65" s="11">
        <v>0</v>
      </c>
      <c r="E65" s="11">
        <v>0</v>
      </c>
      <c r="F65" s="11">
        <v>0</v>
      </c>
      <c r="G65" s="11">
        <v>12.8</v>
      </c>
      <c r="H65" s="11">
        <v>6.8</v>
      </c>
      <c r="I65" s="11">
        <v>0</v>
      </c>
      <c r="J65" s="11">
        <v>27.2</v>
      </c>
      <c r="K65" s="11">
        <v>1.4</v>
      </c>
      <c r="L65" s="11">
        <v>8.4</v>
      </c>
      <c r="M65" s="11">
        <v>9.6</v>
      </c>
      <c r="N65" s="11">
        <v>0.4</v>
      </c>
      <c r="O65" s="11">
        <v>0</v>
      </c>
      <c r="P65" s="11">
        <v>0</v>
      </c>
      <c r="Q65" s="11">
        <v>9.1999999999999993</v>
      </c>
      <c r="R65" s="11">
        <v>0</v>
      </c>
      <c r="S65" s="11">
        <v>6.4</v>
      </c>
      <c r="T65" s="11">
        <v>0.6</v>
      </c>
      <c r="U65" s="11">
        <v>0.8</v>
      </c>
      <c r="V65" s="11">
        <v>38.799999999999997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8.6</v>
      </c>
      <c r="AC65" s="11">
        <v>0</v>
      </c>
      <c r="AD65" s="11">
        <v>0</v>
      </c>
      <c r="AE65" s="11">
        <v>0.4</v>
      </c>
      <c r="AF65" s="11">
        <v>0.2</v>
      </c>
      <c r="AG65" s="14">
        <f t="shared" si="1"/>
        <v>131.6</v>
      </c>
      <c r="AH65" s="15">
        <f t="shared" si="2"/>
        <v>38.799999999999997</v>
      </c>
      <c r="AI65" s="66">
        <f t="shared" si="3"/>
        <v>16</v>
      </c>
    </row>
    <row r="66" spans="1:40" x14ac:dyDescent="0.2">
      <c r="A66" s="128" t="s">
        <v>235</v>
      </c>
      <c r="B66" s="127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0.8</v>
      </c>
      <c r="H66" s="11">
        <v>0</v>
      </c>
      <c r="I66" s="11">
        <v>0</v>
      </c>
      <c r="J66" s="11">
        <v>0.8</v>
      </c>
      <c r="K66" s="11">
        <v>0</v>
      </c>
      <c r="L66" s="11">
        <v>0</v>
      </c>
      <c r="M66" s="11">
        <v>0.2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0.2</v>
      </c>
      <c r="T66" s="11">
        <v>0</v>
      </c>
      <c r="U66" s="11">
        <v>4.5999999999999996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1</v>
      </c>
      <c r="AC66" s="11">
        <v>0.2</v>
      </c>
      <c r="AD66" s="11">
        <v>0</v>
      </c>
      <c r="AE66" s="11">
        <v>0</v>
      </c>
      <c r="AF66" s="11">
        <v>7.6</v>
      </c>
      <c r="AG66" s="14">
        <f t="shared" si="1"/>
        <v>15.399999999999999</v>
      </c>
      <c r="AH66" s="15">
        <f t="shared" si="2"/>
        <v>7.6</v>
      </c>
      <c r="AI66" s="66">
        <f t="shared" si="3"/>
        <v>23</v>
      </c>
      <c r="AJ66" s="12" t="s">
        <v>34</v>
      </c>
    </row>
    <row r="67" spans="1:40" ht="13.5" thickBot="1" x14ac:dyDescent="0.25">
      <c r="A67" s="128" t="s">
        <v>236</v>
      </c>
      <c r="B67" s="127">
        <v>0.2</v>
      </c>
      <c r="C67" s="11">
        <v>0</v>
      </c>
      <c r="D67" s="11">
        <v>0</v>
      </c>
      <c r="E67" s="11">
        <v>0</v>
      </c>
      <c r="F67" s="11">
        <v>0</v>
      </c>
      <c r="G67" s="11">
        <v>24</v>
      </c>
      <c r="H67" s="11">
        <v>48.6</v>
      </c>
      <c r="I67" s="11">
        <v>0</v>
      </c>
      <c r="J67" s="11">
        <v>1.2</v>
      </c>
      <c r="K67" s="11">
        <v>0.2</v>
      </c>
      <c r="L67" s="11">
        <v>0</v>
      </c>
      <c r="M67" s="11">
        <v>1.8</v>
      </c>
      <c r="N67" s="11">
        <v>0.4</v>
      </c>
      <c r="O67" s="11" t="s">
        <v>208</v>
      </c>
      <c r="P67" s="11" t="s">
        <v>208</v>
      </c>
      <c r="Q67" s="11" t="s">
        <v>208</v>
      </c>
      <c r="R67" s="11" t="s">
        <v>208</v>
      </c>
      <c r="S67" s="11" t="s">
        <v>208</v>
      </c>
      <c r="T67" s="11" t="s">
        <v>208</v>
      </c>
      <c r="U67" s="11" t="s">
        <v>208</v>
      </c>
      <c r="V67" s="11" t="s">
        <v>208</v>
      </c>
      <c r="W67" s="11" t="s">
        <v>208</v>
      </c>
      <c r="X67" s="11" t="s">
        <v>208</v>
      </c>
      <c r="Y67" s="11" t="s">
        <v>208</v>
      </c>
      <c r="Z67" s="11" t="s">
        <v>208</v>
      </c>
      <c r="AA67" s="11" t="s">
        <v>208</v>
      </c>
      <c r="AB67" s="11" t="s">
        <v>208</v>
      </c>
      <c r="AC67" s="11" t="s">
        <v>208</v>
      </c>
      <c r="AD67" s="11" t="s">
        <v>208</v>
      </c>
      <c r="AE67" s="11" t="s">
        <v>208</v>
      </c>
      <c r="AF67" s="11" t="s">
        <v>208</v>
      </c>
      <c r="AG67" s="14">
        <f t="shared" si="1"/>
        <v>76.400000000000006</v>
      </c>
      <c r="AH67" s="15">
        <f t="shared" si="2"/>
        <v>48.6</v>
      </c>
      <c r="AI67" s="186" t="s">
        <v>208</v>
      </c>
      <c r="AN67" t="s">
        <v>34</v>
      </c>
    </row>
    <row r="68" spans="1:40" ht="13.5" thickBot="1" x14ac:dyDescent="0.25">
      <c r="A68" s="58" t="s">
        <v>24</v>
      </c>
      <c r="B68" s="13">
        <f t="shared" ref="B68:AH68" si="4">MAX(B5:B46)</f>
        <v>0.4</v>
      </c>
      <c r="C68" s="13">
        <f t="shared" si="4"/>
        <v>0</v>
      </c>
      <c r="D68" s="13">
        <f t="shared" si="4"/>
        <v>0.4</v>
      </c>
      <c r="E68" s="13">
        <f t="shared" si="4"/>
        <v>4.6000000000000005</v>
      </c>
      <c r="F68" s="13">
        <f t="shared" si="4"/>
        <v>34.800000000000004</v>
      </c>
      <c r="G68" s="13">
        <f t="shared" si="4"/>
        <v>49.600000000000009</v>
      </c>
      <c r="H68" s="13">
        <f t="shared" si="4"/>
        <v>64.400000000000006</v>
      </c>
      <c r="I68" s="13">
        <f t="shared" si="4"/>
        <v>0.2</v>
      </c>
      <c r="J68" s="13">
        <f t="shared" si="4"/>
        <v>38.199999999999996</v>
      </c>
      <c r="K68" s="13">
        <f t="shared" si="4"/>
        <v>11</v>
      </c>
      <c r="L68" s="13">
        <f t="shared" si="4"/>
        <v>33.200000000000003</v>
      </c>
      <c r="M68" s="13">
        <f t="shared" si="4"/>
        <v>51.599999999999994</v>
      </c>
      <c r="N68" s="13">
        <f t="shared" si="4"/>
        <v>24</v>
      </c>
      <c r="O68" s="13">
        <f t="shared" si="4"/>
        <v>45.000000000000007</v>
      </c>
      <c r="P68" s="13">
        <f t="shared" si="4"/>
        <v>0.2</v>
      </c>
      <c r="Q68" s="13">
        <f t="shared" si="4"/>
        <v>10.4</v>
      </c>
      <c r="R68" s="13">
        <f t="shared" si="4"/>
        <v>50.6</v>
      </c>
      <c r="S68" s="13">
        <f t="shared" si="4"/>
        <v>46.000000000000007</v>
      </c>
      <c r="T68" s="13">
        <f t="shared" si="4"/>
        <v>2</v>
      </c>
      <c r="U68" s="13">
        <f t="shared" si="4"/>
        <v>29</v>
      </c>
      <c r="V68" s="13">
        <f t="shared" si="4"/>
        <v>52</v>
      </c>
      <c r="W68" s="13">
        <f t="shared" si="4"/>
        <v>28</v>
      </c>
      <c r="X68" s="13">
        <f t="shared" si="4"/>
        <v>0</v>
      </c>
      <c r="Y68" s="13">
        <f t="shared" si="4"/>
        <v>0</v>
      </c>
      <c r="Z68" s="13">
        <f t="shared" si="4"/>
        <v>0</v>
      </c>
      <c r="AA68" s="13">
        <f t="shared" si="4"/>
        <v>0</v>
      </c>
      <c r="AB68" s="13">
        <f t="shared" si="4"/>
        <v>41.599999999999994</v>
      </c>
      <c r="AC68" s="13">
        <f t="shared" si="4"/>
        <v>11.2</v>
      </c>
      <c r="AD68" s="13">
        <f t="shared" si="4"/>
        <v>25.2</v>
      </c>
      <c r="AE68" s="13">
        <f t="shared" si="4"/>
        <v>35.4</v>
      </c>
      <c r="AF68" s="13">
        <f t="shared" si="4"/>
        <v>52.000000000000007</v>
      </c>
      <c r="AG68" s="14">
        <f t="shared" si="4"/>
        <v>233.19999999999996</v>
      </c>
      <c r="AH68" s="185">
        <f t="shared" si="4"/>
        <v>64.400000000000006</v>
      </c>
      <c r="AI68" s="187"/>
      <c r="AL68" t="s">
        <v>34</v>
      </c>
    </row>
    <row r="69" spans="1:40" ht="13.5" thickBot="1" x14ac:dyDescent="0.25">
      <c r="A69" s="178" t="s">
        <v>243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80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54"/>
      <c r="AE69" s="60" t="s">
        <v>34</v>
      </c>
      <c r="AF69" s="60"/>
      <c r="AG69" s="51"/>
      <c r="AH69" s="55"/>
      <c r="AI69" s="53"/>
      <c r="AK69" s="12" t="s">
        <v>34</v>
      </c>
    </row>
    <row r="70" spans="1:40" x14ac:dyDescent="0.2">
      <c r="A70" s="181" t="s">
        <v>244</v>
      </c>
      <c r="B70" s="182"/>
      <c r="C70" s="183"/>
      <c r="D70" s="183"/>
      <c r="E70" s="183"/>
      <c r="F70" s="183"/>
      <c r="G70" s="123"/>
      <c r="H70" s="123"/>
      <c r="I70" s="48"/>
      <c r="J70" s="131"/>
      <c r="K70" s="131"/>
      <c r="L70" s="82"/>
      <c r="M70" s="82"/>
      <c r="N70" s="82"/>
      <c r="O70" s="82"/>
      <c r="P70" s="82"/>
      <c r="Q70" s="82"/>
      <c r="R70" s="82"/>
      <c r="S70" s="82"/>
      <c r="T70" s="143"/>
      <c r="U70" s="143"/>
      <c r="V70" s="143"/>
      <c r="W70" s="143"/>
      <c r="X70" s="143"/>
      <c r="Y70" s="82"/>
      <c r="Z70" s="82"/>
      <c r="AA70" s="82"/>
      <c r="AB70" s="82"/>
      <c r="AC70" s="82"/>
      <c r="AD70" s="82"/>
      <c r="AE70" s="82"/>
      <c r="AF70" s="104"/>
      <c r="AG70" s="51"/>
      <c r="AH70" s="82"/>
      <c r="AI70" s="53"/>
    </row>
    <row r="71" spans="1:40" x14ac:dyDescent="0.2">
      <c r="A71" s="184" t="s">
        <v>245</v>
      </c>
      <c r="B71" s="131"/>
      <c r="C71" s="123"/>
      <c r="D71" s="123"/>
      <c r="E71" s="123"/>
      <c r="F71" s="123"/>
      <c r="G71" s="131"/>
      <c r="H71" s="131"/>
      <c r="I71" s="131"/>
      <c r="J71" s="132"/>
      <c r="K71" s="132"/>
      <c r="L71" s="83"/>
      <c r="M71" s="83"/>
      <c r="N71" s="83"/>
      <c r="O71" s="83"/>
      <c r="P71" s="83"/>
      <c r="Q71" s="82"/>
      <c r="R71" s="82"/>
      <c r="S71" s="82"/>
      <c r="T71" s="144"/>
      <c r="U71" s="144"/>
      <c r="V71" s="144"/>
      <c r="W71" s="144"/>
      <c r="X71" s="144"/>
      <c r="Y71" s="82"/>
      <c r="Z71" s="82"/>
      <c r="AA71" s="82"/>
      <c r="AB71" s="82"/>
      <c r="AC71" s="82"/>
      <c r="AD71" s="54"/>
      <c r="AE71" s="54"/>
      <c r="AF71" s="54"/>
      <c r="AG71" s="51"/>
      <c r="AH71" s="82"/>
      <c r="AI71" s="50"/>
    </row>
    <row r="72" spans="1:40" x14ac:dyDescent="0.2">
      <c r="A72" s="184" t="s">
        <v>246</v>
      </c>
      <c r="B72" s="47"/>
      <c r="C72" s="131"/>
      <c r="D72" s="131"/>
      <c r="E72" s="131"/>
      <c r="F72" s="131"/>
      <c r="G72" s="47"/>
      <c r="H72" s="47"/>
      <c r="I72" s="47"/>
      <c r="J72" s="47"/>
      <c r="K72" s="131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54"/>
      <c r="AE72" s="54"/>
      <c r="AF72" s="54"/>
      <c r="AG72" s="51"/>
      <c r="AH72" s="83"/>
      <c r="AI72" s="50"/>
      <c r="AJ72" s="12" t="s">
        <v>34</v>
      </c>
    </row>
    <row r="73" spans="1:40" x14ac:dyDescent="0.2">
      <c r="A73" s="49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54"/>
      <c r="AF73" s="54"/>
      <c r="AG73" s="51"/>
      <c r="AH73" s="55"/>
      <c r="AI73" s="64"/>
    </row>
    <row r="74" spans="1:40" x14ac:dyDescent="0.2">
      <c r="A74" s="49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55"/>
      <c r="AF74" s="55"/>
      <c r="AG74" s="51"/>
      <c r="AH74" s="55"/>
      <c r="AI74" s="64"/>
    </row>
    <row r="75" spans="1:40" ht="13.5" thickBot="1" x14ac:dyDescent="0.25">
      <c r="A75" s="61"/>
      <c r="B75" s="62"/>
      <c r="C75" s="62"/>
      <c r="D75" s="62"/>
      <c r="E75" s="62"/>
      <c r="F75" s="62"/>
      <c r="G75" s="62" t="s">
        <v>34</v>
      </c>
      <c r="H75" s="62"/>
      <c r="I75" s="62"/>
      <c r="J75" s="62"/>
      <c r="K75" s="62"/>
      <c r="L75" s="62" t="s">
        <v>34</v>
      </c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3"/>
      <c r="AH75" s="65"/>
      <c r="AI75" s="56" t="s">
        <v>34</v>
      </c>
    </row>
    <row r="78" spans="1:40" x14ac:dyDescent="0.2">
      <c r="G78" s="2" t="s">
        <v>34</v>
      </c>
    </row>
    <row r="79" spans="1:40" x14ac:dyDescent="0.2">
      <c r="Q79" s="2" t="s">
        <v>34</v>
      </c>
      <c r="T79" s="2" t="s">
        <v>34</v>
      </c>
      <c r="V79" s="2" t="s">
        <v>34</v>
      </c>
      <c r="X79" s="2" t="s">
        <v>34</v>
      </c>
      <c r="Z79" s="2" t="s">
        <v>34</v>
      </c>
    </row>
    <row r="80" spans="1:40" x14ac:dyDescent="0.2">
      <c r="J80" s="2" t="s">
        <v>34</v>
      </c>
      <c r="M80" s="2" t="s">
        <v>34</v>
      </c>
      <c r="P80" s="2" t="s">
        <v>34</v>
      </c>
      <c r="Q80" s="2" t="s">
        <v>34</v>
      </c>
      <c r="R80" s="2" t="s">
        <v>34</v>
      </c>
      <c r="S80" s="2" t="s">
        <v>34</v>
      </c>
      <c r="T80" s="2" t="s">
        <v>34</v>
      </c>
      <c r="W80" s="2" t="s">
        <v>34</v>
      </c>
      <c r="X80" s="2" t="s">
        <v>34</v>
      </c>
      <c r="Z80" s="2" t="s">
        <v>34</v>
      </c>
      <c r="AB80" s="2" t="s">
        <v>34</v>
      </c>
    </row>
    <row r="81" spans="8:40" x14ac:dyDescent="0.2">
      <c r="Q81" s="2" t="s">
        <v>34</v>
      </c>
      <c r="S81" s="2" t="s">
        <v>34</v>
      </c>
      <c r="V81" s="2" t="s">
        <v>34</v>
      </c>
      <c r="W81" s="2" t="s">
        <v>34</v>
      </c>
      <c r="AB81" s="2" t="s">
        <v>34</v>
      </c>
      <c r="AC81" s="2" t="s">
        <v>34</v>
      </c>
      <c r="AG81" s="7" t="s">
        <v>34</v>
      </c>
      <c r="AH81" s="1" t="s">
        <v>34</v>
      </c>
    </row>
    <row r="82" spans="8:40" x14ac:dyDescent="0.2">
      <c r="J82" s="2" t="s">
        <v>34</v>
      </c>
      <c r="O82" s="2" t="s">
        <v>211</v>
      </c>
      <c r="P82" s="2" t="s">
        <v>34</v>
      </c>
      <c r="S82" s="2" t="s">
        <v>34</v>
      </c>
      <c r="T82" s="2" t="s">
        <v>34</v>
      </c>
      <c r="U82" s="2" t="s">
        <v>34</v>
      </c>
      <c r="V82" s="2" t="s">
        <v>34</v>
      </c>
      <c r="Z82" s="2" t="s">
        <v>34</v>
      </c>
      <c r="AI82" s="10" t="s">
        <v>34</v>
      </c>
      <c r="AN82" s="12" t="s">
        <v>34</v>
      </c>
    </row>
    <row r="83" spans="8:40" x14ac:dyDescent="0.2">
      <c r="K83" s="2" t="s">
        <v>34</v>
      </c>
      <c r="L83" s="2" t="s">
        <v>34</v>
      </c>
      <c r="M83" s="2" t="s">
        <v>34</v>
      </c>
      <c r="P83" s="2" t="s">
        <v>34</v>
      </c>
      <c r="Q83" s="2" t="s">
        <v>34</v>
      </c>
      <c r="S83" s="2" t="s">
        <v>34</v>
      </c>
      <c r="W83" s="2" t="s">
        <v>34</v>
      </c>
      <c r="Z83" s="2" t="s">
        <v>34</v>
      </c>
      <c r="AB83" s="2" t="s">
        <v>34</v>
      </c>
    </row>
    <row r="84" spans="8:40" x14ac:dyDescent="0.2">
      <c r="H84" s="2" t="s">
        <v>34</v>
      </c>
      <c r="S84" s="2" t="s">
        <v>34</v>
      </c>
      <c r="W84" s="2" t="s">
        <v>34</v>
      </c>
    </row>
    <row r="85" spans="8:40" x14ac:dyDescent="0.2">
      <c r="Q85" s="2" t="s">
        <v>34</v>
      </c>
      <c r="R85" s="2" t="s">
        <v>34</v>
      </c>
      <c r="AE85" s="2" t="s">
        <v>34</v>
      </c>
    </row>
    <row r="86" spans="8:40" x14ac:dyDescent="0.2">
      <c r="S86" s="2" t="s">
        <v>34</v>
      </c>
      <c r="X86" s="2" t="s">
        <v>34</v>
      </c>
      <c r="AC86" s="2" t="s">
        <v>34</v>
      </c>
      <c r="AI86" s="10" t="s">
        <v>34</v>
      </c>
    </row>
    <row r="87" spans="8:40" x14ac:dyDescent="0.2">
      <c r="Y87" s="2" t="s">
        <v>34</v>
      </c>
    </row>
    <row r="91" spans="8:40" x14ac:dyDescent="0.2">
      <c r="S91" s="2" t="s">
        <v>34</v>
      </c>
    </row>
  </sheetData>
  <sortState ref="A5:AI49">
    <sortCondition ref="A5:A49"/>
  </sortState>
  <mergeCells count="38">
    <mergeCell ref="A69:K69"/>
    <mergeCell ref="A70:B70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S3:S4"/>
    <mergeCell ref="T70:X70"/>
    <mergeCell ref="R3:R4"/>
    <mergeCell ref="T71:X71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203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87</v>
      </c>
      <c r="I1" s="16" t="s">
        <v>41</v>
      </c>
      <c r="J1" s="17"/>
      <c r="K1" s="17"/>
      <c r="L1" s="17"/>
      <c r="M1" s="17"/>
    </row>
    <row r="2" spans="1:13" s="23" customFormat="1" x14ac:dyDescent="0.2">
      <c r="A2" s="19" t="s">
        <v>158</v>
      </c>
      <c r="B2" s="19" t="s">
        <v>42</v>
      </c>
      <c r="C2" s="20" t="s">
        <v>43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44</v>
      </c>
      <c r="J2" s="17"/>
      <c r="K2" s="17"/>
      <c r="L2" s="17"/>
      <c r="M2" s="17"/>
    </row>
    <row r="3" spans="1:13" ht="12.75" customHeight="1" x14ac:dyDescent="0.2">
      <c r="A3" s="19" t="s">
        <v>159</v>
      </c>
      <c r="B3" s="19" t="s">
        <v>42</v>
      </c>
      <c r="C3" s="20" t="s">
        <v>45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46</v>
      </c>
      <c r="J3" s="25"/>
      <c r="K3" s="25"/>
      <c r="L3" s="25"/>
      <c r="M3" s="25"/>
    </row>
    <row r="4" spans="1:13" x14ac:dyDescent="0.2">
      <c r="A4" s="19" t="s">
        <v>160</v>
      </c>
      <c r="B4" s="19" t="s">
        <v>42</v>
      </c>
      <c r="C4" s="20" t="s">
        <v>47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48</v>
      </c>
      <c r="J4" s="25"/>
      <c r="K4" s="25"/>
      <c r="L4" s="25"/>
      <c r="M4" s="25"/>
    </row>
    <row r="5" spans="1:13" ht="14.25" customHeight="1" x14ac:dyDescent="0.2">
      <c r="A5" s="19" t="s">
        <v>161</v>
      </c>
      <c r="B5" s="19" t="s">
        <v>89</v>
      </c>
      <c r="C5" s="20" t="s">
        <v>90</v>
      </c>
      <c r="D5" s="69">
        <v>-11148083</v>
      </c>
      <c r="E5" s="70">
        <v>-53763736</v>
      </c>
      <c r="F5" s="26">
        <v>347</v>
      </c>
      <c r="G5" s="24">
        <v>43199</v>
      </c>
      <c r="H5" s="22">
        <v>1</v>
      </c>
      <c r="I5" s="20" t="s">
        <v>91</v>
      </c>
      <c r="J5" s="25"/>
      <c r="K5" s="25"/>
      <c r="L5" s="25"/>
      <c r="M5" s="25"/>
    </row>
    <row r="6" spans="1:13" ht="14.25" customHeight="1" x14ac:dyDescent="0.2">
      <c r="A6" s="19" t="s">
        <v>162</v>
      </c>
      <c r="B6" s="19" t="s">
        <v>89</v>
      </c>
      <c r="C6" s="20" t="s">
        <v>92</v>
      </c>
      <c r="D6" s="70">
        <v>-22955028</v>
      </c>
      <c r="E6" s="70">
        <v>-55626001</v>
      </c>
      <c r="F6" s="26">
        <v>605</v>
      </c>
      <c r="G6" s="24">
        <v>43203</v>
      </c>
      <c r="H6" s="22">
        <v>1</v>
      </c>
      <c r="I6" s="20" t="s">
        <v>93</v>
      </c>
      <c r="J6" s="25"/>
      <c r="K6" s="25"/>
      <c r="L6" s="25"/>
      <c r="M6" s="25"/>
    </row>
    <row r="7" spans="1:13" s="28" customFormat="1" x14ac:dyDescent="0.2">
      <c r="A7" s="19" t="s">
        <v>163</v>
      </c>
      <c r="B7" s="19" t="s">
        <v>42</v>
      </c>
      <c r="C7" s="20" t="s">
        <v>49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50</v>
      </c>
      <c r="J7" s="25"/>
      <c r="K7" s="25"/>
      <c r="L7" s="25"/>
      <c r="M7" s="25"/>
    </row>
    <row r="8" spans="1:13" s="28" customFormat="1" x14ac:dyDescent="0.2">
      <c r="A8" s="19" t="s">
        <v>164</v>
      </c>
      <c r="B8" s="19" t="s">
        <v>42</v>
      </c>
      <c r="C8" s="20" t="s">
        <v>52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94</v>
      </c>
      <c r="J8" s="25"/>
      <c r="K8" s="25"/>
      <c r="L8" s="25"/>
      <c r="M8" s="25"/>
    </row>
    <row r="9" spans="1:13" s="28" customFormat="1" x14ac:dyDescent="0.2">
      <c r="A9" s="19" t="s">
        <v>165</v>
      </c>
      <c r="B9" s="19" t="s">
        <v>89</v>
      </c>
      <c r="C9" s="20" t="s">
        <v>96</v>
      </c>
      <c r="D9" s="70">
        <v>-19945539</v>
      </c>
      <c r="E9" s="70">
        <v>-54368533</v>
      </c>
      <c r="F9" s="26">
        <v>624</v>
      </c>
      <c r="G9" s="24">
        <v>43129</v>
      </c>
      <c r="H9" s="22">
        <v>1</v>
      </c>
      <c r="I9" s="27" t="s">
        <v>97</v>
      </c>
      <c r="J9" s="25"/>
      <c r="K9" s="25"/>
      <c r="L9" s="25"/>
      <c r="M9" s="25"/>
    </row>
    <row r="10" spans="1:13" s="28" customFormat="1" x14ac:dyDescent="0.2">
      <c r="A10" s="19" t="s">
        <v>166</v>
      </c>
      <c r="B10" s="19" t="s">
        <v>89</v>
      </c>
      <c r="C10" s="20" t="s">
        <v>99</v>
      </c>
      <c r="D10" s="70">
        <v>-21246756</v>
      </c>
      <c r="E10" s="70">
        <v>-564560442</v>
      </c>
      <c r="F10" s="26">
        <v>329</v>
      </c>
      <c r="G10" s="24" t="s">
        <v>100</v>
      </c>
      <c r="H10" s="22">
        <v>1</v>
      </c>
      <c r="I10" s="27" t="s">
        <v>101</v>
      </c>
      <c r="J10" s="25"/>
      <c r="K10" s="25"/>
      <c r="L10" s="25"/>
      <c r="M10" s="25"/>
    </row>
    <row r="11" spans="1:13" s="28" customFormat="1" x14ac:dyDescent="0.2">
      <c r="A11" s="19" t="s">
        <v>167</v>
      </c>
      <c r="B11" s="19" t="s">
        <v>89</v>
      </c>
      <c r="C11" s="20" t="s">
        <v>102</v>
      </c>
      <c r="D11" s="70">
        <v>-21298278</v>
      </c>
      <c r="E11" s="70">
        <v>-52068917</v>
      </c>
      <c r="F11" s="26">
        <v>345</v>
      </c>
      <c r="G11" s="24">
        <v>43196</v>
      </c>
      <c r="H11" s="22">
        <v>1</v>
      </c>
      <c r="I11" s="27" t="s">
        <v>103</v>
      </c>
      <c r="J11" s="25"/>
      <c r="K11" s="25"/>
      <c r="L11" s="25"/>
      <c r="M11" s="25"/>
    </row>
    <row r="12" spans="1:13" s="28" customFormat="1" x14ac:dyDescent="0.2">
      <c r="A12" s="19" t="s">
        <v>168</v>
      </c>
      <c r="B12" s="19" t="s">
        <v>89</v>
      </c>
      <c r="C12" s="20" t="s">
        <v>105</v>
      </c>
      <c r="D12" s="70">
        <v>-22657056</v>
      </c>
      <c r="E12" s="70">
        <v>-54819306</v>
      </c>
      <c r="F12" s="26">
        <v>456</v>
      </c>
      <c r="G12" s="24">
        <v>43165</v>
      </c>
      <c r="H12" s="22">
        <v>1</v>
      </c>
      <c r="I12" s="27" t="s">
        <v>106</v>
      </c>
      <c r="J12" s="25"/>
      <c r="K12" s="25"/>
      <c r="L12" s="25"/>
      <c r="M12" s="25"/>
    </row>
    <row r="13" spans="1:13" s="79" customFormat="1" ht="15" x14ac:dyDescent="0.25">
      <c r="A13" s="71" t="s">
        <v>169</v>
      </c>
      <c r="B13" s="71" t="s">
        <v>89</v>
      </c>
      <c r="C13" s="72" t="s">
        <v>107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108</v>
      </c>
      <c r="J13" s="78"/>
      <c r="K13" s="78"/>
      <c r="L13" s="78"/>
      <c r="M13" s="78"/>
    </row>
    <row r="14" spans="1:13" x14ac:dyDescent="0.2">
      <c r="A14" s="19" t="s">
        <v>170</v>
      </c>
      <c r="B14" s="19" t="s">
        <v>42</v>
      </c>
      <c r="C14" s="20" t="s">
        <v>109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53</v>
      </c>
      <c r="J14" s="25"/>
      <c r="K14" s="25"/>
      <c r="L14" s="25"/>
      <c r="M14" s="25"/>
    </row>
    <row r="15" spans="1:13" x14ac:dyDescent="0.2">
      <c r="A15" s="19" t="s">
        <v>171</v>
      </c>
      <c r="B15" s="19" t="s">
        <v>42</v>
      </c>
      <c r="C15" s="20" t="s">
        <v>110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54</v>
      </c>
      <c r="J15" s="25"/>
      <c r="K15" s="25"/>
      <c r="L15" s="25" t="s">
        <v>34</v>
      </c>
      <c r="M15" s="25"/>
    </row>
    <row r="16" spans="1:13" x14ac:dyDescent="0.2">
      <c r="A16" s="19" t="s">
        <v>172</v>
      </c>
      <c r="B16" s="19" t="s">
        <v>42</v>
      </c>
      <c r="C16" s="20" t="s">
        <v>111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84</v>
      </c>
      <c r="J16" s="25"/>
      <c r="K16" s="25"/>
      <c r="L16" s="25"/>
      <c r="M16" s="25"/>
    </row>
    <row r="17" spans="1:13" ht="13.5" customHeight="1" x14ac:dyDescent="0.2">
      <c r="A17" s="19" t="s">
        <v>173</v>
      </c>
      <c r="B17" s="19" t="s">
        <v>42</v>
      </c>
      <c r="C17" s="20" t="s">
        <v>112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55</v>
      </c>
      <c r="J17" s="25"/>
      <c r="K17" s="25"/>
      <c r="L17" s="25"/>
      <c r="M17" s="25"/>
    </row>
    <row r="18" spans="1:13" ht="13.5" customHeight="1" x14ac:dyDescent="0.2">
      <c r="A18" s="19" t="s">
        <v>174</v>
      </c>
      <c r="B18" s="19" t="s">
        <v>42</v>
      </c>
      <c r="C18" s="20" t="s">
        <v>113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56</v>
      </c>
      <c r="J18" s="25"/>
      <c r="K18" s="25"/>
      <c r="L18" s="25" t="s">
        <v>34</v>
      </c>
      <c r="M18" s="25"/>
    </row>
    <row r="19" spans="1:13" x14ac:dyDescent="0.2">
      <c r="A19" s="19" t="s">
        <v>175</v>
      </c>
      <c r="B19" s="19" t="s">
        <v>42</v>
      </c>
      <c r="C19" s="20" t="s">
        <v>114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57</v>
      </c>
      <c r="J19" s="25"/>
      <c r="K19" s="25"/>
      <c r="L19" s="25" t="s">
        <v>34</v>
      </c>
      <c r="M19" s="25"/>
    </row>
    <row r="20" spans="1:13" x14ac:dyDescent="0.2">
      <c r="A20" s="19" t="s">
        <v>176</v>
      </c>
      <c r="B20" s="19" t="s">
        <v>42</v>
      </c>
      <c r="C20" s="20" t="s">
        <v>115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58</v>
      </c>
      <c r="J20" s="25"/>
      <c r="K20" s="25"/>
      <c r="L20" s="25"/>
      <c r="M20" s="25"/>
    </row>
    <row r="21" spans="1:13" x14ac:dyDescent="0.2">
      <c r="A21" s="19" t="s">
        <v>177</v>
      </c>
      <c r="B21" s="19" t="s">
        <v>89</v>
      </c>
      <c r="C21" s="20" t="s">
        <v>116</v>
      </c>
      <c r="D21" s="70">
        <v>-22308694</v>
      </c>
      <c r="E21" s="80">
        <v>-54325833</v>
      </c>
      <c r="F21" s="26">
        <v>340</v>
      </c>
      <c r="G21" s="24">
        <v>43159</v>
      </c>
      <c r="H21" s="22">
        <v>1</v>
      </c>
      <c r="I21" s="20" t="s">
        <v>117</v>
      </c>
      <c r="J21" s="25"/>
      <c r="K21" s="25"/>
      <c r="L21" s="25"/>
      <c r="M21" s="25" t="s">
        <v>34</v>
      </c>
    </row>
    <row r="22" spans="1:13" ht="25.5" x14ac:dyDescent="0.2">
      <c r="A22" s="19" t="s">
        <v>178</v>
      </c>
      <c r="B22" s="19" t="s">
        <v>89</v>
      </c>
      <c r="C22" s="20" t="s">
        <v>118</v>
      </c>
      <c r="D22" s="70">
        <v>-23644881</v>
      </c>
      <c r="E22" s="80">
        <v>-54570289</v>
      </c>
      <c r="F22" s="26">
        <v>319</v>
      </c>
      <c r="G22" s="24">
        <v>43204</v>
      </c>
      <c r="H22" s="22">
        <v>1</v>
      </c>
      <c r="I22" s="20" t="s">
        <v>119</v>
      </c>
      <c r="J22" s="25"/>
      <c r="K22" s="25"/>
      <c r="L22" s="25"/>
      <c r="M22" s="25"/>
    </row>
    <row r="23" spans="1:13" x14ac:dyDescent="0.2">
      <c r="A23" s="19" t="s">
        <v>179</v>
      </c>
      <c r="B23" s="19" t="s">
        <v>89</v>
      </c>
      <c r="C23" s="20" t="s">
        <v>120</v>
      </c>
      <c r="D23" s="70">
        <v>-22092833</v>
      </c>
      <c r="E23" s="80">
        <v>-54798833</v>
      </c>
      <c r="F23" s="26">
        <v>360</v>
      </c>
      <c r="G23" s="24">
        <v>43157</v>
      </c>
      <c r="H23" s="22">
        <v>1</v>
      </c>
      <c r="I23" s="20" t="s">
        <v>121</v>
      </c>
      <c r="J23" s="25"/>
      <c r="K23" s="25"/>
      <c r="L23" s="25"/>
      <c r="M23" s="25"/>
    </row>
    <row r="24" spans="1:13" x14ac:dyDescent="0.2">
      <c r="A24" s="19" t="s">
        <v>180</v>
      </c>
      <c r="B24" s="19" t="s">
        <v>42</v>
      </c>
      <c r="C24" s="20" t="s">
        <v>59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60</v>
      </c>
      <c r="J24" s="25"/>
      <c r="K24" s="25"/>
      <c r="L24" s="25" t="s">
        <v>34</v>
      </c>
      <c r="M24" s="25" t="s">
        <v>34</v>
      </c>
    </row>
    <row r="25" spans="1:13" x14ac:dyDescent="0.2">
      <c r="A25" s="19" t="s">
        <v>181</v>
      </c>
      <c r="B25" s="19" t="s">
        <v>42</v>
      </c>
      <c r="C25" s="20" t="s">
        <v>61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62</v>
      </c>
      <c r="J25" s="25"/>
      <c r="K25" s="25"/>
      <c r="L25" s="25" t="s">
        <v>34</v>
      </c>
      <c r="M25" s="25"/>
    </row>
    <row r="26" spans="1:13" s="28" customFormat="1" x14ac:dyDescent="0.2">
      <c r="A26" s="19" t="s">
        <v>182</v>
      </c>
      <c r="B26" s="19" t="s">
        <v>42</v>
      </c>
      <c r="C26" s="20" t="s">
        <v>63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64</v>
      </c>
      <c r="J26" s="25"/>
      <c r="K26" s="25"/>
      <c r="L26" s="25"/>
      <c r="M26" s="25"/>
    </row>
    <row r="27" spans="1:13" x14ac:dyDescent="0.2">
      <c r="A27" s="19" t="s">
        <v>183</v>
      </c>
      <c r="B27" s="19" t="s">
        <v>42</v>
      </c>
      <c r="C27" s="20" t="s">
        <v>65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66</v>
      </c>
      <c r="J27" s="25"/>
      <c r="K27" s="25"/>
      <c r="L27" s="25"/>
      <c r="M27" s="25"/>
    </row>
    <row r="28" spans="1:13" x14ac:dyDescent="0.2">
      <c r="A28" s="19" t="s">
        <v>184</v>
      </c>
      <c r="B28" s="19" t="s">
        <v>89</v>
      </c>
      <c r="C28" s="20" t="s">
        <v>122</v>
      </c>
      <c r="D28" s="70">
        <v>-22575389</v>
      </c>
      <c r="E28" s="70">
        <v>-55160833</v>
      </c>
      <c r="F28" s="22">
        <v>499</v>
      </c>
      <c r="G28" s="24">
        <v>43166</v>
      </c>
      <c r="H28" s="22">
        <v>1</v>
      </c>
      <c r="I28" s="20" t="s">
        <v>123</v>
      </c>
      <c r="J28" s="25"/>
      <c r="K28" s="25"/>
      <c r="L28" s="25"/>
      <c r="M28" s="25"/>
    </row>
    <row r="29" spans="1:13" ht="12.75" customHeight="1" x14ac:dyDescent="0.2">
      <c r="A29" s="19" t="s">
        <v>185</v>
      </c>
      <c r="B29" s="19" t="s">
        <v>42</v>
      </c>
      <c r="C29" s="20" t="s">
        <v>124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67</v>
      </c>
      <c r="J29" s="25"/>
      <c r="K29" s="25"/>
      <c r="L29" s="25"/>
      <c r="M29" s="25"/>
    </row>
    <row r="30" spans="1:13" ht="12.75" customHeight="1" x14ac:dyDescent="0.2">
      <c r="A30" s="19" t="s">
        <v>186</v>
      </c>
      <c r="B30" s="19" t="s">
        <v>89</v>
      </c>
      <c r="C30" s="20" t="s">
        <v>125</v>
      </c>
      <c r="D30" s="70">
        <v>-21450972</v>
      </c>
      <c r="E30" s="70">
        <v>-54341972</v>
      </c>
      <c r="F30" s="26">
        <v>500</v>
      </c>
      <c r="G30" s="24">
        <v>43153</v>
      </c>
      <c r="H30" s="22">
        <v>1</v>
      </c>
      <c r="I30" s="20" t="s">
        <v>126</v>
      </c>
      <c r="J30" s="25"/>
      <c r="K30" s="25"/>
      <c r="L30" s="25"/>
      <c r="M30" s="25"/>
    </row>
    <row r="31" spans="1:13" ht="12.75" customHeight="1" x14ac:dyDescent="0.2">
      <c r="A31" s="19" t="s">
        <v>187</v>
      </c>
      <c r="B31" s="19" t="s">
        <v>89</v>
      </c>
      <c r="C31" s="20" t="s">
        <v>128</v>
      </c>
      <c r="D31" s="70">
        <v>-22078528</v>
      </c>
      <c r="E31" s="70">
        <v>-53465889</v>
      </c>
      <c r="F31" s="26">
        <v>372</v>
      </c>
      <c r="G31" s="24">
        <v>43199</v>
      </c>
      <c r="H31" s="22">
        <v>1</v>
      </c>
      <c r="I31" s="20" t="s">
        <v>129</v>
      </c>
      <c r="J31" s="25"/>
      <c r="K31" s="25"/>
      <c r="L31" s="25"/>
      <c r="M31" s="25"/>
    </row>
    <row r="32" spans="1:13" s="28" customFormat="1" x14ac:dyDescent="0.2">
      <c r="A32" s="19" t="s">
        <v>188</v>
      </c>
      <c r="B32" s="19" t="s">
        <v>42</v>
      </c>
      <c r="C32" s="20" t="s">
        <v>130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68</v>
      </c>
      <c r="J32" s="25"/>
      <c r="K32" s="25"/>
      <c r="L32" s="25"/>
      <c r="M32" s="25" t="s">
        <v>34</v>
      </c>
    </row>
    <row r="33" spans="1:13" x14ac:dyDescent="0.2">
      <c r="A33" s="19" t="s">
        <v>189</v>
      </c>
      <c r="B33" s="19" t="s">
        <v>42</v>
      </c>
      <c r="C33" s="20" t="s">
        <v>131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69</v>
      </c>
      <c r="J33" s="25"/>
      <c r="K33" s="25"/>
      <c r="L33" s="25"/>
      <c r="M33" s="25"/>
    </row>
    <row r="34" spans="1:13" s="28" customFormat="1" x14ac:dyDescent="0.2">
      <c r="A34" s="19" t="s">
        <v>190</v>
      </c>
      <c r="B34" s="19" t="s">
        <v>42</v>
      </c>
      <c r="C34" s="20" t="s">
        <v>132</v>
      </c>
      <c r="D34" s="26">
        <v>-19.414300000000001</v>
      </c>
      <c r="E34" s="26">
        <v>-51.1053</v>
      </c>
      <c r="F34" s="26">
        <v>424</v>
      </c>
      <c r="G34" s="24" t="s">
        <v>70</v>
      </c>
      <c r="H34" s="22">
        <v>1</v>
      </c>
      <c r="I34" s="20" t="s">
        <v>71</v>
      </c>
      <c r="J34" s="25"/>
      <c r="K34" s="25"/>
      <c r="L34" s="25"/>
      <c r="M34" s="25"/>
    </row>
    <row r="35" spans="1:13" s="28" customFormat="1" x14ac:dyDescent="0.2">
      <c r="A35" s="19" t="s">
        <v>191</v>
      </c>
      <c r="B35" s="19" t="s">
        <v>89</v>
      </c>
      <c r="C35" s="20" t="s">
        <v>133</v>
      </c>
      <c r="D35" s="70">
        <v>-18072711</v>
      </c>
      <c r="E35" s="70">
        <v>-54548811</v>
      </c>
      <c r="F35" s="26">
        <v>251</v>
      </c>
      <c r="G35" s="24">
        <v>43133</v>
      </c>
      <c r="H35" s="22">
        <v>1</v>
      </c>
      <c r="I35" s="20" t="s">
        <v>134</v>
      </c>
      <c r="J35" s="25"/>
      <c r="K35" s="25"/>
      <c r="L35" s="25"/>
      <c r="M35" s="25" t="s">
        <v>34</v>
      </c>
    </row>
    <row r="36" spans="1:13" x14ac:dyDescent="0.2">
      <c r="A36" s="19" t="s">
        <v>192</v>
      </c>
      <c r="B36" s="19" t="s">
        <v>42</v>
      </c>
      <c r="C36" s="20" t="s">
        <v>135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72</v>
      </c>
      <c r="J36" s="25"/>
      <c r="K36" s="25"/>
      <c r="L36" s="25"/>
      <c r="M36" s="25"/>
    </row>
    <row r="37" spans="1:13" x14ac:dyDescent="0.2">
      <c r="A37" s="19" t="s">
        <v>193</v>
      </c>
      <c r="B37" s="19" t="s">
        <v>42</v>
      </c>
      <c r="C37" s="20" t="s">
        <v>136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73</v>
      </c>
      <c r="J37" s="25"/>
      <c r="K37" s="25"/>
      <c r="L37" s="25"/>
      <c r="M37" s="25"/>
    </row>
    <row r="38" spans="1:13" s="28" customFormat="1" x14ac:dyDescent="0.2">
      <c r="A38" s="19" t="s">
        <v>194</v>
      </c>
      <c r="B38" s="19" t="s">
        <v>42</v>
      </c>
      <c r="C38" s="20" t="s">
        <v>137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85</v>
      </c>
      <c r="J38" s="25"/>
      <c r="K38" s="25"/>
      <c r="L38" s="25"/>
      <c r="M38" s="25"/>
    </row>
    <row r="39" spans="1:13" s="28" customFormat="1" x14ac:dyDescent="0.2">
      <c r="A39" s="19" t="s">
        <v>195</v>
      </c>
      <c r="B39" s="19" t="s">
        <v>89</v>
      </c>
      <c r="C39" s="20" t="s">
        <v>138</v>
      </c>
      <c r="D39" s="70">
        <v>-20466094</v>
      </c>
      <c r="E39" s="70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196</v>
      </c>
      <c r="B40" s="19" t="s">
        <v>42</v>
      </c>
      <c r="C40" s="20" t="s">
        <v>139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74</v>
      </c>
      <c r="J40" s="25"/>
      <c r="K40" s="25"/>
      <c r="L40" s="25"/>
      <c r="M40" s="25" t="s">
        <v>34</v>
      </c>
    </row>
    <row r="41" spans="1:13" s="33" customFormat="1" ht="15" customHeight="1" x14ac:dyDescent="0.2">
      <c r="A41" s="30" t="s">
        <v>197</v>
      </c>
      <c r="B41" s="30" t="s">
        <v>89</v>
      </c>
      <c r="C41" s="20" t="s">
        <v>141</v>
      </c>
      <c r="D41" s="81">
        <v>-21305889</v>
      </c>
      <c r="E41" s="81">
        <v>-52820375</v>
      </c>
      <c r="F41" s="31">
        <v>383</v>
      </c>
      <c r="G41" s="21">
        <v>43209</v>
      </c>
      <c r="H41" s="20">
        <v>1</v>
      </c>
      <c r="I41" s="30" t="s">
        <v>142</v>
      </c>
      <c r="J41" s="32"/>
      <c r="K41" s="32"/>
      <c r="L41" s="32"/>
      <c r="M41" s="32"/>
    </row>
    <row r="42" spans="1:13" s="33" customFormat="1" ht="15" customHeight="1" x14ac:dyDescent="0.2">
      <c r="A42" s="30" t="s">
        <v>198</v>
      </c>
      <c r="B42" s="30" t="s">
        <v>42</v>
      </c>
      <c r="C42" s="20" t="s">
        <v>143</v>
      </c>
      <c r="D42" s="81">
        <v>-20981633</v>
      </c>
      <c r="E42" s="31">
        <v>-54.971899999999998</v>
      </c>
      <c r="F42" s="31">
        <v>464</v>
      </c>
      <c r="G42" s="21" t="s">
        <v>75</v>
      </c>
      <c r="H42" s="20">
        <v>1</v>
      </c>
      <c r="I42" s="30" t="s">
        <v>76</v>
      </c>
      <c r="J42" s="32"/>
      <c r="K42" s="32"/>
      <c r="L42" s="32"/>
      <c r="M42" s="32"/>
    </row>
    <row r="43" spans="1:13" s="28" customFormat="1" x14ac:dyDescent="0.2">
      <c r="A43" s="19" t="s">
        <v>199</v>
      </c>
      <c r="B43" s="19" t="s">
        <v>42</v>
      </c>
      <c r="C43" s="20" t="s">
        <v>144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77</v>
      </c>
      <c r="J43" s="25"/>
      <c r="K43" s="25"/>
      <c r="L43" s="25"/>
      <c r="M43" s="25"/>
    </row>
    <row r="44" spans="1:13" s="28" customFormat="1" x14ac:dyDescent="0.2">
      <c r="A44" s="19" t="s">
        <v>200</v>
      </c>
      <c r="B44" s="19" t="s">
        <v>89</v>
      </c>
      <c r="C44" s="20" t="s">
        <v>145</v>
      </c>
      <c r="D44" s="70">
        <v>-20351444</v>
      </c>
      <c r="E44" s="70">
        <v>-51430222</v>
      </c>
      <c r="F44" s="22">
        <v>374</v>
      </c>
      <c r="G44" s="24">
        <v>43196</v>
      </c>
      <c r="H44" s="22">
        <v>1</v>
      </c>
      <c r="I44" s="20" t="s">
        <v>146</v>
      </c>
      <c r="J44" s="25"/>
      <c r="K44" s="25"/>
      <c r="L44" s="25"/>
      <c r="M44" s="25"/>
    </row>
    <row r="45" spans="1:13" s="35" customFormat="1" x14ac:dyDescent="0.2">
      <c r="A45" s="30" t="s">
        <v>201</v>
      </c>
      <c r="B45" s="30" t="s">
        <v>42</v>
      </c>
      <c r="C45" s="20" t="s">
        <v>147</v>
      </c>
      <c r="D45" s="20">
        <v>-17.634699999999999</v>
      </c>
      <c r="E45" s="20">
        <v>-54.760100000000001</v>
      </c>
      <c r="F45" s="20">
        <v>486</v>
      </c>
      <c r="G45" s="21" t="s">
        <v>78</v>
      </c>
      <c r="H45" s="20">
        <v>1</v>
      </c>
      <c r="I45" s="22" t="s">
        <v>79</v>
      </c>
      <c r="J45" s="34"/>
      <c r="K45" s="34"/>
      <c r="L45" s="34"/>
      <c r="M45" s="34"/>
    </row>
    <row r="46" spans="1:13" x14ac:dyDescent="0.2">
      <c r="A46" s="19" t="s">
        <v>202</v>
      </c>
      <c r="B46" s="19" t="s">
        <v>42</v>
      </c>
      <c r="C46" s="20" t="s">
        <v>148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80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81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82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83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34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zoomScale="90" zoomScaleNormal="90" workbookViewId="0">
      <selection activeCell="A9" sqref="A9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49" t="s">
        <v>214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6" ht="20.100000000000001" customHeight="1" x14ac:dyDescent="0.2">
      <c r="A2" s="152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4" customFormat="1" ht="20.100000000000001" customHeight="1" x14ac:dyDescent="0.2">
      <c r="A3" s="153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45">
        <v>30</v>
      </c>
      <c r="AF3" s="147">
        <v>31</v>
      </c>
      <c r="AG3" s="102" t="s">
        <v>27</v>
      </c>
      <c r="AH3" s="59" t="s">
        <v>26</v>
      </c>
    </row>
    <row r="4" spans="1:36" s="5" customFormat="1" ht="20.100000000000001" customHeight="1" x14ac:dyDescent="0.2">
      <c r="A4" s="154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6"/>
      <c r="AF4" s="148"/>
      <c r="AG4" s="102" t="s">
        <v>25</v>
      </c>
      <c r="AH4" s="59" t="s">
        <v>25</v>
      </c>
    </row>
    <row r="5" spans="1:36" s="5" customFormat="1" x14ac:dyDescent="0.2">
      <c r="A5" s="57" t="s">
        <v>30</v>
      </c>
      <c r="B5" s="113">
        <f>[1]Outubro!$C$5</f>
        <v>30.8</v>
      </c>
      <c r="C5" s="113">
        <f>[1]Outubro!$C$6</f>
        <v>33.299999999999997</v>
      </c>
      <c r="D5" s="113">
        <f>[1]Outubro!$C$7</f>
        <v>34.200000000000003</v>
      </c>
      <c r="E5" s="113">
        <f>[1]Outubro!$C$8</f>
        <v>35.1</v>
      </c>
      <c r="F5" s="113">
        <f>[1]Outubro!$C$9</f>
        <v>36.1</v>
      </c>
      <c r="G5" s="113">
        <f>[1]Outubro!$C$10</f>
        <v>36.299999999999997</v>
      </c>
      <c r="H5" s="113">
        <f>[1]Outubro!$C$11</f>
        <v>26.3</v>
      </c>
      <c r="I5" s="113">
        <f>[1]Outubro!$C$12</f>
        <v>32.4</v>
      </c>
      <c r="J5" s="113">
        <f>[1]Outubro!$C$13</f>
        <v>25.4</v>
      </c>
      <c r="K5" s="113">
        <f>[1]Outubro!$C$14</f>
        <v>30.5</v>
      </c>
      <c r="L5" s="113">
        <f>[1]Outubro!$C$15</f>
        <v>30.2</v>
      </c>
      <c r="M5" s="113">
        <f>[1]Outubro!$C$16</f>
        <v>27.9</v>
      </c>
      <c r="N5" s="113">
        <f>[1]Outubro!$C$17</f>
        <v>26</v>
      </c>
      <c r="O5" s="113">
        <f>[1]Outubro!$C$18</f>
        <v>29.3</v>
      </c>
      <c r="P5" s="113">
        <f>[1]Outubro!$C$19</f>
        <v>32.1</v>
      </c>
      <c r="Q5" s="113">
        <f>[1]Outubro!$C$20</f>
        <v>35.9</v>
      </c>
      <c r="R5" s="113">
        <f>[1]Outubro!$C$21</f>
        <v>36.5</v>
      </c>
      <c r="S5" s="113">
        <f>[1]Outubro!$C$22</f>
        <v>28.5</v>
      </c>
      <c r="T5" s="113">
        <f>[1]Outubro!$C$23</f>
        <v>32.5</v>
      </c>
      <c r="U5" s="113">
        <f>[1]Outubro!$C$24</f>
        <v>36.9</v>
      </c>
      <c r="V5" s="113">
        <f>[1]Outubro!$C$25</f>
        <v>30.8</v>
      </c>
      <c r="W5" s="113">
        <f>[1]Outubro!$C$26</f>
        <v>31.6</v>
      </c>
      <c r="X5" s="113">
        <f>[1]Outubro!$C$27</f>
        <v>32.700000000000003</v>
      </c>
      <c r="Y5" s="113">
        <f>[1]Outubro!$C$28</f>
        <v>34.9</v>
      </c>
      <c r="Z5" s="113">
        <f>[1]Outubro!$C$29</f>
        <v>35.6</v>
      </c>
      <c r="AA5" s="113">
        <f>[1]Outubro!$C$30</f>
        <v>36.4</v>
      </c>
      <c r="AB5" s="113">
        <f>[1]Outubro!$C$31</f>
        <v>28.4</v>
      </c>
      <c r="AC5" s="113">
        <f>[1]Outubro!$C$32</f>
        <v>34.9</v>
      </c>
      <c r="AD5" s="113">
        <f>[1]Outubro!$C$33</f>
        <v>34.799999999999997</v>
      </c>
      <c r="AE5" s="113">
        <f>[1]Outubro!$C$34</f>
        <v>35.1</v>
      </c>
      <c r="AF5" s="113">
        <f>[1]Outubro!$C$35</f>
        <v>33.6</v>
      </c>
      <c r="AG5" s="116">
        <f>MAX(B5:AF5)</f>
        <v>36.9</v>
      </c>
      <c r="AH5" s="92">
        <f>AVERAGE(B5:AF5)</f>
        <v>32.419354838709673</v>
      </c>
    </row>
    <row r="6" spans="1:36" x14ac:dyDescent="0.2">
      <c r="A6" s="57" t="s">
        <v>0</v>
      </c>
      <c r="B6" s="11" t="str">
        <f>[2]Outubro!$C$5</f>
        <v>*</v>
      </c>
      <c r="C6" s="11" t="str">
        <f>[2]Outubro!$C$6</f>
        <v>*</v>
      </c>
      <c r="D6" s="11" t="str">
        <f>[2]Outubro!$C$7</f>
        <v>*</v>
      </c>
      <c r="E6" s="11" t="str">
        <f>[2]Outubro!$C$8</f>
        <v>*</v>
      </c>
      <c r="F6" s="11" t="str">
        <f>[2]Outubro!$C$9</f>
        <v>*</v>
      </c>
      <c r="G6" s="11" t="str">
        <f>[2]Outubro!$C$10</f>
        <v>*</v>
      </c>
      <c r="H6" s="11" t="str">
        <f>[2]Outubro!$C$11</f>
        <v>*</v>
      </c>
      <c r="I6" s="11" t="str">
        <f>[2]Outubro!$C$12</f>
        <v>*</v>
      </c>
      <c r="J6" s="11" t="str">
        <f>[2]Outubro!$C$13</f>
        <v>*</v>
      </c>
      <c r="K6" s="11" t="str">
        <f>[2]Outubro!$C$14</f>
        <v>*</v>
      </c>
      <c r="L6" s="11" t="str">
        <f>[2]Outubro!$C$15</f>
        <v>*</v>
      </c>
      <c r="M6" s="11" t="str">
        <f>[2]Outubro!$C$16</f>
        <v>*</v>
      </c>
      <c r="N6" s="11" t="str">
        <f>[2]Outubro!$C$17</f>
        <v>*</v>
      </c>
      <c r="O6" s="11" t="str">
        <f>[2]Outubro!$C$18</f>
        <v>*</v>
      </c>
      <c r="P6" s="11" t="str">
        <f>[2]Outubro!$C$19</f>
        <v>*</v>
      </c>
      <c r="Q6" s="11" t="str">
        <f>[2]Outubro!$C$20</f>
        <v>*</v>
      </c>
      <c r="R6" s="11" t="str">
        <f>[2]Outubro!$C$21</f>
        <v>*</v>
      </c>
      <c r="S6" s="11" t="str">
        <f>[2]Outubro!$C$22</f>
        <v>*</v>
      </c>
      <c r="T6" s="11" t="str">
        <f>[2]Outubro!$C$23</f>
        <v>*</v>
      </c>
      <c r="U6" s="11" t="str">
        <f>[2]Outubro!$C$24</f>
        <v>*</v>
      </c>
      <c r="V6" s="11" t="str">
        <f>[2]Outubro!$C$25</f>
        <v>*</v>
      </c>
      <c r="W6" s="11">
        <f>[2]Outubro!$C$26</f>
        <v>29.4</v>
      </c>
      <c r="X6" s="11">
        <f>[2]Outubro!$C$27</f>
        <v>32</v>
      </c>
      <c r="Y6" s="11">
        <f>[2]Outubro!$C$28</f>
        <v>33.6</v>
      </c>
      <c r="Z6" s="11">
        <f>[2]Outubro!$C$29</f>
        <v>34.1</v>
      </c>
      <c r="AA6" s="11">
        <f>[2]Outubro!$C$30</f>
        <v>35.9</v>
      </c>
      <c r="AB6" s="11">
        <f>[2]Outubro!$C$31</f>
        <v>29.3</v>
      </c>
      <c r="AC6" s="11">
        <f>[2]Outubro!$C$32</f>
        <v>34.1</v>
      </c>
      <c r="AD6" s="11">
        <f>[2]Outubro!$C$33</f>
        <v>29.1</v>
      </c>
      <c r="AE6" s="11">
        <f>[2]Outubro!$C$34</f>
        <v>34.5</v>
      </c>
      <c r="AF6" s="11">
        <f>[2]Outubro!$C$35</f>
        <v>27.9</v>
      </c>
      <c r="AG6" s="116">
        <f t="shared" ref="AG6:AG46" si="1">MAX(B6:AF6)</f>
        <v>35.9</v>
      </c>
      <c r="AH6" s="92">
        <f t="shared" ref="AH6:AH46" si="2">AVERAGE(B6:AF6)</f>
        <v>31.99</v>
      </c>
    </row>
    <row r="7" spans="1:36" x14ac:dyDescent="0.2">
      <c r="A7" s="57" t="s">
        <v>88</v>
      </c>
      <c r="B7" s="11">
        <f>[3]Outubro!$C$5</f>
        <v>29.2</v>
      </c>
      <c r="C7" s="11">
        <f>[3]Outubro!$C$6</f>
        <v>31.3</v>
      </c>
      <c r="D7" s="11">
        <f>[3]Outubro!$C$7</f>
        <v>30.9</v>
      </c>
      <c r="E7" s="11">
        <f>[3]Outubro!$C$8</f>
        <v>33.299999999999997</v>
      </c>
      <c r="F7" s="11">
        <f>[3]Outubro!$C$9</f>
        <v>29.8</v>
      </c>
      <c r="G7" s="11">
        <f>[3]Outubro!$C$10</f>
        <v>31.8</v>
      </c>
      <c r="H7" s="11">
        <f>[3]Outubro!$C$11</f>
        <v>23.9</v>
      </c>
      <c r="I7" s="11">
        <f>[3]Outubro!$C$12</f>
        <v>29.5</v>
      </c>
      <c r="J7" s="11">
        <f>[3]Outubro!$C$13</f>
        <v>29.3</v>
      </c>
      <c r="K7" s="11">
        <f>[3]Outubro!$C$14</f>
        <v>27.8</v>
      </c>
      <c r="L7" s="11">
        <f>[3]Outubro!$C$15</f>
        <v>26.8</v>
      </c>
      <c r="M7" s="11">
        <f>[3]Outubro!$C$16</f>
        <v>27.7</v>
      </c>
      <c r="N7" s="11">
        <f>[3]Outubro!$C$17</f>
        <v>27.4</v>
      </c>
      <c r="O7" s="11">
        <f>[3]Outubro!$C$18</f>
        <v>29.2</v>
      </c>
      <c r="P7" s="11">
        <f>[3]Outubro!$C$19</f>
        <v>23.6</v>
      </c>
      <c r="Q7" s="11">
        <f>[3]Outubro!$C$20</f>
        <v>29.9</v>
      </c>
      <c r="R7" s="11">
        <f>[3]Outubro!$C$21</f>
        <v>33.5</v>
      </c>
      <c r="S7" s="11">
        <f>[3]Outubro!$C$22</f>
        <v>28.3</v>
      </c>
      <c r="T7" s="11">
        <f>[3]Outubro!$C$23</f>
        <v>30.6</v>
      </c>
      <c r="U7" s="11">
        <f>[3]Outubro!$C$24</f>
        <v>30.9</v>
      </c>
      <c r="V7" s="11">
        <f>[3]Outubro!$C$25</f>
        <v>29.4</v>
      </c>
      <c r="W7" s="11">
        <f>[3]Outubro!$C$26</f>
        <v>29.7</v>
      </c>
      <c r="X7" s="11">
        <f>[3]Outubro!$C$27</f>
        <v>31.8</v>
      </c>
      <c r="Y7" s="11">
        <f>[3]Outubro!$C$28</f>
        <v>33.6</v>
      </c>
      <c r="Z7" s="11">
        <f>[3]Outubro!$C$29</f>
        <v>33.700000000000003</v>
      </c>
      <c r="AA7" s="11">
        <f>[3]Outubro!$C$30</f>
        <v>34.799999999999997</v>
      </c>
      <c r="AB7" s="11">
        <f>[3]Outubro!$C$31</f>
        <v>28.1</v>
      </c>
      <c r="AC7" s="11">
        <f>[3]Outubro!$C$32</f>
        <v>34.299999999999997</v>
      </c>
      <c r="AD7" s="11">
        <f>[3]Outubro!$C$33</f>
        <v>31.3</v>
      </c>
      <c r="AE7" s="11">
        <f>[3]Outubro!$C$34</f>
        <v>34.1</v>
      </c>
      <c r="AF7" s="11">
        <f>[3]Outubro!$C$35</f>
        <v>28.6</v>
      </c>
      <c r="AG7" s="116">
        <f t="shared" si="1"/>
        <v>34.799999999999997</v>
      </c>
      <c r="AH7" s="92">
        <f t="shared" si="2"/>
        <v>30.132258064516126</v>
      </c>
    </row>
    <row r="8" spans="1:36" x14ac:dyDescent="0.2">
      <c r="A8" s="57" t="s">
        <v>1</v>
      </c>
      <c r="B8" s="11">
        <f>[4]Outubro!$C$5</f>
        <v>31.4</v>
      </c>
      <c r="C8" s="11">
        <f>[4]Outubro!$C$6</f>
        <v>33.5</v>
      </c>
      <c r="D8" s="11">
        <f>[4]Outubro!$C$7</f>
        <v>32.299999999999997</v>
      </c>
      <c r="E8" s="11">
        <f>[4]Outubro!$C$8</f>
        <v>34.1</v>
      </c>
      <c r="F8" s="11">
        <f>[4]Outubro!$C$9</f>
        <v>33.700000000000003</v>
      </c>
      <c r="G8" s="11">
        <f>[4]Outubro!$C$10</f>
        <v>34.4</v>
      </c>
      <c r="H8" s="11">
        <f>[4]Outubro!$C$11</f>
        <v>25.9</v>
      </c>
      <c r="I8" s="11">
        <f>[4]Outubro!$C$12</f>
        <v>31.2</v>
      </c>
      <c r="J8" s="11">
        <f>[4]Outubro!$C$13</f>
        <v>30.9</v>
      </c>
      <c r="K8" s="11">
        <f>[4]Outubro!$C$14</f>
        <v>28.4</v>
      </c>
      <c r="L8" s="11">
        <f>[4]Outubro!$C$15</f>
        <v>27.1</v>
      </c>
      <c r="M8" s="11">
        <f>[4]Outubro!$C$16</f>
        <v>26.4</v>
      </c>
      <c r="N8" s="11">
        <f>[4]Outubro!$C$17</f>
        <v>31.4</v>
      </c>
      <c r="O8" s="11">
        <f>[4]Outubro!$C$18</f>
        <v>29</v>
      </c>
      <c r="P8" s="11">
        <f>[4]Outubro!$C$19</f>
        <v>26.1</v>
      </c>
      <c r="Q8" s="11">
        <f>[4]Outubro!$C$20</f>
        <v>34.1</v>
      </c>
      <c r="R8" s="11">
        <f>[4]Outubro!$C$21</f>
        <v>35.5</v>
      </c>
      <c r="S8" s="11">
        <f>[4]Outubro!$C$22</f>
        <v>28.9</v>
      </c>
      <c r="T8" s="11">
        <f>[4]Outubro!$C$23</f>
        <v>33.1</v>
      </c>
      <c r="U8" s="11">
        <f>[4]Outubro!$C$24</f>
        <v>33.5</v>
      </c>
      <c r="V8" s="11">
        <f>[4]Outubro!$C$25</f>
        <v>30.7</v>
      </c>
      <c r="W8" s="11">
        <f>[4]Outubro!$C$26</f>
        <v>31.1</v>
      </c>
      <c r="X8" s="11">
        <f>[4]Outubro!$C$27</f>
        <v>32.9</v>
      </c>
      <c r="Y8" s="11">
        <f>[4]Outubro!$C$28</f>
        <v>34.4</v>
      </c>
      <c r="Z8" s="11">
        <f>[4]Outubro!$C$29</f>
        <v>36.1</v>
      </c>
      <c r="AA8" s="11">
        <f>[4]Outubro!$C$30</f>
        <v>35.700000000000003</v>
      </c>
      <c r="AB8" s="11">
        <f>[4]Outubro!$C$31</f>
        <v>29.9</v>
      </c>
      <c r="AC8" s="11">
        <f>[4]Outubro!$C$32</f>
        <v>34.5</v>
      </c>
      <c r="AD8" s="11">
        <f>[4]Outubro!$C$33</f>
        <v>33.299999999999997</v>
      </c>
      <c r="AE8" s="11">
        <f>[4]Outubro!$C$34</f>
        <v>33.6</v>
      </c>
      <c r="AF8" s="11">
        <f>[4]Outubro!$C$35</f>
        <v>30.7</v>
      </c>
      <c r="AG8" s="116">
        <f t="shared" si="1"/>
        <v>36.1</v>
      </c>
      <c r="AH8" s="92">
        <f t="shared" si="2"/>
        <v>31.735483870967744</v>
      </c>
    </row>
    <row r="9" spans="1:36" ht="13.5" customHeight="1" x14ac:dyDescent="0.2">
      <c r="A9" s="57" t="s">
        <v>149</v>
      </c>
      <c r="B9" s="11">
        <f>[5]Outubro!$C$5</f>
        <v>25.3</v>
      </c>
      <c r="C9" s="11">
        <f>[5]Outubro!$C$6</f>
        <v>27</v>
      </c>
      <c r="D9" s="11">
        <f>[5]Outubro!$C$7</f>
        <v>27</v>
      </c>
      <c r="E9" s="11">
        <f>[5]Outubro!$C$8</f>
        <v>30.8</v>
      </c>
      <c r="F9" s="11">
        <f>[5]Outubro!$C$9</f>
        <v>25.7</v>
      </c>
      <c r="G9" s="11">
        <f>[5]Outubro!$C$10</f>
        <v>25.5</v>
      </c>
      <c r="H9" s="11">
        <f>[5]Outubro!$C$11</f>
        <v>22.7</v>
      </c>
      <c r="I9" s="11">
        <f>[5]Outubro!$C$12</f>
        <v>29.8</v>
      </c>
      <c r="J9" s="11">
        <f>[5]Outubro!$C$13</f>
        <v>23.8</v>
      </c>
      <c r="K9" s="11">
        <f>[5]Outubro!$C$14</f>
        <v>18.2</v>
      </c>
      <c r="L9" s="11">
        <f>[5]Outubro!$C$15</f>
        <v>17.100000000000001</v>
      </c>
      <c r="M9" s="11">
        <f>[5]Outubro!$C$16</f>
        <v>21.5</v>
      </c>
      <c r="N9" s="11">
        <f>[5]Outubro!$C$17</f>
        <v>27.9</v>
      </c>
      <c r="O9" s="11">
        <f>[5]Outubro!$C$18</f>
        <v>25.9</v>
      </c>
      <c r="P9" s="11">
        <f>[5]Outubro!$C$19</f>
        <v>24.8</v>
      </c>
      <c r="Q9" s="11">
        <f>[5]Outubro!$C$20</f>
        <v>30.1</v>
      </c>
      <c r="R9" s="11">
        <f>[5]Outubro!$C$21</f>
        <v>30.4</v>
      </c>
      <c r="S9" s="11">
        <f>[5]Outubro!$C$22</f>
        <v>26.9</v>
      </c>
      <c r="T9" s="11">
        <f>[5]Outubro!$C$23</f>
        <v>30.8</v>
      </c>
      <c r="U9" s="11">
        <f>[5]Outubro!$C$24</f>
        <v>30.8</v>
      </c>
      <c r="V9" s="11" t="str">
        <f>[5]Outubro!$C$25</f>
        <v>*</v>
      </c>
      <c r="W9" s="11" t="str">
        <f>[5]Outubro!$C$26</f>
        <v>*</v>
      </c>
      <c r="X9" s="11" t="str">
        <f>[5]Outubro!$C$27</f>
        <v>*</v>
      </c>
      <c r="Y9" s="11" t="str">
        <f>[5]Outubro!$C$28</f>
        <v>*</v>
      </c>
      <c r="Z9" s="11" t="str">
        <f>[5]Outubro!$C$29</f>
        <v>*</v>
      </c>
      <c r="AA9" s="11" t="str">
        <f>[5]Outubro!$C$30</f>
        <v>*</v>
      </c>
      <c r="AB9" s="11" t="str">
        <f>[5]Outubro!$C$31</f>
        <v>*</v>
      </c>
      <c r="AC9" s="11" t="str">
        <f>[5]Outubro!$C$32</f>
        <v>*</v>
      </c>
      <c r="AD9" s="11" t="str">
        <f>[5]Outubro!$C$33</f>
        <v>*</v>
      </c>
      <c r="AE9" s="11" t="str">
        <f>[5]Outubro!$C$34</f>
        <v>*</v>
      </c>
      <c r="AF9" s="11" t="str">
        <f>[5]Outubro!$C$35</f>
        <v>*</v>
      </c>
      <c r="AG9" s="116">
        <f t="shared" si="1"/>
        <v>30.8</v>
      </c>
      <c r="AH9" s="92">
        <f t="shared" si="2"/>
        <v>26.099999999999994</v>
      </c>
    </row>
    <row r="10" spans="1:36" x14ac:dyDescent="0.2">
      <c r="A10" s="57" t="s">
        <v>95</v>
      </c>
      <c r="B10" s="11">
        <f>[6]Outubro!$C$5</f>
        <v>31</v>
      </c>
      <c r="C10" s="11">
        <f>[6]Outubro!$C$6</f>
        <v>32</v>
      </c>
      <c r="D10" s="11">
        <f>[6]Outubro!$C$7</f>
        <v>30.9</v>
      </c>
      <c r="E10" s="11">
        <f>[6]Outubro!$C$8</f>
        <v>32.6</v>
      </c>
      <c r="F10" s="11">
        <f>[6]Outubro!$C$9</f>
        <v>34</v>
      </c>
      <c r="G10" s="11">
        <f>[6]Outubro!$C$10</f>
        <v>33.1</v>
      </c>
      <c r="H10" s="11">
        <f>[6]Outubro!$C$11</f>
        <v>26.2</v>
      </c>
      <c r="I10" s="11">
        <f>[6]Outubro!$C$12</f>
        <v>30.9</v>
      </c>
      <c r="J10" s="11">
        <f>[6]Outubro!$C$13</f>
        <v>26.9</v>
      </c>
      <c r="K10" s="11">
        <f>[6]Outubro!$C$14</f>
        <v>28</v>
      </c>
      <c r="L10" s="11">
        <f>[6]Outubro!$C$15</f>
        <v>24.7</v>
      </c>
      <c r="M10" s="11">
        <f>[6]Outubro!$C$16</f>
        <v>25.7</v>
      </c>
      <c r="N10" s="11">
        <f>[6]Outubro!$C$17</f>
        <v>28.6</v>
      </c>
      <c r="O10" s="11">
        <f>[6]Outubro!$C$18</f>
        <v>30.2</v>
      </c>
      <c r="P10" s="11">
        <f>[6]Outubro!$C$19</f>
        <v>31.7</v>
      </c>
      <c r="Q10" s="11">
        <f>[6]Outubro!$C$20</f>
        <v>35</v>
      </c>
      <c r="R10" s="11">
        <f>[6]Outubro!$C$21</f>
        <v>35</v>
      </c>
      <c r="S10" s="11">
        <f>[6]Outubro!$C$22</f>
        <v>28.9</v>
      </c>
      <c r="T10" s="11">
        <f>[6]Outubro!$C$23</f>
        <v>30.8</v>
      </c>
      <c r="U10" s="11">
        <f>[6]Outubro!$C$24</f>
        <v>32.799999999999997</v>
      </c>
      <c r="V10" s="11">
        <f>[6]Outubro!$C$25</f>
        <v>27.2</v>
      </c>
      <c r="W10" s="11">
        <f>[6]Outubro!$C$26</f>
        <v>29.7</v>
      </c>
      <c r="X10" s="11">
        <f>[6]Outubro!$C$27</f>
        <v>31.3</v>
      </c>
      <c r="Y10" s="11">
        <f>[6]Outubro!$C$28</f>
        <v>34.1</v>
      </c>
      <c r="Z10" s="11">
        <f>[6]Outubro!$C$29</f>
        <v>35.1</v>
      </c>
      <c r="AA10" s="11">
        <f>[6]Outubro!$C$30</f>
        <v>34.700000000000003</v>
      </c>
      <c r="AB10" s="11">
        <f>[6]Outubro!$C$31</f>
        <v>27.3</v>
      </c>
      <c r="AC10" s="11">
        <f>[6]Outubro!$C$32</f>
        <v>33.200000000000003</v>
      </c>
      <c r="AD10" s="11">
        <f>[6]Outubro!$C$33</f>
        <v>32</v>
      </c>
      <c r="AE10" s="11">
        <f>[6]Outubro!$C$34</f>
        <v>31.7</v>
      </c>
      <c r="AF10" s="11">
        <f>[6]Outubro!$C$35</f>
        <v>29</v>
      </c>
      <c r="AG10" s="116">
        <f t="shared" si="1"/>
        <v>35.1</v>
      </c>
      <c r="AH10" s="92">
        <f t="shared" si="2"/>
        <v>30.783870967741937</v>
      </c>
    </row>
    <row r="11" spans="1:36" x14ac:dyDescent="0.2">
      <c r="A11" s="57" t="s">
        <v>51</v>
      </c>
      <c r="B11" s="11">
        <f>[7]Outubro!$C$5</f>
        <v>29.2</v>
      </c>
      <c r="C11" s="11">
        <f>[7]Outubro!$C$6</f>
        <v>31.1</v>
      </c>
      <c r="D11" s="11">
        <f>[7]Outubro!$C$7</f>
        <v>31</v>
      </c>
      <c r="E11" s="11">
        <f>[7]Outubro!$C$8</f>
        <v>31.1</v>
      </c>
      <c r="F11" s="11">
        <f>[7]Outubro!$C$9</f>
        <v>33.1</v>
      </c>
      <c r="G11" s="11">
        <f>[7]Outubro!$C$10</f>
        <v>33.700000000000003</v>
      </c>
      <c r="H11" s="11">
        <f>[7]Outubro!$C$11</f>
        <v>23.5</v>
      </c>
      <c r="I11" s="11">
        <f>[7]Outubro!$C$12</f>
        <v>28.8</v>
      </c>
      <c r="J11" s="11">
        <f>[7]Outubro!$C$13</f>
        <v>28.6</v>
      </c>
      <c r="K11" s="11">
        <f>[7]Outubro!$C$14</f>
        <v>28.6</v>
      </c>
      <c r="L11" s="11">
        <f>[7]Outubro!$C$15</f>
        <v>31.8</v>
      </c>
      <c r="M11" s="11">
        <f>[7]Outubro!$C$16</f>
        <v>27.3</v>
      </c>
      <c r="N11" s="11">
        <f>[7]Outubro!$C$17</f>
        <v>26.8</v>
      </c>
      <c r="O11" s="11">
        <f>[7]Outubro!$C$18</f>
        <v>25.1</v>
      </c>
      <c r="P11" s="11">
        <f>[7]Outubro!$C$19</f>
        <v>25.8</v>
      </c>
      <c r="Q11" s="11">
        <f>[7]Outubro!$C$20</f>
        <v>31.1</v>
      </c>
      <c r="R11" s="11">
        <f>[7]Outubro!$C$21</f>
        <v>32.700000000000003</v>
      </c>
      <c r="S11" s="11">
        <f>[7]Outubro!$C$22</f>
        <v>28.2</v>
      </c>
      <c r="T11" s="11">
        <f>[7]Outubro!$C$23</f>
        <v>30</v>
      </c>
      <c r="U11" s="11">
        <f>[7]Outubro!$C$24</f>
        <v>28.6</v>
      </c>
      <c r="V11" s="11">
        <f>[7]Outubro!$C$25</f>
        <v>30.9</v>
      </c>
      <c r="W11" s="11">
        <f>[7]Outubro!$C$26</f>
        <v>30.3</v>
      </c>
      <c r="X11" s="11">
        <f>[7]Outubro!$C$27</f>
        <v>30.8</v>
      </c>
      <c r="Y11" s="11">
        <f>[7]Outubro!$C$28</f>
        <v>31.9</v>
      </c>
      <c r="Z11" s="11">
        <f>[7]Outubro!$C$29</f>
        <v>32.299999999999997</v>
      </c>
      <c r="AA11" s="11">
        <f>[7]Outubro!$C$30</f>
        <v>33.200000000000003</v>
      </c>
      <c r="AB11" s="11">
        <f>[7]Outubro!$C$31</f>
        <v>28.5</v>
      </c>
      <c r="AC11" s="11">
        <f>[7]Outubro!$C$32</f>
        <v>33.4</v>
      </c>
      <c r="AD11" s="11">
        <f>[7]Outubro!$C$33</f>
        <v>34.200000000000003</v>
      </c>
      <c r="AE11" s="11">
        <f>[7]Outubro!$C$34</f>
        <v>34.1</v>
      </c>
      <c r="AF11" s="11">
        <f>[7]Outubro!$C$35</f>
        <v>29.4</v>
      </c>
      <c r="AG11" s="116">
        <f t="shared" si="1"/>
        <v>34.200000000000003</v>
      </c>
      <c r="AH11" s="92">
        <f t="shared" si="2"/>
        <v>30.164516129032258</v>
      </c>
    </row>
    <row r="12" spans="1:36" ht="13.5" hidden="1" customHeight="1" x14ac:dyDescent="0.2">
      <c r="A12" s="58" t="s">
        <v>98</v>
      </c>
      <c r="B12" s="11" t="str">
        <f>[8]Outubro!$C$5</f>
        <v>*</v>
      </c>
      <c r="C12" s="11" t="str">
        <f>[8]Outubro!$C$6</f>
        <v>*</v>
      </c>
      <c r="D12" s="11" t="str">
        <f>[8]Outubro!$C$7</f>
        <v>*</v>
      </c>
      <c r="E12" s="11" t="str">
        <f>[8]Outubro!$C$8</f>
        <v>*</v>
      </c>
      <c r="F12" s="11" t="str">
        <f>[8]Outubro!$C$9</f>
        <v>*</v>
      </c>
      <c r="G12" s="11" t="str">
        <f>[8]Outubro!$C$10</f>
        <v>*</v>
      </c>
      <c r="H12" s="11" t="str">
        <f>[8]Outubro!$C$11</f>
        <v>*</v>
      </c>
      <c r="I12" s="11" t="str">
        <f>[8]Outubro!$C$12</f>
        <v>*</v>
      </c>
      <c r="J12" s="11" t="str">
        <f>[8]Outubro!$C$13</f>
        <v>*</v>
      </c>
      <c r="K12" s="11" t="str">
        <f>[8]Outubro!$C$14</f>
        <v>*</v>
      </c>
      <c r="L12" s="11" t="str">
        <f>[8]Outubro!$C$15</f>
        <v>*</v>
      </c>
      <c r="M12" s="11" t="str">
        <f>[8]Outubro!$C$16</f>
        <v>*</v>
      </c>
      <c r="N12" s="11" t="str">
        <f>[8]Outubro!$C$17</f>
        <v>*</v>
      </c>
      <c r="O12" s="11" t="str">
        <f>[8]Outubro!$C$18</f>
        <v>*</v>
      </c>
      <c r="P12" s="11" t="str">
        <f>[8]Outubro!$C$19</f>
        <v>*</v>
      </c>
      <c r="Q12" s="11" t="str">
        <f>[8]Outubro!$C$20</f>
        <v>*</v>
      </c>
      <c r="R12" s="11" t="str">
        <f>[8]Outubro!$C$21</f>
        <v>*</v>
      </c>
      <c r="S12" s="11" t="str">
        <f>[8]Outubro!$C$22</f>
        <v>*</v>
      </c>
      <c r="T12" s="11" t="str">
        <f>[8]Outubro!$C$23</f>
        <v>*</v>
      </c>
      <c r="U12" s="11" t="str">
        <f>[8]Outubro!$C$24</f>
        <v>*</v>
      </c>
      <c r="V12" s="11" t="str">
        <f>[8]Outubro!$C$25</f>
        <v>*</v>
      </c>
      <c r="W12" s="11" t="str">
        <f>[8]Outubro!$C$26</f>
        <v>*</v>
      </c>
      <c r="X12" s="11" t="str">
        <f>[8]Outubro!$C$27</f>
        <v>*</v>
      </c>
      <c r="Y12" s="11" t="str">
        <f>[8]Outubro!$C$28</f>
        <v>*</v>
      </c>
      <c r="Z12" s="11" t="str">
        <f>[8]Outubro!$C$29</f>
        <v>*</v>
      </c>
      <c r="AA12" s="11" t="str">
        <f>[8]Outubro!$C$30</f>
        <v>*</v>
      </c>
      <c r="AB12" s="11" t="str">
        <f>[8]Outubro!$C$31</f>
        <v>*</v>
      </c>
      <c r="AC12" s="11" t="str">
        <f>[8]Outubro!$C$32</f>
        <v>*</v>
      </c>
      <c r="AD12" s="11" t="str">
        <f>[8]Outubro!$C$33</f>
        <v>*</v>
      </c>
      <c r="AE12" s="11" t="str">
        <f>[8]Outubro!$C$34</f>
        <v>*</v>
      </c>
      <c r="AF12" s="11" t="str">
        <f>[8]Outubro!$C$35</f>
        <v>*</v>
      </c>
      <c r="AG12" s="116">
        <f t="shared" si="1"/>
        <v>0</v>
      </c>
      <c r="AH12" s="92" t="e">
        <f t="shared" si="2"/>
        <v>#DIV/0!</v>
      </c>
    </row>
    <row r="13" spans="1:36" x14ac:dyDescent="0.2">
      <c r="A13" s="57" t="s">
        <v>104</v>
      </c>
      <c r="B13" s="11">
        <f>[9]Outubro!$C$5</f>
        <v>27.4</v>
      </c>
      <c r="C13" s="11">
        <f>[9]Outubro!$C$6</f>
        <v>29.6</v>
      </c>
      <c r="D13" s="11">
        <f>[9]Outubro!$C$7</f>
        <v>30.6</v>
      </c>
      <c r="E13" s="11">
        <f>[9]Outubro!$C$8</f>
        <v>33.299999999999997</v>
      </c>
      <c r="F13" s="11">
        <f>[9]Outubro!$C$9</f>
        <v>26.5</v>
      </c>
      <c r="G13" s="11">
        <f>[9]Outubro!$C$10</f>
        <v>26.9</v>
      </c>
      <c r="H13" s="11">
        <f>[9]Outubro!$C$11</f>
        <v>24.2</v>
      </c>
      <c r="I13" s="11">
        <f>[9]Outubro!$C$12</f>
        <v>29.4</v>
      </c>
      <c r="J13" s="11">
        <f>[9]Outubro!$C$13</f>
        <v>25.2</v>
      </c>
      <c r="K13" s="11">
        <f>[9]Outubro!$C$14</f>
        <v>26.6</v>
      </c>
      <c r="L13" s="11">
        <f>[9]Outubro!$C$15</f>
        <v>25.1</v>
      </c>
      <c r="M13" s="11">
        <f>[9]Outubro!$C$16</f>
        <v>25.1</v>
      </c>
      <c r="N13" s="11">
        <f>[9]Outubro!$C$17</f>
        <v>30</v>
      </c>
      <c r="O13" s="11">
        <f>[9]Outubro!$C$18</f>
        <v>26.4</v>
      </c>
      <c r="P13" s="11">
        <f>[9]Outubro!$C$19</f>
        <v>25.9</v>
      </c>
      <c r="Q13" s="11">
        <f>[9]Outubro!$C$20</f>
        <v>30</v>
      </c>
      <c r="R13" s="11">
        <f>[9]Outubro!$C$21</f>
        <v>31.5</v>
      </c>
      <c r="S13" s="11">
        <f>[9]Outubro!$C$22</f>
        <v>26.7</v>
      </c>
      <c r="T13" s="11">
        <f>[9]Outubro!$C$23</f>
        <v>31.3</v>
      </c>
      <c r="U13" s="11">
        <f>[9]Outubro!$C$24</f>
        <v>27.9</v>
      </c>
      <c r="V13" s="11">
        <f>[9]Outubro!$C$25</f>
        <v>28.6</v>
      </c>
      <c r="W13" s="11">
        <f>[9]Outubro!$C$26</f>
        <v>29.9</v>
      </c>
      <c r="X13" s="11">
        <f>[9]Outubro!$C$27</f>
        <v>31.9</v>
      </c>
      <c r="Y13" s="11">
        <f>[9]Outubro!$C$28</f>
        <v>33.9</v>
      </c>
      <c r="Z13" s="11">
        <f>[9]Outubro!$C$29</f>
        <v>33.9</v>
      </c>
      <c r="AA13" s="11">
        <f>[9]Outubro!$C$30</f>
        <v>35.4</v>
      </c>
      <c r="AB13" s="11">
        <f>[9]Outubro!$C$31</f>
        <v>29.5</v>
      </c>
      <c r="AC13" s="11">
        <f>[9]Outubro!$C$32</f>
        <v>34</v>
      </c>
      <c r="AD13" s="11">
        <f>[9]Outubro!$C$33</f>
        <v>28.5</v>
      </c>
      <c r="AE13" s="11">
        <f>[9]Outubro!$C$34</f>
        <v>34.200000000000003</v>
      </c>
      <c r="AF13" s="11">
        <f>[9]Outubro!$C$35</f>
        <v>28.9</v>
      </c>
      <c r="AG13" s="116">
        <f t="shared" si="1"/>
        <v>35.4</v>
      </c>
      <c r="AH13" s="92">
        <f t="shared" si="2"/>
        <v>29.299999999999994</v>
      </c>
    </row>
    <row r="14" spans="1:36" x14ac:dyDescent="0.2">
      <c r="A14" s="57" t="s">
        <v>150</v>
      </c>
      <c r="B14" s="11">
        <f>[10]Outubro!$C$5</f>
        <v>31.1</v>
      </c>
      <c r="C14" s="11">
        <f>[10]Outubro!$C$6</f>
        <v>34.1</v>
      </c>
      <c r="D14" s="11">
        <f>[10]Outubro!$C$7</f>
        <v>32.700000000000003</v>
      </c>
      <c r="E14" s="11">
        <f>[10]Outubro!$C$8</f>
        <v>33.700000000000003</v>
      </c>
      <c r="F14" s="11">
        <f>[10]Outubro!$C$9</f>
        <v>35.1</v>
      </c>
      <c r="G14" s="11">
        <f>[10]Outubro!$C$10</f>
        <v>34.200000000000003</v>
      </c>
      <c r="H14" s="11">
        <f>[10]Outubro!$C$11</f>
        <v>26.8</v>
      </c>
      <c r="I14" s="11">
        <f>[10]Outubro!$C$12</f>
        <v>31.2</v>
      </c>
      <c r="J14" s="11">
        <f>[10]Outubro!$C$13</f>
        <v>24</v>
      </c>
      <c r="K14" s="11">
        <f>[10]Outubro!$C$14</f>
        <v>28.8</v>
      </c>
      <c r="L14" s="11">
        <f>[10]Outubro!$C$15</f>
        <v>26.3</v>
      </c>
      <c r="M14" s="11">
        <f>[10]Outubro!$C$16</f>
        <v>23.5</v>
      </c>
      <c r="N14" s="11">
        <f>[10]Outubro!$C$17</f>
        <v>29</v>
      </c>
      <c r="O14" s="11">
        <f>[10]Outubro!$C$18</f>
        <v>31.1</v>
      </c>
      <c r="P14" s="11">
        <f>[10]Outubro!$C$19</f>
        <v>32.1</v>
      </c>
      <c r="Q14" s="11">
        <f>[10]Outubro!$C$20</f>
        <v>35.5</v>
      </c>
      <c r="R14" s="11">
        <f>[10]Outubro!$C$21</f>
        <v>35.700000000000003</v>
      </c>
      <c r="S14" s="11">
        <f>[10]Outubro!$C$22</f>
        <v>26.8</v>
      </c>
      <c r="T14" s="11">
        <f>[10]Outubro!$C$23</f>
        <v>32</v>
      </c>
      <c r="U14" s="11">
        <f>[10]Outubro!$C$24</f>
        <v>34</v>
      </c>
      <c r="V14" s="11">
        <f>[10]Outubro!$C$25</f>
        <v>28</v>
      </c>
      <c r="W14" s="11">
        <f>[10]Outubro!$C$26</f>
        <v>30.5</v>
      </c>
      <c r="X14" s="11">
        <f>[10]Outubro!$C$27</f>
        <v>31.6</v>
      </c>
      <c r="Y14" s="11">
        <f>[10]Outubro!$C$28</f>
        <v>34.200000000000003</v>
      </c>
      <c r="Z14" s="11">
        <f>[10]Outubro!$C$29</f>
        <v>35.200000000000003</v>
      </c>
      <c r="AA14" s="11">
        <f>[10]Outubro!$C$30</f>
        <v>35.299999999999997</v>
      </c>
      <c r="AB14" s="11">
        <f>[10]Outubro!$C$31</f>
        <v>28.3</v>
      </c>
      <c r="AC14" s="11">
        <f>[10]Outubro!$C$32</f>
        <v>34.299999999999997</v>
      </c>
      <c r="AD14" s="11">
        <f>[10]Outubro!$C$33</f>
        <v>32.299999999999997</v>
      </c>
      <c r="AE14" s="11">
        <f>[10]Outubro!$C$34</f>
        <v>32.200000000000003</v>
      </c>
      <c r="AF14" s="11">
        <f>[10]Outubro!$C$35</f>
        <v>32.200000000000003</v>
      </c>
      <c r="AG14" s="116">
        <f t="shared" si="1"/>
        <v>35.700000000000003</v>
      </c>
      <c r="AH14" s="92">
        <f t="shared" si="2"/>
        <v>31.348387096774196</v>
      </c>
      <c r="AJ14" s="12" t="s">
        <v>34</v>
      </c>
    </row>
    <row r="15" spans="1:36" x14ac:dyDescent="0.2">
      <c r="A15" s="57" t="s">
        <v>2</v>
      </c>
      <c r="B15" s="11">
        <f>[11]Outubro!$C$5</f>
        <v>30.7</v>
      </c>
      <c r="C15" s="11">
        <f>[11]Outubro!$C$6</f>
        <v>31.4</v>
      </c>
      <c r="D15" s="11">
        <f>[11]Outubro!$C$7</f>
        <v>30.1</v>
      </c>
      <c r="E15" s="11">
        <f>[11]Outubro!$C$8</f>
        <v>32.200000000000003</v>
      </c>
      <c r="F15" s="11">
        <f>[11]Outubro!$C$9</f>
        <v>32.9</v>
      </c>
      <c r="G15" s="11">
        <f>[11]Outubro!$C$10</f>
        <v>32.4</v>
      </c>
      <c r="H15" s="11">
        <f>[11]Outubro!$C$11</f>
        <v>24.9</v>
      </c>
      <c r="I15" s="11">
        <f>[11]Outubro!$C$12</f>
        <v>30.4</v>
      </c>
      <c r="J15" s="11">
        <f>[11]Outubro!$C$13</f>
        <v>28.7</v>
      </c>
      <c r="K15" s="11">
        <f>[11]Outubro!$C$14</f>
        <v>27.1</v>
      </c>
      <c r="L15" s="11">
        <f>[11]Outubro!$C$15</f>
        <v>25.8</v>
      </c>
      <c r="M15" s="11">
        <f>[11]Outubro!$C$16</f>
        <v>25.7</v>
      </c>
      <c r="N15" s="11">
        <f>[11]Outubro!$C$17</f>
        <v>28.8</v>
      </c>
      <c r="O15" s="11">
        <f>[11]Outubro!$C$18</f>
        <v>30.1</v>
      </c>
      <c r="P15" s="11">
        <f>[11]Outubro!$C$19</f>
        <v>27</v>
      </c>
      <c r="Q15" s="11">
        <f>[11]Outubro!$C$20</f>
        <v>33.799999999999997</v>
      </c>
      <c r="R15" s="11">
        <f>[11]Outubro!$C$21</f>
        <v>34.6</v>
      </c>
      <c r="S15" s="11">
        <f>[11]Outubro!$C$22</f>
        <v>25.4</v>
      </c>
      <c r="T15" s="11">
        <f>[11]Outubro!$C$23</f>
        <v>31.3</v>
      </c>
      <c r="U15" s="11">
        <f>[11]Outubro!$C$24</f>
        <v>32.200000000000003</v>
      </c>
      <c r="V15" s="11">
        <f>[11]Outubro!$C$25</f>
        <v>28.7</v>
      </c>
      <c r="W15" s="11">
        <f>[11]Outubro!$C$26</f>
        <v>29.9</v>
      </c>
      <c r="X15" s="11">
        <f>[11]Outubro!$C$27</f>
        <v>31.3</v>
      </c>
      <c r="Y15" s="11">
        <f>[11]Outubro!$C$28</f>
        <v>33.1</v>
      </c>
      <c r="Z15" s="11">
        <f>[11]Outubro!$C$29</f>
        <v>34.1</v>
      </c>
      <c r="AA15" s="11">
        <f>[11]Outubro!$C$30</f>
        <v>34</v>
      </c>
      <c r="AB15" s="11">
        <f>[11]Outubro!$C$31</f>
        <v>28.7</v>
      </c>
      <c r="AC15" s="11">
        <f>[11]Outubro!$C$32</f>
        <v>32.700000000000003</v>
      </c>
      <c r="AD15" s="11">
        <f>[11]Outubro!$C$33</f>
        <v>31.3</v>
      </c>
      <c r="AE15" s="11">
        <f>[11]Outubro!$C$34</f>
        <v>31.3</v>
      </c>
      <c r="AF15" s="11">
        <f>[11]Outubro!$C$35</f>
        <v>27.6</v>
      </c>
      <c r="AG15" s="116">
        <f t="shared" si="1"/>
        <v>34.6</v>
      </c>
      <c r="AH15" s="92">
        <f t="shared" si="2"/>
        <v>30.264516129032263</v>
      </c>
      <c r="AJ15" s="12" t="s">
        <v>34</v>
      </c>
    </row>
    <row r="16" spans="1:36" x14ac:dyDescent="0.2">
      <c r="A16" s="57" t="s">
        <v>3</v>
      </c>
      <c r="B16" s="11">
        <f>[12]Outubro!$C$5</f>
        <v>33.6</v>
      </c>
      <c r="C16" s="11">
        <f>[12]Outubro!$C$6</f>
        <v>34.700000000000003</v>
      </c>
      <c r="D16" s="11">
        <f>[12]Outubro!$C$7</f>
        <v>35.700000000000003</v>
      </c>
      <c r="E16" s="11">
        <f>[12]Outubro!$C$8</f>
        <v>34.4</v>
      </c>
      <c r="F16" s="11">
        <f>[12]Outubro!$C$9</f>
        <v>34.4</v>
      </c>
      <c r="G16" s="11">
        <f>[12]Outubro!$C$10</f>
        <v>34.6</v>
      </c>
      <c r="H16" s="11">
        <f>[12]Outubro!$C$11</f>
        <v>27.6</v>
      </c>
      <c r="I16" s="11">
        <f>[12]Outubro!$C$12</f>
        <v>29.5</v>
      </c>
      <c r="J16" s="11">
        <f>[12]Outubro!$C$13</f>
        <v>24.3</v>
      </c>
      <c r="K16" s="11">
        <f>[12]Outubro!$C$14</f>
        <v>23.6</v>
      </c>
      <c r="L16" s="11">
        <f>[12]Outubro!$C$15</f>
        <v>31.8</v>
      </c>
      <c r="M16" s="11">
        <f>[12]Outubro!$C$16</f>
        <v>24.4</v>
      </c>
      <c r="N16" s="11">
        <f>[12]Outubro!$C$17</f>
        <v>32.799999999999997</v>
      </c>
      <c r="O16" s="11">
        <f>[12]Outubro!$C$18</f>
        <v>34.700000000000003</v>
      </c>
      <c r="P16" s="11">
        <f>[12]Outubro!$C$19</f>
        <v>34</v>
      </c>
      <c r="Q16" s="11">
        <f>[12]Outubro!$C$20</f>
        <v>35.700000000000003</v>
      </c>
      <c r="R16" s="11">
        <f>[12]Outubro!$C$21</f>
        <v>35.700000000000003</v>
      </c>
      <c r="S16" s="11">
        <f>[12]Outubro!$C$22</f>
        <v>32.5</v>
      </c>
      <c r="T16" s="11">
        <f>[12]Outubro!$C$23</f>
        <v>34.299999999999997</v>
      </c>
      <c r="U16" s="11">
        <f>[12]Outubro!$C$24</f>
        <v>34.299999999999997</v>
      </c>
      <c r="V16" s="11" t="str">
        <f>[12]Outubro!$C$25</f>
        <v>*</v>
      </c>
      <c r="W16" s="11" t="str">
        <f>[12]Outubro!$C$26</f>
        <v>*</v>
      </c>
      <c r="X16" s="11" t="str">
        <f>[12]Outubro!$C$27</f>
        <v>*</v>
      </c>
      <c r="Y16" s="11" t="str">
        <f>[12]Outubro!$C$28</f>
        <v>*</v>
      </c>
      <c r="Z16" s="11" t="str">
        <f>[12]Outubro!$C$29</f>
        <v>*</v>
      </c>
      <c r="AA16" s="11">
        <f>[12]Outubro!$C$30</f>
        <v>35.200000000000003</v>
      </c>
      <c r="AB16" s="11">
        <f>[12]Outubro!$C$31</f>
        <v>33.299999999999997</v>
      </c>
      <c r="AC16" s="11">
        <f>[12]Outubro!$C$32</f>
        <v>32.299999999999997</v>
      </c>
      <c r="AD16" s="11">
        <f>[12]Outubro!$C$33</f>
        <v>31.7</v>
      </c>
      <c r="AE16" s="11">
        <f>[12]Outubro!$C$34</f>
        <v>31.8</v>
      </c>
      <c r="AF16" s="11">
        <f>[12]Outubro!$C$35</f>
        <v>33.700000000000003</v>
      </c>
      <c r="AG16" s="116">
        <f t="shared" si="1"/>
        <v>35.700000000000003</v>
      </c>
      <c r="AH16" s="92">
        <f t="shared" si="2"/>
        <v>32.330769230769228</v>
      </c>
      <c r="AI16" s="12" t="s">
        <v>34</v>
      </c>
      <c r="AJ16" s="12" t="s">
        <v>34</v>
      </c>
    </row>
    <row r="17" spans="1:39" x14ac:dyDescent="0.2">
      <c r="A17" s="57" t="s">
        <v>4</v>
      </c>
      <c r="B17" s="11">
        <f>[13]Outubro!$C$5</f>
        <v>31</v>
      </c>
      <c r="C17" s="11">
        <f>[13]Outubro!$C$6</f>
        <v>33.4</v>
      </c>
      <c r="D17" s="11">
        <f>[13]Outubro!$C$7</f>
        <v>34.299999999999997</v>
      </c>
      <c r="E17" s="11">
        <f>[13]Outubro!$C$8</f>
        <v>32.4</v>
      </c>
      <c r="F17" s="11">
        <f>[13]Outubro!$C$9</f>
        <v>33</v>
      </c>
      <c r="G17" s="11">
        <f>[13]Outubro!$C$10</f>
        <v>32.200000000000003</v>
      </c>
      <c r="H17" s="11">
        <f>[13]Outubro!$C$11</f>
        <v>24.4</v>
      </c>
      <c r="I17" s="11">
        <f>[13]Outubro!$C$12</f>
        <v>27</v>
      </c>
      <c r="J17" s="11">
        <f>[13]Outubro!$C$13</f>
        <v>22.3</v>
      </c>
      <c r="K17" s="11">
        <f>[13]Outubro!$C$14</f>
        <v>23.8</v>
      </c>
      <c r="L17" s="11">
        <f>[13]Outubro!$C$15</f>
        <v>29.4</v>
      </c>
      <c r="M17" s="11">
        <f>[13]Outubro!$C$16</f>
        <v>23.8</v>
      </c>
      <c r="N17" s="11">
        <f>[13]Outubro!$C$17</f>
        <v>29.9</v>
      </c>
      <c r="O17" s="11">
        <f>[13]Outubro!$C$18</f>
        <v>32.9</v>
      </c>
      <c r="P17" s="11">
        <f>[13]Outubro!$C$19</f>
        <v>32.799999999999997</v>
      </c>
      <c r="Q17" s="11">
        <f>[13]Outubro!$C$20</f>
        <v>33.4</v>
      </c>
      <c r="R17" s="11">
        <f>[13]Outubro!$C$21</f>
        <v>33.5</v>
      </c>
      <c r="S17" s="11">
        <f>[13]Outubro!$C$22</f>
        <v>27.7</v>
      </c>
      <c r="T17" s="11">
        <f>[13]Outubro!$C$23</f>
        <v>33.799999999999997</v>
      </c>
      <c r="U17" s="11">
        <f>[13]Outubro!$C$24</f>
        <v>33.6</v>
      </c>
      <c r="V17" s="11">
        <f>[13]Outubro!$C$25</f>
        <v>26.2</v>
      </c>
      <c r="W17" s="11">
        <f>[13]Outubro!$C$26</f>
        <v>27.9</v>
      </c>
      <c r="X17" s="11">
        <f>[13]Outubro!$C$27</f>
        <v>30.2</v>
      </c>
      <c r="Y17" s="11">
        <f>[13]Outubro!$C$28</f>
        <v>31.9</v>
      </c>
      <c r="Z17" s="11">
        <f>[13]Outubro!$C$29</f>
        <v>32.299999999999997</v>
      </c>
      <c r="AA17" s="11">
        <f>[13]Outubro!$C$30</f>
        <v>33.4</v>
      </c>
      <c r="AB17" s="11">
        <f>[13]Outubro!$C$31</f>
        <v>31.9</v>
      </c>
      <c r="AC17" s="11">
        <f>[13]Outubro!$C$32</f>
        <v>31.5</v>
      </c>
      <c r="AD17" s="11">
        <f>[13]Outubro!$C$33</f>
        <v>31.8</v>
      </c>
      <c r="AE17" s="11">
        <f>[13]Outubro!$C$34</f>
        <v>31.2</v>
      </c>
      <c r="AF17" s="11">
        <f>[13]Outubro!$C$35</f>
        <v>32</v>
      </c>
      <c r="AG17" s="116">
        <f t="shared" si="1"/>
        <v>34.299999999999997</v>
      </c>
      <c r="AH17" s="92">
        <f t="shared" si="2"/>
        <v>30.480645161290319</v>
      </c>
    </row>
    <row r="18" spans="1:39" x14ac:dyDescent="0.2">
      <c r="A18" s="57" t="s">
        <v>5</v>
      </c>
      <c r="B18" s="11">
        <f>[14]Outubro!$C$5</f>
        <v>31.7</v>
      </c>
      <c r="C18" s="11">
        <f>[14]Outubro!$C$6</f>
        <v>35</v>
      </c>
      <c r="D18" s="11">
        <f>[14]Outubro!$C$7</f>
        <v>34.4</v>
      </c>
      <c r="E18" s="11">
        <f>[14]Outubro!$C$8</f>
        <v>34.700000000000003</v>
      </c>
      <c r="F18" s="11">
        <f>[14]Outubro!$C$9</f>
        <v>37.799999999999997</v>
      </c>
      <c r="G18" s="11">
        <f>[14]Outubro!$C$10</f>
        <v>35.200000000000003</v>
      </c>
      <c r="H18" s="11">
        <f>[14]Outubro!$C$11</f>
        <v>27.6</v>
      </c>
      <c r="I18" s="11">
        <f>[14]Outubro!$C$12</f>
        <v>33.1</v>
      </c>
      <c r="J18" s="11">
        <f>[14]Outubro!$C$13</f>
        <v>32.9</v>
      </c>
      <c r="K18" s="11">
        <f>[14]Outubro!$C$14</f>
        <v>25</v>
      </c>
      <c r="L18" s="11">
        <f>[14]Outubro!$C$15</f>
        <v>27.7</v>
      </c>
      <c r="M18" s="11">
        <f>[14]Outubro!$C$16</f>
        <v>22.5</v>
      </c>
      <c r="N18" s="11">
        <f>[14]Outubro!$C$17</f>
        <v>24.6</v>
      </c>
      <c r="O18" s="11">
        <f>[14]Outubro!$C$18</f>
        <v>30.9</v>
      </c>
      <c r="P18" s="11">
        <f>[14]Outubro!$C$19</f>
        <v>32.299999999999997</v>
      </c>
      <c r="Q18" s="11">
        <f>[14]Outubro!$C$20</f>
        <v>35.1</v>
      </c>
      <c r="R18" s="11">
        <f>[14]Outubro!$C$21</f>
        <v>36</v>
      </c>
      <c r="S18" s="11">
        <f>[14]Outubro!$C$22</f>
        <v>32.299999999999997</v>
      </c>
      <c r="T18" s="11">
        <f>[14]Outubro!$C$23</f>
        <v>32.9</v>
      </c>
      <c r="U18" s="11">
        <f>[14]Outubro!$C$24</f>
        <v>35.799999999999997</v>
      </c>
      <c r="V18" s="11">
        <f>[14]Outubro!$C$25</f>
        <v>29.2</v>
      </c>
      <c r="W18" s="11">
        <f>[14]Outubro!$C$26</f>
        <v>32.700000000000003</v>
      </c>
      <c r="X18" s="11">
        <f>[14]Outubro!$C$27</f>
        <v>32.6</v>
      </c>
      <c r="Y18" s="11">
        <f>[14]Outubro!$C$28</f>
        <v>35.5</v>
      </c>
      <c r="Z18" s="11">
        <f>[14]Outubro!$C$29</f>
        <v>37.200000000000003</v>
      </c>
      <c r="AA18" s="11">
        <f>[14]Outubro!$C$30</f>
        <v>38</v>
      </c>
      <c r="AB18" s="11">
        <f>[14]Outubro!$C$31</f>
        <v>31.3</v>
      </c>
      <c r="AC18" s="11">
        <f>[14]Outubro!$C$32</f>
        <v>37.299999999999997</v>
      </c>
      <c r="AD18" s="11">
        <f>[14]Outubro!$C$33</f>
        <v>37</v>
      </c>
      <c r="AE18" s="11">
        <f>[14]Outubro!$C$34</f>
        <v>37.4</v>
      </c>
      <c r="AF18" s="11">
        <f>[14]Outubro!$C$35</f>
        <v>29.9</v>
      </c>
      <c r="AG18" s="116">
        <f t="shared" si="1"/>
        <v>38</v>
      </c>
      <c r="AH18" s="92">
        <f t="shared" si="2"/>
        <v>32.761290322580642</v>
      </c>
      <c r="AI18" s="12" t="s">
        <v>34</v>
      </c>
      <c r="AJ18" t="s">
        <v>34</v>
      </c>
      <c r="AL18" t="s">
        <v>34</v>
      </c>
    </row>
    <row r="19" spans="1:39" x14ac:dyDescent="0.2">
      <c r="A19" s="57" t="s">
        <v>32</v>
      </c>
      <c r="B19" s="11">
        <f>[15]Outubro!$C$5</f>
        <v>33.6</v>
      </c>
      <c r="C19" s="11">
        <f>[15]Outubro!$C$6</f>
        <v>33.799999999999997</v>
      </c>
      <c r="D19" s="11">
        <f>[15]Outubro!$C$7</f>
        <v>33.6</v>
      </c>
      <c r="E19" s="11">
        <f>[15]Outubro!$C$8</f>
        <v>33.6</v>
      </c>
      <c r="F19" s="11">
        <f>[15]Outubro!$C$9</f>
        <v>33.700000000000003</v>
      </c>
      <c r="G19" s="11">
        <f>[15]Outubro!$C$10</f>
        <v>32.299999999999997</v>
      </c>
      <c r="H19" s="11">
        <f>[15]Outubro!$C$11</f>
        <v>25.3</v>
      </c>
      <c r="I19" s="11">
        <f>[15]Outubro!$C$12</f>
        <v>26.5</v>
      </c>
      <c r="J19" s="11">
        <f>[15]Outubro!$C$13</f>
        <v>23</v>
      </c>
      <c r="K19" s="11">
        <f>[15]Outubro!$C$14</f>
        <v>26.1</v>
      </c>
      <c r="L19" s="11">
        <f>[15]Outubro!$C$15</f>
        <v>25.5</v>
      </c>
      <c r="M19" s="11">
        <f>[15]Outubro!$C$16</f>
        <v>26</v>
      </c>
      <c r="N19" s="11">
        <f>[15]Outubro!$C$17</f>
        <v>31.2</v>
      </c>
      <c r="O19" s="11">
        <f>[15]Outubro!$C$18</f>
        <v>34.1</v>
      </c>
      <c r="P19" s="11">
        <f>[15]Outubro!$C$19</f>
        <v>35.200000000000003</v>
      </c>
      <c r="Q19" s="11">
        <f>[15]Outubro!$C$20</f>
        <v>35.299999999999997</v>
      </c>
      <c r="R19" s="11">
        <f>[15]Outubro!$C$21</f>
        <v>34.9</v>
      </c>
      <c r="S19" s="11">
        <f>[15]Outubro!$C$22</f>
        <v>30.2</v>
      </c>
      <c r="T19" s="11">
        <f>[15]Outubro!$C$23</f>
        <v>33.799999999999997</v>
      </c>
      <c r="U19" s="11">
        <f>[15]Outubro!$C$24</f>
        <v>33.4</v>
      </c>
      <c r="V19" s="11">
        <f>[15]Outubro!$C$25</f>
        <v>26.7</v>
      </c>
      <c r="W19" s="11">
        <f>[15]Outubro!$C$26</f>
        <v>27</v>
      </c>
      <c r="X19" s="11">
        <f>[15]Outubro!$C$27</f>
        <v>31.3</v>
      </c>
      <c r="Y19" s="11">
        <f>[15]Outubro!$C$28</f>
        <v>33.9</v>
      </c>
      <c r="Z19" s="11">
        <f>[15]Outubro!$C$29</f>
        <v>33.6</v>
      </c>
      <c r="AA19" s="11">
        <f>[15]Outubro!$C$30</f>
        <v>33.9</v>
      </c>
      <c r="AB19" s="11">
        <f>[15]Outubro!$C$31</f>
        <v>33.200000000000003</v>
      </c>
      <c r="AC19" s="11">
        <f>[15]Outubro!$C$32</f>
        <v>31.2</v>
      </c>
      <c r="AD19" s="11">
        <f>[15]Outubro!$C$33</f>
        <v>31.7</v>
      </c>
      <c r="AE19" s="11">
        <f>[15]Outubro!$C$34</f>
        <v>30.6</v>
      </c>
      <c r="AF19" s="11">
        <f>[15]Outubro!$C$35</f>
        <v>30.8</v>
      </c>
      <c r="AG19" s="116">
        <f t="shared" si="1"/>
        <v>35.299999999999997</v>
      </c>
      <c r="AH19" s="92">
        <f t="shared" si="2"/>
        <v>31.12903225806452</v>
      </c>
      <c r="AJ19" t="s">
        <v>211</v>
      </c>
      <c r="AL19" t="s">
        <v>34</v>
      </c>
    </row>
    <row r="20" spans="1:39" x14ac:dyDescent="0.2">
      <c r="A20" s="57" t="s">
        <v>6</v>
      </c>
      <c r="B20" s="11">
        <f>[16]Outubro!$C$5</f>
        <v>33.799999999999997</v>
      </c>
      <c r="C20" s="11">
        <f>[16]Outubro!$C$6</f>
        <v>35.700000000000003</v>
      </c>
      <c r="D20" s="11">
        <f>[16]Outubro!$C$7</f>
        <v>35.299999999999997</v>
      </c>
      <c r="E20" s="11">
        <f>[16]Outubro!$C$8</f>
        <v>35.799999999999997</v>
      </c>
      <c r="F20" s="11">
        <f>[16]Outubro!$C$9</f>
        <v>37.200000000000003</v>
      </c>
      <c r="G20" s="11">
        <f>[16]Outubro!$C$10</f>
        <v>37</v>
      </c>
      <c r="H20" s="11">
        <f>[16]Outubro!$C$11</f>
        <v>28.5</v>
      </c>
      <c r="I20" s="11">
        <f>[16]Outubro!$C$12</f>
        <v>32.5</v>
      </c>
      <c r="J20" s="11">
        <f>[16]Outubro!$C$13</f>
        <v>26.1</v>
      </c>
      <c r="K20" s="11">
        <f>[16]Outubro!$C$14</f>
        <v>27.8</v>
      </c>
      <c r="L20" s="11">
        <f>[16]Outubro!$C$15</f>
        <v>27.6</v>
      </c>
      <c r="M20" s="11">
        <f>[16]Outubro!$C$16</f>
        <v>25.5</v>
      </c>
      <c r="N20" s="11">
        <f>[16]Outubro!$C$17</f>
        <v>29.8</v>
      </c>
      <c r="O20" s="11">
        <f>[16]Outubro!$C$18</f>
        <v>33.6</v>
      </c>
      <c r="P20" s="11">
        <f>[16]Outubro!$C$19</f>
        <v>35.4</v>
      </c>
      <c r="Q20" s="11">
        <f>[16]Outubro!$C$20</f>
        <v>36.9</v>
      </c>
      <c r="R20" s="11">
        <f>[16]Outubro!$C$21</f>
        <v>36.4</v>
      </c>
      <c r="S20" s="11">
        <f>[16]Outubro!$C$22</f>
        <v>32.1</v>
      </c>
      <c r="T20" s="11">
        <f>[16]Outubro!$C$23</f>
        <v>33.299999999999997</v>
      </c>
      <c r="U20" s="11">
        <f>[16]Outubro!$C$24</f>
        <v>36.200000000000003</v>
      </c>
      <c r="V20" s="11">
        <f>[16]Outubro!$C$25</f>
        <v>28.5</v>
      </c>
      <c r="W20" s="11">
        <f>[16]Outubro!$C$26</f>
        <v>30.7</v>
      </c>
      <c r="X20" s="11">
        <f>[16]Outubro!$C$27</f>
        <v>33.200000000000003</v>
      </c>
      <c r="Y20" s="11">
        <f>[16]Outubro!$C$28</f>
        <v>35.299999999999997</v>
      </c>
      <c r="Z20" s="11">
        <f>[16]Outubro!$C$29</f>
        <v>36.4</v>
      </c>
      <c r="AA20" s="11">
        <f>[16]Outubro!$C$30</f>
        <v>36.200000000000003</v>
      </c>
      <c r="AB20" s="11">
        <f>[16]Outubro!$C$31</f>
        <v>34.5</v>
      </c>
      <c r="AC20" s="11">
        <f>[16]Outubro!$C$32</f>
        <v>32.9</v>
      </c>
      <c r="AD20" s="11">
        <f>[16]Outubro!$C$33</f>
        <v>33</v>
      </c>
      <c r="AE20" s="11">
        <f>[16]Outubro!$C$34</f>
        <v>35</v>
      </c>
      <c r="AF20" s="11">
        <f>[16]Outubro!$C$35</f>
        <v>33.1</v>
      </c>
      <c r="AG20" s="116">
        <f t="shared" si="1"/>
        <v>37.200000000000003</v>
      </c>
      <c r="AH20" s="92">
        <f t="shared" si="2"/>
        <v>33.0741935483871</v>
      </c>
      <c r="AJ20" t="s">
        <v>34</v>
      </c>
    </row>
    <row r="21" spans="1:39" x14ac:dyDescent="0.2">
      <c r="A21" s="57" t="s">
        <v>7</v>
      </c>
      <c r="B21" s="11" t="str">
        <f>[17]Outubro!$C$5</f>
        <v>*</v>
      </c>
      <c r="C21" s="11" t="str">
        <f>[17]Outubro!$C$6</f>
        <v>*</v>
      </c>
      <c r="D21" s="11" t="str">
        <f>[17]Outubro!$C$7</f>
        <v>*</v>
      </c>
      <c r="E21" s="11" t="str">
        <f>[17]Outubro!$C$8</f>
        <v>*</v>
      </c>
      <c r="F21" s="11" t="str">
        <f>[17]Outubro!$C$9</f>
        <v>*</v>
      </c>
      <c r="G21" s="11" t="str">
        <f>[17]Outubro!$C$10</f>
        <v>*</v>
      </c>
      <c r="H21" s="11" t="str">
        <f>[17]Outubro!$C$11</f>
        <v>*</v>
      </c>
      <c r="I21" s="11" t="str">
        <f>[17]Outubro!$C$12</f>
        <v>*</v>
      </c>
      <c r="J21" s="11" t="str">
        <f>[17]Outubro!$C$13</f>
        <v>*</v>
      </c>
      <c r="K21" s="11" t="str">
        <f>[17]Outubro!$C$14</f>
        <v>*</v>
      </c>
      <c r="L21" s="11" t="str">
        <f>[17]Outubro!$C$15</f>
        <v>*</v>
      </c>
      <c r="M21" s="11" t="str">
        <f>[17]Outubro!$C$16</f>
        <v>*</v>
      </c>
      <c r="N21" s="11" t="str">
        <f>[17]Outubro!$C$17</f>
        <v>*</v>
      </c>
      <c r="O21" s="11" t="str">
        <f>[17]Outubro!$C$18</f>
        <v>*</v>
      </c>
      <c r="P21" s="11" t="str">
        <f>[17]Outubro!$C$19</f>
        <v>*</v>
      </c>
      <c r="Q21" s="11" t="str">
        <f>[17]Outubro!$C$20</f>
        <v>*</v>
      </c>
      <c r="R21" s="11" t="str">
        <f>[17]Outubro!$C$21</f>
        <v>*</v>
      </c>
      <c r="S21" s="11" t="str">
        <f>[17]Outubro!$C$22</f>
        <v>*</v>
      </c>
      <c r="T21" s="11" t="str">
        <f>[17]Outubro!$C$23</f>
        <v>*</v>
      </c>
      <c r="U21" s="11">
        <f>[17]Outubro!$C$24</f>
        <v>33.6</v>
      </c>
      <c r="V21" s="11">
        <f>[17]Outubro!$C$25</f>
        <v>28.9</v>
      </c>
      <c r="W21" s="11">
        <f>[17]Outubro!$C$26</f>
        <v>30.3</v>
      </c>
      <c r="X21" s="11">
        <f>[17]Outubro!$C$27</f>
        <v>31.8</v>
      </c>
      <c r="Y21" s="11">
        <f>[17]Outubro!$C$28</f>
        <v>33</v>
      </c>
      <c r="Z21" s="11">
        <f>[17]Outubro!$C$29</f>
        <v>33.9</v>
      </c>
      <c r="AA21" s="11">
        <f>[17]Outubro!$C$30</f>
        <v>36</v>
      </c>
      <c r="AB21" s="11">
        <f>[17]Outubro!$C$31</f>
        <v>29</v>
      </c>
      <c r="AC21" s="11">
        <f>[17]Outubro!$C$32</f>
        <v>33.6</v>
      </c>
      <c r="AD21" s="11">
        <f>[17]Outubro!$C$33</f>
        <v>32.9</v>
      </c>
      <c r="AE21" s="11">
        <f>[17]Outubro!$C$34</f>
        <v>34.6</v>
      </c>
      <c r="AF21" s="11">
        <f>[17]Outubro!$C$35</f>
        <v>27.6</v>
      </c>
      <c r="AG21" s="116">
        <f t="shared" si="1"/>
        <v>36</v>
      </c>
      <c r="AH21" s="92">
        <f t="shared" si="2"/>
        <v>32.1</v>
      </c>
      <c r="AJ21" t="s">
        <v>34</v>
      </c>
      <c r="AL21" t="s">
        <v>34</v>
      </c>
    </row>
    <row r="22" spans="1:39" ht="13.5" hidden="1" customHeight="1" x14ac:dyDescent="0.2">
      <c r="A22" s="58" t="s">
        <v>151</v>
      </c>
      <c r="B22" s="11" t="str">
        <f>[18]Outubro!$C$5</f>
        <v>*</v>
      </c>
      <c r="C22" s="11" t="str">
        <f>[18]Outubro!$C$6</f>
        <v>*</v>
      </c>
      <c r="D22" s="11" t="str">
        <f>[18]Outubro!$C$7</f>
        <v>*</v>
      </c>
      <c r="E22" s="11" t="str">
        <f>[18]Outubro!$C$8</f>
        <v>*</v>
      </c>
      <c r="F22" s="11" t="str">
        <f>[18]Outubro!$C$9</f>
        <v>*</v>
      </c>
      <c r="G22" s="11" t="str">
        <f>[18]Outubro!$C$10</f>
        <v>*</v>
      </c>
      <c r="H22" s="11" t="str">
        <f>[18]Outubro!$C$11</f>
        <v>*</v>
      </c>
      <c r="I22" s="11" t="str">
        <f>[18]Outubro!$C$12</f>
        <v>*</v>
      </c>
      <c r="J22" s="11" t="str">
        <f>[18]Outubro!$C$13</f>
        <v>*</v>
      </c>
      <c r="K22" s="11" t="str">
        <f>[18]Outubro!$C$14</f>
        <v>*</v>
      </c>
      <c r="L22" s="11" t="str">
        <f>[18]Outubro!$C$15</f>
        <v>*</v>
      </c>
      <c r="M22" s="11" t="str">
        <f>[18]Outubro!$C$16</f>
        <v>*</v>
      </c>
      <c r="N22" s="11" t="str">
        <f>[18]Outubro!$C$17</f>
        <v>*</v>
      </c>
      <c r="O22" s="11" t="str">
        <f>[18]Outubro!$C$18</f>
        <v>*</v>
      </c>
      <c r="P22" s="11" t="str">
        <f>[18]Outubro!$C$19</f>
        <v>*</v>
      </c>
      <c r="Q22" s="11" t="str">
        <f>[18]Outubro!$C$20</f>
        <v>*</v>
      </c>
      <c r="R22" s="11" t="str">
        <f>[18]Outubro!$C$21</f>
        <v>*</v>
      </c>
      <c r="S22" s="11" t="str">
        <f>[18]Outubro!$C$22</f>
        <v>*</v>
      </c>
      <c r="T22" s="11" t="str">
        <f>[18]Outubro!$C$23</f>
        <v>*</v>
      </c>
      <c r="U22" s="11" t="str">
        <f>[18]Outubro!$C$24</f>
        <v>*</v>
      </c>
      <c r="V22" s="11" t="str">
        <f>[18]Outubro!$C$25</f>
        <v>*</v>
      </c>
      <c r="W22" s="11" t="str">
        <f>[18]Outubro!$C$26</f>
        <v>*</v>
      </c>
      <c r="X22" s="11" t="str">
        <f>[18]Outubro!$C$27</f>
        <v>*</v>
      </c>
      <c r="Y22" s="11" t="str">
        <f>[18]Outubro!$C$28</f>
        <v>*</v>
      </c>
      <c r="Z22" s="11" t="str">
        <f>[18]Outubro!$C$29</f>
        <v>*</v>
      </c>
      <c r="AA22" s="11" t="str">
        <f>[18]Outubro!$C$30</f>
        <v>*</v>
      </c>
      <c r="AB22" s="11" t="str">
        <f>[18]Outubro!$C$31</f>
        <v>*</v>
      </c>
      <c r="AC22" s="11" t="str">
        <f>[18]Outubro!$C$32</f>
        <v>*</v>
      </c>
      <c r="AD22" s="11" t="str">
        <f>[18]Outubro!$C$33</f>
        <v>*</v>
      </c>
      <c r="AE22" s="11" t="str">
        <f>[18]Outubro!$C$34</f>
        <v>*</v>
      </c>
      <c r="AF22" s="11" t="str">
        <f>[18]Outubro!$C$35</f>
        <v>*</v>
      </c>
      <c r="AG22" s="116">
        <f t="shared" si="1"/>
        <v>0</v>
      </c>
      <c r="AH22" s="92" t="e">
        <f t="shared" si="2"/>
        <v>#DIV/0!</v>
      </c>
      <c r="AJ22" t="s">
        <v>34</v>
      </c>
      <c r="AK22" t="s">
        <v>34</v>
      </c>
      <c r="AL22" t="s">
        <v>34</v>
      </c>
      <c r="AM22" t="s">
        <v>34</v>
      </c>
    </row>
    <row r="23" spans="1:39" ht="13.5" hidden="1" customHeight="1" x14ac:dyDescent="0.2">
      <c r="A23" s="58" t="s">
        <v>152</v>
      </c>
      <c r="B23" s="11" t="str">
        <f>[19]Outubro!$C$5</f>
        <v>*</v>
      </c>
      <c r="C23" s="11" t="str">
        <f>[19]Outubro!$C$6</f>
        <v>*</v>
      </c>
      <c r="D23" s="11" t="str">
        <f>[19]Outubro!$C$7</f>
        <v>*</v>
      </c>
      <c r="E23" s="11" t="str">
        <f>[19]Outubro!$C$8</f>
        <v>*</v>
      </c>
      <c r="F23" s="11" t="str">
        <f>[19]Outubro!$C$9</f>
        <v>*</v>
      </c>
      <c r="G23" s="11" t="str">
        <f>[19]Outubro!$C$10</f>
        <v>*</v>
      </c>
      <c r="H23" s="11" t="str">
        <f>[19]Outubro!$C$11</f>
        <v>*</v>
      </c>
      <c r="I23" s="11" t="str">
        <f>[19]Outubro!$C$12</f>
        <v>*</v>
      </c>
      <c r="J23" s="11" t="str">
        <f>[19]Outubro!$C$13</f>
        <v>*</v>
      </c>
      <c r="K23" s="11" t="str">
        <f>[19]Outubro!$C$14</f>
        <v>*</v>
      </c>
      <c r="L23" s="11" t="str">
        <f>[19]Outubro!$C$15</f>
        <v>*</v>
      </c>
      <c r="M23" s="11" t="str">
        <f>[19]Outubro!$C$16</f>
        <v>*</v>
      </c>
      <c r="N23" s="11" t="str">
        <f>[19]Outubro!$C$17</f>
        <v>*</v>
      </c>
      <c r="O23" s="11" t="str">
        <f>[19]Outubro!$C$18</f>
        <v>*</v>
      </c>
      <c r="P23" s="11" t="str">
        <f>[19]Outubro!$C$19</f>
        <v>*</v>
      </c>
      <c r="Q23" s="11" t="str">
        <f>[19]Outubro!$C$20</f>
        <v>*</v>
      </c>
      <c r="R23" s="11" t="str">
        <f>[19]Outubro!$C$21</f>
        <v>*</v>
      </c>
      <c r="S23" s="11" t="str">
        <f>[19]Outubro!$C$22</f>
        <v>*</v>
      </c>
      <c r="T23" s="11" t="str">
        <f>[19]Outubro!$C$23</f>
        <v>*</v>
      </c>
      <c r="U23" s="11" t="str">
        <f>[19]Outubro!$C$24</f>
        <v>*</v>
      </c>
      <c r="V23" s="11" t="str">
        <f>[19]Outubro!$C$25</f>
        <v>*</v>
      </c>
      <c r="W23" s="11" t="str">
        <f>[19]Outubro!$C$26</f>
        <v>*</v>
      </c>
      <c r="X23" s="11" t="str">
        <f>[19]Outubro!$C$27</f>
        <v>*</v>
      </c>
      <c r="Y23" s="11" t="str">
        <f>[19]Outubro!$C$28</f>
        <v>*</v>
      </c>
      <c r="Z23" s="11" t="str">
        <f>[19]Outubro!$C$29</f>
        <v>*</v>
      </c>
      <c r="AA23" s="11" t="str">
        <f>[19]Outubro!$C$30</f>
        <v>*</v>
      </c>
      <c r="AB23" s="11" t="str">
        <f>[19]Outubro!$C$31</f>
        <v>*</v>
      </c>
      <c r="AC23" s="11" t="str">
        <f>[19]Outubro!$C$32</f>
        <v>*</v>
      </c>
      <c r="AD23" s="11" t="str">
        <f>[19]Outubro!$C$33</f>
        <v>*</v>
      </c>
      <c r="AE23" s="11" t="str">
        <f>[19]Outubro!$C$34</f>
        <v>*</v>
      </c>
      <c r="AF23" s="11" t="str">
        <f>[19]Outubro!$C$35</f>
        <v>*</v>
      </c>
      <c r="AG23" s="116">
        <f t="shared" si="1"/>
        <v>0</v>
      </c>
      <c r="AH23" s="92" t="e">
        <f t="shared" si="2"/>
        <v>#DIV/0!</v>
      </c>
      <c r="AI23" s="12" t="s">
        <v>34</v>
      </c>
      <c r="AJ23" t="s">
        <v>34</v>
      </c>
      <c r="AK23" t="s">
        <v>34</v>
      </c>
      <c r="AM23" t="s">
        <v>34</v>
      </c>
    </row>
    <row r="24" spans="1:39" x14ac:dyDescent="0.2">
      <c r="A24" s="57" t="s">
        <v>153</v>
      </c>
      <c r="B24" s="11">
        <f>[20]Outubro!$C$5</f>
        <v>29.4</v>
      </c>
      <c r="C24" s="11">
        <f>[20]Outubro!$C$6</f>
        <v>31.8</v>
      </c>
      <c r="D24" s="11">
        <f>[20]Outubro!$C$7</f>
        <v>31.3</v>
      </c>
      <c r="E24" s="11">
        <f>[20]Outubro!$C$8</f>
        <v>33.6</v>
      </c>
      <c r="F24" s="11">
        <f>[20]Outubro!$C$9</f>
        <v>28.2</v>
      </c>
      <c r="G24" s="11">
        <f>[20]Outubro!$C$10</f>
        <v>32.1</v>
      </c>
      <c r="H24" s="11">
        <f>[20]Outubro!$C$11</f>
        <v>24.9</v>
      </c>
      <c r="I24" s="11">
        <f>[20]Outubro!$C$12</f>
        <v>31</v>
      </c>
      <c r="J24" s="11">
        <f>[20]Outubro!$C$13</f>
        <v>29.4</v>
      </c>
      <c r="K24" s="11">
        <f>[20]Outubro!$C$14</f>
        <v>29.5</v>
      </c>
      <c r="L24" s="11">
        <f>[20]Outubro!$C$15</f>
        <v>25.2</v>
      </c>
      <c r="M24" s="11">
        <f>[20]Outubro!$C$16</f>
        <v>24.9</v>
      </c>
      <c r="N24" s="11">
        <f>[20]Outubro!$C$17</f>
        <v>28.9</v>
      </c>
      <c r="O24" s="11">
        <f>[20]Outubro!$C$18</f>
        <v>28</v>
      </c>
      <c r="P24" s="11">
        <f>[20]Outubro!$C$19</f>
        <v>25.5</v>
      </c>
      <c r="Q24" s="11">
        <f>[20]Outubro!$C$20</f>
        <v>31.4</v>
      </c>
      <c r="R24" s="11">
        <f>[20]Outubro!$C$21</f>
        <v>33.200000000000003</v>
      </c>
      <c r="S24" s="11">
        <f>[20]Outubro!$C$22</f>
        <v>27.2</v>
      </c>
      <c r="T24" s="11">
        <f>[20]Outubro!$C$23</f>
        <v>32</v>
      </c>
      <c r="U24" s="11">
        <f>[20]Outubro!$C$24</f>
        <v>34.6</v>
      </c>
      <c r="V24" s="11">
        <f>[20]Outubro!$C$25</f>
        <v>29.8</v>
      </c>
      <c r="W24" s="11">
        <f>[20]Outubro!$C$26</f>
        <v>30.9</v>
      </c>
      <c r="X24" s="11">
        <f>[20]Outubro!$C$27</f>
        <v>33.200000000000003</v>
      </c>
      <c r="Y24" s="11">
        <f>[20]Outubro!$C$28</f>
        <v>35.1</v>
      </c>
      <c r="Z24" s="11">
        <f>[20]Outubro!$C$29</f>
        <v>35.200000000000003</v>
      </c>
      <c r="AA24" s="11">
        <f>[20]Outubro!$C$30</f>
        <v>36.1</v>
      </c>
      <c r="AB24" s="11">
        <f>[20]Outubro!$C$31</f>
        <v>29.6</v>
      </c>
      <c r="AC24" s="11">
        <f>[20]Outubro!$C$32</f>
        <v>34.9</v>
      </c>
      <c r="AD24" s="11">
        <f>[20]Outubro!$C$33</f>
        <v>33.799999999999997</v>
      </c>
      <c r="AE24" s="11">
        <f>[20]Outubro!$C$34</f>
        <v>35.1</v>
      </c>
      <c r="AF24" s="11">
        <f>[20]Outubro!$C$35</f>
        <v>28.3</v>
      </c>
      <c r="AG24" s="116">
        <f t="shared" si="1"/>
        <v>36.1</v>
      </c>
      <c r="AH24" s="92">
        <f t="shared" si="2"/>
        <v>30.777419354838706</v>
      </c>
      <c r="AJ24" t="s">
        <v>34</v>
      </c>
      <c r="AL24" t="s">
        <v>34</v>
      </c>
    </row>
    <row r="25" spans="1:39" x14ac:dyDescent="0.2">
      <c r="A25" s="57" t="s">
        <v>8</v>
      </c>
      <c r="B25" s="11" t="str">
        <f>[21]Outubro!$C$5</f>
        <v>*</v>
      </c>
      <c r="C25" s="11" t="str">
        <f>[21]Outubro!$C$6</f>
        <v>*</v>
      </c>
      <c r="D25" s="11" t="str">
        <f>[21]Outubro!$C$7</f>
        <v>*</v>
      </c>
      <c r="E25" s="11" t="str">
        <f>[21]Outubro!$C$8</f>
        <v>*</v>
      </c>
      <c r="F25" s="11" t="str">
        <f>[21]Outubro!$C$9</f>
        <v>*</v>
      </c>
      <c r="G25" s="11" t="str">
        <f>[21]Outubro!$C$10</f>
        <v>*</v>
      </c>
      <c r="H25" s="11" t="str">
        <f>[21]Outubro!$C$11</f>
        <v>*</v>
      </c>
      <c r="I25" s="11" t="str">
        <f>[21]Outubro!$C$12</f>
        <v>*</v>
      </c>
      <c r="J25" s="11" t="str">
        <f>[21]Outubro!$C$13</f>
        <v>*</v>
      </c>
      <c r="K25" s="11" t="str">
        <f>[21]Outubro!$C$14</f>
        <v>*</v>
      </c>
      <c r="L25" s="11" t="str">
        <f>[21]Outubro!$C$15</f>
        <v>*</v>
      </c>
      <c r="M25" s="11" t="str">
        <f>[21]Outubro!$C$16</f>
        <v>*</v>
      </c>
      <c r="N25" s="11" t="str">
        <f>[21]Outubro!$C$17</f>
        <v>*</v>
      </c>
      <c r="O25" s="11" t="str">
        <f>[21]Outubro!$C$18</f>
        <v>*</v>
      </c>
      <c r="P25" s="11" t="str">
        <f>[21]Outubro!$C$19</f>
        <v>*</v>
      </c>
      <c r="Q25" s="11" t="str">
        <f>[21]Outubro!$C$20</f>
        <v>*</v>
      </c>
      <c r="R25" s="11" t="str">
        <f>[21]Outubro!$C$21</f>
        <v>*</v>
      </c>
      <c r="S25" s="11" t="str">
        <f>[21]Outubro!$C$22</f>
        <v>*</v>
      </c>
      <c r="T25" s="11" t="str">
        <f>[21]Outubro!$C$23</f>
        <v>*</v>
      </c>
      <c r="U25" s="11" t="str">
        <f>[21]Outubro!$C$24</f>
        <v>*</v>
      </c>
      <c r="V25" s="11" t="str">
        <f>[21]Outubro!$C$25</f>
        <v>*</v>
      </c>
      <c r="W25" s="11" t="str">
        <f>[21]Outubro!$C$26</f>
        <v>*</v>
      </c>
      <c r="X25" s="11" t="str">
        <f>[21]Outubro!$C$27</f>
        <v>*</v>
      </c>
      <c r="Y25" s="11">
        <f>[21]Outubro!$C$28</f>
        <v>33.1</v>
      </c>
      <c r="Z25" s="11">
        <f>[21]Outubro!$C$29</f>
        <v>33.200000000000003</v>
      </c>
      <c r="AA25" s="11">
        <f>[21]Outubro!$C$30</f>
        <v>33.299999999999997</v>
      </c>
      <c r="AB25" s="11">
        <f>[21]Outubro!$C$31</f>
        <v>28.8</v>
      </c>
      <c r="AC25" s="11">
        <f>[21]Outubro!$C$32</f>
        <v>33.1</v>
      </c>
      <c r="AD25" s="11">
        <f>[21]Outubro!$C$33</f>
        <v>28.2</v>
      </c>
      <c r="AE25" s="11">
        <f>[21]Outubro!$C$34</f>
        <v>33.9</v>
      </c>
      <c r="AF25" s="11">
        <f>[21]Outubro!$C$35</f>
        <v>25.8</v>
      </c>
      <c r="AG25" s="116">
        <f t="shared" si="1"/>
        <v>33.9</v>
      </c>
      <c r="AH25" s="92">
        <f t="shared" si="2"/>
        <v>31.175000000000001</v>
      </c>
      <c r="AJ25" t="s">
        <v>34</v>
      </c>
    </row>
    <row r="26" spans="1:39" x14ac:dyDescent="0.2">
      <c r="A26" s="57" t="s">
        <v>9</v>
      </c>
      <c r="B26" s="11" t="str">
        <f>[22]Outubro!$C$5</f>
        <v>*</v>
      </c>
      <c r="C26" s="11" t="str">
        <f>[22]Outubro!$C$6</f>
        <v>*</v>
      </c>
      <c r="D26" s="11" t="str">
        <f>[22]Outubro!$C$7</f>
        <v>*</v>
      </c>
      <c r="E26" s="11" t="str">
        <f>[22]Outubro!$C$8</f>
        <v>*</v>
      </c>
      <c r="F26" s="11" t="str">
        <f>[22]Outubro!$C$9</f>
        <v>*</v>
      </c>
      <c r="G26" s="11" t="str">
        <f>[22]Outubro!$C$10</f>
        <v>*</v>
      </c>
      <c r="H26" s="11" t="str">
        <f>[22]Outubro!$C$11</f>
        <v>*</v>
      </c>
      <c r="I26" s="11" t="str">
        <f>[22]Outubro!$C$12</f>
        <v>*</v>
      </c>
      <c r="J26" s="11" t="str">
        <f>[22]Outubro!$C$13</f>
        <v>*</v>
      </c>
      <c r="K26" s="11" t="str">
        <f>[22]Outubro!$C$14</f>
        <v>*</v>
      </c>
      <c r="L26" s="11" t="str">
        <f>[22]Outubro!$C$15</f>
        <v>*</v>
      </c>
      <c r="M26" s="11" t="str">
        <f>[22]Outubro!$C$16</f>
        <v>*</v>
      </c>
      <c r="N26" s="11" t="str">
        <f>[22]Outubro!$C$17</f>
        <v>*</v>
      </c>
      <c r="O26" s="11" t="str">
        <f>[22]Outubro!$C$18</f>
        <v>*</v>
      </c>
      <c r="P26" s="11" t="str">
        <f>[22]Outubro!$C$19</f>
        <v>*</v>
      </c>
      <c r="Q26" s="11" t="str">
        <f>[22]Outubro!$C$20</f>
        <v>*</v>
      </c>
      <c r="R26" s="11" t="str">
        <f>[22]Outubro!$C$21</f>
        <v>*</v>
      </c>
      <c r="S26" s="11" t="str">
        <f>[22]Outubro!$C$22</f>
        <v>*</v>
      </c>
      <c r="T26" s="11" t="str">
        <f>[22]Outubro!$C$23</f>
        <v>*</v>
      </c>
      <c r="U26" s="11" t="str">
        <f>[22]Outubro!$C$24</f>
        <v>*</v>
      </c>
      <c r="V26" s="11" t="str">
        <f>[22]Outubro!$C$25</f>
        <v>*</v>
      </c>
      <c r="W26" s="11" t="str">
        <f>[22]Outubro!$C$26</f>
        <v>*</v>
      </c>
      <c r="X26" s="11" t="str">
        <f>[22]Outubro!$C$27</f>
        <v>*</v>
      </c>
      <c r="Y26" s="11" t="str">
        <f>[22]Outubro!$C$28</f>
        <v>*</v>
      </c>
      <c r="Z26" s="11">
        <f>[22]Outubro!$C$29</f>
        <v>33.6</v>
      </c>
      <c r="AA26" s="11">
        <f>[22]Outubro!$C$30</f>
        <v>34.700000000000003</v>
      </c>
      <c r="AB26" s="11">
        <f>[22]Outubro!$C$31</f>
        <v>28.7</v>
      </c>
      <c r="AC26" s="11">
        <f>[22]Outubro!$C$32</f>
        <v>33.799999999999997</v>
      </c>
      <c r="AD26" s="11">
        <f>[22]Outubro!$C$33</f>
        <v>32.299999999999997</v>
      </c>
      <c r="AE26" s="11">
        <f>[22]Outubro!$C$34</f>
        <v>34.799999999999997</v>
      </c>
      <c r="AF26" s="11">
        <f>[22]Outubro!$C$35</f>
        <v>28.9</v>
      </c>
      <c r="AG26" s="116">
        <f t="shared" si="1"/>
        <v>34.799999999999997</v>
      </c>
      <c r="AH26" s="92">
        <f t="shared" si="2"/>
        <v>32.400000000000006</v>
      </c>
      <c r="AL26" t="s">
        <v>34</v>
      </c>
    </row>
    <row r="27" spans="1:39" x14ac:dyDescent="0.2">
      <c r="A27" s="57" t="s">
        <v>31</v>
      </c>
      <c r="B27" s="11">
        <f>[23]Outubro!$C$5</f>
        <v>30.5</v>
      </c>
      <c r="C27" s="11">
        <f>[23]Outubro!$C$6</f>
        <v>32.700000000000003</v>
      </c>
      <c r="D27" s="11">
        <f>[23]Outubro!$C$7</f>
        <v>30.6</v>
      </c>
      <c r="E27" s="11">
        <f>[23]Outubro!$C$8</f>
        <v>33.799999999999997</v>
      </c>
      <c r="F27" s="11">
        <f>[23]Outubro!$C$9</f>
        <v>31.5</v>
      </c>
      <c r="G27" s="11">
        <f>[23]Outubro!$C$10</f>
        <v>31.4</v>
      </c>
      <c r="H27" s="11">
        <f>[23]Outubro!$C$11</f>
        <v>26.2</v>
      </c>
      <c r="I27" s="11">
        <f>[23]Outubro!$C$12</f>
        <v>30.5</v>
      </c>
      <c r="J27" s="11">
        <f>[23]Outubro!$C$13</f>
        <v>28.6</v>
      </c>
      <c r="K27" s="11">
        <f>[23]Outubro!$C$14</f>
        <v>22.8</v>
      </c>
      <c r="L27" s="11">
        <f>[23]Outubro!$C$15</f>
        <v>21.5</v>
      </c>
      <c r="M27" s="11">
        <f>[23]Outubro!$C$16</f>
        <v>21</v>
      </c>
      <c r="N27" s="11">
        <f>[23]Outubro!$C$17</f>
        <v>30</v>
      </c>
      <c r="O27" s="11">
        <f>[23]Outubro!$C$18</f>
        <v>29.9</v>
      </c>
      <c r="P27" s="11">
        <f>[23]Outubro!$C$19</f>
        <v>29.3</v>
      </c>
      <c r="Q27" s="11">
        <f>[23]Outubro!$C$20</f>
        <v>34.299999999999997</v>
      </c>
      <c r="R27" s="11">
        <f>[23]Outubro!$C$21</f>
        <v>33.299999999999997</v>
      </c>
      <c r="S27" s="11">
        <f>[23]Outubro!$C$22</f>
        <v>26.4</v>
      </c>
      <c r="T27" s="11">
        <f>[23]Outubro!$C$23</f>
        <v>32.299999999999997</v>
      </c>
      <c r="U27" s="11">
        <f>[23]Outubro!$C$24</f>
        <v>32.5</v>
      </c>
      <c r="V27" s="11">
        <f>[23]Outubro!$C$25</f>
        <v>29.9</v>
      </c>
      <c r="W27" s="11">
        <f>[23]Outubro!$C$26</f>
        <v>31.9</v>
      </c>
      <c r="X27" s="11">
        <f>[23]Outubro!$C$27</f>
        <v>33.4</v>
      </c>
      <c r="Y27" s="11">
        <f>[23]Outubro!$C$28</f>
        <v>35.1</v>
      </c>
      <c r="Z27" s="11">
        <f>[23]Outubro!$C$29</f>
        <v>35.700000000000003</v>
      </c>
      <c r="AA27" s="11">
        <f>[23]Outubro!$C$30</f>
        <v>35.5</v>
      </c>
      <c r="AB27" s="11">
        <f>[23]Outubro!$C$31</f>
        <v>30.2</v>
      </c>
      <c r="AC27" s="11">
        <f>[23]Outubro!$C$32</f>
        <v>34.200000000000003</v>
      </c>
      <c r="AD27" s="11">
        <f>[23]Outubro!$C$33</f>
        <v>31.8</v>
      </c>
      <c r="AE27" s="11">
        <f>[23]Outubro!$C$34</f>
        <v>33.799999999999997</v>
      </c>
      <c r="AF27" s="11" t="str">
        <f>[23]Outubro!$C$35</f>
        <v>*</v>
      </c>
      <c r="AG27" s="116">
        <f t="shared" si="1"/>
        <v>35.700000000000003</v>
      </c>
      <c r="AH27" s="92">
        <f t="shared" si="2"/>
        <v>30.686666666666667</v>
      </c>
      <c r="AL27" t="s">
        <v>34</v>
      </c>
      <c r="AM27" t="s">
        <v>34</v>
      </c>
    </row>
    <row r="28" spans="1:39" ht="13.5" hidden="1" customHeight="1" x14ac:dyDescent="0.2">
      <c r="A28" s="58" t="s">
        <v>10</v>
      </c>
      <c r="B28" s="11" t="str">
        <f>[24]Outubro!$C$5</f>
        <v>*</v>
      </c>
      <c r="C28" s="11" t="str">
        <f>[24]Outubro!$C$6</f>
        <v>*</v>
      </c>
      <c r="D28" s="11" t="str">
        <f>[24]Outubro!$C$7</f>
        <v>*</v>
      </c>
      <c r="E28" s="11" t="str">
        <f>[24]Outubro!$C$8</f>
        <v>*</v>
      </c>
      <c r="F28" s="11" t="str">
        <f>[24]Outubro!$C$9</f>
        <v>*</v>
      </c>
      <c r="G28" s="11" t="str">
        <f>[24]Outubro!$C$10</f>
        <v>*</v>
      </c>
      <c r="H28" s="11" t="str">
        <f>[24]Outubro!$C$11</f>
        <v>*</v>
      </c>
      <c r="I28" s="11" t="str">
        <f>[24]Outubro!$C$12</f>
        <v>*</v>
      </c>
      <c r="J28" s="11" t="str">
        <f>[24]Outubro!$C$13</f>
        <v>*</v>
      </c>
      <c r="K28" s="11" t="str">
        <f>[24]Outubro!$C$14</f>
        <v>*</v>
      </c>
      <c r="L28" s="11" t="str">
        <f>[24]Outubro!$C$15</f>
        <v>*</v>
      </c>
      <c r="M28" s="11" t="str">
        <f>[24]Outubro!$C$16</f>
        <v>*</v>
      </c>
      <c r="N28" s="11" t="str">
        <f>[24]Outubro!$C$17</f>
        <v>*</v>
      </c>
      <c r="O28" s="11" t="str">
        <f>[24]Outubro!$C$18</f>
        <v>*</v>
      </c>
      <c r="P28" s="11" t="str">
        <f>[24]Outubro!$C$19</f>
        <v>*</v>
      </c>
      <c r="Q28" s="11" t="str">
        <f>[24]Outubro!$C$20</f>
        <v>*</v>
      </c>
      <c r="R28" s="11" t="str">
        <f>[24]Outubro!$C$21</f>
        <v>*</v>
      </c>
      <c r="S28" s="11" t="str">
        <f>[24]Outubro!$C$22</f>
        <v>*</v>
      </c>
      <c r="T28" s="11" t="str">
        <f>[24]Outubro!$C$23</f>
        <v>*</v>
      </c>
      <c r="U28" s="11" t="str">
        <f>[24]Outubro!$C$24</f>
        <v>*</v>
      </c>
      <c r="V28" s="11" t="str">
        <f>[24]Outubro!$C$25</f>
        <v>*</v>
      </c>
      <c r="W28" s="11" t="str">
        <f>[24]Outubro!$C$26</f>
        <v>*</v>
      </c>
      <c r="X28" s="11" t="str">
        <f>[24]Outubro!$C$27</f>
        <v>*</v>
      </c>
      <c r="Y28" s="11" t="str">
        <f>[24]Outubro!$C$28</f>
        <v>*</v>
      </c>
      <c r="Z28" s="11" t="str">
        <f>[24]Outubro!$C$29</f>
        <v>*</v>
      </c>
      <c r="AA28" s="11" t="str">
        <f>[24]Outubro!$C$30</f>
        <v>*</v>
      </c>
      <c r="AB28" s="11" t="str">
        <f>[24]Outubro!$C$31</f>
        <v>*</v>
      </c>
      <c r="AC28" s="11" t="str">
        <f>[24]Outubro!$C$32</f>
        <v>*</v>
      </c>
      <c r="AD28" s="11" t="str">
        <f>[24]Outubro!$C$33</f>
        <v>*</v>
      </c>
      <c r="AE28" s="11" t="str">
        <f>[24]Outubro!$C$34</f>
        <v>*</v>
      </c>
      <c r="AF28" s="11" t="str">
        <f>[24]Outubro!$C$35</f>
        <v>*</v>
      </c>
      <c r="AG28" s="116">
        <f t="shared" si="1"/>
        <v>0</v>
      </c>
      <c r="AH28" s="92" t="e">
        <f t="shared" si="2"/>
        <v>#DIV/0!</v>
      </c>
      <c r="AL28" t="s">
        <v>34</v>
      </c>
      <c r="AM28" t="s">
        <v>34</v>
      </c>
    </row>
    <row r="29" spans="1:39" hidden="1" x14ac:dyDescent="0.2">
      <c r="A29" s="58" t="s">
        <v>154</v>
      </c>
      <c r="B29" s="11" t="str">
        <f>[25]Outubro!$C$5</f>
        <v>*</v>
      </c>
      <c r="C29" s="11" t="str">
        <f>[25]Outubro!$C$6</f>
        <v>*</v>
      </c>
      <c r="D29" s="11" t="str">
        <f>[25]Outubro!$C$7</f>
        <v>*</v>
      </c>
      <c r="E29" s="11" t="str">
        <f>[25]Outubro!$C$8</f>
        <v>*</v>
      </c>
      <c r="F29" s="11" t="str">
        <f>[25]Outubro!$C$9</f>
        <v>*</v>
      </c>
      <c r="G29" s="11" t="str">
        <f>[25]Outubro!$C$10</f>
        <v>*</v>
      </c>
      <c r="H29" s="11" t="str">
        <f>[25]Outubro!$C$11</f>
        <v>*</v>
      </c>
      <c r="I29" s="11" t="str">
        <f>[25]Outubro!$C$12</f>
        <v>*</v>
      </c>
      <c r="J29" s="11" t="str">
        <f>[25]Outubro!$C$13</f>
        <v>*</v>
      </c>
      <c r="K29" s="11" t="str">
        <f>[25]Outubro!$C$14</f>
        <v>*</v>
      </c>
      <c r="L29" s="11" t="str">
        <f>[25]Outubro!$C$15</f>
        <v>*</v>
      </c>
      <c r="M29" s="11" t="str">
        <f>[25]Outubro!$C$16</f>
        <v>*</v>
      </c>
      <c r="N29" s="11" t="str">
        <f>[25]Outubro!$C$17</f>
        <v>*</v>
      </c>
      <c r="O29" s="11" t="str">
        <f>[25]Outubro!$C$18</f>
        <v>*</v>
      </c>
      <c r="P29" s="11" t="str">
        <f>[25]Outubro!$C$19</f>
        <v>*</v>
      </c>
      <c r="Q29" s="11" t="str">
        <f>[25]Outubro!$C$20</f>
        <v>*</v>
      </c>
      <c r="R29" s="11" t="str">
        <f>[25]Outubro!$C$21</f>
        <v>*</v>
      </c>
      <c r="S29" s="11" t="str">
        <f>[25]Outubro!$C$22</f>
        <v>*</v>
      </c>
      <c r="T29" s="11" t="str">
        <f>[25]Outubro!$C$23</f>
        <v>*</v>
      </c>
      <c r="U29" s="11" t="str">
        <f>[25]Outubro!$C$24</f>
        <v>*</v>
      </c>
      <c r="V29" s="11" t="str">
        <f>[25]Outubro!$C$25</f>
        <v>*</v>
      </c>
      <c r="W29" s="11" t="str">
        <f>[25]Outubro!$C$26</f>
        <v>*</v>
      </c>
      <c r="X29" s="11" t="str">
        <f>[25]Outubro!$C$27</f>
        <v>*</v>
      </c>
      <c r="Y29" s="11" t="str">
        <f>[25]Outubro!$C$28</f>
        <v>*</v>
      </c>
      <c r="Z29" s="11" t="str">
        <f>[25]Outubro!$C$29</f>
        <v>*</v>
      </c>
      <c r="AA29" s="11" t="str">
        <f>[25]Outubro!$C$30</f>
        <v>*</v>
      </c>
      <c r="AB29" s="11" t="str">
        <f>[25]Outubro!$C$31</f>
        <v>*</v>
      </c>
      <c r="AC29" s="11" t="str">
        <f>[25]Outubro!$C$32</f>
        <v>*</v>
      </c>
      <c r="AD29" s="11" t="str">
        <f>[25]Outubro!$C$33</f>
        <v>*</v>
      </c>
      <c r="AE29" s="11" t="str">
        <f>[25]Outubro!$C$34</f>
        <v>*</v>
      </c>
      <c r="AF29" s="11" t="str">
        <f>[25]Outubro!$C$35</f>
        <v>*</v>
      </c>
      <c r="AG29" s="116">
        <f t="shared" si="1"/>
        <v>0</v>
      </c>
      <c r="AH29" s="92" t="e">
        <f t="shared" si="2"/>
        <v>#DIV/0!</v>
      </c>
      <c r="AI29" s="12" t="s">
        <v>34</v>
      </c>
      <c r="AL29" t="s">
        <v>34</v>
      </c>
    </row>
    <row r="30" spans="1:39" x14ac:dyDescent="0.2">
      <c r="A30" s="57" t="s">
        <v>11</v>
      </c>
      <c r="B30" s="11" t="str">
        <f>[26]Outubro!$C$5</f>
        <v>*</v>
      </c>
      <c r="C30" s="11" t="str">
        <f>[26]Outubro!$C$6</f>
        <v>*</v>
      </c>
      <c r="D30" s="11" t="str">
        <f>[26]Outubro!$C$7</f>
        <v>*</v>
      </c>
      <c r="E30" s="11" t="str">
        <f>[26]Outubro!$C$8</f>
        <v>*</v>
      </c>
      <c r="F30" s="11" t="str">
        <f>[26]Outubro!$C$9</f>
        <v>*</v>
      </c>
      <c r="G30" s="11" t="str">
        <f>[26]Outubro!$C$10</f>
        <v>*</v>
      </c>
      <c r="H30" s="11" t="str">
        <f>[26]Outubro!$C$11</f>
        <v>*</v>
      </c>
      <c r="I30" s="11" t="str">
        <f>[26]Outubro!$C$12</f>
        <v>*</v>
      </c>
      <c r="J30" s="11" t="str">
        <f>[26]Outubro!$C$13</f>
        <v>*</v>
      </c>
      <c r="K30" s="11" t="str">
        <f>[26]Outubro!$C$14</f>
        <v>*</v>
      </c>
      <c r="L30" s="11" t="str">
        <f>[26]Outubro!$C$15</f>
        <v>*</v>
      </c>
      <c r="M30" s="11" t="str">
        <f>[26]Outubro!$C$16</f>
        <v>*</v>
      </c>
      <c r="N30" s="11" t="str">
        <f>[26]Outubro!$C$17</f>
        <v>*</v>
      </c>
      <c r="O30" s="11" t="str">
        <f>[26]Outubro!$C$18</f>
        <v>*</v>
      </c>
      <c r="P30" s="11" t="str">
        <f>[26]Outubro!$C$19</f>
        <v>*</v>
      </c>
      <c r="Q30" s="11" t="str">
        <f>[26]Outubro!$C$20</f>
        <v>*</v>
      </c>
      <c r="R30" s="11" t="str">
        <f>[26]Outubro!$C$21</f>
        <v>*</v>
      </c>
      <c r="S30" s="11">
        <f>[26]Outubro!$C$22</f>
        <v>25.3</v>
      </c>
      <c r="T30" s="11">
        <f>[26]Outubro!$C$23</f>
        <v>32.200000000000003</v>
      </c>
      <c r="U30" s="11">
        <f>[26]Outubro!$C$24</f>
        <v>34.9</v>
      </c>
      <c r="V30" s="11">
        <f>[26]Outubro!$C$25</f>
        <v>31.2</v>
      </c>
      <c r="W30" s="11">
        <f>[26]Outubro!$C$26</f>
        <v>32.9</v>
      </c>
      <c r="X30" s="11">
        <f>[26]Outubro!$C$27</f>
        <v>33.9</v>
      </c>
      <c r="Y30" s="11">
        <f>[26]Outubro!$C$28</f>
        <v>35</v>
      </c>
      <c r="Z30" s="11">
        <f>[26]Outubro!$C$29</f>
        <v>36.200000000000003</v>
      </c>
      <c r="AA30" s="11">
        <f>[26]Outubro!$C$30</f>
        <v>37.6</v>
      </c>
      <c r="AB30" s="11">
        <f>[26]Outubro!$C$31</f>
        <v>29.2</v>
      </c>
      <c r="AC30" s="11">
        <f>[26]Outubro!$C$32</f>
        <v>35.4</v>
      </c>
      <c r="AD30" s="11">
        <f>[26]Outubro!$C$33</f>
        <v>35.6</v>
      </c>
      <c r="AE30" s="11">
        <f>[26]Outubro!$C$34</f>
        <v>35.4</v>
      </c>
      <c r="AF30" s="11">
        <f>[26]Outubro!$C$35</f>
        <v>27.2</v>
      </c>
      <c r="AG30" s="116">
        <f t="shared" si="1"/>
        <v>37.6</v>
      </c>
      <c r="AH30" s="92">
        <f t="shared" si="2"/>
        <v>33</v>
      </c>
      <c r="AM30" t="s">
        <v>211</v>
      </c>
    </row>
    <row r="31" spans="1:39" s="5" customFormat="1" x14ac:dyDescent="0.2">
      <c r="A31" s="57" t="s">
        <v>12</v>
      </c>
      <c r="B31" s="11">
        <f>[27]Outubro!$C$5</f>
        <v>30.9</v>
      </c>
      <c r="C31" s="11">
        <f>[27]Outubro!$C$6</f>
        <v>34.1</v>
      </c>
      <c r="D31" s="11">
        <f>[27]Outubro!$C$7</f>
        <v>32.9</v>
      </c>
      <c r="E31" s="11">
        <f>[27]Outubro!$C$8</f>
        <v>34</v>
      </c>
      <c r="F31" s="11">
        <f>[27]Outubro!$C$9</f>
        <v>33.5</v>
      </c>
      <c r="G31" s="11">
        <f>[27]Outubro!$C$10</f>
        <v>32.5</v>
      </c>
      <c r="H31" s="11">
        <f>[27]Outubro!$C$11</f>
        <v>25.8</v>
      </c>
      <c r="I31" s="11">
        <f>[27]Outubro!$C$12</f>
        <v>31.4</v>
      </c>
      <c r="J31" s="11">
        <f>[27]Outubro!$C$13</f>
        <v>30.9</v>
      </c>
      <c r="K31" s="11">
        <f>[27]Outubro!$C$14</f>
        <v>26</v>
      </c>
      <c r="L31" s="11">
        <f>[27]Outubro!$C$15</f>
        <v>22.3</v>
      </c>
      <c r="M31" s="11">
        <f>[27]Outubro!$C$16</f>
        <v>21.5</v>
      </c>
      <c r="N31" s="11">
        <f>[27]Outubro!$C$17</f>
        <v>29.3</v>
      </c>
      <c r="O31" s="11">
        <f>[27]Outubro!$C$18</f>
        <v>29.3</v>
      </c>
      <c r="P31" s="11">
        <f>[27]Outubro!$C$19</f>
        <v>26.6</v>
      </c>
      <c r="Q31" s="11">
        <f>[27]Outubro!$C$20</f>
        <v>33.6</v>
      </c>
      <c r="R31" s="11">
        <f>[27]Outubro!$C$21</f>
        <v>34.299999999999997</v>
      </c>
      <c r="S31" s="11">
        <f>[27]Outubro!$C$22</f>
        <v>30.2</v>
      </c>
      <c r="T31" s="11">
        <f>[27]Outubro!$C$23</f>
        <v>32.299999999999997</v>
      </c>
      <c r="U31" s="11">
        <f>[27]Outubro!$C$24</f>
        <v>33.299999999999997</v>
      </c>
      <c r="V31" s="11">
        <f>[27]Outubro!$C$25</f>
        <v>31.1</v>
      </c>
      <c r="W31" s="11">
        <f>[27]Outubro!$C$26</f>
        <v>31.5</v>
      </c>
      <c r="X31" s="11">
        <f>[27]Outubro!$C$27</f>
        <v>32.6</v>
      </c>
      <c r="Y31" s="11">
        <f>[27]Outubro!$C$28</f>
        <v>33.9</v>
      </c>
      <c r="Z31" s="11">
        <f>[27]Outubro!$C$29</f>
        <v>35.1</v>
      </c>
      <c r="AA31" s="11">
        <f>[27]Outubro!$C$30</f>
        <v>35.700000000000003</v>
      </c>
      <c r="AB31" s="11">
        <f>[27]Outubro!$C$31</f>
        <v>29.8</v>
      </c>
      <c r="AC31" s="11">
        <f>[27]Outubro!$C$32</f>
        <v>34.5</v>
      </c>
      <c r="AD31" s="11">
        <f>[27]Outubro!$C$33</f>
        <v>33.799999999999997</v>
      </c>
      <c r="AE31" s="11">
        <f>[27]Outubro!$C$34</f>
        <v>34.4</v>
      </c>
      <c r="AF31" s="11">
        <f>[27]Outubro!$C$35</f>
        <v>29.5</v>
      </c>
      <c r="AG31" s="116">
        <f t="shared" si="1"/>
        <v>35.700000000000003</v>
      </c>
      <c r="AH31" s="92">
        <f t="shared" si="2"/>
        <v>31.180645161290322</v>
      </c>
      <c r="AL31" s="5" t="s">
        <v>34</v>
      </c>
      <c r="AM31" s="5" t="s">
        <v>34</v>
      </c>
    </row>
    <row r="32" spans="1:39" x14ac:dyDescent="0.2">
      <c r="A32" s="57" t="s">
        <v>13</v>
      </c>
      <c r="B32" s="11">
        <f>[28]Outubro!$C$5</f>
        <v>32.299999999999997</v>
      </c>
      <c r="C32" s="11">
        <f>[28]Outubro!$C$6</f>
        <v>35.1</v>
      </c>
      <c r="D32" s="11">
        <f>[28]Outubro!$C$7</f>
        <v>33.700000000000003</v>
      </c>
      <c r="E32" s="11">
        <f>[28]Outubro!$C$8</f>
        <v>36</v>
      </c>
      <c r="F32" s="11">
        <f>[28]Outubro!$C$9</f>
        <v>36.799999999999997</v>
      </c>
      <c r="G32" s="11">
        <f>[28]Outubro!$C$10</f>
        <v>35.5</v>
      </c>
      <c r="H32" s="11">
        <f>[28]Outubro!$C$11</f>
        <v>27.6</v>
      </c>
      <c r="I32" s="11">
        <f>[28]Outubro!$C$12</f>
        <v>33.5</v>
      </c>
      <c r="J32" s="11">
        <f>[28]Outubro!$C$13</f>
        <v>30.2</v>
      </c>
      <c r="K32" s="11">
        <f>[28]Outubro!$C$14</f>
        <v>23.8</v>
      </c>
      <c r="L32" s="11">
        <f>[28]Outubro!$C$15</f>
        <v>26.9</v>
      </c>
      <c r="M32" s="11">
        <f>[28]Outubro!$C$16</f>
        <v>26.8</v>
      </c>
      <c r="N32" s="11">
        <f>[28]Outubro!$C$17</f>
        <v>30.8</v>
      </c>
      <c r="O32" s="11">
        <f>[28]Outubro!$C$18</f>
        <v>33.299999999999997</v>
      </c>
      <c r="P32" s="11">
        <f>[28]Outubro!$C$19</f>
        <v>31.6</v>
      </c>
      <c r="Q32" s="11">
        <f>[28]Outubro!$C$20</f>
        <v>36.299999999999997</v>
      </c>
      <c r="R32" s="11">
        <f>[28]Outubro!$C$21</f>
        <v>38</v>
      </c>
      <c r="S32" s="11">
        <f>[28]Outubro!$C$22</f>
        <v>30.3</v>
      </c>
      <c r="T32" s="11">
        <f>[28]Outubro!$C$23</f>
        <v>33.700000000000003</v>
      </c>
      <c r="U32" s="11">
        <f>[28]Outubro!$C$24</f>
        <v>35.1</v>
      </c>
      <c r="V32" s="11">
        <f>[28]Outubro!$C$25</f>
        <v>30</v>
      </c>
      <c r="W32" s="11">
        <f>[28]Outubro!$C$26</f>
        <v>32.1</v>
      </c>
      <c r="X32" s="11">
        <f>[28]Outubro!$C$27</f>
        <v>33.4</v>
      </c>
      <c r="Y32" s="11">
        <f>[28]Outubro!$C$28</f>
        <v>36.1</v>
      </c>
      <c r="Z32" s="11">
        <f>[28]Outubro!$C$29</f>
        <v>36.9</v>
      </c>
      <c r="AA32" s="11">
        <f>[28]Outubro!$C$30</f>
        <v>37.200000000000003</v>
      </c>
      <c r="AB32" s="11">
        <f>[28]Outubro!$C$31</f>
        <v>30.2</v>
      </c>
      <c r="AC32" s="11">
        <f>[28]Outubro!$C$32</f>
        <v>37.1</v>
      </c>
      <c r="AD32" s="11">
        <f>[28]Outubro!$C$33</f>
        <v>35.299999999999997</v>
      </c>
      <c r="AE32" s="11">
        <f>[28]Outubro!$C$34</f>
        <v>35.6</v>
      </c>
      <c r="AF32" s="11">
        <f>[28]Outubro!$C$35</f>
        <v>31.5</v>
      </c>
      <c r="AG32" s="116">
        <f t="shared" si="1"/>
        <v>38</v>
      </c>
      <c r="AH32" s="92">
        <f t="shared" si="2"/>
        <v>32.990322580645163</v>
      </c>
    </row>
    <row r="33" spans="1:39" x14ac:dyDescent="0.2">
      <c r="A33" s="57" t="s">
        <v>155</v>
      </c>
      <c r="B33" s="11">
        <f>[29]Outubro!$C$5</f>
        <v>30.1</v>
      </c>
      <c r="C33" s="11">
        <f>[29]Outubro!$C$6</f>
        <v>32.299999999999997</v>
      </c>
      <c r="D33" s="11">
        <f>[29]Outubro!$C$7</f>
        <v>31.8</v>
      </c>
      <c r="E33" s="11">
        <f>[29]Outubro!$C$8</f>
        <v>34.5</v>
      </c>
      <c r="F33" s="11">
        <f>[29]Outubro!$C$9</f>
        <v>32.1</v>
      </c>
      <c r="G33" s="11">
        <f>[29]Outubro!$C$10</f>
        <v>35.299999999999997</v>
      </c>
      <c r="H33" s="11">
        <f>[29]Outubro!$C$11</f>
        <v>24.6</v>
      </c>
      <c r="I33" s="11">
        <f>[29]Outubro!$C$12</f>
        <v>31.6</v>
      </c>
      <c r="J33" s="11">
        <f>[29]Outubro!$C$13</f>
        <v>31.4</v>
      </c>
      <c r="K33" s="11">
        <f>[29]Outubro!$C$14</f>
        <v>28.9</v>
      </c>
      <c r="L33" s="11">
        <f>[29]Outubro!$C$15</f>
        <v>25.5</v>
      </c>
      <c r="M33" s="11">
        <f>[29]Outubro!$C$16</f>
        <v>26.1</v>
      </c>
      <c r="N33" s="11">
        <f>[29]Outubro!$C$17</f>
        <v>28.6</v>
      </c>
      <c r="O33" s="11">
        <f>[29]Outubro!$C$18</f>
        <v>30.3</v>
      </c>
      <c r="P33" s="11">
        <f>[29]Outubro!$C$19</f>
        <v>24.2</v>
      </c>
      <c r="Q33" s="11">
        <f>[29]Outubro!$C$20</f>
        <v>31.9</v>
      </c>
      <c r="R33" s="11">
        <f>[29]Outubro!$C$21</f>
        <v>34</v>
      </c>
      <c r="S33" s="11">
        <f>[29]Outubro!$C$22</f>
        <v>24</v>
      </c>
      <c r="T33" s="11">
        <f>[29]Outubro!$C$23</f>
        <v>31.8</v>
      </c>
      <c r="U33" s="11">
        <f>[29]Outubro!$C$24</f>
        <v>35.200000000000003</v>
      </c>
      <c r="V33" s="11">
        <f>[29]Outubro!$C$25</f>
        <v>31</v>
      </c>
      <c r="W33" s="11">
        <f>[29]Outubro!$C$26</f>
        <v>30.5</v>
      </c>
      <c r="X33" s="11">
        <f>[29]Outubro!$C$27</f>
        <v>32.5</v>
      </c>
      <c r="Y33" s="11">
        <f>[29]Outubro!$C$28</f>
        <v>33.700000000000003</v>
      </c>
      <c r="Z33" s="11">
        <f>[29]Outubro!$C$29</f>
        <v>34.299999999999997</v>
      </c>
      <c r="AA33" s="11">
        <f>[29]Outubro!$C$30</f>
        <v>35.4</v>
      </c>
      <c r="AB33" s="11">
        <f>[29]Outubro!$C$31</f>
        <v>27.4</v>
      </c>
      <c r="AC33" s="11">
        <f>[29]Outubro!$C$32</f>
        <v>33.799999999999997</v>
      </c>
      <c r="AD33" s="11" t="str">
        <f>[29]Outubro!$C$33</f>
        <v>*</v>
      </c>
      <c r="AE33" s="11" t="str">
        <f>[29]Outubro!$C$34</f>
        <v>*</v>
      </c>
      <c r="AF33" s="11" t="str">
        <f>[29]Outubro!$C$35</f>
        <v>*</v>
      </c>
      <c r="AG33" s="116">
        <f t="shared" si="1"/>
        <v>35.4</v>
      </c>
      <c r="AH33" s="92">
        <f t="shared" si="2"/>
        <v>30.81428571428571</v>
      </c>
    </row>
    <row r="34" spans="1:39" hidden="1" x14ac:dyDescent="0.2">
      <c r="A34" s="58" t="s">
        <v>127</v>
      </c>
      <c r="B34" s="11" t="str">
        <f>[30]Outubro!$C$5</f>
        <v>*</v>
      </c>
      <c r="C34" s="11" t="str">
        <f>[30]Outubro!$C$6</f>
        <v>*</v>
      </c>
      <c r="D34" s="11" t="str">
        <f>[30]Outubro!$C$7</f>
        <v>*</v>
      </c>
      <c r="E34" s="11" t="str">
        <f>[30]Outubro!$C$8</f>
        <v>*</v>
      </c>
      <c r="F34" s="11" t="str">
        <f>[30]Outubro!$C$9</f>
        <v>*</v>
      </c>
      <c r="G34" s="11" t="str">
        <f>[30]Outubro!$C$10</f>
        <v>*</v>
      </c>
      <c r="H34" s="11" t="str">
        <f>[30]Outubro!$C$11</f>
        <v>*</v>
      </c>
      <c r="I34" s="11" t="str">
        <f>[30]Outubro!$C$12</f>
        <v>*</v>
      </c>
      <c r="J34" s="11" t="str">
        <f>[30]Outubro!$C$13</f>
        <v>*</v>
      </c>
      <c r="K34" s="11" t="str">
        <f>[30]Outubro!$C$14</f>
        <v>*</v>
      </c>
      <c r="L34" s="11" t="str">
        <f>[30]Outubro!$C$15</f>
        <v>*</v>
      </c>
      <c r="M34" s="11" t="str">
        <f>[30]Outubro!$C$16</f>
        <v>*</v>
      </c>
      <c r="N34" s="11" t="str">
        <f>[30]Outubro!$C$17</f>
        <v>*</v>
      </c>
      <c r="O34" s="11" t="str">
        <f>[30]Outubro!$C$18</f>
        <v>*</v>
      </c>
      <c r="P34" s="11" t="str">
        <f>[30]Outubro!$C$19</f>
        <v>*</v>
      </c>
      <c r="Q34" s="11" t="str">
        <f>[30]Outubro!$C$20</f>
        <v>*</v>
      </c>
      <c r="R34" s="11" t="str">
        <f>[30]Outubro!$C$21</f>
        <v>*</v>
      </c>
      <c r="S34" s="11" t="str">
        <f>[30]Outubro!$C$22</f>
        <v>*</v>
      </c>
      <c r="T34" s="11" t="str">
        <f>[30]Outubro!$C$23</f>
        <v>*</v>
      </c>
      <c r="U34" s="11" t="str">
        <f>[30]Outubro!$C$24</f>
        <v>*</v>
      </c>
      <c r="V34" s="11" t="str">
        <f>[30]Outubro!$C$25</f>
        <v>*</v>
      </c>
      <c r="W34" s="11" t="str">
        <f>[30]Outubro!$C$26</f>
        <v>*</v>
      </c>
      <c r="X34" s="11" t="str">
        <f>[30]Outubro!$C$27</f>
        <v>*</v>
      </c>
      <c r="Y34" s="11" t="str">
        <f>[30]Outubro!$C$28</f>
        <v>*</v>
      </c>
      <c r="Z34" s="11" t="str">
        <f>[30]Outubro!$C$29</f>
        <v>*</v>
      </c>
      <c r="AA34" s="11" t="str">
        <f>[30]Outubro!$C$30</f>
        <v>*</v>
      </c>
      <c r="AB34" s="11" t="str">
        <f>[30]Outubro!$C$31</f>
        <v>*</v>
      </c>
      <c r="AC34" s="11" t="str">
        <f>[30]Outubro!$C$32</f>
        <v>*</v>
      </c>
      <c r="AD34" s="11" t="str">
        <f>[30]Outubro!$C$33</f>
        <v>*</v>
      </c>
      <c r="AE34" s="11" t="str">
        <f>[30]Outubro!$C$34</f>
        <v>*</v>
      </c>
      <c r="AF34" s="11" t="str">
        <f>[30]Outubro!$C$35</f>
        <v>*</v>
      </c>
      <c r="AG34" s="116">
        <f t="shared" si="1"/>
        <v>0</v>
      </c>
      <c r="AH34" s="92" t="e">
        <f t="shared" si="2"/>
        <v>#DIV/0!</v>
      </c>
      <c r="AL34" t="s">
        <v>34</v>
      </c>
    </row>
    <row r="35" spans="1:39" x14ac:dyDescent="0.2">
      <c r="A35" s="57" t="s">
        <v>14</v>
      </c>
      <c r="B35" s="11">
        <f>[31]Outubro!$C$5</f>
        <v>31.5</v>
      </c>
      <c r="C35" s="11">
        <f>[31]Outubro!$C$6</f>
        <v>34.1</v>
      </c>
      <c r="D35" s="11">
        <f>[31]Outubro!$C$7</f>
        <v>35.700000000000003</v>
      </c>
      <c r="E35" s="11">
        <f>[31]Outubro!$C$8</f>
        <v>34.299999999999997</v>
      </c>
      <c r="F35" s="11">
        <f>[31]Outubro!$C$9</f>
        <v>35.299999999999997</v>
      </c>
      <c r="G35" s="11">
        <f>[31]Outubro!$C$10</f>
        <v>35.4</v>
      </c>
      <c r="H35" s="11">
        <f>[31]Outubro!$C$11</f>
        <v>27.8</v>
      </c>
      <c r="I35" s="11">
        <f>[31]Outubro!$C$12</f>
        <v>29.6</v>
      </c>
      <c r="J35" s="11">
        <f>[31]Outubro!$C$13</f>
        <v>27.1</v>
      </c>
      <c r="K35" s="11">
        <f>[31]Outubro!$C$14</f>
        <v>27.5</v>
      </c>
      <c r="L35" s="11">
        <f>[31]Outubro!$C$15</f>
        <v>31.1</v>
      </c>
      <c r="M35" s="11">
        <f>[31]Outubro!$C$16</f>
        <v>26.8</v>
      </c>
      <c r="N35" s="11">
        <f>[31]Outubro!$C$17</f>
        <v>33.1</v>
      </c>
      <c r="O35" s="11">
        <f>[31]Outubro!$C$18</f>
        <v>34.799999999999997</v>
      </c>
      <c r="P35" s="11">
        <f>[31]Outubro!$C$19</f>
        <v>34.5</v>
      </c>
      <c r="Q35" s="11">
        <f>[31]Outubro!$C$20</f>
        <v>35.4</v>
      </c>
      <c r="R35" s="11">
        <f>[31]Outubro!$C$21</f>
        <v>35.4</v>
      </c>
      <c r="S35" s="11">
        <f>[31]Outubro!$C$22</f>
        <v>29.4</v>
      </c>
      <c r="T35" s="11">
        <f>[31]Outubro!$C$23</f>
        <v>33.1</v>
      </c>
      <c r="U35" s="11">
        <f>[31]Outubro!$C$24</f>
        <v>34.5</v>
      </c>
      <c r="V35" s="11">
        <f>[31]Outubro!$C$25</f>
        <v>29</v>
      </c>
      <c r="W35" s="11">
        <f>[31]Outubro!$C$26</f>
        <v>31.1</v>
      </c>
      <c r="X35" s="11">
        <f>[31]Outubro!$C$27</f>
        <v>32.1</v>
      </c>
      <c r="Y35" s="11">
        <f>[31]Outubro!$C$28</f>
        <v>34.799999999999997</v>
      </c>
      <c r="Z35" s="11">
        <f>[31]Outubro!$C$29</f>
        <v>34.4</v>
      </c>
      <c r="AA35" s="11">
        <f>[31]Outubro!$C$30</f>
        <v>36.1</v>
      </c>
      <c r="AB35" s="11">
        <f>[31]Outubro!$C$31</f>
        <v>29.8</v>
      </c>
      <c r="AC35" s="11">
        <f>[31]Outubro!$C$32</f>
        <v>34.799999999999997</v>
      </c>
      <c r="AD35" s="11">
        <f>[31]Outubro!$C$33</f>
        <v>35</v>
      </c>
      <c r="AE35" s="11">
        <f>[31]Outubro!$C$34</f>
        <v>34.299999999999997</v>
      </c>
      <c r="AF35" s="11">
        <f>[31]Outubro!$C$35</f>
        <v>33.6</v>
      </c>
      <c r="AG35" s="116">
        <f t="shared" si="1"/>
        <v>36.1</v>
      </c>
      <c r="AH35" s="92">
        <f t="shared" si="2"/>
        <v>32.625806451612902</v>
      </c>
      <c r="AJ35" t="s">
        <v>34</v>
      </c>
      <c r="AL35" t="s">
        <v>34</v>
      </c>
    </row>
    <row r="36" spans="1:39" hidden="1" x14ac:dyDescent="0.2">
      <c r="A36" s="58" t="s">
        <v>156</v>
      </c>
      <c r="B36" s="11" t="str">
        <f>[32]Outubro!$C$5</f>
        <v>*</v>
      </c>
      <c r="C36" s="11" t="str">
        <f>[32]Outubro!$C$6</f>
        <v>*</v>
      </c>
      <c r="D36" s="11" t="str">
        <f>[32]Outubro!$C$7</f>
        <v>*</v>
      </c>
      <c r="E36" s="11" t="str">
        <f>[32]Outubro!$C$8</f>
        <v>*</v>
      </c>
      <c r="F36" s="11" t="str">
        <f>[32]Outubro!$C$9</f>
        <v>*</v>
      </c>
      <c r="G36" s="11" t="str">
        <f>[32]Outubro!$C$10</f>
        <v>*</v>
      </c>
      <c r="H36" s="11" t="str">
        <f>[32]Outubro!$C$11</f>
        <v>*</v>
      </c>
      <c r="I36" s="11" t="str">
        <f>[32]Outubro!$C$12</f>
        <v>*</v>
      </c>
      <c r="J36" s="11" t="str">
        <f>[32]Outubro!$C$13</f>
        <v>*</v>
      </c>
      <c r="K36" s="11" t="str">
        <f>[32]Outubro!$C$14</f>
        <v>*</v>
      </c>
      <c r="L36" s="11" t="str">
        <f>[32]Outubro!$C$15</f>
        <v>*</v>
      </c>
      <c r="M36" s="11" t="str">
        <f>[32]Outubro!$C$16</f>
        <v>*</v>
      </c>
      <c r="N36" s="11" t="str">
        <f>[32]Outubro!$C$17</f>
        <v>*</v>
      </c>
      <c r="O36" s="11" t="str">
        <f>[32]Outubro!$C$18</f>
        <v>*</v>
      </c>
      <c r="P36" s="11" t="str">
        <f>[32]Outubro!$C$19</f>
        <v>*</v>
      </c>
      <c r="Q36" s="11" t="str">
        <f>[32]Outubro!$C$20</f>
        <v>*</v>
      </c>
      <c r="R36" s="11" t="str">
        <f>[32]Outubro!$C$21</f>
        <v>*</v>
      </c>
      <c r="S36" s="11" t="str">
        <f>[32]Outubro!$C$22</f>
        <v>*</v>
      </c>
      <c r="T36" s="11" t="str">
        <f>[32]Outubro!$C$23</f>
        <v>*</v>
      </c>
      <c r="U36" s="11" t="str">
        <f>[32]Outubro!$C$24</f>
        <v>*</v>
      </c>
      <c r="V36" s="11" t="str">
        <f>[32]Outubro!$C$25</f>
        <v>*</v>
      </c>
      <c r="W36" s="11" t="str">
        <f>[32]Outubro!$C$26</f>
        <v>*</v>
      </c>
      <c r="X36" s="11" t="str">
        <f>[32]Outubro!$C$27</f>
        <v>*</v>
      </c>
      <c r="Y36" s="11" t="str">
        <f>[32]Outubro!$C$28</f>
        <v>*</v>
      </c>
      <c r="Z36" s="11" t="str">
        <f>[32]Outubro!$C$29</f>
        <v>*</v>
      </c>
      <c r="AA36" s="11" t="str">
        <f>[32]Outubro!$C$30</f>
        <v>*</v>
      </c>
      <c r="AB36" s="11" t="str">
        <f>[32]Outubro!$C$31</f>
        <v>*</v>
      </c>
      <c r="AC36" s="11" t="str">
        <f>[32]Outubro!$C$32</f>
        <v>*</v>
      </c>
      <c r="AD36" s="11" t="str">
        <f>[32]Outubro!$C$33</f>
        <v>*</v>
      </c>
      <c r="AE36" s="11" t="str">
        <f>[32]Outubro!$C$34</f>
        <v>*</v>
      </c>
      <c r="AF36" s="11" t="str">
        <f>[32]Outubro!$C$35</f>
        <v>*</v>
      </c>
      <c r="AG36" s="116">
        <f t="shared" si="1"/>
        <v>0</v>
      </c>
      <c r="AH36" s="92" t="e">
        <f t="shared" si="2"/>
        <v>#DIV/0!</v>
      </c>
    </row>
    <row r="37" spans="1:39" x14ac:dyDescent="0.2">
      <c r="A37" s="57" t="s">
        <v>15</v>
      </c>
      <c r="B37" s="11" t="str">
        <f>[33]Outubro!$C$5</f>
        <v>*</v>
      </c>
      <c r="C37" s="11" t="str">
        <f>[33]Outubro!$C$6</f>
        <v>*</v>
      </c>
      <c r="D37" s="11" t="str">
        <f>[33]Outubro!$C$7</f>
        <v>*</v>
      </c>
      <c r="E37" s="11" t="str">
        <f>[33]Outubro!$C$8</f>
        <v>*</v>
      </c>
      <c r="F37" s="11" t="str">
        <f>[33]Outubro!$C$9</f>
        <v>*</v>
      </c>
      <c r="G37" s="11" t="str">
        <f>[33]Outubro!$C$10</f>
        <v>*</v>
      </c>
      <c r="H37" s="11" t="str">
        <f>[33]Outubro!$C$11</f>
        <v>*</v>
      </c>
      <c r="I37" s="11" t="str">
        <f>[33]Outubro!$C$12</f>
        <v>*</v>
      </c>
      <c r="J37" s="11" t="str">
        <f>[33]Outubro!$C$13</f>
        <v>*</v>
      </c>
      <c r="K37" s="11" t="str">
        <f>[33]Outubro!$C$14</f>
        <v>*</v>
      </c>
      <c r="L37" s="11" t="str">
        <f>[33]Outubro!$C$15</f>
        <v>*</v>
      </c>
      <c r="M37" s="11" t="str">
        <f>[33]Outubro!$C$16</f>
        <v>*</v>
      </c>
      <c r="N37" s="11" t="str">
        <f>[33]Outubro!$C$17</f>
        <v>*</v>
      </c>
      <c r="O37" s="11" t="str">
        <f>[33]Outubro!$C$18</f>
        <v>*</v>
      </c>
      <c r="P37" s="11" t="str">
        <f>[33]Outubro!$C$19</f>
        <v>*</v>
      </c>
      <c r="Q37" s="11" t="str">
        <f>[33]Outubro!$C$20</f>
        <v>*</v>
      </c>
      <c r="R37" s="11" t="str">
        <f>[33]Outubro!$C$21</f>
        <v>*</v>
      </c>
      <c r="S37" s="11" t="str">
        <f>[33]Outubro!$C$22</f>
        <v>*</v>
      </c>
      <c r="T37" s="11" t="str">
        <f>[33]Outubro!$C$23</f>
        <v>*</v>
      </c>
      <c r="U37" s="11">
        <f>[33]Outubro!$C$24</f>
        <v>28.2</v>
      </c>
      <c r="V37" s="11">
        <f>[33]Outubro!$C$25</f>
        <v>26.2</v>
      </c>
      <c r="W37" s="11">
        <f>[33]Outubro!$C$26</f>
        <v>27.3</v>
      </c>
      <c r="X37" s="11">
        <f>[33]Outubro!$C$27</f>
        <v>30.4</v>
      </c>
      <c r="Y37" s="11">
        <f>[33]Outubro!$C$28</f>
        <v>32.299999999999997</v>
      </c>
      <c r="Z37" s="11">
        <f>[33]Outubro!$C$29</f>
        <v>33.5</v>
      </c>
      <c r="AA37" s="11">
        <f>[33]Outubro!$C$30</f>
        <v>34.6</v>
      </c>
      <c r="AB37" s="11">
        <f>[33]Outubro!$C$31</f>
        <v>28.2</v>
      </c>
      <c r="AC37" s="11">
        <f>[33]Outubro!$C$32</f>
        <v>32.6</v>
      </c>
      <c r="AD37" s="11">
        <f>[33]Outubro!$C$33</f>
        <v>28.7</v>
      </c>
      <c r="AE37" s="11">
        <f>[33]Outubro!$C$34</f>
        <v>31.9</v>
      </c>
      <c r="AF37" s="11">
        <f>[33]Outubro!$C$35</f>
        <v>27.2</v>
      </c>
      <c r="AG37" s="116">
        <f t="shared" si="1"/>
        <v>34.6</v>
      </c>
      <c r="AH37" s="92">
        <f t="shared" si="2"/>
        <v>30.091666666666658</v>
      </c>
      <c r="AI37" s="12" t="s">
        <v>34</v>
      </c>
      <c r="AL37" t="s">
        <v>34</v>
      </c>
    </row>
    <row r="38" spans="1:39" x14ac:dyDescent="0.2">
      <c r="A38" s="57" t="s">
        <v>16</v>
      </c>
      <c r="B38" s="11" t="str">
        <f>[34]Outubro!$C$5</f>
        <v>*</v>
      </c>
      <c r="C38" s="11" t="str">
        <f>[34]Outubro!$C$6</f>
        <v>*</v>
      </c>
      <c r="D38" s="11" t="str">
        <f>[34]Outubro!$C$7</f>
        <v>*</v>
      </c>
      <c r="E38" s="11" t="str">
        <f>[34]Outubro!$C$8</f>
        <v>*</v>
      </c>
      <c r="F38" s="11" t="str">
        <f>[34]Outubro!$C$9</f>
        <v>*</v>
      </c>
      <c r="G38" s="11" t="str">
        <f>[34]Outubro!$C$10</f>
        <v>*</v>
      </c>
      <c r="H38" s="11" t="str">
        <f>[34]Outubro!$C$11</f>
        <v>*</v>
      </c>
      <c r="I38" s="11" t="str">
        <f>[34]Outubro!$C$12</f>
        <v>*</v>
      </c>
      <c r="J38" s="11" t="str">
        <f>[34]Outubro!$C$13</f>
        <v>*</v>
      </c>
      <c r="K38" s="11" t="str">
        <f>[34]Outubro!$C$14</f>
        <v>*</v>
      </c>
      <c r="L38" s="11" t="str">
        <f>[34]Outubro!$C$15</f>
        <v>*</v>
      </c>
      <c r="M38" s="11" t="str">
        <f>[34]Outubro!$C$16</f>
        <v>*</v>
      </c>
      <c r="N38" s="11" t="str">
        <f>[34]Outubro!$C$17</f>
        <v>*</v>
      </c>
      <c r="O38" s="11" t="str">
        <f>[34]Outubro!$C$18</f>
        <v>*</v>
      </c>
      <c r="P38" s="11" t="str">
        <f>[34]Outubro!$C$19</f>
        <v>*</v>
      </c>
      <c r="Q38" s="11">
        <f>[34]Outubro!$C$20</f>
        <v>33.9</v>
      </c>
      <c r="R38" s="11">
        <f>[34]Outubro!$C$21</f>
        <v>32.6</v>
      </c>
      <c r="S38" s="11">
        <f>[34]Outubro!$C$22</f>
        <v>25.5</v>
      </c>
      <c r="T38" s="11">
        <f>[34]Outubro!$C$23</f>
        <v>32.799999999999997</v>
      </c>
      <c r="U38" s="11">
        <f>[34]Outubro!$C$24</f>
        <v>32</v>
      </c>
      <c r="V38" s="11">
        <f>[34]Outubro!$C$25</f>
        <v>29.7</v>
      </c>
      <c r="W38" s="11">
        <f>[34]Outubro!$C$26</f>
        <v>31.1</v>
      </c>
      <c r="X38" s="11">
        <f>[34]Outubro!$C$27</f>
        <v>32.5</v>
      </c>
      <c r="Y38" s="11">
        <f>[34]Outubro!$C$28</f>
        <v>35.200000000000003</v>
      </c>
      <c r="Z38" s="11">
        <f>[34]Outubro!$C$29</f>
        <v>37.299999999999997</v>
      </c>
      <c r="AA38" s="11">
        <f>[34]Outubro!$C$30</f>
        <v>37.700000000000003</v>
      </c>
      <c r="AB38" s="11">
        <f>[34]Outubro!$C$31</f>
        <v>33.5</v>
      </c>
      <c r="AC38" s="11" t="str">
        <f>[34]Outubro!$C$32</f>
        <v>*</v>
      </c>
      <c r="AD38" s="11" t="str">
        <f>[34]Outubro!$C$33</f>
        <v>*</v>
      </c>
      <c r="AE38" s="11" t="str">
        <f>[34]Outubro!$C$34</f>
        <v>*</v>
      </c>
      <c r="AF38" s="11" t="str">
        <f>[34]Outubro!$C$35</f>
        <v>*</v>
      </c>
      <c r="AG38" s="116">
        <f t="shared" si="1"/>
        <v>37.700000000000003</v>
      </c>
      <c r="AH38" s="92">
        <f t="shared" si="2"/>
        <v>32.81666666666667</v>
      </c>
      <c r="AK38" t="s">
        <v>34</v>
      </c>
      <c r="AL38" t="s">
        <v>34</v>
      </c>
      <c r="AM38" t="s">
        <v>34</v>
      </c>
    </row>
    <row r="39" spans="1:39" x14ac:dyDescent="0.2">
      <c r="A39" s="57" t="s">
        <v>157</v>
      </c>
      <c r="B39" s="11">
        <f>[35]Outubro!$C$5</f>
        <v>30.4</v>
      </c>
      <c r="C39" s="11">
        <f>[35]Outubro!$C$6</f>
        <v>33.299999999999997</v>
      </c>
      <c r="D39" s="11">
        <f>[35]Outubro!$C$7</f>
        <v>32.700000000000003</v>
      </c>
      <c r="E39" s="11">
        <f>[35]Outubro!$C$8</f>
        <v>34.9</v>
      </c>
      <c r="F39" s="11">
        <f>[35]Outubro!$C$9</f>
        <v>36</v>
      </c>
      <c r="G39" s="11">
        <f>[35]Outubro!$C$10</f>
        <v>35.200000000000003</v>
      </c>
      <c r="H39" s="11">
        <f>[35]Outubro!$C$11</f>
        <v>25.9</v>
      </c>
      <c r="I39" s="11">
        <f>[35]Outubro!$C$12</f>
        <v>32.299999999999997</v>
      </c>
      <c r="J39" s="11">
        <f>[35]Outubro!$C$13</f>
        <v>26.7</v>
      </c>
      <c r="K39" s="11">
        <f>[35]Outubro!$C$14</f>
        <v>28.3</v>
      </c>
      <c r="L39" s="11">
        <f>[35]Outubro!$C$15</f>
        <v>24.9</v>
      </c>
      <c r="M39" s="11">
        <f>[35]Outubro!$C$16</f>
        <v>26.9</v>
      </c>
      <c r="N39" s="11">
        <f>[35]Outubro!$C$17</f>
        <v>28.9</v>
      </c>
      <c r="O39" s="11">
        <f>[35]Outubro!$C$18</f>
        <v>28.6</v>
      </c>
      <c r="P39" s="11">
        <f>[35]Outubro!$C$19</f>
        <v>29.7</v>
      </c>
      <c r="Q39" s="11">
        <f>[35]Outubro!$C$20</f>
        <v>34.299999999999997</v>
      </c>
      <c r="R39" s="11">
        <f>[35]Outubro!$C$21</f>
        <v>35.299999999999997</v>
      </c>
      <c r="S39" s="11">
        <f>[35]Outubro!$C$22</f>
        <v>29</v>
      </c>
      <c r="T39" s="11">
        <f>[35]Outubro!$C$23</f>
        <v>30.6</v>
      </c>
      <c r="U39" s="11">
        <f>[35]Outubro!$C$24</f>
        <v>35.1</v>
      </c>
      <c r="V39" s="11">
        <f>[35]Outubro!$C$25</f>
        <v>30.4</v>
      </c>
      <c r="W39" s="11">
        <f>[35]Outubro!$C$26</f>
        <v>31.2</v>
      </c>
      <c r="X39" s="11">
        <f>[35]Outubro!$C$27</f>
        <v>32.299999999999997</v>
      </c>
      <c r="Y39" s="11">
        <f>[35]Outubro!$C$28</f>
        <v>33.799999999999997</v>
      </c>
      <c r="Z39" s="11">
        <f>[35]Outubro!$C$29</f>
        <v>34.6</v>
      </c>
      <c r="AA39" s="11">
        <f>[35]Outubro!$C$30</f>
        <v>36.4</v>
      </c>
      <c r="AB39" s="11">
        <f>[35]Outubro!$C$31</f>
        <v>28.5</v>
      </c>
      <c r="AC39" s="11">
        <f>[35]Outubro!$C$32</f>
        <v>34.1</v>
      </c>
      <c r="AD39" s="11">
        <f>[35]Outubro!$C$33</f>
        <v>34.299999999999997</v>
      </c>
      <c r="AE39" s="11">
        <f>[35]Outubro!$C$34</f>
        <v>34.299999999999997</v>
      </c>
      <c r="AF39" s="11">
        <f>[35]Outubro!$C$35</f>
        <v>31</v>
      </c>
      <c r="AG39" s="116">
        <f t="shared" si="1"/>
        <v>36.4</v>
      </c>
      <c r="AH39" s="92">
        <f t="shared" si="2"/>
        <v>31.609677419354835</v>
      </c>
      <c r="AJ39" t="s">
        <v>34</v>
      </c>
      <c r="AL39" t="s">
        <v>34</v>
      </c>
    </row>
    <row r="40" spans="1:39" x14ac:dyDescent="0.2">
      <c r="A40" s="57" t="s">
        <v>17</v>
      </c>
      <c r="B40" s="11">
        <f>[36]Outubro!$C$5</f>
        <v>29</v>
      </c>
      <c r="C40" s="11">
        <f>[36]Outubro!$C$6</f>
        <v>31.8</v>
      </c>
      <c r="D40" s="11">
        <f>[36]Outubro!$C$7</f>
        <v>31.5</v>
      </c>
      <c r="E40" s="11">
        <f>[36]Outubro!$C$8</f>
        <v>33.799999999999997</v>
      </c>
      <c r="F40" s="11">
        <f>[36]Outubro!$C$9</f>
        <v>29.6</v>
      </c>
      <c r="G40" s="11">
        <f>[36]Outubro!$C$10</f>
        <v>34</v>
      </c>
      <c r="H40" s="11">
        <f>[36]Outubro!$C$11</f>
        <v>24.4</v>
      </c>
      <c r="I40" s="11">
        <f>[36]Outubro!$C$12</f>
        <v>31.3</v>
      </c>
      <c r="J40" s="11">
        <f>[36]Outubro!$C$13</f>
        <v>28.1</v>
      </c>
      <c r="K40" s="11">
        <f>[36]Outubro!$C$14</f>
        <v>29.4</v>
      </c>
      <c r="L40" s="11">
        <f>[36]Outubro!$C$15</f>
        <v>25.9</v>
      </c>
      <c r="M40" s="11">
        <f>[36]Outubro!$C$16</f>
        <v>27.3</v>
      </c>
      <c r="N40" s="11">
        <f>[36]Outubro!$C$17</f>
        <v>27.6</v>
      </c>
      <c r="O40" s="11">
        <f>[36]Outubro!$C$18</f>
        <v>28.3</v>
      </c>
      <c r="P40" s="11">
        <f>[36]Outubro!$C$19</f>
        <v>23.6</v>
      </c>
      <c r="Q40" s="11">
        <f>[36]Outubro!$C$20</f>
        <v>31</v>
      </c>
      <c r="R40" s="11">
        <f>[36]Outubro!$C$21</f>
        <v>33.6</v>
      </c>
      <c r="S40" s="11">
        <f>[36]Outubro!$C$22</f>
        <v>24.3</v>
      </c>
      <c r="T40" s="11">
        <f>[36]Outubro!$C$23</f>
        <v>30.1</v>
      </c>
      <c r="U40" s="11">
        <f>[36]Outubro!$C$24</f>
        <v>33.5</v>
      </c>
      <c r="V40" s="11">
        <f>[36]Outubro!$C$25</f>
        <v>29.1</v>
      </c>
      <c r="W40" s="11">
        <f>[36]Outubro!$C$26</f>
        <v>29.5</v>
      </c>
      <c r="X40" s="11">
        <f>[36]Outubro!$C$27</f>
        <v>31.1</v>
      </c>
      <c r="Y40" s="11">
        <f>[36]Outubro!$C$28</f>
        <v>32.700000000000003</v>
      </c>
      <c r="Z40" s="11">
        <f>[36]Outubro!$C$29</f>
        <v>33.200000000000003</v>
      </c>
      <c r="AA40" s="11">
        <f>[36]Outubro!$C$30</f>
        <v>35.799999999999997</v>
      </c>
      <c r="AB40" s="11">
        <f>[36]Outubro!$C$31</f>
        <v>29</v>
      </c>
      <c r="AC40" s="11">
        <f>[36]Outubro!$C$32</f>
        <v>34.5</v>
      </c>
      <c r="AD40" s="11">
        <f>[36]Outubro!$C$33</f>
        <v>34.700000000000003</v>
      </c>
      <c r="AE40" s="11">
        <f>[36]Outubro!$C$34</f>
        <v>35.5</v>
      </c>
      <c r="AF40" s="11">
        <f>[36]Outubro!$C$35</f>
        <v>28.4</v>
      </c>
      <c r="AG40" s="116">
        <f t="shared" si="1"/>
        <v>35.799999999999997</v>
      </c>
      <c r="AH40" s="92">
        <f t="shared" si="2"/>
        <v>30.374193548387101</v>
      </c>
      <c r="AM40" t="s">
        <v>34</v>
      </c>
    </row>
    <row r="41" spans="1:39" hidden="1" x14ac:dyDescent="0.2">
      <c r="A41" s="58" t="s">
        <v>140</v>
      </c>
      <c r="B41" s="11" t="str">
        <f>[37]Outubro!$C$5</f>
        <v>*</v>
      </c>
      <c r="C41" s="11" t="str">
        <f>[37]Outubro!$C$6</f>
        <v>*</v>
      </c>
      <c r="D41" s="11" t="str">
        <f>[37]Outubro!$C$7</f>
        <v>*</v>
      </c>
      <c r="E41" s="11" t="str">
        <f>[37]Outubro!$C$8</f>
        <v>*</v>
      </c>
      <c r="F41" s="11" t="str">
        <f>[37]Outubro!$C$9</f>
        <v>*</v>
      </c>
      <c r="G41" s="11" t="str">
        <f>[37]Outubro!$C$10</f>
        <v>*</v>
      </c>
      <c r="H41" s="11" t="str">
        <f>[37]Outubro!$C$11</f>
        <v>*</v>
      </c>
      <c r="I41" s="11" t="str">
        <f>[37]Outubro!$C$12</f>
        <v>*</v>
      </c>
      <c r="J41" s="11" t="str">
        <f>[37]Outubro!$C$13</f>
        <v>*</v>
      </c>
      <c r="K41" s="11" t="str">
        <f>[37]Outubro!$C$14</f>
        <v>*</v>
      </c>
      <c r="L41" s="11" t="str">
        <f>[37]Outubro!$C$15</f>
        <v>*</v>
      </c>
      <c r="M41" s="11" t="str">
        <f>[37]Outubro!$C$16</f>
        <v>*</v>
      </c>
      <c r="N41" s="11" t="str">
        <f>[37]Outubro!$C$17</f>
        <v>*</v>
      </c>
      <c r="O41" s="11" t="str">
        <f>[37]Outubro!$C$18</f>
        <v>*</v>
      </c>
      <c r="P41" s="11" t="str">
        <f>[37]Outubro!$C$19</f>
        <v>*</v>
      </c>
      <c r="Q41" s="11" t="str">
        <f>[37]Outubro!$C$20</f>
        <v>*</v>
      </c>
      <c r="R41" s="11" t="str">
        <f>[37]Outubro!$C$21</f>
        <v>*</v>
      </c>
      <c r="S41" s="11" t="str">
        <f>[37]Outubro!$C$22</f>
        <v>*</v>
      </c>
      <c r="T41" s="11" t="str">
        <f>[37]Outubro!$C$23</f>
        <v>*</v>
      </c>
      <c r="U41" s="11" t="str">
        <f>[37]Outubro!$C$24</f>
        <v>*</v>
      </c>
      <c r="V41" s="11" t="str">
        <f>[37]Outubro!$C$25</f>
        <v>*</v>
      </c>
      <c r="W41" s="11" t="str">
        <f>[37]Outubro!$C$26</f>
        <v>*</v>
      </c>
      <c r="X41" s="11" t="str">
        <f>[37]Outubro!$C$27</f>
        <v>*</v>
      </c>
      <c r="Y41" s="11" t="str">
        <f>[37]Outubro!$C$28</f>
        <v>*</v>
      </c>
      <c r="Z41" s="11" t="str">
        <f>[37]Outubro!$C$29</f>
        <v>*</v>
      </c>
      <c r="AA41" s="11" t="str">
        <f>[37]Outubro!$C$30</f>
        <v>*</v>
      </c>
      <c r="AB41" s="11" t="str">
        <f>[37]Outubro!$C$31</f>
        <v>*</v>
      </c>
      <c r="AC41" s="11" t="str">
        <f>[37]Outubro!$C$32</f>
        <v>*</v>
      </c>
      <c r="AD41" s="11" t="str">
        <f>[37]Outubro!$C$33</f>
        <v>*</v>
      </c>
      <c r="AE41" s="11" t="str">
        <f>[37]Outubro!$C$34</f>
        <v>*</v>
      </c>
      <c r="AF41" s="11" t="str">
        <f>[37]Outubro!$C$35</f>
        <v>*</v>
      </c>
      <c r="AG41" s="116">
        <f t="shared" si="1"/>
        <v>0</v>
      </c>
      <c r="AH41" s="92" t="e">
        <f t="shared" si="2"/>
        <v>#DIV/0!</v>
      </c>
      <c r="AJ41" s="12" t="s">
        <v>34</v>
      </c>
      <c r="AL41" t="s">
        <v>34</v>
      </c>
    </row>
    <row r="42" spans="1:39" x14ac:dyDescent="0.2">
      <c r="A42" s="57" t="s">
        <v>18</v>
      </c>
      <c r="B42" s="11">
        <f>[38]Outubro!$C$5</f>
        <v>30.2</v>
      </c>
      <c r="C42" s="11">
        <f>[38]Outubro!$C$6</f>
        <v>31.8</v>
      </c>
      <c r="D42" s="11">
        <f>[38]Outubro!$C$7</f>
        <v>31.2</v>
      </c>
      <c r="E42" s="11">
        <f>[38]Outubro!$C$8</f>
        <v>33.1</v>
      </c>
      <c r="F42" s="11">
        <f>[38]Outubro!$C$9</f>
        <v>34.4</v>
      </c>
      <c r="G42" s="11">
        <f>[38]Outubro!$C$10</f>
        <v>32.799999999999997</v>
      </c>
      <c r="H42" s="11">
        <f>[38]Outubro!$C$11</f>
        <v>25.6</v>
      </c>
      <c r="I42" s="11">
        <f>[38]Outubro!$C$12</f>
        <v>30.7</v>
      </c>
      <c r="J42" s="11">
        <f>[38]Outubro!$C$13</f>
        <v>24.3</v>
      </c>
      <c r="K42" s="11">
        <f>[38]Outubro!$C$14</f>
        <v>26.8</v>
      </c>
      <c r="L42" s="11">
        <f>[38]Outubro!$C$15</f>
        <v>23.8</v>
      </c>
      <c r="M42" s="11">
        <f>[38]Outubro!$C$16</f>
        <v>23.9</v>
      </c>
      <c r="N42" s="11">
        <f>[38]Outubro!$C$17</f>
        <v>29.2</v>
      </c>
      <c r="O42" s="11">
        <f>[38]Outubro!$C$18</f>
        <v>31.1</v>
      </c>
      <c r="P42" s="11">
        <f>[38]Outubro!$C$19</f>
        <v>31.7</v>
      </c>
      <c r="Q42" s="11">
        <f>[38]Outubro!$C$20</f>
        <v>34.4</v>
      </c>
      <c r="R42" s="11">
        <f>[38]Outubro!$C$21</f>
        <v>34</v>
      </c>
      <c r="S42" s="11">
        <f>[38]Outubro!$C$22</f>
        <v>26.7</v>
      </c>
      <c r="T42" s="11">
        <f>[38]Outubro!$C$23</f>
        <v>31.2</v>
      </c>
      <c r="U42" s="11">
        <f>[38]Outubro!$C$24</f>
        <v>33.200000000000003</v>
      </c>
      <c r="V42" s="11">
        <f>[38]Outubro!$C$25</f>
        <v>25.7</v>
      </c>
      <c r="W42" s="11">
        <f>[38]Outubro!$C$26</f>
        <v>28.2</v>
      </c>
      <c r="X42" s="11">
        <f>[38]Outubro!$C$27</f>
        <v>30.6</v>
      </c>
      <c r="Y42" s="11">
        <f>[38]Outubro!$C$28</f>
        <v>34</v>
      </c>
      <c r="Z42" s="11">
        <f>[38]Outubro!$C$29</f>
        <v>34.4</v>
      </c>
      <c r="AA42" s="11">
        <f>[38]Outubro!$C$30</f>
        <v>33.4</v>
      </c>
      <c r="AB42" s="11">
        <f>[38]Outubro!$C$31</f>
        <v>28</v>
      </c>
      <c r="AC42" s="11">
        <f>[38]Outubro!$C$32</f>
        <v>32.4</v>
      </c>
      <c r="AD42" s="11">
        <f>[38]Outubro!$C$33</f>
        <v>31</v>
      </c>
      <c r="AE42" s="11">
        <f>[38]Outubro!$C$34</f>
        <v>31.4</v>
      </c>
      <c r="AF42" s="11">
        <f>[38]Outubro!$C$35</f>
        <v>29.9</v>
      </c>
      <c r="AG42" s="116">
        <f t="shared" si="1"/>
        <v>34.4</v>
      </c>
      <c r="AH42" s="92">
        <f t="shared" si="2"/>
        <v>30.293548387096774</v>
      </c>
      <c r="AJ42" s="12" t="s">
        <v>34</v>
      </c>
      <c r="AL42" t="s">
        <v>34</v>
      </c>
    </row>
    <row r="43" spans="1:39" x14ac:dyDescent="0.2">
      <c r="A43" s="57" t="s">
        <v>19</v>
      </c>
      <c r="B43" s="11" t="str">
        <f>[39]Outubro!$C$5</f>
        <v>*</v>
      </c>
      <c r="C43" s="11" t="str">
        <f>[39]Outubro!$C$6</f>
        <v>*</v>
      </c>
      <c r="D43" s="11" t="str">
        <f>[39]Outubro!$C$7</f>
        <v>*</v>
      </c>
      <c r="E43" s="11" t="str">
        <f>[39]Outubro!$C$8</f>
        <v>*</v>
      </c>
      <c r="F43" s="11" t="str">
        <f>[39]Outubro!$C$9</f>
        <v>*</v>
      </c>
      <c r="G43" s="11" t="str">
        <f>[39]Outubro!$C$10</f>
        <v>*</v>
      </c>
      <c r="H43" s="11" t="str">
        <f>[39]Outubro!$C$11</f>
        <v>*</v>
      </c>
      <c r="I43" s="11" t="str">
        <f>[39]Outubro!$C$12</f>
        <v>*</v>
      </c>
      <c r="J43" s="11" t="str">
        <f>[39]Outubro!$C$13</f>
        <v>*</v>
      </c>
      <c r="K43" s="11" t="str">
        <f>[39]Outubro!$C$14</f>
        <v>*</v>
      </c>
      <c r="L43" s="11" t="str">
        <f>[39]Outubro!$C$15</f>
        <v>*</v>
      </c>
      <c r="M43" s="11" t="str">
        <f>[39]Outubro!$C$16</f>
        <v>*</v>
      </c>
      <c r="N43" s="11" t="str">
        <f>[39]Outubro!$C$17</f>
        <v>*</v>
      </c>
      <c r="O43" s="11" t="str">
        <f>[39]Outubro!$C$18</f>
        <v>*</v>
      </c>
      <c r="P43" s="11" t="str">
        <f>[39]Outubro!$C$19</f>
        <v>*</v>
      </c>
      <c r="Q43" s="11" t="str">
        <f>[39]Outubro!$C$20</f>
        <v>*</v>
      </c>
      <c r="R43" s="11" t="str">
        <f>[39]Outubro!$C$21</f>
        <v>*</v>
      </c>
      <c r="S43" s="11" t="str">
        <f>[39]Outubro!$C$22</f>
        <v>*</v>
      </c>
      <c r="T43" s="11" t="str">
        <f>[39]Outubro!$C$23</f>
        <v>*</v>
      </c>
      <c r="U43" s="11" t="str">
        <f>[39]Outubro!$C$24</f>
        <v>*</v>
      </c>
      <c r="V43" s="11" t="str">
        <f>[39]Outubro!$C$25</f>
        <v>*</v>
      </c>
      <c r="W43" s="11" t="str">
        <f>[39]Outubro!$C$26</f>
        <v>*</v>
      </c>
      <c r="X43" s="11">
        <f>[39]Outubro!$C$27</f>
        <v>32.1</v>
      </c>
      <c r="Y43" s="11">
        <f>[39]Outubro!$C$28</f>
        <v>33.200000000000003</v>
      </c>
      <c r="Z43" s="11">
        <f>[39]Outubro!$C$29</f>
        <v>33.200000000000003</v>
      </c>
      <c r="AA43" s="11">
        <f>[39]Outubro!$C$30</f>
        <v>33.4</v>
      </c>
      <c r="AB43" s="11">
        <f>[39]Outubro!$C$31</f>
        <v>28.9</v>
      </c>
      <c r="AC43" s="11">
        <f>[39]Outubro!$C$32</f>
        <v>32.700000000000003</v>
      </c>
      <c r="AD43" s="11">
        <f>[39]Outubro!$C$33</f>
        <v>28.3</v>
      </c>
      <c r="AE43" s="11">
        <f>[39]Outubro!$C$34</f>
        <v>31.4</v>
      </c>
      <c r="AF43" s="11">
        <f>[39]Outubro!$C$35</f>
        <v>25.8</v>
      </c>
      <c r="AG43" s="116">
        <f t="shared" si="1"/>
        <v>33.4</v>
      </c>
      <c r="AH43" s="92">
        <f t="shared" si="2"/>
        <v>31</v>
      </c>
      <c r="AI43" s="12" t="s">
        <v>34</v>
      </c>
      <c r="AJ43" s="12" t="s">
        <v>34</v>
      </c>
      <c r="AL43" t="s">
        <v>34</v>
      </c>
      <c r="AM43" t="s">
        <v>34</v>
      </c>
    </row>
    <row r="44" spans="1:39" x14ac:dyDescent="0.2">
      <c r="A44" s="57" t="s">
        <v>23</v>
      </c>
      <c r="B44" s="11">
        <f>[40]Outubro!$C$5</f>
        <v>30.1</v>
      </c>
      <c r="C44" s="11">
        <f>[40]Outubro!$C$6</f>
        <v>32.200000000000003</v>
      </c>
      <c r="D44" s="11">
        <f>[40]Outubro!$C$7</f>
        <v>31.9</v>
      </c>
      <c r="E44" s="11">
        <f>[40]Outubro!$C$8</f>
        <v>33.200000000000003</v>
      </c>
      <c r="F44" s="11">
        <f>[40]Outubro!$C$9</f>
        <v>32.1</v>
      </c>
      <c r="G44" s="11">
        <f>[40]Outubro!$C$10</f>
        <v>32.799999999999997</v>
      </c>
      <c r="H44" s="11">
        <f>[40]Outubro!$C$11</f>
        <v>24.4</v>
      </c>
      <c r="I44" s="11">
        <f>[40]Outubro!$C$12</f>
        <v>30.6</v>
      </c>
      <c r="J44" s="11">
        <f>[40]Outubro!$C$13</f>
        <v>30.8</v>
      </c>
      <c r="K44" s="11">
        <f>[40]Outubro!$C$14</f>
        <v>28</v>
      </c>
      <c r="L44" s="11">
        <f>[40]Outubro!$C$15</f>
        <v>26</v>
      </c>
      <c r="M44" s="11">
        <f>[40]Outubro!$C$16</f>
        <v>26.2</v>
      </c>
      <c r="N44" s="11">
        <f>[40]Outubro!$C$17</f>
        <v>29.6</v>
      </c>
      <c r="O44" s="11">
        <f>[40]Outubro!$C$18</f>
        <v>29.5</v>
      </c>
      <c r="P44" s="11">
        <f>[40]Outubro!$C$19</f>
        <v>24.2</v>
      </c>
      <c r="Q44" s="11">
        <f>[40]Outubro!$C$20</f>
        <v>33.6</v>
      </c>
      <c r="R44" s="11">
        <f>[40]Outubro!$C$21</f>
        <v>34.6</v>
      </c>
      <c r="S44" s="11">
        <f>[40]Outubro!$C$22</f>
        <v>24.6</v>
      </c>
      <c r="T44" s="11">
        <f>[40]Outubro!$C$23</f>
        <v>31.6</v>
      </c>
      <c r="U44" s="11">
        <f>[40]Outubro!$C$24</f>
        <v>32.5</v>
      </c>
      <c r="V44" s="11">
        <f>[40]Outubro!$C$25</f>
        <v>29.6</v>
      </c>
      <c r="W44" s="11">
        <f>[40]Outubro!$C$26</f>
        <v>30.8</v>
      </c>
      <c r="X44" s="11">
        <f>[40]Outubro!$C$27</f>
        <v>32.9</v>
      </c>
      <c r="Y44" s="11">
        <f>[40]Outubro!$C$28</f>
        <v>33.799999999999997</v>
      </c>
      <c r="Z44" s="11">
        <f>[40]Outubro!$C$29</f>
        <v>34.6</v>
      </c>
      <c r="AA44" s="11">
        <f>[40]Outubro!$C$30</f>
        <v>35.299999999999997</v>
      </c>
      <c r="AB44" s="11">
        <f>[40]Outubro!$C$31</f>
        <v>28.3</v>
      </c>
      <c r="AC44" s="11">
        <f>[40]Outubro!$C$32</f>
        <v>33.6</v>
      </c>
      <c r="AD44" s="11">
        <f>[40]Outubro!$C$33</f>
        <v>32.700000000000003</v>
      </c>
      <c r="AE44" s="11">
        <f>[40]Outubro!$C$34</f>
        <v>32.200000000000003</v>
      </c>
      <c r="AF44" s="11">
        <f>[40]Outubro!$C$35</f>
        <v>27.5</v>
      </c>
      <c r="AG44" s="116">
        <f t="shared" si="1"/>
        <v>35.299999999999997</v>
      </c>
      <c r="AH44" s="92">
        <f t="shared" si="2"/>
        <v>30.638709677419357</v>
      </c>
      <c r="AJ44" s="12" t="s">
        <v>34</v>
      </c>
      <c r="AK44" t="s">
        <v>34</v>
      </c>
      <c r="AL44" t="s">
        <v>34</v>
      </c>
    </row>
    <row r="45" spans="1:39" x14ac:dyDescent="0.2">
      <c r="A45" s="57" t="s">
        <v>33</v>
      </c>
      <c r="B45" s="11">
        <f>[41]Outubro!$C$5</f>
        <v>31.9</v>
      </c>
      <c r="C45" s="11">
        <f>[41]Outubro!$C$6</f>
        <v>33.6</v>
      </c>
      <c r="D45" s="11">
        <f>[41]Outubro!$C$7</f>
        <v>33.5</v>
      </c>
      <c r="E45" s="11">
        <f>[41]Outubro!$C$8</f>
        <v>33.9</v>
      </c>
      <c r="F45" s="11">
        <f>[41]Outubro!$C$9</f>
        <v>35.4</v>
      </c>
      <c r="G45" s="11">
        <f>[41]Outubro!$C$10</f>
        <v>34.9</v>
      </c>
      <c r="H45" s="11">
        <f>[41]Outubro!$C$11</f>
        <v>26.1</v>
      </c>
      <c r="I45" s="11">
        <f>[41]Outubro!$C$12</f>
        <v>27.2</v>
      </c>
      <c r="J45" s="11">
        <f>[41]Outubro!$C$13</f>
        <v>24</v>
      </c>
      <c r="K45" s="11">
        <f>[41]Outubro!$C$14</f>
        <v>26.7</v>
      </c>
      <c r="L45" s="11">
        <f>[41]Outubro!$C$15</f>
        <v>26.2</v>
      </c>
      <c r="M45" s="11">
        <f>[41]Outubro!$C$16</f>
        <v>24</v>
      </c>
      <c r="N45" s="11">
        <f>[41]Outubro!$C$17</f>
        <v>27.8</v>
      </c>
      <c r="O45" s="11">
        <f>[41]Outubro!$C$18</f>
        <v>32.5</v>
      </c>
      <c r="P45" s="11">
        <f>[41]Outubro!$C$19</f>
        <v>35.9</v>
      </c>
      <c r="Q45" s="11">
        <f>[41]Outubro!$C$20</f>
        <v>36.5</v>
      </c>
      <c r="R45" s="11">
        <f>[41]Outubro!$C$21</f>
        <v>36.6</v>
      </c>
      <c r="S45" s="11">
        <f>[41]Outubro!$C$22</f>
        <v>33</v>
      </c>
      <c r="T45" s="11">
        <f>[41]Outubro!$C$23</f>
        <v>32.5</v>
      </c>
      <c r="U45" s="11">
        <f>[41]Outubro!$C$24</f>
        <v>33.9</v>
      </c>
      <c r="V45" s="11">
        <f>[41]Outubro!$C$25</f>
        <v>26.8</v>
      </c>
      <c r="W45" s="11">
        <f>[41]Outubro!$C$26</f>
        <v>28.6</v>
      </c>
      <c r="X45" s="11">
        <f>[41]Outubro!$C$27</f>
        <v>31.6</v>
      </c>
      <c r="Y45" s="11">
        <f>[41]Outubro!$C$28</f>
        <v>33.700000000000003</v>
      </c>
      <c r="Z45" s="11">
        <f>[41]Outubro!$C$29</f>
        <v>34.6</v>
      </c>
      <c r="AA45" s="11">
        <f>[41]Outubro!$C$30</f>
        <v>35.4</v>
      </c>
      <c r="AB45" s="11">
        <f>[41]Outubro!$C$31</f>
        <v>33</v>
      </c>
      <c r="AC45" s="11">
        <f>[41]Outubro!$C$32</f>
        <v>35.299999999999997</v>
      </c>
      <c r="AD45" s="11">
        <f>[41]Outubro!$C$33</f>
        <v>31.8</v>
      </c>
      <c r="AE45" s="11">
        <f>[41]Outubro!$C$34</f>
        <v>32.9</v>
      </c>
      <c r="AF45" s="11">
        <f>[41]Outubro!$C$35</f>
        <v>30.6</v>
      </c>
      <c r="AG45" s="116">
        <f t="shared" si="1"/>
        <v>36.6</v>
      </c>
      <c r="AH45" s="92">
        <f t="shared" si="2"/>
        <v>31.625806451612899</v>
      </c>
      <c r="AI45" s="12" t="s">
        <v>34</v>
      </c>
      <c r="AJ45" s="12" t="s">
        <v>34</v>
      </c>
      <c r="AK45" t="s">
        <v>34</v>
      </c>
      <c r="AM45" t="s">
        <v>34</v>
      </c>
    </row>
    <row r="46" spans="1:39" x14ac:dyDescent="0.2">
      <c r="A46" s="57" t="s">
        <v>20</v>
      </c>
      <c r="B46" s="11">
        <f>[42]Outubro!$C$5</f>
        <v>31.1</v>
      </c>
      <c r="C46" s="11">
        <f>[42]Outubro!$C$6</f>
        <v>34.299999999999997</v>
      </c>
      <c r="D46" s="11">
        <f>[42]Outubro!$C$7</f>
        <v>34.5</v>
      </c>
      <c r="E46" s="11">
        <f>[42]Outubro!$C$8</f>
        <v>35.200000000000003</v>
      </c>
      <c r="F46" s="11">
        <f>[42]Outubro!$C$9</f>
        <v>35.799999999999997</v>
      </c>
      <c r="G46" s="11">
        <f>[42]Outubro!$C$10</f>
        <v>35.9</v>
      </c>
      <c r="H46" s="11">
        <f>[42]Outubro!$C$11</f>
        <v>26.6</v>
      </c>
      <c r="I46" s="11">
        <f>[42]Outubro!$C$12</f>
        <v>30.6</v>
      </c>
      <c r="J46" s="11">
        <f>[42]Outubro!$C$13</f>
        <v>25.5</v>
      </c>
      <c r="K46" s="11">
        <f>[42]Outubro!$C$14</f>
        <v>28.6</v>
      </c>
      <c r="L46" s="11">
        <f>[42]Outubro!$C$15</f>
        <v>33.200000000000003</v>
      </c>
      <c r="M46" s="11">
        <f>[42]Outubro!$C$16</f>
        <v>29.5</v>
      </c>
      <c r="N46" s="11">
        <f>[42]Outubro!$C$17</f>
        <v>29.1</v>
      </c>
      <c r="O46" s="11">
        <f>[42]Outubro!$C$18</f>
        <v>33.799999999999997</v>
      </c>
      <c r="P46" s="11">
        <f>[42]Outubro!$C$19</f>
        <v>34.5</v>
      </c>
      <c r="Q46" s="11">
        <f>[42]Outubro!$C$20</f>
        <v>34.6</v>
      </c>
      <c r="R46" s="11">
        <f>[42]Outubro!$C$21</f>
        <v>35.4</v>
      </c>
      <c r="S46" s="11">
        <f>[42]Outubro!$C$22</f>
        <v>28.9</v>
      </c>
      <c r="T46" s="11">
        <f>[42]Outubro!$C$23</f>
        <v>32.799999999999997</v>
      </c>
      <c r="U46" s="11">
        <f>[42]Outubro!$C$24</f>
        <v>30.3</v>
      </c>
      <c r="V46" s="11">
        <f>[42]Outubro!$C$25</f>
        <v>29.2</v>
      </c>
      <c r="W46" s="11">
        <f>[42]Outubro!$C$26</f>
        <v>32.700000000000003</v>
      </c>
      <c r="X46" s="11">
        <f>[42]Outubro!$C$27</f>
        <v>32.9</v>
      </c>
      <c r="Y46" s="11">
        <f>[42]Outubro!$C$28</f>
        <v>35.5</v>
      </c>
      <c r="Z46" s="11">
        <f>[42]Outubro!$C$29</f>
        <v>35.4</v>
      </c>
      <c r="AA46" s="11">
        <f>[42]Outubro!$C$30</f>
        <v>36.4</v>
      </c>
      <c r="AB46" s="11">
        <f>[42]Outubro!$C$31</f>
        <v>29</v>
      </c>
      <c r="AC46" s="11">
        <f>[42]Outubro!$C$32</f>
        <v>34.700000000000003</v>
      </c>
      <c r="AD46" s="11">
        <f>[42]Outubro!$C$33</f>
        <v>35.6</v>
      </c>
      <c r="AE46" s="11">
        <f>[42]Outubro!$C$34</f>
        <v>34.9</v>
      </c>
      <c r="AF46" s="11">
        <f>[42]Outubro!$C$35</f>
        <v>33.9</v>
      </c>
      <c r="AG46" s="116">
        <f t="shared" si="1"/>
        <v>36.4</v>
      </c>
      <c r="AH46" s="92">
        <f t="shared" si="2"/>
        <v>32.593548387096774</v>
      </c>
      <c r="AL46" t="s">
        <v>34</v>
      </c>
    </row>
    <row r="47" spans="1:39" s="5" customFormat="1" ht="17.100000000000001" customHeight="1" x14ac:dyDescent="0.2">
      <c r="A47" s="58" t="s">
        <v>24</v>
      </c>
      <c r="B47" s="13">
        <f t="shared" ref="B47:AF47" si="3">MAX(B5:B46)</f>
        <v>33.799999999999997</v>
      </c>
      <c r="C47" s="13">
        <f t="shared" si="3"/>
        <v>35.700000000000003</v>
      </c>
      <c r="D47" s="13">
        <f t="shared" si="3"/>
        <v>35.700000000000003</v>
      </c>
      <c r="E47" s="13">
        <f t="shared" si="3"/>
        <v>36</v>
      </c>
      <c r="F47" s="13">
        <f t="shared" si="3"/>
        <v>37.799999999999997</v>
      </c>
      <c r="G47" s="13">
        <f t="shared" si="3"/>
        <v>37</v>
      </c>
      <c r="H47" s="13">
        <f t="shared" si="3"/>
        <v>28.5</v>
      </c>
      <c r="I47" s="13">
        <f t="shared" si="3"/>
        <v>33.5</v>
      </c>
      <c r="J47" s="13">
        <f t="shared" si="3"/>
        <v>32.9</v>
      </c>
      <c r="K47" s="13">
        <f t="shared" si="3"/>
        <v>30.5</v>
      </c>
      <c r="L47" s="13">
        <f t="shared" si="3"/>
        <v>33.200000000000003</v>
      </c>
      <c r="M47" s="13">
        <f t="shared" si="3"/>
        <v>29.5</v>
      </c>
      <c r="N47" s="13">
        <f t="shared" si="3"/>
        <v>33.1</v>
      </c>
      <c r="O47" s="13">
        <f t="shared" si="3"/>
        <v>34.799999999999997</v>
      </c>
      <c r="P47" s="13">
        <f t="shared" si="3"/>
        <v>35.9</v>
      </c>
      <c r="Q47" s="13">
        <f t="shared" si="3"/>
        <v>36.9</v>
      </c>
      <c r="R47" s="13">
        <f t="shared" si="3"/>
        <v>38</v>
      </c>
      <c r="S47" s="13">
        <f t="shared" si="3"/>
        <v>33</v>
      </c>
      <c r="T47" s="13">
        <f t="shared" si="3"/>
        <v>34.299999999999997</v>
      </c>
      <c r="U47" s="13">
        <f t="shared" si="3"/>
        <v>36.9</v>
      </c>
      <c r="V47" s="13">
        <f t="shared" si="3"/>
        <v>31.2</v>
      </c>
      <c r="W47" s="13">
        <f t="shared" si="3"/>
        <v>32.9</v>
      </c>
      <c r="X47" s="13">
        <f t="shared" si="3"/>
        <v>33.9</v>
      </c>
      <c r="Y47" s="13">
        <f t="shared" si="3"/>
        <v>36.1</v>
      </c>
      <c r="Z47" s="13">
        <f t="shared" si="3"/>
        <v>37.299999999999997</v>
      </c>
      <c r="AA47" s="13">
        <f t="shared" si="3"/>
        <v>38</v>
      </c>
      <c r="AB47" s="13">
        <f t="shared" si="3"/>
        <v>34.5</v>
      </c>
      <c r="AC47" s="13">
        <f t="shared" si="3"/>
        <v>37.299999999999997</v>
      </c>
      <c r="AD47" s="13">
        <f t="shared" si="3"/>
        <v>37</v>
      </c>
      <c r="AE47" s="13">
        <f t="shared" si="3"/>
        <v>37.4</v>
      </c>
      <c r="AF47" s="13">
        <f t="shared" si="3"/>
        <v>33.9</v>
      </c>
      <c r="AG47" s="14">
        <f>MAX(AG5:AG46)</f>
        <v>38</v>
      </c>
      <c r="AH47" s="92" t="s">
        <v>208</v>
      </c>
      <c r="AL47" s="5" t="s">
        <v>34</v>
      </c>
    </row>
    <row r="48" spans="1:39" x14ac:dyDescent="0.2">
      <c r="A48" s="124" t="s">
        <v>222</v>
      </c>
      <c r="B48" s="125"/>
      <c r="C48" s="125"/>
      <c r="D48" s="125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54"/>
      <c r="AF48" s="60" t="s">
        <v>34</v>
      </c>
      <c r="AG48" s="51"/>
      <c r="AH48" s="53"/>
      <c r="AK48" t="s">
        <v>34</v>
      </c>
      <c r="AL48" t="s">
        <v>34</v>
      </c>
    </row>
    <row r="49" spans="1:39" x14ac:dyDescent="0.2">
      <c r="A49" s="122" t="s">
        <v>86</v>
      </c>
      <c r="B49" s="123"/>
      <c r="C49" s="123"/>
      <c r="D49" s="123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104"/>
      <c r="AF49" s="88"/>
      <c r="AG49" s="51"/>
      <c r="AH49" s="50"/>
      <c r="AM49" t="s">
        <v>34</v>
      </c>
    </row>
    <row r="50" spans="1:39" x14ac:dyDescent="0.2">
      <c r="A50" s="49"/>
      <c r="B50" s="88"/>
      <c r="C50" s="88"/>
      <c r="D50" s="88"/>
      <c r="E50" s="88"/>
      <c r="F50" s="88"/>
      <c r="G50" s="88"/>
      <c r="H50" s="88"/>
      <c r="I50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51"/>
      <c r="AH50" s="50"/>
    </row>
    <row r="51" spans="1:39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51"/>
      <c r="AH51" s="93"/>
    </row>
    <row r="52" spans="1:39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104"/>
      <c r="AF52" s="54"/>
      <c r="AG52" s="51"/>
      <c r="AH52" s="53"/>
      <c r="AJ52" s="12" t="s">
        <v>34</v>
      </c>
    </row>
    <row r="53" spans="1:39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104"/>
      <c r="AF53" s="55"/>
      <c r="AG53" s="51"/>
      <c r="AH53" s="53"/>
    </row>
    <row r="54" spans="1:39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94"/>
      <c r="AL54" t="s">
        <v>34</v>
      </c>
    </row>
    <row r="55" spans="1:39" x14ac:dyDescent="0.2">
      <c r="AH55" s="1"/>
    </row>
    <row r="56" spans="1:39" x14ac:dyDescent="0.2">
      <c r="Z56" s="2" t="s">
        <v>34</v>
      </c>
      <c r="AH56" s="1"/>
      <c r="AJ56" t="s">
        <v>34</v>
      </c>
    </row>
    <row r="59" spans="1:39" x14ac:dyDescent="0.2">
      <c r="X59" s="2" t="s">
        <v>34</v>
      </c>
      <c r="Z59" s="2" t="s">
        <v>34</v>
      </c>
      <c r="AF59" s="2" t="s">
        <v>34</v>
      </c>
    </row>
    <row r="60" spans="1:39" x14ac:dyDescent="0.2">
      <c r="L60" s="2" t="s">
        <v>34</v>
      </c>
      <c r="S60" s="2" t="s">
        <v>34</v>
      </c>
    </row>
    <row r="61" spans="1:39" x14ac:dyDescent="0.2">
      <c r="V61" s="2" t="s">
        <v>34</v>
      </c>
      <c r="AI61" t="s">
        <v>34</v>
      </c>
    </row>
    <row r="63" spans="1:39" x14ac:dyDescent="0.2">
      <c r="S63" s="2" t="s">
        <v>34</v>
      </c>
    </row>
    <row r="64" spans="1:39" x14ac:dyDescent="0.2">
      <c r="U64" s="2" t="s">
        <v>34</v>
      </c>
      <c r="AG64" s="7" t="s">
        <v>34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0:X50"/>
    <mergeCell ref="T49:X49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9" sqref="A9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36" t="s">
        <v>215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57"/>
      <c r="AF2" s="134"/>
      <c r="AG2" s="134"/>
      <c r="AH2" s="135"/>
    </row>
    <row r="3" spans="1:36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56">
        <f t="shared" si="0"/>
        <v>29</v>
      </c>
      <c r="AE3" s="155">
        <v>30</v>
      </c>
      <c r="AF3" s="155">
        <v>31</v>
      </c>
      <c r="AG3" s="45" t="s">
        <v>28</v>
      </c>
      <c r="AH3" s="59" t="s">
        <v>26</v>
      </c>
    </row>
    <row r="4" spans="1:36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56"/>
      <c r="AE4" s="155"/>
      <c r="AF4" s="155"/>
      <c r="AG4" s="45" t="s">
        <v>25</v>
      </c>
      <c r="AH4" s="59" t="s">
        <v>25</v>
      </c>
    </row>
    <row r="5" spans="1:36" s="5" customFormat="1" x14ac:dyDescent="0.2">
      <c r="A5" s="57" t="s">
        <v>30</v>
      </c>
      <c r="B5" s="113">
        <f>[1]Outubro!$D$5</f>
        <v>17</v>
      </c>
      <c r="C5" s="113">
        <f>[1]Outubro!$D$6</f>
        <v>17.600000000000001</v>
      </c>
      <c r="D5" s="113">
        <f>[1]Outubro!$D$7</f>
        <v>20.2</v>
      </c>
      <c r="E5" s="113">
        <f>[1]Outubro!$D$8</f>
        <v>20.2</v>
      </c>
      <c r="F5" s="113">
        <f>[1]Outubro!$D$9</f>
        <v>19.5</v>
      </c>
      <c r="G5" s="113">
        <f>[1]Outubro!$D$10</f>
        <v>20.100000000000001</v>
      </c>
      <c r="H5" s="113">
        <f>[1]Outubro!$D$11</f>
        <v>20.399999999999999</v>
      </c>
      <c r="I5" s="113">
        <f>[1]Outubro!$D$12</f>
        <v>15.3</v>
      </c>
      <c r="J5" s="113">
        <f>[1]Outubro!$D$13</f>
        <v>20.3</v>
      </c>
      <c r="K5" s="113">
        <f>[1]Outubro!$D$14</f>
        <v>19.899999999999999</v>
      </c>
      <c r="L5" s="113">
        <f>[1]Outubro!$D$15</f>
        <v>21</v>
      </c>
      <c r="M5" s="113">
        <f>[1]Outubro!$D$16</f>
        <v>20.8</v>
      </c>
      <c r="N5" s="113">
        <f>[1]Outubro!$D$17</f>
        <v>20.8</v>
      </c>
      <c r="O5" s="113">
        <f>[1]Outubro!$D$18</f>
        <v>20.3</v>
      </c>
      <c r="P5" s="113">
        <f>[1]Outubro!$D$19</f>
        <v>18.7</v>
      </c>
      <c r="Q5" s="113">
        <f>[1]Outubro!$D$20</f>
        <v>20.399999999999999</v>
      </c>
      <c r="R5" s="113">
        <f>[1]Outubro!$D$21</f>
        <v>20.8</v>
      </c>
      <c r="S5" s="113">
        <f>[1]Outubro!$D$22</f>
        <v>21.8</v>
      </c>
      <c r="T5" s="113">
        <f>[1]Outubro!$D$23</f>
        <v>20.5</v>
      </c>
      <c r="U5" s="113">
        <f>[1]Outubro!$D$24</f>
        <v>20.9</v>
      </c>
      <c r="V5" s="113">
        <f>[1]Outubro!$D$25</f>
        <v>20.9</v>
      </c>
      <c r="W5" s="113">
        <f>[1]Outubro!$D$26</f>
        <v>19.7</v>
      </c>
      <c r="X5" s="113">
        <f>[1]Outubro!$D$27</f>
        <v>16.8</v>
      </c>
      <c r="Y5" s="113">
        <f>[1]Outubro!$D$28</f>
        <v>16.899999999999999</v>
      </c>
      <c r="Z5" s="113">
        <f>[1]Outubro!$D$29</f>
        <v>15.5</v>
      </c>
      <c r="AA5" s="113">
        <f>[1]Outubro!$D$30</f>
        <v>18.399999999999999</v>
      </c>
      <c r="AB5" s="113">
        <f>[1]Outubro!$D$31</f>
        <v>20.6</v>
      </c>
      <c r="AC5" s="113">
        <f>[1]Outubro!$D$32</f>
        <v>19.399999999999999</v>
      </c>
      <c r="AD5" s="113">
        <f>[1]Outubro!$D$33</f>
        <v>22.4</v>
      </c>
      <c r="AE5" s="113">
        <f>[1]Outubro!$D$34</f>
        <v>21.1</v>
      </c>
      <c r="AF5" s="113">
        <f>[1]Outubro!$D$35</f>
        <v>20.2</v>
      </c>
      <c r="AG5" s="14">
        <f>MIN(B5:AF5)</f>
        <v>15.3</v>
      </c>
      <c r="AH5" s="92">
        <f>AVERAGE(B5:AF5)</f>
        <v>19.625806451612902</v>
      </c>
    </row>
    <row r="6" spans="1:36" x14ac:dyDescent="0.2">
      <c r="A6" s="57" t="s">
        <v>0</v>
      </c>
      <c r="B6" s="11" t="str">
        <f>[2]Outubro!$D$5</f>
        <v>*</v>
      </c>
      <c r="C6" s="11" t="str">
        <f>[2]Outubro!$D$6</f>
        <v>*</v>
      </c>
      <c r="D6" s="11" t="str">
        <f>[2]Outubro!$D$7</f>
        <v>*</v>
      </c>
      <c r="E6" s="11" t="str">
        <f>[2]Outubro!$D$8</f>
        <v>*</v>
      </c>
      <c r="F6" s="11" t="str">
        <f>[2]Outubro!$D$9</f>
        <v>*</v>
      </c>
      <c r="G6" s="11" t="str">
        <f>[2]Outubro!$D$10</f>
        <v>*</v>
      </c>
      <c r="H6" s="11" t="str">
        <f>[2]Outubro!$D$11</f>
        <v>*</v>
      </c>
      <c r="I6" s="11" t="str">
        <f>[2]Outubro!$D$12</f>
        <v>*</v>
      </c>
      <c r="J6" s="11" t="str">
        <f>[2]Outubro!$D$13</f>
        <v>*</v>
      </c>
      <c r="K6" s="11" t="str">
        <f>[2]Outubro!$D$14</f>
        <v>*</v>
      </c>
      <c r="L6" s="11" t="str">
        <f>[2]Outubro!$D$15</f>
        <v>*</v>
      </c>
      <c r="M6" s="11" t="str">
        <f>[2]Outubro!$D$16</f>
        <v>*</v>
      </c>
      <c r="N6" s="11" t="str">
        <f>[2]Outubro!$D$17</f>
        <v>*</v>
      </c>
      <c r="O6" s="11" t="str">
        <f>[2]Outubro!$D$18</f>
        <v>*</v>
      </c>
      <c r="P6" s="11" t="str">
        <f>[2]Outubro!$D$19</f>
        <v>*</v>
      </c>
      <c r="Q6" s="11" t="str">
        <f>[2]Outubro!$D$20</f>
        <v>*</v>
      </c>
      <c r="R6" s="11" t="str">
        <f>[2]Outubro!$D$21</f>
        <v>*</v>
      </c>
      <c r="S6" s="11" t="str">
        <f>[2]Outubro!$D$22</f>
        <v>*</v>
      </c>
      <c r="T6" s="11" t="str">
        <f>[2]Outubro!$D$23</f>
        <v>*</v>
      </c>
      <c r="U6" s="11" t="str">
        <f>[2]Outubro!$D$24</f>
        <v>*</v>
      </c>
      <c r="V6" s="11" t="str">
        <f>[2]Outubro!$D$25</f>
        <v>*</v>
      </c>
      <c r="W6" s="11">
        <f>[2]Outubro!$D$26</f>
        <v>13.1</v>
      </c>
      <c r="X6" s="11">
        <f>[2]Outubro!$D$27</f>
        <v>13.9</v>
      </c>
      <c r="Y6" s="11">
        <f>[2]Outubro!$D$28</f>
        <v>16.100000000000001</v>
      </c>
      <c r="Z6" s="11">
        <f>[2]Outubro!$D$29</f>
        <v>15</v>
      </c>
      <c r="AA6" s="11">
        <f>[2]Outubro!$D$30</f>
        <v>16.100000000000001</v>
      </c>
      <c r="AB6" s="11">
        <f>[2]Outubro!$D$31</f>
        <v>18.3</v>
      </c>
      <c r="AC6" s="11">
        <f>[2]Outubro!$D$32</f>
        <v>17.3</v>
      </c>
      <c r="AD6" s="11">
        <f>[2]Outubro!$D$33</f>
        <v>18.8</v>
      </c>
      <c r="AE6" s="11">
        <f>[2]Outubro!$D$34</f>
        <v>18.7</v>
      </c>
      <c r="AF6" s="11">
        <f>[2]Outubro!$D$35</f>
        <v>12</v>
      </c>
      <c r="AG6" s="14">
        <f t="shared" ref="AG6:AG46" si="1">MIN(B6:AF6)</f>
        <v>12</v>
      </c>
      <c r="AH6" s="92">
        <f t="shared" ref="AH6:AH46" si="2">AVERAGE(B6:AF6)</f>
        <v>15.929999999999998</v>
      </c>
    </row>
    <row r="7" spans="1:36" x14ac:dyDescent="0.2">
      <c r="A7" s="57" t="s">
        <v>88</v>
      </c>
      <c r="B7" s="11">
        <f>[3]Outubro!$D$5</f>
        <v>17.100000000000001</v>
      </c>
      <c r="C7" s="11">
        <f>[3]Outubro!$D$6</f>
        <v>18.7</v>
      </c>
      <c r="D7" s="11">
        <f>[3]Outubro!$D$7</f>
        <v>20.5</v>
      </c>
      <c r="E7" s="11">
        <f>[3]Outubro!$D$8</f>
        <v>17.7</v>
      </c>
      <c r="F7" s="11">
        <f>[3]Outubro!$D$9</f>
        <v>20.3</v>
      </c>
      <c r="G7" s="11">
        <f>[3]Outubro!$D$10</f>
        <v>19.2</v>
      </c>
      <c r="H7" s="11">
        <f>[3]Outubro!$D$11</f>
        <v>16.899999999999999</v>
      </c>
      <c r="I7" s="11">
        <f>[3]Outubro!$D$12</f>
        <v>12.9</v>
      </c>
      <c r="J7" s="11">
        <f>[3]Outubro!$D$13</f>
        <v>18.2</v>
      </c>
      <c r="K7" s="11">
        <f>[3]Outubro!$D$14</f>
        <v>18.8</v>
      </c>
      <c r="L7" s="11">
        <f>[3]Outubro!$D$15</f>
        <v>18.399999999999999</v>
      </c>
      <c r="M7" s="11">
        <f>[3]Outubro!$D$16</f>
        <v>17.2</v>
      </c>
      <c r="N7" s="11">
        <f>[3]Outubro!$D$17</f>
        <v>19.100000000000001</v>
      </c>
      <c r="O7" s="11">
        <f>[3]Outubro!$D$18</f>
        <v>19.7</v>
      </c>
      <c r="P7" s="11">
        <f>[3]Outubro!$D$19</f>
        <v>19.600000000000001</v>
      </c>
      <c r="Q7" s="11">
        <f>[3]Outubro!$D$20</f>
        <v>19.2</v>
      </c>
      <c r="R7" s="11">
        <f>[3]Outubro!$D$21</f>
        <v>20.9</v>
      </c>
      <c r="S7" s="11">
        <f>[3]Outubro!$D$22</f>
        <v>19.5</v>
      </c>
      <c r="T7" s="11">
        <f>[3]Outubro!$D$23</f>
        <v>19.399999999999999</v>
      </c>
      <c r="U7" s="11">
        <f>[3]Outubro!$D$24</f>
        <v>22.4</v>
      </c>
      <c r="V7" s="11">
        <f>[3]Outubro!$D$25</f>
        <v>19.7</v>
      </c>
      <c r="W7" s="11">
        <f>[3]Outubro!$D$26</f>
        <v>17.899999999999999</v>
      </c>
      <c r="X7" s="11">
        <f>[3]Outubro!$D$27</f>
        <v>17.100000000000001</v>
      </c>
      <c r="Y7" s="11">
        <f>[3]Outubro!$D$28</f>
        <v>19.600000000000001</v>
      </c>
      <c r="Z7" s="11">
        <f>[3]Outubro!$D$29</f>
        <v>18</v>
      </c>
      <c r="AA7" s="11">
        <f>[3]Outubro!$D$30</f>
        <v>19.899999999999999</v>
      </c>
      <c r="AB7" s="11">
        <f>[3]Outubro!$D$31</f>
        <v>19.399999999999999</v>
      </c>
      <c r="AC7" s="11">
        <f>[3]Outubro!$D$32</f>
        <v>19.100000000000001</v>
      </c>
      <c r="AD7" s="11">
        <f>[3]Outubro!$D$33</f>
        <v>20</v>
      </c>
      <c r="AE7" s="11">
        <f>[3]Outubro!$D$34</f>
        <v>20.399999999999999</v>
      </c>
      <c r="AF7" s="11">
        <f>[3]Outubro!$D$35</f>
        <v>15.7</v>
      </c>
      <c r="AG7" s="14">
        <f t="shared" si="1"/>
        <v>12.9</v>
      </c>
      <c r="AH7" s="92">
        <f t="shared" si="2"/>
        <v>18.790322580645157</v>
      </c>
    </row>
    <row r="8" spans="1:36" x14ac:dyDescent="0.2">
      <c r="A8" s="57" t="s">
        <v>1</v>
      </c>
      <c r="B8" s="11">
        <f>[4]Outubro!$D$5</f>
        <v>20.2</v>
      </c>
      <c r="C8" s="11">
        <f>[4]Outubro!$D$6</f>
        <v>20.100000000000001</v>
      </c>
      <c r="D8" s="11">
        <f>[4]Outubro!$D$7</f>
        <v>21</v>
      </c>
      <c r="E8" s="11">
        <f>[4]Outubro!$D$8</f>
        <v>19.5</v>
      </c>
      <c r="F8" s="11">
        <f>[4]Outubro!$D$9</f>
        <v>22.4</v>
      </c>
      <c r="G8" s="11">
        <f>[4]Outubro!$D$10</f>
        <v>21.5</v>
      </c>
      <c r="H8" s="11">
        <f>[4]Outubro!$D$11</f>
        <v>18.8</v>
      </c>
      <c r="I8" s="11">
        <f>[4]Outubro!$D$12</f>
        <v>14.9</v>
      </c>
      <c r="J8" s="11">
        <f>[4]Outubro!$D$13</f>
        <v>20.2</v>
      </c>
      <c r="K8" s="11">
        <f>[4]Outubro!$D$14</f>
        <v>19.600000000000001</v>
      </c>
      <c r="L8" s="11">
        <f>[4]Outubro!$D$15</f>
        <v>18.7</v>
      </c>
      <c r="M8" s="11">
        <f>[4]Outubro!$D$16</f>
        <v>18.100000000000001</v>
      </c>
      <c r="N8" s="11">
        <f>[4]Outubro!$D$17</f>
        <v>18.600000000000001</v>
      </c>
      <c r="O8" s="11">
        <f>[4]Outubro!$D$18</f>
        <v>21.8</v>
      </c>
      <c r="P8" s="11">
        <f>[4]Outubro!$D$19</f>
        <v>22.5</v>
      </c>
      <c r="Q8" s="11">
        <f>[4]Outubro!$D$20</f>
        <v>19.8</v>
      </c>
      <c r="R8" s="11">
        <f>[4]Outubro!$D$21</f>
        <v>22.2</v>
      </c>
      <c r="S8" s="11">
        <f>[4]Outubro!$D$22</f>
        <v>21.6</v>
      </c>
      <c r="T8" s="11">
        <f>[4]Outubro!$D$23</f>
        <v>20.9</v>
      </c>
      <c r="U8" s="11">
        <f>[4]Outubro!$D$24</f>
        <v>21</v>
      </c>
      <c r="V8" s="11">
        <f>[4]Outubro!$D$25</f>
        <v>21.3</v>
      </c>
      <c r="W8" s="11">
        <f>[4]Outubro!$D$26</f>
        <v>18.100000000000001</v>
      </c>
      <c r="X8" s="11">
        <f>[4]Outubro!$D$27</f>
        <v>18.899999999999999</v>
      </c>
      <c r="Y8" s="11">
        <f>[4]Outubro!$D$28</f>
        <v>18</v>
      </c>
      <c r="Z8" s="11">
        <f>[4]Outubro!$D$29</f>
        <v>19.3</v>
      </c>
      <c r="AA8" s="11">
        <f>[4]Outubro!$D$30</f>
        <v>21.8</v>
      </c>
      <c r="AB8" s="11">
        <f>[4]Outubro!$D$31</f>
        <v>20.5</v>
      </c>
      <c r="AC8" s="11">
        <f>[4]Outubro!$D$32</f>
        <v>20.2</v>
      </c>
      <c r="AD8" s="11">
        <f>[4]Outubro!$D$33</f>
        <v>23.3</v>
      </c>
      <c r="AE8" s="11">
        <f>[4]Outubro!$D$34</f>
        <v>25.1</v>
      </c>
      <c r="AF8" s="11">
        <f>[4]Outubro!$D$35</f>
        <v>17.100000000000001</v>
      </c>
      <c r="AG8" s="14">
        <f t="shared" si="1"/>
        <v>14.9</v>
      </c>
      <c r="AH8" s="92">
        <f t="shared" si="2"/>
        <v>20.225806451612904</v>
      </c>
    </row>
    <row r="9" spans="1:36" x14ac:dyDescent="0.2">
      <c r="A9" s="57" t="s">
        <v>149</v>
      </c>
      <c r="B9" s="11">
        <f>[5]Outubro!$D$5</f>
        <v>16.8</v>
      </c>
      <c r="C9" s="11">
        <f>[5]Outubro!$D$6</f>
        <v>17.8</v>
      </c>
      <c r="D9" s="11">
        <f>[5]Outubro!$D$7</f>
        <v>15</v>
      </c>
      <c r="E9" s="11">
        <f>[5]Outubro!$D$8</f>
        <v>15.8</v>
      </c>
      <c r="F9" s="11">
        <f>[5]Outubro!$D$9</f>
        <v>18.3</v>
      </c>
      <c r="G9" s="11">
        <f>[5]Outubro!$D$10</f>
        <v>16.5</v>
      </c>
      <c r="H9" s="11">
        <f>[5]Outubro!$D$11</f>
        <v>12.8</v>
      </c>
      <c r="I9" s="11">
        <f>[5]Outubro!$D$12</f>
        <v>13.5</v>
      </c>
      <c r="J9" s="11">
        <f>[5]Outubro!$D$13</f>
        <v>15.8</v>
      </c>
      <c r="K9" s="11">
        <f>[5]Outubro!$D$14</f>
        <v>11.5</v>
      </c>
      <c r="L9" s="11">
        <f>[5]Outubro!$D$15</f>
        <v>13.8</v>
      </c>
      <c r="M9" s="11">
        <f>[5]Outubro!$D$16</f>
        <v>13.8</v>
      </c>
      <c r="N9" s="11">
        <f>[5]Outubro!$D$17</f>
        <v>16.600000000000001</v>
      </c>
      <c r="O9" s="11">
        <f>[5]Outubro!$D$18</f>
        <v>17.600000000000001</v>
      </c>
      <c r="P9" s="11">
        <f>[5]Outubro!$D$19</f>
        <v>18.5</v>
      </c>
      <c r="Q9" s="11">
        <f>[5]Outubro!$D$20</f>
        <v>17.5</v>
      </c>
      <c r="R9" s="11">
        <f>[5]Outubro!$D$21</f>
        <v>18.8</v>
      </c>
      <c r="S9" s="11">
        <f>[5]Outubro!$D$22</f>
        <v>18.2</v>
      </c>
      <c r="T9" s="11">
        <f>[5]Outubro!$D$23</f>
        <v>18.8</v>
      </c>
      <c r="U9" s="11">
        <f>[5]Outubro!$D$24</f>
        <v>17.100000000000001</v>
      </c>
      <c r="V9" s="11" t="str">
        <f>[5]Outubro!$D$25</f>
        <v>*</v>
      </c>
      <c r="W9" s="11" t="str">
        <f>[5]Outubro!$D$26</f>
        <v>*</v>
      </c>
      <c r="X9" s="11" t="str">
        <f>[5]Outubro!$D$27</f>
        <v>*</v>
      </c>
      <c r="Y9" s="11" t="str">
        <f>[5]Outubro!$D$28</f>
        <v>*</v>
      </c>
      <c r="Z9" s="11" t="str">
        <f>[5]Outubro!$D$29</f>
        <v>*</v>
      </c>
      <c r="AA9" s="11" t="str">
        <f>[5]Outubro!$D$30</f>
        <v>*</v>
      </c>
      <c r="AB9" s="11" t="str">
        <f>[5]Outubro!$D$31</f>
        <v>*</v>
      </c>
      <c r="AC9" s="11" t="str">
        <f>[5]Outubro!$D$32</f>
        <v>*</v>
      </c>
      <c r="AD9" s="11" t="str">
        <f>[5]Outubro!$D$33</f>
        <v>*</v>
      </c>
      <c r="AE9" s="11" t="str">
        <f>[5]Outubro!$D$34</f>
        <v>*</v>
      </c>
      <c r="AF9" s="11" t="str">
        <f>[5]Outubro!$D$35</f>
        <v>*</v>
      </c>
      <c r="AG9" s="14">
        <f t="shared" si="1"/>
        <v>11.5</v>
      </c>
      <c r="AH9" s="92">
        <f t="shared" si="2"/>
        <v>16.225000000000001</v>
      </c>
    </row>
    <row r="10" spans="1:36" x14ac:dyDescent="0.2">
      <c r="A10" s="57" t="s">
        <v>95</v>
      </c>
      <c r="B10" s="11">
        <f>[6]Outubro!$D$5</f>
        <v>16.100000000000001</v>
      </c>
      <c r="C10" s="11">
        <f>[6]Outubro!$D$6</f>
        <v>16.5</v>
      </c>
      <c r="D10" s="11">
        <f>[6]Outubro!$D$7</f>
        <v>18</v>
      </c>
      <c r="E10" s="11">
        <f>[6]Outubro!$D$8</f>
        <v>16.8</v>
      </c>
      <c r="F10" s="11">
        <f>[6]Outubro!$D$9</f>
        <v>19.2</v>
      </c>
      <c r="G10" s="11">
        <f>[6]Outubro!$D$10</f>
        <v>18.600000000000001</v>
      </c>
      <c r="H10" s="11">
        <f>[6]Outubro!$D$11</f>
        <v>17.8</v>
      </c>
      <c r="I10" s="11">
        <f>[6]Outubro!$D$12</f>
        <v>12.9</v>
      </c>
      <c r="J10" s="11">
        <f>[6]Outubro!$D$13</f>
        <v>20.6</v>
      </c>
      <c r="K10" s="11">
        <f>[6]Outubro!$D$14</f>
        <v>17.899999999999999</v>
      </c>
      <c r="L10" s="11">
        <f>[6]Outubro!$D$15</f>
        <v>19.2</v>
      </c>
      <c r="M10" s="11">
        <f>[6]Outubro!$D$16</f>
        <v>18.3</v>
      </c>
      <c r="N10" s="11">
        <f>[6]Outubro!$D$17</f>
        <v>18.7</v>
      </c>
      <c r="O10" s="11">
        <f>[6]Outubro!$D$18</f>
        <v>19.3</v>
      </c>
      <c r="P10" s="11">
        <f>[6]Outubro!$D$19</f>
        <v>18.100000000000001</v>
      </c>
      <c r="Q10" s="11">
        <f>[6]Outubro!$D$20</f>
        <v>18.600000000000001</v>
      </c>
      <c r="R10" s="11">
        <f>[6]Outubro!$D$21</f>
        <v>19.100000000000001</v>
      </c>
      <c r="S10" s="11">
        <f>[6]Outubro!$D$22</f>
        <v>18.899999999999999</v>
      </c>
      <c r="T10" s="11">
        <f>[6]Outubro!$D$23</f>
        <v>18.600000000000001</v>
      </c>
      <c r="U10" s="11">
        <f>[6]Outubro!$D$24</f>
        <v>19.2</v>
      </c>
      <c r="V10" s="11">
        <f>[6]Outubro!$D$25</f>
        <v>18.899999999999999</v>
      </c>
      <c r="W10" s="11">
        <f>[6]Outubro!$D$26</f>
        <v>17.899999999999999</v>
      </c>
      <c r="X10" s="11">
        <f>[6]Outubro!$D$27</f>
        <v>15.6</v>
      </c>
      <c r="Y10" s="11">
        <f>[6]Outubro!$D$28</f>
        <v>15.2</v>
      </c>
      <c r="Z10" s="11">
        <f>[6]Outubro!$D$29</f>
        <v>15.3</v>
      </c>
      <c r="AA10" s="11">
        <f>[6]Outubro!$D$30</f>
        <v>18.399999999999999</v>
      </c>
      <c r="AB10" s="11">
        <f>[6]Outubro!$D$31</f>
        <v>19.399999999999999</v>
      </c>
      <c r="AC10" s="11">
        <f>[6]Outubro!$D$32</f>
        <v>18.100000000000001</v>
      </c>
      <c r="AD10" s="11">
        <f>[6]Outubro!$D$33</f>
        <v>20.8</v>
      </c>
      <c r="AE10" s="11">
        <f>[6]Outubro!$D$34</f>
        <v>22</v>
      </c>
      <c r="AF10" s="11">
        <f>[6]Outubro!$D$35</f>
        <v>16.100000000000001</v>
      </c>
      <c r="AG10" s="14">
        <f t="shared" si="1"/>
        <v>12.9</v>
      </c>
      <c r="AH10" s="92">
        <f t="shared" si="2"/>
        <v>18.067741935483873</v>
      </c>
    </row>
    <row r="11" spans="1:36" x14ac:dyDescent="0.2">
      <c r="A11" s="57" t="s">
        <v>51</v>
      </c>
      <c r="B11" s="11">
        <f>[7]Outubro!$D$5</f>
        <v>16.3</v>
      </c>
      <c r="C11" s="11">
        <f>[7]Outubro!$D$6</f>
        <v>19.8</v>
      </c>
      <c r="D11" s="11">
        <f>[7]Outubro!$D$7</f>
        <v>20.100000000000001</v>
      </c>
      <c r="E11" s="11">
        <f>[7]Outubro!$D$8</f>
        <v>20.3</v>
      </c>
      <c r="F11" s="11">
        <f>[7]Outubro!$D$9</f>
        <v>21.3</v>
      </c>
      <c r="G11" s="11">
        <f>[7]Outubro!$D$10</f>
        <v>20.399999999999999</v>
      </c>
      <c r="H11" s="11">
        <f>[7]Outubro!$D$11</f>
        <v>18.3</v>
      </c>
      <c r="I11" s="11">
        <f>[7]Outubro!$D$12</f>
        <v>15.5</v>
      </c>
      <c r="J11" s="11">
        <f>[7]Outubro!$D$13</f>
        <v>19.5</v>
      </c>
      <c r="K11" s="11">
        <f>[7]Outubro!$D$14</f>
        <v>19.8</v>
      </c>
      <c r="L11" s="11">
        <f>[7]Outubro!$D$15</f>
        <v>20.8</v>
      </c>
      <c r="M11" s="11">
        <f>[7]Outubro!$D$16</f>
        <v>19.100000000000001</v>
      </c>
      <c r="N11" s="11">
        <f>[7]Outubro!$D$17</f>
        <v>19.5</v>
      </c>
      <c r="O11" s="11">
        <f>[7]Outubro!$D$18</f>
        <v>20.9</v>
      </c>
      <c r="P11" s="11">
        <f>[7]Outubro!$D$19</f>
        <v>18.399999999999999</v>
      </c>
      <c r="Q11" s="11">
        <f>[7]Outubro!$D$20</f>
        <v>19.600000000000001</v>
      </c>
      <c r="R11" s="11">
        <f>[7]Outubro!$D$21</f>
        <v>20.8</v>
      </c>
      <c r="S11" s="11">
        <f>[7]Outubro!$D$22</f>
        <v>19.7</v>
      </c>
      <c r="T11" s="11">
        <f>[7]Outubro!$D$23</f>
        <v>20.399999999999999</v>
      </c>
      <c r="U11" s="11">
        <f>[7]Outubro!$D$24</f>
        <v>18.8</v>
      </c>
      <c r="V11" s="11">
        <f>[7]Outubro!$D$25</f>
        <v>19.7</v>
      </c>
      <c r="W11" s="11">
        <f>[7]Outubro!$D$26</f>
        <v>18.5</v>
      </c>
      <c r="X11" s="11">
        <f>[7]Outubro!$D$27</f>
        <v>19.399999999999999</v>
      </c>
      <c r="Y11" s="11">
        <f>[7]Outubro!$D$28</f>
        <v>19.3</v>
      </c>
      <c r="Z11" s="11">
        <f>[7]Outubro!$D$29</f>
        <v>20.3</v>
      </c>
      <c r="AA11" s="11">
        <f>[7]Outubro!$D$30</f>
        <v>19.5</v>
      </c>
      <c r="AB11" s="11">
        <f>[7]Outubro!$D$31</f>
        <v>19.5</v>
      </c>
      <c r="AC11" s="11">
        <f>[7]Outubro!$D$32</f>
        <v>19.8</v>
      </c>
      <c r="AD11" s="11">
        <f>[7]Outubro!$D$33</f>
        <v>22.4</v>
      </c>
      <c r="AE11" s="11">
        <f>[7]Outubro!$D$34</f>
        <v>20.100000000000001</v>
      </c>
      <c r="AF11" s="11">
        <f>[7]Outubro!$D$35</f>
        <v>18.3</v>
      </c>
      <c r="AG11" s="14">
        <f t="shared" si="1"/>
        <v>15.5</v>
      </c>
      <c r="AH11" s="92">
        <f t="shared" si="2"/>
        <v>19.551612903225802</v>
      </c>
    </row>
    <row r="12" spans="1:36" hidden="1" x14ac:dyDescent="0.2">
      <c r="A12" s="58" t="s">
        <v>98</v>
      </c>
      <c r="B12" s="11" t="str">
        <f>[8]Outubro!$D$5</f>
        <v>*</v>
      </c>
      <c r="C12" s="11" t="str">
        <f>[8]Outubro!$D$6</f>
        <v>*</v>
      </c>
      <c r="D12" s="11" t="str">
        <f>[8]Outubro!$D$7</f>
        <v>*</v>
      </c>
      <c r="E12" s="11" t="str">
        <f>[8]Outubro!$D$8</f>
        <v>*</v>
      </c>
      <c r="F12" s="11" t="str">
        <f>[8]Outubro!$D$9</f>
        <v>*</v>
      </c>
      <c r="G12" s="11" t="str">
        <f>[8]Outubro!$D$10</f>
        <v>*</v>
      </c>
      <c r="H12" s="11" t="str">
        <f>[8]Outubro!$D$11</f>
        <v>*</v>
      </c>
      <c r="I12" s="11" t="str">
        <f>[8]Outubro!$D$12</f>
        <v>*</v>
      </c>
      <c r="J12" s="11" t="str">
        <f>[8]Outubro!$D$13</f>
        <v>*</v>
      </c>
      <c r="K12" s="11" t="str">
        <f>[8]Outubro!$D$14</f>
        <v>*</v>
      </c>
      <c r="L12" s="11" t="str">
        <f>[8]Outubro!$D$15</f>
        <v>*</v>
      </c>
      <c r="M12" s="11" t="str">
        <f>[8]Outubro!$D$16</f>
        <v>*</v>
      </c>
      <c r="N12" s="11" t="str">
        <f>[8]Outubro!$D$17</f>
        <v>*</v>
      </c>
      <c r="O12" s="11" t="str">
        <f>[8]Outubro!$D$18</f>
        <v>*</v>
      </c>
      <c r="P12" s="11" t="str">
        <f>[8]Outubro!$D$19</f>
        <v>*</v>
      </c>
      <c r="Q12" s="11" t="str">
        <f>[8]Outubro!$D$20</f>
        <v>*</v>
      </c>
      <c r="R12" s="11" t="str">
        <f>[8]Outubro!$D$21</f>
        <v>*</v>
      </c>
      <c r="S12" s="11" t="str">
        <f>[8]Outubro!$D$22</f>
        <v>*</v>
      </c>
      <c r="T12" s="11" t="str">
        <f>[8]Outubro!$D$23</f>
        <v>*</v>
      </c>
      <c r="U12" s="11" t="str">
        <f>[8]Outubro!$D$24</f>
        <v>*</v>
      </c>
      <c r="V12" s="11" t="str">
        <f>[8]Outubro!$D$25</f>
        <v>*</v>
      </c>
      <c r="W12" s="11" t="str">
        <f>[8]Outubro!$D$26</f>
        <v>*</v>
      </c>
      <c r="X12" s="11" t="str">
        <f>[8]Outubro!$D$27</f>
        <v>*</v>
      </c>
      <c r="Y12" s="11" t="str">
        <f>[8]Outubro!$D$28</f>
        <v>*</v>
      </c>
      <c r="Z12" s="11" t="str">
        <f>[8]Outubro!$D$29</f>
        <v>*</v>
      </c>
      <c r="AA12" s="11" t="str">
        <f>[8]Outubro!$D$30</f>
        <v>*</v>
      </c>
      <c r="AB12" s="11" t="str">
        <f>[8]Outubro!$D$31</f>
        <v>*</v>
      </c>
      <c r="AC12" s="11" t="str">
        <f>[8]Outubro!$D$32</f>
        <v>*</v>
      </c>
      <c r="AD12" s="11" t="str">
        <f>[8]Outubro!$D$33</f>
        <v>*</v>
      </c>
      <c r="AE12" s="11" t="str">
        <f>[8]Outubro!$D$34</f>
        <v>*</v>
      </c>
      <c r="AF12" s="11" t="str">
        <f>[8]Outubro!$D$35</f>
        <v>*</v>
      </c>
      <c r="AG12" s="14">
        <f t="shared" si="1"/>
        <v>0</v>
      </c>
      <c r="AH12" s="92" t="e">
        <f t="shared" si="2"/>
        <v>#DIV/0!</v>
      </c>
    </row>
    <row r="13" spans="1:36" x14ac:dyDescent="0.2">
      <c r="A13" s="57" t="s">
        <v>104</v>
      </c>
      <c r="B13" s="11">
        <f>[9]Outubro!$D$5</f>
        <v>17.600000000000001</v>
      </c>
      <c r="C13" s="11">
        <f>[9]Outubro!$D$6</f>
        <v>17.600000000000001</v>
      </c>
      <c r="D13" s="11">
        <f>[9]Outubro!$D$7</f>
        <v>15.6</v>
      </c>
      <c r="E13" s="11">
        <f>[9]Outubro!$D$8</f>
        <v>15.8</v>
      </c>
      <c r="F13" s="11">
        <f>[9]Outubro!$D$9</f>
        <v>19.5</v>
      </c>
      <c r="G13" s="11">
        <f>[9]Outubro!$D$10</f>
        <v>17.5</v>
      </c>
      <c r="H13" s="11">
        <f>[9]Outubro!$D$11</f>
        <v>13.7</v>
      </c>
      <c r="I13" s="11">
        <f>[9]Outubro!$D$12</f>
        <v>12.7</v>
      </c>
      <c r="J13" s="11">
        <f>[9]Outubro!$D$13</f>
        <v>17.600000000000001</v>
      </c>
      <c r="K13" s="11">
        <f>[9]Outubro!$D$14</f>
        <v>16.5</v>
      </c>
      <c r="L13" s="11">
        <f>[9]Outubro!$D$15</f>
        <v>15.6</v>
      </c>
      <c r="M13" s="11">
        <f>[9]Outubro!$D$16</f>
        <v>14.8</v>
      </c>
      <c r="N13" s="11">
        <f>[9]Outubro!$D$17</f>
        <v>18.3</v>
      </c>
      <c r="O13" s="11">
        <f>[9]Outubro!$D$18</f>
        <v>18.899999999999999</v>
      </c>
      <c r="P13" s="11">
        <f>[9]Outubro!$D$19</f>
        <v>19.600000000000001</v>
      </c>
      <c r="Q13" s="11">
        <f>[9]Outubro!$D$20</f>
        <v>17.8</v>
      </c>
      <c r="R13" s="11">
        <f>[9]Outubro!$D$21</f>
        <v>18.8</v>
      </c>
      <c r="S13" s="11">
        <f>[9]Outubro!$D$22</f>
        <v>19.2</v>
      </c>
      <c r="T13" s="11">
        <f>[9]Outubro!$D$23</f>
        <v>19.3</v>
      </c>
      <c r="U13" s="11">
        <f>[9]Outubro!$D$24</f>
        <v>19</v>
      </c>
      <c r="V13" s="11">
        <f>[9]Outubro!$D$25</f>
        <v>18.8</v>
      </c>
      <c r="W13" s="11">
        <f>[9]Outubro!$D$26</f>
        <v>14.6</v>
      </c>
      <c r="X13" s="11">
        <f>[9]Outubro!$D$27</f>
        <v>16.3</v>
      </c>
      <c r="Y13" s="11">
        <f>[9]Outubro!$D$28</f>
        <v>17.600000000000001</v>
      </c>
      <c r="Z13" s="11">
        <f>[9]Outubro!$D$29</f>
        <v>18.3</v>
      </c>
      <c r="AA13" s="11">
        <f>[9]Outubro!$D$30</f>
        <v>20.5</v>
      </c>
      <c r="AB13" s="11">
        <f>[9]Outubro!$D$31</f>
        <v>19.100000000000001</v>
      </c>
      <c r="AC13" s="11">
        <f>[9]Outubro!$D$32</f>
        <v>20</v>
      </c>
      <c r="AD13" s="11">
        <f>[9]Outubro!$D$33</f>
        <v>19.100000000000001</v>
      </c>
      <c r="AE13" s="11">
        <f>[9]Outubro!$D$34</f>
        <v>19.899999999999999</v>
      </c>
      <c r="AF13" s="11">
        <f>[9]Outubro!$D$35</f>
        <v>12.6</v>
      </c>
      <c r="AG13" s="14">
        <f t="shared" si="1"/>
        <v>12.6</v>
      </c>
      <c r="AH13" s="92">
        <f t="shared" si="2"/>
        <v>17.490322580645167</v>
      </c>
    </row>
    <row r="14" spans="1:36" x14ac:dyDescent="0.2">
      <c r="A14" s="57" t="s">
        <v>150</v>
      </c>
      <c r="B14" s="11">
        <f>[10]Outubro!$D$5</f>
        <v>16.5</v>
      </c>
      <c r="C14" s="11">
        <f>[10]Outubro!$D$6</f>
        <v>17.7</v>
      </c>
      <c r="D14" s="11">
        <f>[10]Outubro!$D$7</f>
        <v>18.5</v>
      </c>
      <c r="E14" s="11">
        <f>[10]Outubro!$D$8</f>
        <v>18.399999999999999</v>
      </c>
      <c r="F14" s="11">
        <f>[10]Outubro!$D$9</f>
        <v>19.5</v>
      </c>
      <c r="G14" s="11">
        <f>[10]Outubro!$D$10</f>
        <v>20.2</v>
      </c>
      <c r="H14" s="11">
        <f>[10]Outubro!$D$11</f>
        <v>18.899999999999999</v>
      </c>
      <c r="I14" s="11">
        <f>[10]Outubro!$D$12</f>
        <v>15.3</v>
      </c>
      <c r="J14" s="11">
        <f>[10]Outubro!$D$13</f>
        <v>18.5</v>
      </c>
      <c r="K14" s="11">
        <f>[10]Outubro!$D$14</f>
        <v>18.2</v>
      </c>
      <c r="L14" s="11">
        <f>[10]Outubro!$D$15</f>
        <v>19.399999999999999</v>
      </c>
      <c r="M14" s="11">
        <f>[10]Outubro!$D$16</f>
        <v>18.899999999999999</v>
      </c>
      <c r="N14" s="11">
        <f>[10]Outubro!$D$17</f>
        <v>19.600000000000001</v>
      </c>
      <c r="O14" s="11">
        <f>[10]Outubro!$D$18</f>
        <v>20.6</v>
      </c>
      <c r="P14" s="11">
        <f>[10]Outubro!$D$19</f>
        <v>18.899999999999999</v>
      </c>
      <c r="Q14" s="11">
        <f>[10]Outubro!$D$20</f>
        <v>19.5</v>
      </c>
      <c r="R14" s="11">
        <f>[10]Outubro!$D$21</f>
        <v>20</v>
      </c>
      <c r="S14" s="11">
        <f>[10]Outubro!$D$22</f>
        <v>20.2</v>
      </c>
      <c r="T14" s="11">
        <f>[10]Outubro!$D$23</f>
        <v>20.2</v>
      </c>
      <c r="U14" s="11">
        <f>[10]Outubro!$D$24</f>
        <v>19.100000000000001</v>
      </c>
      <c r="V14" s="11">
        <f>[10]Outubro!$D$25</f>
        <v>19</v>
      </c>
      <c r="W14" s="11">
        <f>[10]Outubro!$D$26</f>
        <v>18.899999999999999</v>
      </c>
      <c r="X14" s="11">
        <f>[10]Outubro!$D$27</f>
        <v>17.3</v>
      </c>
      <c r="Y14" s="11">
        <f>[10]Outubro!$D$28</f>
        <v>17</v>
      </c>
      <c r="Z14" s="11">
        <f>[10]Outubro!$D$29</f>
        <v>17.100000000000001</v>
      </c>
      <c r="AA14" s="11">
        <f>[10]Outubro!$D$30</f>
        <v>20.2</v>
      </c>
      <c r="AB14" s="11">
        <f>[10]Outubro!$D$31</f>
        <v>20.100000000000001</v>
      </c>
      <c r="AC14" s="11">
        <f>[10]Outubro!$D$32</f>
        <v>18.600000000000001</v>
      </c>
      <c r="AD14" s="11">
        <f>[10]Outubro!$D$33</f>
        <v>19.600000000000001</v>
      </c>
      <c r="AE14" s="11">
        <f>[10]Outubro!$D$34</f>
        <v>20.6</v>
      </c>
      <c r="AF14" s="11">
        <f>[10]Outubro!$D$35</f>
        <v>19.399999999999999</v>
      </c>
      <c r="AG14" s="14">
        <f t="shared" si="1"/>
        <v>15.3</v>
      </c>
      <c r="AH14" s="92">
        <f t="shared" si="2"/>
        <v>18.899999999999999</v>
      </c>
      <c r="AI14" s="129"/>
      <c r="AJ14" s="12" t="s">
        <v>34</v>
      </c>
    </row>
    <row r="15" spans="1:36" x14ac:dyDescent="0.2">
      <c r="A15" s="57" t="s">
        <v>2</v>
      </c>
      <c r="B15" s="11">
        <f>[11]Outubro!$D$5</f>
        <v>17.399999999999999</v>
      </c>
      <c r="C15" s="11">
        <f>[11]Outubro!$D$6</f>
        <v>20.3</v>
      </c>
      <c r="D15" s="11">
        <f>[11]Outubro!$D$7</f>
        <v>19.899999999999999</v>
      </c>
      <c r="E15" s="11">
        <f>[11]Outubro!$D$8</f>
        <v>18.5</v>
      </c>
      <c r="F15" s="11">
        <f>[11]Outubro!$D$9</f>
        <v>21.3</v>
      </c>
      <c r="G15" s="11">
        <f>[11]Outubro!$D$10</f>
        <v>19.100000000000001</v>
      </c>
      <c r="H15" s="11">
        <f>[11]Outubro!$D$11</f>
        <v>16.8</v>
      </c>
      <c r="I15" s="11">
        <f>[11]Outubro!$D$12</f>
        <v>15.6</v>
      </c>
      <c r="J15" s="11">
        <f>[11]Outubro!$D$13</f>
        <v>20.100000000000001</v>
      </c>
      <c r="K15" s="11">
        <f>[11]Outubro!$D$14</f>
        <v>18.2</v>
      </c>
      <c r="L15" s="11">
        <f>[11]Outubro!$D$15</f>
        <v>19.7</v>
      </c>
      <c r="M15" s="11">
        <f>[11]Outubro!$D$16</f>
        <v>18.100000000000001</v>
      </c>
      <c r="N15" s="11">
        <f>[11]Outubro!$D$17</f>
        <v>18.5</v>
      </c>
      <c r="O15" s="11">
        <f>[11]Outubro!$D$18</f>
        <v>19.8</v>
      </c>
      <c r="P15" s="11">
        <f>[11]Outubro!$D$19</f>
        <v>20.2</v>
      </c>
      <c r="Q15" s="11">
        <f>[11]Outubro!$D$20</f>
        <v>20.100000000000001</v>
      </c>
      <c r="R15" s="11">
        <f>[11]Outubro!$D$21</f>
        <v>21.1</v>
      </c>
      <c r="S15" s="11">
        <f>[11]Outubro!$D$22</f>
        <v>19.100000000000001</v>
      </c>
      <c r="T15" s="11">
        <f>[11]Outubro!$D$23</f>
        <v>19.600000000000001</v>
      </c>
      <c r="U15" s="11">
        <f>[11]Outubro!$D$24</f>
        <v>19.3</v>
      </c>
      <c r="V15" s="11">
        <f>[11]Outubro!$D$25</f>
        <v>19.399999999999999</v>
      </c>
      <c r="W15" s="11">
        <f>[11]Outubro!$D$26</f>
        <v>18.100000000000001</v>
      </c>
      <c r="X15" s="11">
        <f>[11]Outubro!$D$27</f>
        <v>17.2</v>
      </c>
      <c r="Y15" s="11">
        <f>[11]Outubro!$D$28</f>
        <v>18.8</v>
      </c>
      <c r="Z15" s="11">
        <f>[11]Outubro!$D$29</f>
        <v>19.899999999999999</v>
      </c>
      <c r="AA15" s="11">
        <f>[11]Outubro!$D$30</f>
        <v>23.8</v>
      </c>
      <c r="AB15" s="11">
        <f>[11]Outubro!$D$31</f>
        <v>18.5</v>
      </c>
      <c r="AC15" s="11">
        <f>[11]Outubro!$D$32</f>
        <v>19.7</v>
      </c>
      <c r="AD15" s="11">
        <f>[11]Outubro!$D$33</f>
        <v>22.3</v>
      </c>
      <c r="AE15" s="11">
        <f>[11]Outubro!$D$34</f>
        <v>22.6</v>
      </c>
      <c r="AF15" s="11">
        <f>[11]Outubro!$D$35</f>
        <v>14.8</v>
      </c>
      <c r="AG15" s="14">
        <f t="shared" si="1"/>
        <v>14.8</v>
      </c>
      <c r="AH15" s="92">
        <f t="shared" si="2"/>
        <v>19.283870967741937</v>
      </c>
      <c r="AJ15" s="12" t="s">
        <v>34</v>
      </c>
    </row>
    <row r="16" spans="1:36" x14ac:dyDescent="0.2">
      <c r="A16" s="57" t="s">
        <v>3</v>
      </c>
      <c r="B16" s="11">
        <f>[12]Outubro!$D$5</f>
        <v>17</v>
      </c>
      <c r="C16" s="11">
        <f>[12]Outubro!$D$6</f>
        <v>18.899999999999999</v>
      </c>
      <c r="D16" s="11">
        <f>[12]Outubro!$D$7</f>
        <v>18.8</v>
      </c>
      <c r="E16" s="11">
        <f>[12]Outubro!$D$8</f>
        <v>19.5</v>
      </c>
      <c r="F16" s="11">
        <f>[12]Outubro!$D$9</f>
        <v>19.3</v>
      </c>
      <c r="G16" s="11">
        <f>[12]Outubro!$D$10</f>
        <v>20.6</v>
      </c>
      <c r="H16" s="11">
        <f>[12]Outubro!$D$11</f>
        <v>19.899999999999999</v>
      </c>
      <c r="I16" s="11">
        <f>[12]Outubro!$D$12</f>
        <v>17.600000000000001</v>
      </c>
      <c r="J16" s="11">
        <f>[12]Outubro!$D$13</f>
        <v>20.7</v>
      </c>
      <c r="K16" s="11">
        <f>[12]Outubro!$D$14</f>
        <v>20.2</v>
      </c>
      <c r="L16" s="11">
        <f>[12]Outubro!$D$15</f>
        <v>20</v>
      </c>
      <c r="M16" s="11">
        <f>[12]Outubro!$D$16</f>
        <v>19.899999999999999</v>
      </c>
      <c r="N16" s="11">
        <f>[12]Outubro!$D$17</f>
        <v>19.399999999999999</v>
      </c>
      <c r="O16" s="11">
        <f>[12]Outubro!$D$18</f>
        <v>19.399999999999999</v>
      </c>
      <c r="P16" s="11">
        <f>[12]Outubro!$D$19</f>
        <v>20.7</v>
      </c>
      <c r="Q16" s="11">
        <f>[12]Outubro!$D$20</f>
        <v>20</v>
      </c>
      <c r="R16" s="11">
        <f>[12]Outubro!$D$21</f>
        <v>21.2</v>
      </c>
      <c r="S16" s="11">
        <f>[12]Outubro!$D$22</f>
        <v>23</v>
      </c>
      <c r="T16" s="11">
        <f>[12]Outubro!$D$23</f>
        <v>21.3</v>
      </c>
      <c r="U16" s="11">
        <f>[12]Outubro!$D$24</f>
        <v>18.899999999999999</v>
      </c>
      <c r="V16" s="11" t="str">
        <f>[12]Outubro!$D$25</f>
        <v>*</v>
      </c>
      <c r="W16" s="11" t="str">
        <f>[12]Outubro!$D$26</f>
        <v>*</v>
      </c>
      <c r="X16" s="11" t="str">
        <f>[12]Outubro!$D$27</f>
        <v>*</v>
      </c>
      <c r="Y16" s="11" t="str">
        <f>[12]Outubro!$D$28</f>
        <v>*</v>
      </c>
      <c r="Z16" s="11" t="str">
        <f>[12]Outubro!$D$29</f>
        <v>*</v>
      </c>
      <c r="AA16" s="11">
        <f>[12]Outubro!$D$30</f>
        <v>17.899999999999999</v>
      </c>
      <c r="AB16" s="11">
        <f>[12]Outubro!$D$31</f>
        <v>19.3</v>
      </c>
      <c r="AC16" s="11">
        <f>[12]Outubro!$D$32</f>
        <v>19</v>
      </c>
      <c r="AD16" s="11">
        <f>[12]Outubro!$D$33</f>
        <v>19.899999999999999</v>
      </c>
      <c r="AE16" s="11">
        <f>[12]Outubro!$D$34</f>
        <v>21.1</v>
      </c>
      <c r="AF16" s="11">
        <f>[12]Outubro!$D$35</f>
        <v>20.7</v>
      </c>
      <c r="AG16" s="14">
        <f t="shared" si="1"/>
        <v>17</v>
      </c>
      <c r="AH16" s="92">
        <f t="shared" si="2"/>
        <v>19.776923076923076</v>
      </c>
      <c r="AI16" s="12" t="s">
        <v>34</v>
      </c>
      <c r="AJ16" s="12" t="s">
        <v>34</v>
      </c>
    </row>
    <row r="17" spans="1:39" x14ac:dyDescent="0.2">
      <c r="A17" s="57" t="s">
        <v>4</v>
      </c>
      <c r="B17" s="11">
        <f>[13]Outubro!$D$5</f>
        <v>16.2</v>
      </c>
      <c r="C17" s="11">
        <f>[13]Outubro!$D$6</f>
        <v>18.8</v>
      </c>
      <c r="D17" s="11">
        <f>[13]Outubro!$D$7</f>
        <v>19.100000000000001</v>
      </c>
      <c r="E17" s="11">
        <f>[13]Outubro!$D$8</f>
        <v>19.3</v>
      </c>
      <c r="F17" s="11">
        <f>[13]Outubro!$D$9</f>
        <v>18.8</v>
      </c>
      <c r="G17" s="11">
        <f>[13]Outubro!$D$10</f>
        <v>18.7</v>
      </c>
      <c r="H17" s="11">
        <f>[13]Outubro!$D$11</f>
        <v>18</v>
      </c>
      <c r="I17" s="11">
        <f>[13]Outubro!$D$12</f>
        <v>15.4</v>
      </c>
      <c r="J17" s="11">
        <f>[13]Outubro!$D$13</f>
        <v>19.100000000000001</v>
      </c>
      <c r="K17" s="11">
        <f>[13]Outubro!$D$14</f>
        <v>18.2</v>
      </c>
      <c r="L17" s="11">
        <f>[13]Outubro!$D$15</f>
        <v>18.600000000000001</v>
      </c>
      <c r="M17" s="11">
        <f>[13]Outubro!$D$16</f>
        <v>17.7</v>
      </c>
      <c r="N17" s="11">
        <f>[13]Outubro!$D$17</f>
        <v>18.3</v>
      </c>
      <c r="O17" s="11">
        <f>[13]Outubro!$D$18</f>
        <v>18.2</v>
      </c>
      <c r="P17" s="11">
        <f>[13]Outubro!$D$19</f>
        <v>17.8</v>
      </c>
      <c r="Q17" s="11">
        <f>[13]Outubro!$D$20</f>
        <v>19.5</v>
      </c>
      <c r="R17" s="11">
        <f>[13]Outubro!$D$21</f>
        <v>19.8</v>
      </c>
      <c r="S17" s="11">
        <f>[13]Outubro!$D$22</f>
        <v>20.5</v>
      </c>
      <c r="T17" s="11">
        <f>[13]Outubro!$D$23</f>
        <v>18.3</v>
      </c>
      <c r="U17" s="11">
        <f>[13]Outubro!$D$24</f>
        <v>20</v>
      </c>
      <c r="V17" s="11">
        <f>[13]Outubro!$D$25</f>
        <v>18.899999999999999</v>
      </c>
      <c r="W17" s="11">
        <f>[13]Outubro!$D$26</f>
        <v>18.600000000000001</v>
      </c>
      <c r="X17" s="11">
        <f>[13]Outubro!$D$27</f>
        <v>18.899999999999999</v>
      </c>
      <c r="Y17" s="11">
        <f>[13]Outubro!$D$28</f>
        <v>20.5</v>
      </c>
      <c r="Z17" s="11">
        <f>[13]Outubro!$D$29</f>
        <v>18.2</v>
      </c>
      <c r="AA17" s="11">
        <f>[13]Outubro!$D$30</f>
        <v>20.100000000000001</v>
      </c>
      <c r="AB17" s="11">
        <f>[13]Outubro!$D$31</f>
        <v>19</v>
      </c>
      <c r="AC17" s="11">
        <f>[13]Outubro!$D$32</f>
        <v>18.2</v>
      </c>
      <c r="AD17" s="11">
        <f>[13]Outubro!$D$33</f>
        <v>19.5</v>
      </c>
      <c r="AE17" s="11">
        <f>[13]Outubro!$D$34</f>
        <v>19.8</v>
      </c>
      <c r="AF17" s="11">
        <f>[13]Outubro!$D$35</f>
        <v>20.8</v>
      </c>
      <c r="AG17" s="14">
        <f t="shared" si="1"/>
        <v>15.4</v>
      </c>
      <c r="AH17" s="92">
        <f t="shared" si="2"/>
        <v>18.799999999999997</v>
      </c>
    </row>
    <row r="18" spans="1:39" x14ac:dyDescent="0.2">
      <c r="A18" s="57" t="s">
        <v>5</v>
      </c>
      <c r="B18" s="11">
        <f>[14]Outubro!$D$5</f>
        <v>19.600000000000001</v>
      </c>
      <c r="C18" s="11">
        <f>[14]Outubro!$D$6</f>
        <v>20.3</v>
      </c>
      <c r="D18" s="11">
        <f>[14]Outubro!$D$7</f>
        <v>22.2</v>
      </c>
      <c r="E18" s="11">
        <f>[14]Outubro!$D$8</f>
        <v>20.8</v>
      </c>
      <c r="F18" s="11">
        <f>[14]Outubro!$D$9</f>
        <v>26.2</v>
      </c>
      <c r="G18" s="11">
        <f>[14]Outubro!$D$10</f>
        <v>20.6</v>
      </c>
      <c r="H18" s="11">
        <f>[14]Outubro!$D$11</f>
        <v>19</v>
      </c>
      <c r="I18" s="11">
        <f>[14]Outubro!$D$12</f>
        <v>16.600000000000001</v>
      </c>
      <c r="J18" s="11">
        <f>[14]Outubro!$D$13</f>
        <v>20.9</v>
      </c>
      <c r="K18" s="11">
        <f>[14]Outubro!$D$14</f>
        <v>17.7</v>
      </c>
      <c r="L18" s="11">
        <f>[14]Outubro!$D$15</f>
        <v>18.899999999999999</v>
      </c>
      <c r="M18" s="11">
        <f>[14]Outubro!$D$16</f>
        <v>18.3</v>
      </c>
      <c r="N18" s="11">
        <f>[14]Outubro!$D$17</f>
        <v>19.100000000000001</v>
      </c>
      <c r="O18" s="11">
        <f>[14]Outubro!$D$18</f>
        <v>20.9</v>
      </c>
      <c r="P18" s="11">
        <f>[14]Outubro!$D$19</f>
        <v>22.2</v>
      </c>
      <c r="Q18" s="11">
        <f>[14]Outubro!$D$20</f>
        <v>22.3</v>
      </c>
      <c r="R18" s="11">
        <f>[14]Outubro!$D$21</f>
        <v>22.6</v>
      </c>
      <c r="S18" s="11">
        <f>[14]Outubro!$D$22</f>
        <v>22.8</v>
      </c>
      <c r="T18" s="11">
        <f>[14]Outubro!$D$23</f>
        <v>21.1</v>
      </c>
      <c r="U18" s="11">
        <f>[14]Outubro!$D$24</f>
        <v>23.3</v>
      </c>
      <c r="V18" s="11">
        <f>[14]Outubro!$D$25</f>
        <v>22.6</v>
      </c>
      <c r="W18" s="11">
        <f>[14]Outubro!$D$26</f>
        <v>22.5</v>
      </c>
      <c r="X18" s="11">
        <f>[14]Outubro!$D$27</f>
        <v>21</v>
      </c>
      <c r="Y18" s="11">
        <f>[14]Outubro!$D$28</f>
        <v>20.3</v>
      </c>
      <c r="Z18" s="11">
        <f>[14]Outubro!$D$29</f>
        <v>20.6</v>
      </c>
      <c r="AA18" s="11">
        <f>[14]Outubro!$D$30</f>
        <v>25.6</v>
      </c>
      <c r="AB18" s="11">
        <f>[14]Outubro!$D$31</f>
        <v>25.6</v>
      </c>
      <c r="AC18" s="11">
        <f>[14]Outubro!$D$32</f>
        <v>21.6</v>
      </c>
      <c r="AD18" s="11">
        <f>[14]Outubro!$D$33</f>
        <v>25.6</v>
      </c>
      <c r="AE18" s="11">
        <f>[14]Outubro!$D$34</f>
        <v>25.1</v>
      </c>
      <c r="AF18" s="11">
        <f>[14]Outubro!$D$35</f>
        <v>14.4</v>
      </c>
      <c r="AG18" s="14">
        <f t="shared" si="1"/>
        <v>14.4</v>
      </c>
      <c r="AH18" s="92">
        <f t="shared" si="2"/>
        <v>21.300000000000004</v>
      </c>
      <c r="AI18" s="12" t="s">
        <v>34</v>
      </c>
      <c r="AL18" t="s">
        <v>34</v>
      </c>
    </row>
    <row r="19" spans="1:39" x14ac:dyDescent="0.2">
      <c r="A19" s="57" t="s">
        <v>32</v>
      </c>
      <c r="B19" s="11">
        <f>[15]Outubro!$D$5</f>
        <v>17.100000000000001</v>
      </c>
      <c r="C19" s="11">
        <f>[15]Outubro!$D$6</f>
        <v>18.2</v>
      </c>
      <c r="D19" s="11">
        <f>[15]Outubro!$D$7</f>
        <v>18.399999999999999</v>
      </c>
      <c r="E19" s="11">
        <f>[15]Outubro!$D$8</f>
        <v>18.899999999999999</v>
      </c>
      <c r="F19" s="11">
        <f>[15]Outubro!$D$9</f>
        <v>20.2</v>
      </c>
      <c r="G19" s="11">
        <f>[15]Outubro!$D$10</f>
        <v>19.5</v>
      </c>
      <c r="H19" s="11">
        <f>[15]Outubro!$D$11</f>
        <v>18.5</v>
      </c>
      <c r="I19" s="11">
        <f>[15]Outubro!$D$12</f>
        <v>15.6</v>
      </c>
      <c r="J19" s="11">
        <f>[15]Outubro!$D$13</f>
        <v>19</v>
      </c>
      <c r="K19" s="11">
        <f>[15]Outubro!$D$14</f>
        <v>19.100000000000001</v>
      </c>
      <c r="L19" s="11">
        <f>[15]Outubro!$D$15</f>
        <v>18.600000000000001</v>
      </c>
      <c r="M19" s="11">
        <f>[15]Outubro!$D$16</f>
        <v>18</v>
      </c>
      <c r="N19" s="11">
        <f>[15]Outubro!$D$17</f>
        <v>18.8</v>
      </c>
      <c r="O19" s="11">
        <f>[15]Outubro!$D$18</f>
        <v>19.399999999999999</v>
      </c>
      <c r="P19" s="11">
        <f>[15]Outubro!$D$19</f>
        <v>19.8</v>
      </c>
      <c r="Q19" s="11">
        <f>[15]Outubro!$D$20</f>
        <v>20.7</v>
      </c>
      <c r="R19" s="11">
        <f>[15]Outubro!$D$21</f>
        <v>22</v>
      </c>
      <c r="S19" s="11">
        <f>[15]Outubro!$D$22</f>
        <v>18.399999999999999</v>
      </c>
      <c r="T19" s="11">
        <f>[15]Outubro!$D$23</f>
        <v>19.3</v>
      </c>
      <c r="U19" s="11">
        <f>[15]Outubro!$D$24</f>
        <v>18.7</v>
      </c>
      <c r="V19" s="11">
        <f>[15]Outubro!$D$25</f>
        <v>18.899999999999999</v>
      </c>
      <c r="W19" s="11">
        <f>[15]Outubro!$D$26</f>
        <v>18.600000000000001</v>
      </c>
      <c r="X19" s="11">
        <f>[15]Outubro!$D$27</f>
        <v>19</v>
      </c>
      <c r="Y19" s="11">
        <f>[15]Outubro!$D$28</f>
        <v>19.8</v>
      </c>
      <c r="Z19" s="11">
        <f>[15]Outubro!$D$29</f>
        <v>19.5</v>
      </c>
      <c r="AA19" s="11">
        <f>[15]Outubro!$D$30</f>
        <v>18.3</v>
      </c>
      <c r="AB19" s="11">
        <f>[15]Outubro!$D$31</f>
        <v>21</v>
      </c>
      <c r="AC19" s="11">
        <f>[15]Outubro!$D$32</f>
        <v>19.2</v>
      </c>
      <c r="AD19" s="11">
        <f>[15]Outubro!$D$33</f>
        <v>20</v>
      </c>
      <c r="AE19" s="11">
        <f>[15]Outubro!$D$34</f>
        <v>20.3</v>
      </c>
      <c r="AF19" s="11">
        <f>[15]Outubro!$D$35</f>
        <v>20.100000000000001</v>
      </c>
      <c r="AG19" s="14">
        <f t="shared" si="1"/>
        <v>15.6</v>
      </c>
      <c r="AH19" s="92">
        <f t="shared" si="2"/>
        <v>19.125806451612902</v>
      </c>
      <c r="AJ19" t="s">
        <v>34</v>
      </c>
    </row>
    <row r="20" spans="1:39" x14ac:dyDescent="0.2">
      <c r="A20" s="57" t="s">
        <v>6</v>
      </c>
      <c r="B20" s="11">
        <f>[16]Outubro!$D$5</f>
        <v>19.3</v>
      </c>
      <c r="C20" s="11">
        <f>[16]Outubro!$D$6</f>
        <v>19.5</v>
      </c>
      <c r="D20" s="11">
        <f>[16]Outubro!$D$7</f>
        <v>20.100000000000001</v>
      </c>
      <c r="E20" s="11">
        <f>[16]Outubro!$D$8</f>
        <v>19.899999999999999</v>
      </c>
      <c r="F20" s="11">
        <f>[16]Outubro!$D$9</f>
        <v>21</v>
      </c>
      <c r="G20" s="11">
        <f>[16]Outubro!$D$10</f>
        <v>21.9</v>
      </c>
      <c r="H20" s="11">
        <f>[16]Outubro!$D$11</f>
        <v>19.899999999999999</v>
      </c>
      <c r="I20" s="11">
        <f>[16]Outubro!$D$12</f>
        <v>17.600000000000001</v>
      </c>
      <c r="J20" s="11">
        <f>[16]Outubro!$D$13</f>
        <v>20.6</v>
      </c>
      <c r="K20" s="11">
        <f>[16]Outubro!$D$14</f>
        <v>20.100000000000001</v>
      </c>
      <c r="L20" s="11">
        <f>[16]Outubro!$D$15</f>
        <v>21.6</v>
      </c>
      <c r="M20" s="11">
        <f>[16]Outubro!$D$16</f>
        <v>20.6</v>
      </c>
      <c r="N20" s="11">
        <f>[16]Outubro!$D$17</f>
        <v>21</v>
      </c>
      <c r="O20" s="11">
        <f>[16]Outubro!$D$18</f>
        <v>22.1</v>
      </c>
      <c r="P20" s="11">
        <f>[16]Outubro!$D$19</f>
        <v>22</v>
      </c>
      <c r="Q20" s="11">
        <f>[16]Outubro!$D$20</f>
        <v>21.4</v>
      </c>
      <c r="R20" s="11">
        <f>[16]Outubro!$D$21</f>
        <v>22.2</v>
      </c>
      <c r="S20" s="11">
        <f>[16]Outubro!$D$22</f>
        <v>24.8</v>
      </c>
      <c r="T20" s="11">
        <f>[16]Outubro!$D$23</f>
        <v>21.2</v>
      </c>
      <c r="U20" s="11">
        <f>[16]Outubro!$D$24</f>
        <v>20.6</v>
      </c>
      <c r="V20" s="11">
        <f>[16]Outubro!$D$25</f>
        <v>21.1</v>
      </c>
      <c r="W20" s="11">
        <f>[16]Outubro!$D$26</f>
        <v>21.4</v>
      </c>
      <c r="X20" s="11">
        <f>[16]Outubro!$D$27</f>
        <v>19.7</v>
      </c>
      <c r="Y20" s="11">
        <f>[16]Outubro!$D$28</f>
        <v>20.7</v>
      </c>
      <c r="Z20" s="11">
        <f>[16]Outubro!$D$29</f>
        <v>19.899999999999999</v>
      </c>
      <c r="AA20" s="11">
        <f>[16]Outubro!$D$30</f>
        <v>20.2</v>
      </c>
      <c r="AB20" s="11">
        <f>[16]Outubro!$D$31</f>
        <v>20.6</v>
      </c>
      <c r="AC20" s="11">
        <f>[16]Outubro!$D$32</f>
        <v>21</v>
      </c>
      <c r="AD20" s="11">
        <f>[16]Outubro!$D$33</f>
        <v>22.1</v>
      </c>
      <c r="AE20" s="11">
        <f>[16]Outubro!$D$34</f>
        <v>20.9</v>
      </c>
      <c r="AF20" s="11">
        <f>[16]Outubro!$D$35</f>
        <v>20.100000000000001</v>
      </c>
      <c r="AG20" s="14">
        <f t="shared" si="1"/>
        <v>17.600000000000001</v>
      </c>
      <c r="AH20" s="92">
        <f t="shared" si="2"/>
        <v>20.809677419354838</v>
      </c>
      <c r="AJ20" t="s">
        <v>34</v>
      </c>
      <c r="AL20" t="s">
        <v>34</v>
      </c>
    </row>
    <row r="21" spans="1:39" x14ac:dyDescent="0.2">
      <c r="A21" s="57" t="s">
        <v>7</v>
      </c>
      <c r="B21" s="11" t="str">
        <f>[17]Outubro!$D$5</f>
        <v>*</v>
      </c>
      <c r="C21" s="11" t="str">
        <f>[17]Outubro!$D$6</f>
        <v>*</v>
      </c>
      <c r="D21" s="11" t="str">
        <f>[17]Outubro!$D$7</f>
        <v>*</v>
      </c>
      <c r="E21" s="11" t="str">
        <f>[17]Outubro!$D$8</f>
        <v>*</v>
      </c>
      <c r="F21" s="11" t="str">
        <f>[17]Outubro!$D$9</f>
        <v>*</v>
      </c>
      <c r="G21" s="11" t="str">
        <f>[17]Outubro!$D$10</f>
        <v>*</v>
      </c>
      <c r="H21" s="11" t="str">
        <f>[17]Outubro!$D$11</f>
        <v>*</v>
      </c>
      <c r="I21" s="11" t="str">
        <f>[17]Outubro!$D$12</f>
        <v>*</v>
      </c>
      <c r="J21" s="11" t="str">
        <f>[17]Outubro!$D$13</f>
        <v>*</v>
      </c>
      <c r="K21" s="11" t="str">
        <f>[17]Outubro!$D$14</f>
        <v>*</v>
      </c>
      <c r="L21" s="11" t="str">
        <f>[17]Outubro!$D$15</f>
        <v>*</v>
      </c>
      <c r="M21" s="11" t="str">
        <f>[17]Outubro!$D$16</f>
        <v>*</v>
      </c>
      <c r="N21" s="11" t="str">
        <f>[17]Outubro!$D$17</f>
        <v>*</v>
      </c>
      <c r="O21" s="11" t="str">
        <f>[17]Outubro!$D$18</f>
        <v>*</v>
      </c>
      <c r="P21" s="11" t="str">
        <f>[17]Outubro!$D$19</f>
        <v>*</v>
      </c>
      <c r="Q21" s="11" t="str">
        <f>[17]Outubro!$D$20</f>
        <v>*</v>
      </c>
      <c r="R21" s="11" t="str">
        <f>[17]Outubro!$D$21</f>
        <v>*</v>
      </c>
      <c r="S21" s="11" t="str">
        <f>[17]Outubro!$D$22</f>
        <v>*</v>
      </c>
      <c r="T21" s="11" t="str">
        <f>[17]Outubro!$D$23</f>
        <v>*</v>
      </c>
      <c r="U21" s="11">
        <f>[17]Outubro!$D$24</f>
        <v>19.8</v>
      </c>
      <c r="V21" s="11">
        <f>[17]Outubro!$D$25</f>
        <v>19.100000000000001</v>
      </c>
      <c r="W21" s="11">
        <f>[17]Outubro!$D$26</f>
        <v>16.100000000000001</v>
      </c>
      <c r="X21" s="11">
        <f>[17]Outubro!$D$27</f>
        <v>16.2</v>
      </c>
      <c r="Y21" s="11">
        <f>[17]Outubro!$D$28</f>
        <v>19.600000000000001</v>
      </c>
      <c r="Z21" s="11">
        <f>[17]Outubro!$D$29</f>
        <v>20.6</v>
      </c>
      <c r="AA21" s="11">
        <f>[17]Outubro!$D$30</f>
        <v>19.3</v>
      </c>
      <c r="AB21" s="11">
        <f>[17]Outubro!$D$31</f>
        <v>18</v>
      </c>
      <c r="AC21" s="11">
        <f>[17]Outubro!$D$32</f>
        <v>19.2</v>
      </c>
      <c r="AD21" s="11">
        <f>[17]Outubro!$D$33</f>
        <v>19</v>
      </c>
      <c r="AE21" s="11">
        <f>[17]Outubro!$D$34</f>
        <v>19.7</v>
      </c>
      <c r="AF21" s="11">
        <f>[17]Outubro!$D$35</f>
        <v>13.3</v>
      </c>
      <c r="AG21" s="14">
        <f t="shared" si="1"/>
        <v>13.3</v>
      </c>
      <c r="AH21" s="92">
        <f t="shared" si="2"/>
        <v>18.324999999999999</v>
      </c>
      <c r="AJ21" t="s">
        <v>34</v>
      </c>
      <c r="AK21" t="s">
        <v>34</v>
      </c>
      <c r="AL21" t="s">
        <v>34</v>
      </c>
    </row>
    <row r="22" spans="1:39" hidden="1" x14ac:dyDescent="0.2">
      <c r="A22" s="58" t="s">
        <v>151</v>
      </c>
      <c r="B22" s="11" t="str">
        <f>[18]Outubro!$D$5</f>
        <v>*</v>
      </c>
      <c r="C22" s="11" t="str">
        <f>[18]Outubro!$D$6</f>
        <v>*</v>
      </c>
      <c r="D22" s="11" t="str">
        <f>[18]Outubro!$D$7</f>
        <v>*</v>
      </c>
      <c r="E22" s="11" t="str">
        <f>[18]Outubro!$D$8</f>
        <v>*</v>
      </c>
      <c r="F22" s="11" t="str">
        <f>[18]Outubro!$D$9</f>
        <v>*</v>
      </c>
      <c r="G22" s="11" t="str">
        <f>[18]Outubro!$D$10</f>
        <v>*</v>
      </c>
      <c r="H22" s="11" t="str">
        <f>[18]Outubro!$D$11</f>
        <v>*</v>
      </c>
      <c r="I22" s="11" t="str">
        <f>[18]Outubro!$D$12</f>
        <v>*</v>
      </c>
      <c r="J22" s="11" t="str">
        <f>[18]Outubro!$D$13</f>
        <v>*</v>
      </c>
      <c r="K22" s="11" t="str">
        <f>[18]Outubro!$D$14</f>
        <v>*</v>
      </c>
      <c r="L22" s="11" t="str">
        <f>[18]Outubro!$D$15</f>
        <v>*</v>
      </c>
      <c r="M22" s="11" t="str">
        <f>[18]Outubro!$D$16</f>
        <v>*</v>
      </c>
      <c r="N22" s="11" t="str">
        <f>[18]Outubro!$D$17</f>
        <v>*</v>
      </c>
      <c r="O22" s="11" t="str">
        <f>[18]Outubro!$D$18</f>
        <v>*</v>
      </c>
      <c r="P22" s="11" t="str">
        <f>[18]Outubro!$D$19</f>
        <v>*</v>
      </c>
      <c r="Q22" s="11" t="str">
        <f>[18]Outubro!$D$20</f>
        <v>*</v>
      </c>
      <c r="R22" s="11" t="str">
        <f>[18]Outubro!$D$21</f>
        <v>*</v>
      </c>
      <c r="S22" s="11" t="str">
        <f>[18]Outubro!$D$22</f>
        <v>*</v>
      </c>
      <c r="T22" s="11" t="str">
        <f>[18]Outubro!$D$23</f>
        <v>*</v>
      </c>
      <c r="U22" s="11" t="str">
        <f>[18]Outubro!$D$24</f>
        <v>*</v>
      </c>
      <c r="V22" s="11" t="str">
        <f>[18]Outubro!$D$25</f>
        <v>*</v>
      </c>
      <c r="W22" s="11" t="str">
        <f>[18]Outubro!$D$26</f>
        <v>*</v>
      </c>
      <c r="X22" s="11" t="str">
        <f>[18]Outubro!$D$27</f>
        <v>*</v>
      </c>
      <c r="Y22" s="11" t="str">
        <f>[18]Outubro!$D$28</f>
        <v>*</v>
      </c>
      <c r="Z22" s="11" t="str">
        <f>[18]Outubro!$D$29</f>
        <v>*</v>
      </c>
      <c r="AA22" s="11" t="str">
        <f>[18]Outubro!$D$30</f>
        <v>*</v>
      </c>
      <c r="AB22" s="11" t="str">
        <f>[18]Outubro!$D$31</f>
        <v>*</v>
      </c>
      <c r="AC22" s="11" t="str">
        <f>[18]Outubro!$D$32</f>
        <v>*</v>
      </c>
      <c r="AD22" s="11" t="str">
        <f>[18]Outubro!$D$33</f>
        <v>*</v>
      </c>
      <c r="AE22" s="11" t="str">
        <f>[18]Outubro!$D$34</f>
        <v>*</v>
      </c>
      <c r="AF22" s="11" t="str">
        <f>[18]Outubro!$D$35</f>
        <v>*</v>
      </c>
      <c r="AG22" s="14">
        <f t="shared" si="1"/>
        <v>0</v>
      </c>
      <c r="AH22" s="92" t="e">
        <f t="shared" si="2"/>
        <v>#DIV/0!</v>
      </c>
      <c r="AJ22" t="s">
        <v>34</v>
      </c>
      <c r="AM22" t="s">
        <v>34</v>
      </c>
    </row>
    <row r="23" spans="1:39" hidden="1" x14ac:dyDescent="0.2">
      <c r="A23" s="58" t="s">
        <v>152</v>
      </c>
      <c r="B23" s="11" t="str">
        <f>[19]Outubro!$D$5</f>
        <v>*</v>
      </c>
      <c r="C23" s="11" t="str">
        <f>[19]Outubro!$D$6</f>
        <v>*</v>
      </c>
      <c r="D23" s="11" t="str">
        <f>[19]Outubro!$D$7</f>
        <v>*</v>
      </c>
      <c r="E23" s="11" t="str">
        <f>[19]Outubro!$D$8</f>
        <v>*</v>
      </c>
      <c r="F23" s="11" t="str">
        <f>[19]Outubro!$D$9</f>
        <v>*</v>
      </c>
      <c r="G23" s="11" t="str">
        <f>[19]Outubro!$D$10</f>
        <v>*</v>
      </c>
      <c r="H23" s="11" t="str">
        <f>[19]Outubro!$D$11</f>
        <v>*</v>
      </c>
      <c r="I23" s="11" t="str">
        <f>[19]Outubro!$D$12</f>
        <v>*</v>
      </c>
      <c r="J23" s="11" t="str">
        <f>[19]Outubro!$D$13</f>
        <v>*</v>
      </c>
      <c r="K23" s="11" t="str">
        <f>[19]Outubro!$D$14</f>
        <v>*</v>
      </c>
      <c r="L23" s="11" t="str">
        <f>[19]Outubro!$D$15</f>
        <v>*</v>
      </c>
      <c r="M23" s="11" t="str">
        <f>[19]Outubro!$D$16</f>
        <v>*</v>
      </c>
      <c r="N23" s="11" t="str">
        <f>[19]Outubro!$D$17</f>
        <v>*</v>
      </c>
      <c r="O23" s="11" t="str">
        <f>[19]Outubro!$D$18</f>
        <v>*</v>
      </c>
      <c r="P23" s="11" t="str">
        <f>[19]Outubro!$D$19</f>
        <v>*</v>
      </c>
      <c r="Q23" s="11" t="str">
        <f>[19]Outubro!$D$20</f>
        <v>*</v>
      </c>
      <c r="R23" s="11" t="str">
        <f>[19]Outubro!$D$21</f>
        <v>*</v>
      </c>
      <c r="S23" s="11" t="str">
        <f>[19]Outubro!$D$22</f>
        <v>*</v>
      </c>
      <c r="T23" s="11" t="str">
        <f>[19]Outubro!$D$23</f>
        <v>*</v>
      </c>
      <c r="U23" s="11" t="str">
        <f>[19]Outubro!$D$24</f>
        <v>*</v>
      </c>
      <c r="V23" s="11" t="str">
        <f>[19]Outubro!$D$25</f>
        <v>*</v>
      </c>
      <c r="W23" s="11" t="str">
        <f>[19]Outubro!$D$26</f>
        <v>*</v>
      </c>
      <c r="X23" s="11" t="str">
        <f>[19]Outubro!$D$27</f>
        <v>*</v>
      </c>
      <c r="Y23" s="11" t="str">
        <f>[19]Outubro!$D$28</f>
        <v>*</v>
      </c>
      <c r="Z23" s="11" t="str">
        <f>[19]Outubro!$D$29</f>
        <v>*</v>
      </c>
      <c r="AA23" s="11" t="str">
        <f>[19]Outubro!$D$30</f>
        <v>*</v>
      </c>
      <c r="AB23" s="11" t="str">
        <f>[19]Outubro!$D$31</f>
        <v>*</v>
      </c>
      <c r="AC23" s="11" t="str">
        <f>[19]Outubro!$D$32</f>
        <v>*</v>
      </c>
      <c r="AD23" s="11" t="str">
        <f>[19]Outubro!$D$33</f>
        <v>*</v>
      </c>
      <c r="AE23" s="11" t="str">
        <f>[19]Outubro!$D$34</f>
        <v>*</v>
      </c>
      <c r="AF23" s="11" t="str">
        <f>[19]Outubro!$D$35</f>
        <v>*</v>
      </c>
      <c r="AG23" s="14">
        <f t="shared" si="1"/>
        <v>0</v>
      </c>
      <c r="AH23" s="92" t="e">
        <f t="shared" si="2"/>
        <v>#DIV/0!</v>
      </c>
      <c r="AI23" s="12" t="s">
        <v>34</v>
      </c>
      <c r="AJ23" t="s">
        <v>34</v>
      </c>
      <c r="AL23" t="s">
        <v>34</v>
      </c>
      <c r="AM23" t="s">
        <v>34</v>
      </c>
    </row>
    <row r="24" spans="1:39" x14ac:dyDescent="0.2">
      <c r="A24" s="57" t="s">
        <v>153</v>
      </c>
      <c r="B24" s="11">
        <f>[20]Outubro!$D$5</f>
        <v>16.7</v>
      </c>
      <c r="C24" s="11">
        <f>[20]Outubro!$D$6</f>
        <v>17.899999999999999</v>
      </c>
      <c r="D24" s="11">
        <f>[20]Outubro!$D$7</f>
        <v>18.7</v>
      </c>
      <c r="E24" s="11">
        <f>[20]Outubro!$D$8</f>
        <v>16.3</v>
      </c>
      <c r="F24" s="11">
        <f>[20]Outubro!$D$9</f>
        <v>19.7</v>
      </c>
      <c r="G24" s="11">
        <f>[20]Outubro!$D$10</f>
        <v>18.399999999999999</v>
      </c>
      <c r="H24" s="11">
        <f>[20]Outubro!$D$11</f>
        <v>15.3</v>
      </c>
      <c r="I24" s="11">
        <f>[20]Outubro!$D$12</f>
        <v>13.6</v>
      </c>
      <c r="J24" s="11">
        <f>[20]Outubro!$D$13</f>
        <v>18.2</v>
      </c>
      <c r="K24" s="11">
        <f>[20]Outubro!$D$14</f>
        <v>18.7</v>
      </c>
      <c r="L24" s="11">
        <f>[20]Outubro!$D$15</f>
        <v>17.600000000000001</v>
      </c>
      <c r="M24" s="11">
        <f>[20]Outubro!$D$16</f>
        <v>16.100000000000001</v>
      </c>
      <c r="N24" s="11">
        <f>[20]Outubro!$D$17</f>
        <v>17.7</v>
      </c>
      <c r="O24" s="11">
        <f>[20]Outubro!$D$18</f>
        <v>20</v>
      </c>
      <c r="P24" s="11">
        <f>[20]Outubro!$D$19</f>
        <v>20.3</v>
      </c>
      <c r="Q24" s="11">
        <f>[20]Outubro!$D$20</f>
        <v>19.8</v>
      </c>
      <c r="R24" s="11">
        <f>[20]Outubro!$D$21</f>
        <v>20.8</v>
      </c>
      <c r="S24" s="11">
        <f>[20]Outubro!$D$22</f>
        <v>20</v>
      </c>
      <c r="T24" s="11">
        <f>[20]Outubro!$D$23</f>
        <v>19</v>
      </c>
      <c r="U24" s="11">
        <f>[20]Outubro!$D$24</f>
        <v>21.4</v>
      </c>
      <c r="V24" s="11">
        <f>[20]Outubro!$D$25</f>
        <v>20.2</v>
      </c>
      <c r="W24" s="11">
        <f>[20]Outubro!$D$26</f>
        <v>16.399999999999999</v>
      </c>
      <c r="X24" s="11">
        <f>[20]Outubro!$D$27</f>
        <v>15.8</v>
      </c>
      <c r="Y24" s="11">
        <f>[20]Outubro!$D$28</f>
        <v>16.899999999999999</v>
      </c>
      <c r="Z24" s="11">
        <f>[20]Outubro!$D$29</f>
        <v>19.7</v>
      </c>
      <c r="AA24" s="11">
        <f>[20]Outubro!$D$30</f>
        <v>16.5</v>
      </c>
      <c r="AB24" s="11">
        <f>[20]Outubro!$D$31</f>
        <v>20.2</v>
      </c>
      <c r="AC24" s="11">
        <f>[20]Outubro!$D$32</f>
        <v>18.7</v>
      </c>
      <c r="AD24" s="11">
        <f>[20]Outubro!$D$33</f>
        <v>21.4</v>
      </c>
      <c r="AE24" s="11">
        <f>[20]Outubro!$D$34</f>
        <v>20.6</v>
      </c>
      <c r="AF24" s="11">
        <f>[20]Outubro!$D$35</f>
        <v>15.2</v>
      </c>
      <c r="AG24" s="14">
        <f t="shared" si="1"/>
        <v>13.6</v>
      </c>
      <c r="AH24" s="92">
        <f t="shared" si="2"/>
        <v>18.316129032258065</v>
      </c>
      <c r="AJ24" t="s">
        <v>34</v>
      </c>
      <c r="AM24" t="s">
        <v>34</v>
      </c>
    </row>
    <row r="25" spans="1:39" x14ac:dyDescent="0.2">
      <c r="A25" s="57" t="s">
        <v>8</v>
      </c>
      <c r="B25" s="11" t="str">
        <f>[21]Outubro!$D$5</f>
        <v>*</v>
      </c>
      <c r="C25" s="11" t="str">
        <f>[21]Outubro!$D$6</f>
        <v>*</v>
      </c>
      <c r="D25" s="11" t="str">
        <f>[21]Outubro!$D$7</f>
        <v>*</v>
      </c>
      <c r="E25" s="11" t="str">
        <f>[21]Outubro!$D$8</f>
        <v>*</v>
      </c>
      <c r="F25" s="11" t="str">
        <f>[21]Outubro!$D$9</f>
        <v>*</v>
      </c>
      <c r="G25" s="11" t="str">
        <f>[21]Outubro!$D$10</f>
        <v>*</v>
      </c>
      <c r="H25" s="11" t="str">
        <f>[21]Outubro!$D$11</f>
        <v>*</v>
      </c>
      <c r="I25" s="11" t="str">
        <f>[21]Outubro!$D$12</f>
        <v>*</v>
      </c>
      <c r="J25" s="11" t="str">
        <f>[21]Outubro!$D$13</f>
        <v>*</v>
      </c>
      <c r="K25" s="11" t="str">
        <f>[21]Outubro!$D$14</f>
        <v>*</v>
      </c>
      <c r="L25" s="11" t="str">
        <f>[21]Outubro!$D$15</f>
        <v>*</v>
      </c>
      <c r="M25" s="11" t="str">
        <f>[21]Outubro!$D$16</f>
        <v>*</v>
      </c>
      <c r="N25" s="11" t="str">
        <f>[21]Outubro!$D$17</f>
        <v>*</v>
      </c>
      <c r="O25" s="11" t="str">
        <f>[21]Outubro!$D$18</f>
        <v>*</v>
      </c>
      <c r="P25" s="11" t="str">
        <f>[21]Outubro!$D$19</f>
        <v>*</v>
      </c>
      <c r="Q25" s="11" t="str">
        <f>[21]Outubro!$D$20</f>
        <v>*</v>
      </c>
      <c r="R25" s="11" t="str">
        <f>[21]Outubro!$D$21</f>
        <v>*</v>
      </c>
      <c r="S25" s="11" t="str">
        <f>[21]Outubro!$D$22</f>
        <v>*</v>
      </c>
      <c r="T25" s="11" t="str">
        <f>[21]Outubro!$D$23</f>
        <v>*</v>
      </c>
      <c r="U25" s="11" t="str">
        <f>[21]Outubro!$D$24</f>
        <v>*</v>
      </c>
      <c r="V25" s="11" t="str">
        <f>[21]Outubro!$D$25</f>
        <v>*</v>
      </c>
      <c r="W25" s="11" t="str">
        <f>[21]Outubro!$D$26</f>
        <v>*</v>
      </c>
      <c r="X25" s="11" t="str">
        <f>[21]Outubro!$D$27</f>
        <v>*</v>
      </c>
      <c r="Y25" s="11">
        <f>[21]Outubro!$D$28</f>
        <v>19.2</v>
      </c>
      <c r="Z25" s="11">
        <f>[21]Outubro!$D$29</f>
        <v>17.3</v>
      </c>
      <c r="AA25" s="11">
        <f>[21]Outubro!$D$30</f>
        <v>20.2</v>
      </c>
      <c r="AB25" s="11">
        <f>[21]Outubro!$D$31</f>
        <v>19.5</v>
      </c>
      <c r="AC25" s="11">
        <f>[21]Outubro!$D$32</f>
        <v>19.2</v>
      </c>
      <c r="AD25" s="11">
        <f>[21]Outubro!$D$33</f>
        <v>18.899999999999999</v>
      </c>
      <c r="AE25" s="11">
        <f>[21]Outubro!$D$34</f>
        <v>19.8</v>
      </c>
      <c r="AF25" s="11">
        <f>[21]Outubro!$D$35</f>
        <v>12.8</v>
      </c>
      <c r="AG25" s="14">
        <f t="shared" si="1"/>
        <v>12.8</v>
      </c>
      <c r="AH25" s="92">
        <f t="shared" si="2"/>
        <v>18.362500000000004</v>
      </c>
      <c r="AJ25" t="s">
        <v>34</v>
      </c>
      <c r="AL25" t="s">
        <v>34</v>
      </c>
    </row>
    <row r="26" spans="1:39" x14ac:dyDescent="0.2">
      <c r="A26" s="57" t="s">
        <v>9</v>
      </c>
      <c r="B26" s="11" t="str">
        <f>[22]Outubro!$D$5</f>
        <v>*</v>
      </c>
      <c r="C26" s="11" t="str">
        <f>[22]Outubro!$D$6</f>
        <v>*</v>
      </c>
      <c r="D26" s="11" t="str">
        <f>[22]Outubro!$D$7</f>
        <v>*</v>
      </c>
      <c r="E26" s="11" t="str">
        <f>[22]Outubro!$D$8</f>
        <v>*</v>
      </c>
      <c r="F26" s="11" t="str">
        <f>[22]Outubro!$D$9</f>
        <v>*</v>
      </c>
      <c r="G26" s="11" t="str">
        <f>[22]Outubro!$D$10</f>
        <v>*</v>
      </c>
      <c r="H26" s="11" t="str">
        <f>[22]Outubro!$D$11</f>
        <v>*</v>
      </c>
      <c r="I26" s="11" t="str">
        <f>[22]Outubro!$D$12</f>
        <v>*</v>
      </c>
      <c r="J26" s="11" t="str">
        <f>[22]Outubro!$D$13</f>
        <v>*</v>
      </c>
      <c r="K26" s="11" t="str">
        <f>[22]Outubro!$D$14</f>
        <v>*</v>
      </c>
      <c r="L26" s="11" t="str">
        <f>[22]Outubro!$D$15</f>
        <v>*</v>
      </c>
      <c r="M26" s="11" t="str">
        <f>[22]Outubro!$D$16</f>
        <v>*</v>
      </c>
      <c r="N26" s="11" t="str">
        <f>[22]Outubro!$D$17</f>
        <v>*</v>
      </c>
      <c r="O26" s="11" t="str">
        <f>[22]Outubro!$D$18</f>
        <v>*</v>
      </c>
      <c r="P26" s="11" t="str">
        <f>[22]Outubro!$D$19</f>
        <v>*</v>
      </c>
      <c r="Q26" s="11" t="str">
        <f>[22]Outubro!$D$20</f>
        <v>*</v>
      </c>
      <c r="R26" s="11" t="str">
        <f>[22]Outubro!$D$21</f>
        <v>*</v>
      </c>
      <c r="S26" s="11" t="str">
        <f>[22]Outubro!$D$22</f>
        <v>*</v>
      </c>
      <c r="T26" s="11" t="str">
        <f>[22]Outubro!$D$23</f>
        <v>*</v>
      </c>
      <c r="U26" s="11" t="str">
        <f>[22]Outubro!$D$24</f>
        <v>*</v>
      </c>
      <c r="V26" s="11" t="str">
        <f>[22]Outubro!$D$25</f>
        <v>*</v>
      </c>
      <c r="W26" s="11" t="str">
        <f>[22]Outubro!$D$26</f>
        <v>*</v>
      </c>
      <c r="X26" s="11" t="str">
        <f>[22]Outubro!$D$27</f>
        <v>*</v>
      </c>
      <c r="Y26" s="11" t="str">
        <f>[22]Outubro!$D$28</f>
        <v>*</v>
      </c>
      <c r="Z26" s="11">
        <f>[22]Outubro!$D$29</f>
        <v>20.399999999999999</v>
      </c>
      <c r="AA26" s="11">
        <f>[22]Outubro!$D$30</f>
        <v>20.6</v>
      </c>
      <c r="AB26" s="11">
        <f>[22]Outubro!$D$31</f>
        <v>19.899999999999999</v>
      </c>
      <c r="AC26" s="11">
        <f>[22]Outubro!$D$32</f>
        <v>19</v>
      </c>
      <c r="AD26" s="11">
        <f>[22]Outubro!$D$33</f>
        <v>19.899999999999999</v>
      </c>
      <c r="AE26" s="11">
        <f>[22]Outubro!$D$34</f>
        <v>20.3</v>
      </c>
      <c r="AF26" s="11">
        <f>[22]Outubro!$D$35</f>
        <v>15.2</v>
      </c>
      <c r="AG26" s="14">
        <f t="shared" si="1"/>
        <v>15.2</v>
      </c>
      <c r="AH26" s="92">
        <f t="shared" si="2"/>
        <v>19.328571428571429</v>
      </c>
      <c r="AL26" t="s">
        <v>34</v>
      </c>
      <c r="AM26" t="s">
        <v>34</v>
      </c>
    </row>
    <row r="27" spans="1:39" x14ac:dyDescent="0.2">
      <c r="A27" s="57" t="s">
        <v>31</v>
      </c>
      <c r="B27" s="11">
        <f>[23]Outubro!$D$5</f>
        <v>19.7</v>
      </c>
      <c r="C27" s="11">
        <f>[23]Outubro!$D$6</f>
        <v>19.7</v>
      </c>
      <c r="D27" s="11">
        <f>[23]Outubro!$D$7</f>
        <v>17.8</v>
      </c>
      <c r="E27" s="11">
        <f>[23]Outubro!$D$8</f>
        <v>17.399999999999999</v>
      </c>
      <c r="F27" s="11">
        <f>[23]Outubro!$D$9</f>
        <v>20.8</v>
      </c>
      <c r="G27" s="11">
        <f>[23]Outubro!$D$10</f>
        <v>20.9</v>
      </c>
      <c r="H27" s="11">
        <f>[23]Outubro!$D$11</f>
        <v>17.100000000000001</v>
      </c>
      <c r="I27" s="11">
        <f>[23]Outubro!$D$12</f>
        <v>13.5</v>
      </c>
      <c r="J27" s="11">
        <f>[23]Outubro!$D$13</f>
        <v>19.3</v>
      </c>
      <c r="K27" s="11">
        <f>[23]Outubro!$D$14</f>
        <v>16.5</v>
      </c>
      <c r="L27" s="11">
        <f>[23]Outubro!$D$15</f>
        <v>17.399999999999999</v>
      </c>
      <c r="M27" s="11">
        <f>[23]Outubro!$D$16</f>
        <v>16.600000000000001</v>
      </c>
      <c r="N27" s="11">
        <f>[23]Outubro!$D$17</f>
        <v>17.600000000000001</v>
      </c>
      <c r="O27" s="11">
        <f>[23]Outubro!$D$18</f>
        <v>20.3</v>
      </c>
      <c r="P27" s="11">
        <f>[23]Outubro!$D$19</f>
        <v>22.2</v>
      </c>
      <c r="Q27" s="11">
        <f>[23]Outubro!$D$20</f>
        <v>19.8</v>
      </c>
      <c r="R27" s="11">
        <f>[23]Outubro!$D$21</f>
        <v>23.3</v>
      </c>
      <c r="S27" s="11">
        <f>[23]Outubro!$D$22</f>
        <v>21.2</v>
      </c>
      <c r="T27" s="11">
        <f>[23]Outubro!$D$23</f>
        <v>19.100000000000001</v>
      </c>
      <c r="U27" s="11">
        <f>[23]Outubro!$D$24</f>
        <v>20.9</v>
      </c>
      <c r="V27" s="11">
        <f>[23]Outubro!$D$25</f>
        <v>20.8</v>
      </c>
      <c r="W27" s="11">
        <f>[23]Outubro!$D$26</f>
        <v>16.7</v>
      </c>
      <c r="X27" s="11">
        <f>[23]Outubro!$D$27</f>
        <v>17.2</v>
      </c>
      <c r="Y27" s="11">
        <f>[23]Outubro!$D$28</f>
        <v>17.8</v>
      </c>
      <c r="Z27" s="11">
        <f>[23]Outubro!$D$29</f>
        <v>17.7</v>
      </c>
      <c r="AA27" s="11">
        <f>[23]Outubro!$D$30</f>
        <v>20.5</v>
      </c>
      <c r="AB27" s="11">
        <f>[23]Outubro!$D$31</f>
        <v>20.3</v>
      </c>
      <c r="AC27" s="11">
        <f>[23]Outubro!$D$32</f>
        <v>19.8</v>
      </c>
      <c r="AD27" s="11">
        <f>[23]Outubro!$D$33</f>
        <v>24</v>
      </c>
      <c r="AE27" s="11">
        <f>[23]Outubro!$D$34</f>
        <v>24.7</v>
      </c>
      <c r="AF27" s="11" t="str">
        <f>[23]Outubro!$D$35</f>
        <v>*</v>
      </c>
      <c r="AG27" s="14">
        <f t="shared" si="1"/>
        <v>13.5</v>
      </c>
      <c r="AH27" s="92">
        <f t="shared" si="2"/>
        <v>19.353333333333335</v>
      </c>
      <c r="AM27" t="s">
        <v>34</v>
      </c>
    </row>
    <row r="28" spans="1:39" hidden="1" x14ac:dyDescent="0.2">
      <c r="A28" s="58" t="s">
        <v>10</v>
      </c>
      <c r="B28" s="11" t="str">
        <f>[24]Outubro!$D$5</f>
        <v>*</v>
      </c>
      <c r="C28" s="11" t="str">
        <f>[24]Outubro!$D$6</f>
        <v>*</v>
      </c>
      <c r="D28" s="11" t="str">
        <f>[24]Outubro!$D$7</f>
        <v>*</v>
      </c>
      <c r="E28" s="11" t="str">
        <f>[24]Outubro!$D$8</f>
        <v>*</v>
      </c>
      <c r="F28" s="11" t="str">
        <f>[24]Outubro!$D$9</f>
        <v>*</v>
      </c>
      <c r="G28" s="11" t="str">
        <f>[24]Outubro!$D$10</f>
        <v>*</v>
      </c>
      <c r="H28" s="11" t="str">
        <f>[24]Outubro!$D$11</f>
        <v>*</v>
      </c>
      <c r="I28" s="11" t="str">
        <f>[24]Outubro!$D$12</f>
        <v>*</v>
      </c>
      <c r="J28" s="11" t="str">
        <f>[24]Outubro!$D$13</f>
        <v>*</v>
      </c>
      <c r="K28" s="11" t="str">
        <f>[24]Outubro!$D$14</f>
        <v>*</v>
      </c>
      <c r="L28" s="11" t="str">
        <f>[24]Outubro!$D$15</f>
        <v>*</v>
      </c>
      <c r="M28" s="11" t="str">
        <f>[24]Outubro!$D$16</f>
        <v>*</v>
      </c>
      <c r="N28" s="11" t="str">
        <f>[24]Outubro!$D$17</f>
        <v>*</v>
      </c>
      <c r="O28" s="11" t="str">
        <f>[24]Outubro!$D$18</f>
        <v>*</v>
      </c>
      <c r="P28" s="11" t="str">
        <f>[24]Outubro!$D$19</f>
        <v>*</v>
      </c>
      <c r="Q28" s="11" t="str">
        <f>[24]Outubro!$D$20</f>
        <v>*</v>
      </c>
      <c r="R28" s="11" t="str">
        <f>[24]Outubro!$D$21</f>
        <v>*</v>
      </c>
      <c r="S28" s="11" t="str">
        <f>[24]Outubro!$D$22</f>
        <v>*</v>
      </c>
      <c r="T28" s="11" t="str">
        <f>[24]Outubro!$D$23</f>
        <v>*</v>
      </c>
      <c r="U28" s="11" t="str">
        <f>[24]Outubro!$D$24</f>
        <v>*</v>
      </c>
      <c r="V28" s="11" t="str">
        <f>[24]Outubro!$D$25</f>
        <v>*</v>
      </c>
      <c r="W28" s="11" t="str">
        <f>[24]Outubro!$D$26</f>
        <v>*</v>
      </c>
      <c r="X28" s="11" t="str">
        <f>[24]Outubro!$D$27</f>
        <v>*</v>
      </c>
      <c r="Y28" s="11" t="str">
        <f>[24]Outubro!$D$28</f>
        <v>*</v>
      </c>
      <c r="Z28" s="11" t="str">
        <f>[24]Outubro!$D$29</f>
        <v>*</v>
      </c>
      <c r="AA28" s="11" t="str">
        <f>[24]Outubro!$D$30</f>
        <v>*</v>
      </c>
      <c r="AB28" s="11" t="str">
        <f>[24]Outubro!$D$31</f>
        <v>*</v>
      </c>
      <c r="AC28" s="11" t="str">
        <f>[24]Outubro!$D$32</f>
        <v>*</v>
      </c>
      <c r="AD28" s="11" t="str">
        <f>[24]Outubro!$D$33</f>
        <v>*</v>
      </c>
      <c r="AE28" s="11" t="str">
        <f>[24]Outubro!$D$34</f>
        <v>*</v>
      </c>
      <c r="AF28" s="11" t="str">
        <f>[24]Outubro!$D$35</f>
        <v>*</v>
      </c>
      <c r="AG28" s="14">
        <f t="shared" si="1"/>
        <v>0</v>
      </c>
      <c r="AH28" s="92" t="e">
        <f t="shared" si="2"/>
        <v>#DIV/0!</v>
      </c>
      <c r="AL28" t="s">
        <v>34</v>
      </c>
    </row>
    <row r="29" spans="1:39" hidden="1" x14ac:dyDescent="0.2">
      <c r="A29" s="58" t="s">
        <v>154</v>
      </c>
      <c r="B29" s="11" t="str">
        <f>[25]Outubro!$D$5</f>
        <v>*</v>
      </c>
      <c r="C29" s="11" t="str">
        <f>[25]Outubro!$D$6</f>
        <v>*</v>
      </c>
      <c r="D29" s="11" t="str">
        <f>[25]Outubro!$D$7</f>
        <v>*</v>
      </c>
      <c r="E29" s="11" t="str">
        <f>[25]Outubro!$D$8</f>
        <v>*</v>
      </c>
      <c r="F29" s="11" t="str">
        <f>[25]Outubro!$D$9</f>
        <v>*</v>
      </c>
      <c r="G29" s="11" t="str">
        <f>[25]Outubro!$D$10</f>
        <v>*</v>
      </c>
      <c r="H29" s="11" t="str">
        <f>[25]Outubro!$D$11</f>
        <v>*</v>
      </c>
      <c r="I29" s="11" t="str">
        <f>[25]Outubro!$D$12</f>
        <v>*</v>
      </c>
      <c r="J29" s="11" t="str">
        <f>[25]Outubro!$D$13</f>
        <v>*</v>
      </c>
      <c r="K29" s="11" t="str">
        <f>[25]Outubro!$D$14</f>
        <v>*</v>
      </c>
      <c r="L29" s="11" t="str">
        <f>[25]Outubro!$D$15</f>
        <v>*</v>
      </c>
      <c r="M29" s="11" t="str">
        <f>[25]Outubro!$D$16</f>
        <v>*</v>
      </c>
      <c r="N29" s="11" t="str">
        <f>[25]Outubro!$D$17</f>
        <v>*</v>
      </c>
      <c r="O29" s="11" t="str">
        <f>[25]Outubro!$D$18</f>
        <v>*</v>
      </c>
      <c r="P29" s="11" t="str">
        <f>[25]Outubro!$D$19</f>
        <v>*</v>
      </c>
      <c r="Q29" s="11" t="str">
        <f>[25]Outubro!$D$20</f>
        <v>*</v>
      </c>
      <c r="R29" s="11" t="str">
        <f>[25]Outubro!$D$21</f>
        <v>*</v>
      </c>
      <c r="S29" s="11" t="str">
        <f>[25]Outubro!$D$22</f>
        <v>*</v>
      </c>
      <c r="T29" s="11" t="str">
        <f>[25]Outubro!$D$23</f>
        <v>*</v>
      </c>
      <c r="U29" s="11" t="str">
        <f>[25]Outubro!$D$24</f>
        <v>*</v>
      </c>
      <c r="V29" s="11" t="str">
        <f>[25]Outubro!$D$25</f>
        <v>*</v>
      </c>
      <c r="W29" s="11" t="str">
        <f>[25]Outubro!$D$26</f>
        <v>*</v>
      </c>
      <c r="X29" s="11" t="str">
        <f>[25]Outubro!$D$27</f>
        <v>*</v>
      </c>
      <c r="Y29" s="11" t="str">
        <f>[25]Outubro!$D$28</f>
        <v>*</v>
      </c>
      <c r="Z29" s="11" t="str">
        <f>[25]Outubro!$D$29</f>
        <v>*</v>
      </c>
      <c r="AA29" s="11" t="str">
        <f>[25]Outubro!$D$30</f>
        <v>*</v>
      </c>
      <c r="AB29" s="11" t="str">
        <f>[25]Outubro!$D$31</f>
        <v>*</v>
      </c>
      <c r="AC29" s="11" t="str">
        <f>[25]Outubro!$D$32</f>
        <v>*</v>
      </c>
      <c r="AD29" s="11" t="str">
        <f>[25]Outubro!$D$33</f>
        <v>*</v>
      </c>
      <c r="AE29" s="11" t="str">
        <f>[25]Outubro!$D$34</f>
        <v>*</v>
      </c>
      <c r="AF29" s="11" t="str">
        <f>[25]Outubro!$D$35</f>
        <v>*</v>
      </c>
      <c r="AG29" s="14">
        <f t="shared" si="1"/>
        <v>0</v>
      </c>
      <c r="AH29" s="92" t="e">
        <f t="shared" si="2"/>
        <v>#DIV/0!</v>
      </c>
      <c r="AI29" s="12" t="s">
        <v>34</v>
      </c>
      <c r="AJ29" t="s">
        <v>34</v>
      </c>
      <c r="AL29" t="s">
        <v>34</v>
      </c>
      <c r="AM29" t="s">
        <v>34</v>
      </c>
    </row>
    <row r="30" spans="1:39" x14ac:dyDescent="0.2">
      <c r="A30" s="57" t="s">
        <v>11</v>
      </c>
      <c r="B30" s="11" t="str">
        <f>[26]Outubro!$D$5</f>
        <v>*</v>
      </c>
      <c r="C30" s="11" t="str">
        <f>[26]Outubro!$D$6</f>
        <v>*</v>
      </c>
      <c r="D30" s="11" t="str">
        <f>[26]Outubro!$D$7</f>
        <v>*</v>
      </c>
      <c r="E30" s="11" t="str">
        <f>[26]Outubro!$D$8</f>
        <v>*</v>
      </c>
      <c r="F30" s="11" t="str">
        <f>[26]Outubro!$D$9</f>
        <v>*</v>
      </c>
      <c r="G30" s="11" t="str">
        <f>[26]Outubro!$D$10</f>
        <v>*</v>
      </c>
      <c r="H30" s="11" t="str">
        <f>[26]Outubro!$D$11</f>
        <v>*</v>
      </c>
      <c r="I30" s="11" t="str">
        <f>[26]Outubro!$D$12</f>
        <v>*</v>
      </c>
      <c r="J30" s="11" t="str">
        <f>[26]Outubro!$D$13</f>
        <v>*</v>
      </c>
      <c r="K30" s="11" t="str">
        <f>[26]Outubro!$D$14</f>
        <v>*</v>
      </c>
      <c r="L30" s="11" t="str">
        <f>[26]Outubro!$D$15</f>
        <v>*</v>
      </c>
      <c r="M30" s="11" t="str">
        <f>[26]Outubro!$D$16</f>
        <v>*</v>
      </c>
      <c r="N30" s="11" t="str">
        <f>[26]Outubro!$D$17</f>
        <v>*</v>
      </c>
      <c r="O30" s="11" t="str">
        <f>[26]Outubro!$D$18</f>
        <v>*</v>
      </c>
      <c r="P30" s="11" t="str">
        <f>[26]Outubro!$D$19</f>
        <v>*</v>
      </c>
      <c r="Q30" s="11" t="str">
        <f>[26]Outubro!$D$20</f>
        <v>*</v>
      </c>
      <c r="R30" s="11" t="str">
        <f>[26]Outubro!$D$21</f>
        <v>*</v>
      </c>
      <c r="S30" s="11">
        <f>[26]Outubro!$D$22</f>
        <v>18.899999999999999</v>
      </c>
      <c r="T30" s="11">
        <f>[26]Outubro!$D$23</f>
        <v>18.2</v>
      </c>
      <c r="U30" s="11">
        <f>[26]Outubro!$D$24</f>
        <v>19.7</v>
      </c>
      <c r="V30" s="11">
        <f>[26]Outubro!$D$25</f>
        <v>20.2</v>
      </c>
      <c r="W30" s="11">
        <f>[26]Outubro!$D$26</f>
        <v>15</v>
      </c>
      <c r="X30" s="11">
        <f>[26]Outubro!$D$27</f>
        <v>15.3</v>
      </c>
      <c r="Y30" s="11">
        <f>[26]Outubro!$D$28</f>
        <v>15.1</v>
      </c>
      <c r="Z30" s="11">
        <f>[26]Outubro!$D$29</f>
        <v>14.6</v>
      </c>
      <c r="AA30" s="11">
        <f>[26]Outubro!$D$30</f>
        <v>16.600000000000001</v>
      </c>
      <c r="AB30" s="11">
        <f>[26]Outubro!$D$31</f>
        <v>18.7</v>
      </c>
      <c r="AC30" s="11">
        <f>[26]Outubro!$D$32</f>
        <v>17.3</v>
      </c>
      <c r="AD30" s="11">
        <f>[26]Outubro!$D$33</f>
        <v>20.7</v>
      </c>
      <c r="AE30" s="11">
        <f>[26]Outubro!$D$34</f>
        <v>19.5</v>
      </c>
      <c r="AF30" s="11">
        <f>[26]Outubro!$D$35</f>
        <v>14.9</v>
      </c>
      <c r="AG30" s="14">
        <f t="shared" si="1"/>
        <v>14.6</v>
      </c>
      <c r="AH30" s="92">
        <f t="shared" si="2"/>
        <v>17.478571428571428</v>
      </c>
    </row>
    <row r="31" spans="1:39" s="5" customFormat="1" x14ac:dyDescent="0.2">
      <c r="A31" s="57" t="s">
        <v>12</v>
      </c>
      <c r="B31" s="11">
        <f>[27]Outubro!$D$5</f>
        <v>20.7</v>
      </c>
      <c r="C31" s="11">
        <f>[27]Outubro!$D$6</f>
        <v>20.7</v>
      </c>
      <c r="D31" s="11">
        <f>[27]Outubro!$D$7</f>
        <v>20.5</v>
      </c>
      <c r="E31" s="11">
        <f>[27]Outubro!$D$8</f>
        <v>20.3</v>
      </c>
      <c r="F31" s="11">
        <f>[27]Outubro!$D$9</f>
        <v>22</v>
      </c>
      <c r="G31" s="11">
        <f>[27]Outubro!$D$10</f>
        <v>22.4</v>
      </c>
      <c r="H31" s="11">
        <f>[27]Outubro!$D$11</f>
        <v>18.2</v>
      </c>
      <c r="I31" s="11">
        <f>[27]Outubro!$D$12</f>
        <v>13.5</v>
      </c>
      <c r="J31" s="11">
        <f>[27]Outubro!$D$13</f>
        <v>19.3</v>
      </c>
      <c r="K31" s="11">
        <f>[27]Outubro!$D$14</f>
        <v>18.8</v>
      </c>
      <c r="L31" s="11">
        <f>[27]Outubro!$D$15</f>
        <v>18.399999999999999</v>
      </c>
      <c r="M31" s="11">
        <f>[27]Outubro!$D$16</f>
        <v>17.2</v>
      </c>
      <c r="N31" s="11">
        <f>[27]Outubro!$D$17</f>
        <v>18.600000000000001</v>
      </c>
      <c r="O31" s="11">
        <f>[27]Outubro!$D$18</f>
        <v>21.5</v>
      </c>
      <c r="P31" s="11">
        <f>[27]Outubro!$D$19</f>
        <v>22.1</v>
      </c>
      <c r="Q31" s="11">
        <f>[27]Outubro!$D$20</f>
        <v>20.8</v>
      </c>
      <c r="R31" s="11">
        <f>[27]Outubro!$D$21</f>
        <v>21.8</v>
      </c>
      <c r="S31" s="11">
        <f>[27]Outubro!$D$22</f>
        <v>21.9</v>
      </c>
      <c r="T31" s="11">
        <f>[27]Outubro!$D$23</f>
        <v>20.7</v>
      </c>
      <c r="U31" s="11">
        <f>[27]Outubro!$D$24</f>
        <v>21</v>
      </c>
      <c r="V31" s="11">
        <f>[27]Outubro!$D$25</f>
        <v>21.2</v>
      </c>
      <c r="W31" s="11">
        <f>[27]Outubro!$D$26</f>
        <v>18.7</v>
      </c>
      <c r="X31" s="11">
        <f>[27]Outubro!$D$27</f>
        <v>19.2</v>
      </c>
      <c r="Y31" s="11">
        <f>[27]Outubro!$D$28</f>
        <v>19.3</v>
      </c>
      <c r="Z31" s="11">
        <f>[27]Outubro!$D$29</f>
        <v>18.2</v>
      </c>
      <c r="AA31" s="11">
        <f>[27]Outubro!$D$30</f>
        <v>19.7</v>
      </c>
      <c r="AB31" s="11">
        <f>[27]Outubro!$D$31</f>
        <v>20.9</v>
      </c>
      <c r="AC31" s="11">
        <f>[27]Outubro!$D$32</f>
        <v>20.5</v>
      </c>
      <c r="AD31" s="11">
        <f>[27]Outubro!$D$33</f>
        <v>23.4</v>
      </c>
      <c r="AE31" s="11">
        <f>[27]Outubro!$D$34</f>
        <v>23.7</v>
      </c>
      <c r="AF31" s="11">
        <f>[27]Outubro!$D$35</f>
        <v>17.3</v>
      </c>
      <c r="AG31" s="14">
        <f t="shared" si="1"/>
        <v>13.5</v>
      </c>
      <c r="AH31" s="92">
        <f t="shared" si="2"/>
        <v>20.080645161290324</v>
      </c>
      <c r="AL31" s="5" t="s">
        <v>34</v>
      </c>
    </row>
    <row r="32" spans="1:39" x14ac:dyDescent="0.2">
      <c r="A32" s="57" t="s">
        <v>13</v>
      </c>
      <c r="B32" s="11">
        <f>[28]Outubro!$D$5</f>
        <v>20</v>
      </c>
      <c r="C32" s="11">
        <f>[28]Outubro!$D$6</f>
        <v>19.899999999999999</v>
      </c>
      <c r="D32" s="11">
        <f>[28]Outubro!$D$7</f>
        <v>22.1</v>
      </c>
      <c r="E32" s="11">
        <f>[28]Outubro!$D$8</f>
        <v>19</v>
      </c>
      <c r="F32" s="11">
        <f>[28]Outubro!$D$9</f>
        <v>23</v>
      </c>
      <c r="G32" s="11">
        <f>[28]Outubro!$D$10</f>
        <v>21.9</v>
      </c>
      <c r="H32" s="11">
        <f>[28]Outubro!$D$11</f>
        <v>19.899999999999999</v>
      </c>
      <c r="I32" s="11">
        <f>[28]Outubro!$D$12</f>
        <v>15.2</v>
      </c>
      <c r="J32" s="11">
        <f>[28]Outubro!$D$13</f>
        <v>21.1</v>
      </c>
      <c r="K32" s="11">
        <f>[28]Outubro!$D$14</f>
        <v>17.5</v>
      </c>
      <c r="L32" s="11">
        <f>[28]Outubro!$D$15</f>
        <v>19.100000000000001</v>
      </c>
      <c r="M32" s="11">
        <f>[28]Outubro!$D$16</f>
        <v>18.5</v>
      </c>
      <c r="N32" s="11">
        <f>[28]Outubro!$D$17</f>
        <v>19.3</v>
      </c>
      <c r="O32" s="11">
        <f>[28]Outubro!$D$18</f>
        <v>21.6</v>
      </c>
      <c r="P32" s="11">
        <f>[28]Outubro!$D$19</f>
        <v>21.8</v>
      </c>
      <c r="Q32" s="11">
        <f>[28]Outubro!$D$20</f>
        <v>21.2</v>
      </c>
      <c r="R32" s="11">
        <f>[28]Outubro!$D$21</f>
        <v>22.8</v>
      </c>
      <c r="S32" s="11">
        <f>[28]Outubro!$D$22</f>
        <v>24.2</v>
      </c>
      <c r="T32" s="11">
        <f>[28]Outubro!$D$23</f>
        <v>21.1</v>
      </c>
      <c r="U32" s="11">
        <f>[28]Outubro!$D$24</f>
        <v>21</v>
      </c>
      <c r="V32" s="11">
        <f>[28]Outubro!$D$25</f>
        <v>22.8</v>
      </c>
      <c r="W32" s="11">
        <f>[28]Outubro!$D$26</f>
        <v>22.3</v>
      </c>
      <c r="X32" s="11">
        <f>[28]Outubro!$D$27</f>
        <v>19.2</v>
      </c>
      <c r="Y32" s="11">
        <f>[28]Outubro!$D$28</f>
        <v>18.7</v>
      </c>
      <c r="Z32" s="11">
        <f>[28]Outubro!$D$29</f>
        <v>19.600000000000001</v>
      </c>
      <c r="AA32" s="11">
        <f>[28]Outubro!$D$30</f>
        <v>21.5</v>
      </c>
      <c r="AB32" s="11">
        <f>[28]Outubro!$D$31</f>
        <v>22.2</v>
      </c>
      <c r="AC32" s="11">
        <f>[28]Outubro!$D$32</f>
        <v>20.5</v>
      </c>
      <c r="AD32" s="11">
        <f>[28]Outubro!$D$33</f>
        <v>25.4</v>
      </c>
      <c r="AE32" s="11">
        <f>[28]Outubro!$D$34</f>
        <v>24.9</v>
      </c>
      <c r="AF32" s="11">
        <f>[28]Outubro!$D$35</f>
        <v>16.7</v>
      </c>
      <c r="AG32" s="14">
        <f t="shared" si="1"/>
        <v>15.2</v>
      </c>
      <c r="AH32" s="92">
        <f t="shared" si="2"/>
        <v>20.7741935483871</v>
      </c>
      <c r="AJ32" t="s">
        <v>34</v>
      </c>
      <c r="AK32" t="s">
        <v>34</v>
      </c>
    </row>
    <row r="33" spans="1:39" x14ac:dyDescent="0.2">
      <c r="A33" s="57" t="s">
        <v>155</v>
      </c>
      <c r="B33" s="11">
        <f>[29]Outubro!$D$5</f>
        <v>17.899999999999999</v>
      </c>
      <c r="C33" s="11">
        <f>[29]Outubro!$D$6</f>
        <v>16.100000000000001</v>
      </c>
      <c r="D33" s="11">
        <f>[29]Outubro!$D$7</f>
        <v>17.5</v>
      </c>
      <c r="E33" s="11">
        <f>[29]Outubro!$D$8</f>
        <v>16.5</v>
      </c>
      <c r="F33" s="11">
        <f>[29]Outubro!$D$9</f>
        <v>21</v>
      </c>
      <c r="G33" s="11">
        <f>[29]Outubro!$D$10</f>
        <v>18.600000000000001</v>
      </c>
      <c r="H33" s="11">
        <f>[29]Outubro!$D$11</f>
        <v>16.399999999999999</v>
      </c>
      <c r="I33" s="11">
        <f>[29]Outubro!$D$12</f>
        <v>11.8</v>
      </c>
      <c r="J33" s="11">
        <f>[29]Outubro!$D$13</f>
        <v>20.100000000000001</v>
      </c>
      <c r="K33" s="11">
        <f>[29]Outubro!$D$14</f>
        <v>18.600000000000001</v>
      </c>
      <c r="L33" s="11">
        <f>[29]Outubro!$D$15</f>
        <v>19</v>
      </c>
      <c r="M33" s="11">
        <f>[29]Outubro!$D$16</f>
        <v>16.899999999999999</v>
      </c>
      <c r="N33" s="11">
        <f>[29]Outubro!$D$17</f>
        <v>17.5</v>
      </c>
      <c r="O33" s="11">
        <f>[29]Outubro!$D$18</f>
        <v>19.399999999999999</v>
      </c>
      <c r="P33" s="11">
        <f>[29]Outubro!$D$19</f>
        <v>19.899999999999999</v>
      </c>
      <c r="Q33" s="11">
        <f>[29]Outubro!$D$20</f>
        <v>17</v>
      </c>
      <c r="R33" s="11">
        <f>[29]Outubro!$D$21</f>
        <v>18.8</v>
      </c>
      <c r="S33" s="11">
        <f>[29]Outubro!$D$22</f>
        <v>19.3</v>
      </c>
      <c r="T33" s="11">
        <f>[29]Outubro!$D$23</f>
        <v>18.899999999999999</v>
      </c>
      <c r="U33" s="11">
        <f>[29]Outubro!$D$24</f>
        <v>20.100000000000001</v>
      </c>
      <c r="V33" s="11">
        <f>[29]Outubro!$D$25</f>
        <v>20</v>
      </c>
      <c r="W33" s="11">
        <f>[29]Outubro!$D$26</f>
        <v>15.1</v>
      </c>
      <c r="X33" s="11">
        <f>[29]Outubro!$D$27</f>
        <v>14.8</v>
      </c>
      <c r="Y33" s="11">
        <f>[29]Outubro!$D$28</f>
        <v>16.7</v>
      </c>
      <c r="Z33" s="11">
        <f>[29]Outubro!$D$29</f>
        <v>16.899999999999999</v>
      </c>
      <c r="AA33" s="11">
        <f>[29]Outubro!$D$30</f>
        <v>19.5</v>
      </c>
      <c r="AB33" s="11">
        <f>[29]Outubro!$D$31</f>
        <v>18.7</v>
      </c>
      <c r="AC33" s="11">
        <f>[29]Outubro!$D$32</f>
        <v>17.8</v>
      </c>
      <c r="AD33" s="11" t="str">
        <f>[29]Outubro!$D$33</f>
        <v>*</v>
      </c>
      <c r="AE33" s="11" t="str">
        <f>[29]Outubro!$D$34</f>
        <v>*</v>
      </c>
      <c r="AF33" s="11" t="str">
        <f>[29]Outubro!$D$35</f>
        <v>*</v>
      </c>
      <c r="AG33" s="14">
        <f t="shared" si="1"/>
        <v>11.8</v>
      </c>
      <c r="AH33" s="92">
        <f t="shared" si="2"/>
        <v>17.885714285714286</v>
      </c>
      <c r="AK33" t="s">
        <v>34</v>
      </c>
    </row>
    <row r="34" spans="1:39" hidden="1" x14ac:dyDescent="0.2">
      <c r="A34" s="58" t="s">
        <v>127</v>
      </c>
      <c r="B34" s="11" t="str">
        <f>[30]Outubro!$D$5</f>
        <v>*</v>
      </c>
      <c r="C34" s="11" t="str">
        <f>[30]Outubro!$D$6</f>
        <v>*</v>
      </c>
      <c r="D34" s="11" t="str">
        <f>[30]Outubro!$D$7</f>
        <v>*</v>
      </c>
      <c r="E34" s="11" t="str">
        <f>[30]Outubro!$D$8</f>
        <v>*</v>
      </c>
      <c r="F34" s="11" t="str">
        <f>[30]Outubro!$D$9</f>
        <v>*</v>
      </c>
      <c r="G34" s="11" t="str">
        <f>[30]Outubro!$D$10</f>
        <v>*</v>
      </c>
      <c r="H34" s="11" t="str">
        <f>[30]Outubro!$D$11</f>
        <v>*</v>
      </c>
      <c r="I34" s="11" t="str">
        <f>[30]Outubro!$D$12</f>
        <v>*</v>
      </c>
      <c r="J34" s="11" t="str">
        <f>[30]Outubro!$D$13</f>
        <v>*</v>
      </c>
      <c r="K34" s="11" t="str">
        <f>[30]Outubro!$D$14</f>
        <v>*</v>
      </c>
      <c r="L34" s="11" t="str">
        <f>[30]Outubro!$D$15</f>
        <v>*</v>
      </c>
      <c r="M34" s="11" t="str">
        <f>[30]Outubro!$D$16</f>
        <v>*</v>
      </c>
      <c r="N34" s="11" t="str">
        <f>[30]Outubro!$D$17</f>
        <v>*</v>
      </c>
      <c r="O34" s="11" t="str">
        <f>[30]Outubro!$D$18</f>
        <v>*</v>
      </c>
      <c r="P34" s="11" t="str">
        <f>[30]Outubro!$D$19</f>
        <v>*</v>
      </c>
      <c r="Q34" s="11" t="str">
        <f>[30]Outubro!$D$20</f>
        <v>*</v>
      </c>
      <c r="R34" s="11" t="str">
        <f>[30]Outubro!$D$21</f>
        <v>*</v>
      </c>
      <c r="S34" s="11" t="str">
        <f>[30]Outubro!$D$22</f>
        <v>*</v>
      </c>
      <c r="T34" s="11" t="str">
        <f>[30]Outubro!$D$23</f>
        <v>*</v>
      </c>
      <c r="U34" s="11" t="str">
        <f>[30]Outubro!$D$24</f>
        <v>*</v>
      </c>
      <c r="V34" s="11" t="str">
        <f>[30]Outubro!$D$25</f>
        <v>*</v>
      </c>
      <c r="W34" s="11" t="str">
        <f>[30]Outubro!$D$26</f>
        <v>*</v>
      </c>
      <c r="X34" s="11" t="str">
        <f>[30]Outubro!$D$27</f>
        <v>*</v>
      </c>
      <c r="Y34" s="11" t="str">
        <f>[30]Outubro!$D$28</f>
        <v>*</v>
      </c>
      <c r="Z34" s="11" t="str">
        <f>[30]Outubro!$D$29</f>
        <v>*</v>
      </c>
      <c r="AA34" s="11" t="str">
        <f>[30]Outubro!$D$30</f>
        <v>*</v>
      </c>
      <c r="AB34" s="11" t="str">
        <f>[30]Outubro!$D$31</f>
        <v>*</v>
      </c>
      <c r="AC34" s="11" t="str">
        <f>[30]Outubro!$D$32</f>
        <v>*</v>
      </c>
      <c r="AD34" s="11" t="str">
        <f>[30]Outubro!$D$33</f>
        <v>*</v>
      </c>
      <c r="AE34" s="11" t="str">
        <f>[30]Outubro!$D$34</f>
        <v>*</v>
      </c>
      <c r="AF34" s="11" t="str">
        <f>[30]Outubro!$D$35</f>
        <v>*</v>
      </c>
      <c r="AG34" s="14">
        <f t="shared" si="1"/>
        <v>0</v>
      </c>
      <c r="AH34" s="92" t="e">
        <f t="shared" si="2"/>
        <v>#DIV/0!</v>
      </c>
      <c r="AJ34" t="s">
        <v>34</v>
      </c>
    </row>
    <row r="35" spans="1:39" x14ac:dyDescent="0.2">
      <c r="A35" s="57" t="s">
        <v>14</v>
      </c>
      <c r="B35" s="11">
        <f>[31]Outubro!$D$5</f>
        <v>17.100000000000001</v>
      </c>
      <c r="C35" s="11">
        <f>[31]Outubro!$D$6</f>
        <v>18.899999999999999</v>
      </c>
      <c r="D35" s="11">
        <f>[31]Outubro!$D$7</f>
        <v>19.7</v>
      </c>
      <c r="E35" s="11">
        <f>[31]Outubro!$D$8</f>
        <v>20.399999999999999</v>
      </c>
      <c r="F35" s="11">
        <f>[31]Outubro!$D$9</f>
        <v>20.3</v>
      </c>
      <c r="G35" s="11">
        <f>[31]Outubro!$D$10</f>
        <v>21.2</v>
      </c>
      <c r="H35" s="11">
        <f>[31]Outubro!$D$11</f>
        <v>19.899999999999999</v>
      </c>
      <c r="I35" s="11">
        <f>[31]Outubro!$D$12</f>
        <v>16.899999999999999</v>
      </c>
      <c r="J35" s="11">
        <f>[31]Outubro!$D$13</f>
        <v>21.4</v>
      </c>
      <c r="K35" s="11">
        <f>[31]Outubro!$D$14</f>
        <v>21.5</v>
      </c>
      <c r="L35" s="11">
        <f>[31]Outubro!$D$15</f>
        <v>21.5</v>
      </c>
      <c r="M35" s="11">
        <f>[31]Outubro!$D$16</f>
        <v>18.2</v>
      </c>
      <c r="N35" s="11">
        <f>[31]Outubro!$D$17</f>
        <v>19.5</v>
      </c>
      <c r="O35" s="11">
        <f>[31]Outubro!$D$18</f>
        <v>19.3</v>
      </c>
      <c r="P35" s="11">
        <f>[31]Outubro!$D$19</f>
        <v>19.600000000000001</v>
      </c>
      <c r="Q35" s="11">
        <f>[31]Outubro!$D$20</f>
        <v>21.1</v>
      </c>
      <c r="R35" s="11">
        <f>[31]Outubro!$D$21</f>
        <v>20.9</v>
      </c>
      <c r="S35" s="11">
        <f>[31]Outubro!$D$22</f>
        <v>22.1</v>
      </c>
      <c r="T35" s="11">
        <f>[31]Outubro!$D$23</f>
        <v>21.3</v>
      </c>
      <c r="U35" s="11">
        <f>[31]Outubro!$D$24</f>
        <v>20</v>
      </c>
      <c r="V35" s="11">
        <f>[31]Outubro!$D$25</f>
        <v>20.100000000000001</v>
      </c>
      <c r="W35" s="11">
        <f>[31]Outubro!$D$26</f>
        <v>21.1</v>
      </c>
      <c r="X35" s="11">
        <f>[31]Outubro!$D$27</f>
        <v>18.5</v>
      </c>
      <c r="Y35" s="11">
        <f>[31]Outubro!$D$28</f>
        <v>19.2</v>
      </c>
      <c r="Z35" s="11">
        <f>[31]Outubro!$D$29</f>
        <v>19.399999999999999</v>
      </c>
      <c r="AA35" s="11">
        <f>[31]Outubro!$D$30</f>
        <v>17.3</v>
      </c>
      <c r="AB35" s="11">
        <f>[31]Outubro!$D$31</f>
        <v>21.4</v>
      </c>
      <c r="AC35" s="11">
        <f>[31]Outubro!$D$32</f>
        <v>20.3</v>
      </c>
      <c r="AD35" s="11">
        <f>[31]Outubro!$D$33</f>
        <v>23.8</v>
      </c>
      <c r="AE35" s="11">
        <f>[31]Outubro!$D$34</f>
        <v>23.2</v>
      </c>
      <c r="AF35" s="11">
        <f>[31]Outubro!$D$35</f>
        <v>22.9</v>
      </c>
      <c r="AG35" s="14">
        <f t="shared" si="1"/>
        <v>16.899999999999999</v>
      </c>
      <c r="AH35" s="92">
        <f t="shared" si="2"/>
        <v>20.258064516129032</v>
      </c>
    </row>
    <row r="36" spans="1:39" hidden="1" x14ac:dyDescent="0.2">
      <c r="A36" s="58" t="s">
        <v>156</v>
      </c>
      <c r="B36" s="11" t="str">
        <f>[32]Outubro!$D$5</f>
        <v>*</v>
      </c>
      <c r="C36" s="11" t="str">
        <f>[32]Outubro!$D$6</f>
        <v>*</v>
      </c>
      <c r="D36" s="11" t="str">
        <f>[32]Outubro!$D$7</f>
        <v>*</v>
      </c>
      <c r="E36" s="11" t="str">
        <f>[32]Outubro!$D$8</f>
        <v>*</v>
      </c>
      <c r="F36" s="11" t="str">
        <f>[32]Outubro!$D$9</f>
        <v>*</v>
      </c>
      <c r="G36" s="11" t="str">
        <f>[32]Outubro!$D$10</f>
        <v>*</v>
      </c>
      <c r="H36" s="11" t="str">
        <f>[32]Outubro!$D$11</f>
        <v>*</v>
      </c>
      <c r="I36" s="11" t="str">
        <f>[32]Outubro!$D$12</f>
        <v>*</v>
      </c>
      <c r="J36" s="11" t="str">
        <f>[32]Outubro!$D$13</f>
        <v>*</v>
      </c>
      <c r="K36" s="11" t="str">
        <f>[32]Outubro!$D$14</f>
        <v>*</v>
      </c>
      <c r="L36" s="11" t="str">
        <f>[32]Outubro!$D$15</f>
        <v>*</v>
      </c>
      <c r="M36" s="11" t="str">
        <f>[32]Outubro!$D$16</f>
        <v>*</v>
      </c>
      <c r="N36" s="11" t="str">
        <f>[32]Outubro!$D$17</f>
        <v>*</v>
      </c>
      <c r="O36" s="11" t="str">
        <f>[32]Outubro!$D$18</f>
        <v>*</v>
      </c>
      <c r="P36" s="11" t="str">
        <f>[32]Outubro!$D$19</f>
        <v>*</v>
      </c>
      <c r="Q36" s="11" t="str">
        <f>[32]Outubro!$D$20</f>
        <v>*</v>
      </c>
      <c r="R36" s="11" t="str">
        <f>[32]Outubro!$D$21</f>
        <v>*</v>
      </c>
      <c r="S36" s="11" t="str">
        <f>[32]Outubro!$D$22</f>
        <v>*</v>
      </c>
      <c r="T36" s="11" t="str">
        <f>[32]Outubro!$D$23</f>
        <v>*</v>
      </c>
      <c r="U36" s="11" t="str">
        <f>[32]Outubro!$D$24</f>
        <v>*</v>
      </c>
      <c r="V36" s="11" t="str">
        <f>[32]Outubro!$D$25</f>
        <v>*</v>
      </c>
      <c r="W36" s="11" t="str">
        <f>[32]Outubro!$D$26</f>
        <v>*</v>
      </c>
      <c r="X36" s="11" t="str">
        <f>[32]Outubro!$D$27</f>
        <v>*</v>
      </c>
      <c r="Y36" s="11" t="str">
        <f>[32]Outubro!$D$28</f>
        <v>*</v>
      </c>
      <c r="Z36" s="11" t="str">
        <f>[32]Outubro!$D$29</f>
        <v>*</v>
      </c>
      <c r="AA36" s="11" t="str">
        <f>[32]Outubro!$D$30</f>
        <v>*</v>
      </c>
      <c r="AB36" s="11" t="str">
        <f>[32]Outubro!$D$31</f>
        <v>*</v>
      </c>
      <c r="AC36" s="11" t="str">
        <f>[32]Outubro!$D$32</f>
        <v>*</v>
      </c>
      <c r="AD36" s="11" t="str">
        <f>[32]Outubro!$D$33</f>
        <v>*</v>
      </c>
      <c r="AE36" s="11" t="str">
        <f>[32]Outubro!$D$34</f>
        <v>*</v>
      </c>
      <c r="AF36" s="11" t="str">
        <f>[32]Outubro!$D$35</f>
        <v>*</v>
      </c>
      <c r="AG36" s="14">
        <f t="shared" si="1"/>
        <v>0</v>
      </c>
      <c r="AH36" s="92" t="e">
        <f t="shared" si="2"/>
        <v>#DIV/0!</v>
      </c>
      <c r="AJ36" t="s">
        <v>34</v>
      </c>
      <c r="AL36" t="s">
        <v>34</v>
      </c>
    </row>
    <row r="37" spans="1:39" x14ac:dyDescent="0.2">
      <c r="A37" s="57" t="s">
        <v>15</v>
      </c>
      <c r="B37" s="11" t="str">
        <f>[33]Outubro!$D$5</f>
        <v>*</v>
      </c>
      <c r="C37" s="11" t="str">
        <f>[33]Outubro!$D$6</f>
        <v>*</v>
      </c>
      <c r="D37" s="11" t="str">
        <f>[33]Outubro!$D$7</f>
        <v>*</v>
      </c>
      <c r="E37" s="11" t="str">
        <f>[33]Outubro!$D$8</f>
        <v>*</v>
      </c>
      <c r="F37" s="11" t="str">
        <f>[33]Outubro!$D$9</f>
        <v>*</v>
      </c>
      <c r="G37" s="11" t="str">
        <f>[33]Outubro!$D$10</f>
        <v>*</v>
      </c>
      <c r="H37" s="11" t="str">
        <f>[33]Outubro!$D$11</f>
        <v>*</v>
      </c>
      <c r="I37" s="11" t="str">
        <f>[33]Outubro!$D$12</f>
        <v>*</v>
      </c>
      <c r="J37" s="11" t="str">
        <f>[33]Outubro!$D$13</f>
        <v>*</v>
      </c>
      <c r="K37" s="11" t="str">
        <f>[33]Outubro!$D$14</f>
        <v>*</v>
      </c>
      <c r="L37" s="11" t="str">
        <f>[33]Outubro!$D$15</f>
        <v>*</v>
      </c>
      <c r="M37" s="11" t="str">
        <f>[33]Outubro!$D$16</f>
        <v>*</v>
      </c>
      <c r="N37" s="11" t="str">
        <f>[33]Outubro!$D$17</f>
        <v>*</v>
      </c>
      <c r="O37" s="11" t="str">
        <f>[33]Outubro!$D$18</f>
        <v>*</v>
      </c>
      <c r="P37" s="11" t="str">
        <f>[33]Outubro!$D$19</f>
        <v>*</v>
      </c>
      <c r="Q37" s="11" t="str">
        <f>[33]Outubro!$D$20</f>
        <v>*</v>
      </c>
      <c r="R37" s="11" t="str">
        <f>[33]Outubro!$D$21</f>
        <v>*</v>
      </c>
      <c r="S37" s="11" t="str">
        <f>[33]Outubro!$D$22</f>
        <v>*</v>
      </c>
      <c r="T37" s="11" t="str">
        <f>[33]Outubro!$D$23</f>
        <v>*</v>
      </c>
      <c r="U37" s="11">
        <f>[33]Outubro!$D$24</f>
        <v>20.2</v>
      </c>
      <c r="V37" s="11">
        <f>[33]Outubro!$D$25</f>
        <v>17.5</v>
      </c>
      <c r="W37" s="11">
        <f>[33]Outubro!$D$26</f>
        <v>16.100000000000001</v>
      </c>
      <c r="X37" s="11">
        <f>[33]Outubro!$D$27</f>
        <v>18</v>
      </c>
      <c r="Y37" s="11">
        <f>[33]Outubro!$D$28</f>
        <v>18.8</v>
      </c>
      <c r="Z37" s="11">
        <f>[33]Outubro!$D$29</f>
        <v>18.8</v>
      </c>
      <c r="AA37" s="11">
        <f>[33]Outubro!$D$30</f>
        <v>18.100000000000001</v>
      </c>
      <c r="AB37" s="11">
        <f>[33]Outubro!$D$31</f>
        <v>17</v>
      </c>
      <c r="AC37" s="11">
        <f>[33]Outubro!$D$32</f>
        <v>17.7</v>
      </c>
      <c r="AD37" s="11">
        <f>[33]Outubro!$D$33</f>
        <v>18.600000000000001</v>
      </c>
      <c r="AE37" s="11">
        <f>[33]Outubro!$D$34</f>
        <v>19</v>
      </c>
      <c r="AF37" s="11">
        <f>[33]Outubro!$D$35</f>
        <v>10</v>
      </c>
      <c r="AG37" s="14">
        <f t="shared" si="1"/>
        <v>10</v>
      </c>
      <c r="AH37" s="92">
        <f t="shared" si="2"/>
        <v>17.483333333333331</v>
      </c>
      <c r="AI37" s="12" t="s">
        <v>34</v>
      </c>
      <c r="AJ37" t="s">
        <v>34</v>
      </c>
      <c r="AL37" t="s">
        <v>34</v>
      </c>
    </row>
    <row r="38" spans="1:39" x14ac:dyDescent="0.2">
      <c r="A38" s="57" t="s">
        <v>16</v>
      </c>
      <c r="B38" s="11" t="str">
        <f>[34]Outubro!$D$5</f>
        <v>*</v>
      </c>
      <c r="C38" s="11" t="str">
        <f>[34]Outubro!$D$6</f>
        <v>*</v>
      </c>
      <c r="D38" s="11" t="str">
        <f>[34]Outubro!$D$7</f>
        <v>*</v>
      </c>
      <c r="E38" s="11" t="str">
        <f>[34]Outubro!$D$8</f>
        <v>*</v>
      </c>
      <c r="F38" s="11" t="str">
        <f>[34]Outubro!$D$9</f>
        <v>*</v>
      </c>
      <c r="G38" s="11" t="str">
        <f>[34]Outubro!$D$10</f>
        <v>*</v>
      </c>
      <c r="H38" s="11" t="str">
        <f>[34]Outubro!$D$11</f>
        <v>*</v>
      </c>
      <c r="I38" s="11" t="str">
        <f>[34]Outubro!$D$12</f>
        <v>*</v>
      </c>
      <c r="J38" s="11" t="str">
        <f>[34]Outubro!$D$13</f>
        <v>*</v>
      </c>
      <c r="K38" s="11" t="str">
        <f>[34]Outubro!$D$14</f>
        <v>*</v>
      </c>
      <c r="L38" s="11" t="str">
        <f>[34]Outubro!$D$15</f>
        <v>*</v>
      </c>
      <c r="M38" s="11" t="str">
        <f>[34]Outubro!$D$16</f>
        <v>*</v>
      </c>
      <c r="N38" s="11" t="str">
        <f>[34]Outubro!$D$17</f>
        <v>*</v>
      </c>
      <c r="O38" s="11" t="str">
        <f>[34]Outubro!$D$18</f>
        <v>*</v>
      </c>
      <c r="P38" s="11" t="str">
        <f>[34]Outubro!$D$19</f>
        <v>*</v>
      </c>
      <c r="Q38" s="11">
        <f>[34]Outubro!$D$20</f>
        <v>20.7</v>
      </c>
      <c r="R38" s="11">
        <f>[34]Outubro!$D$21</f>
        <v>20.9</v>
      </c>
      <c r="S38" s="11">
        <f>[34]Outubro!$D$22</f>
        <v>21.2</v>
      </c>
      <c r="T38" s="11">
        <f>[34]Outubro!$D$23</f>
        <v>19.8</v>
      </c>
      <c r="U38" s="11">
        <f>[34]Outubro!$D$24</f>
        <v>22.9</v>
      </c>
      <c r="V38" s="11">
        <f>[34]Outubro!$D$25</f>
        <v>19.8</v>
      </c>
      <c r="W38" s="11">
        <f>[34]Outubro!$D$26</f>
        <v>16.8</v>
      </c>
      <c r="X38" s="11">
        <f>[34]Outubro!$D$27</f>
        <v>18.2</v>
      </c>
      <c r="Y38" s="11">
        <f>[34]Outubro!$D$28</f>
        <v>18.600000000000001</v>
      </c>
      <c r="Z38" s="11">
        <f>[34]Outubro!$D$29</f>
        <v>18.899999999999999</v>
      </c>
      <c r="AA38" s="11">
        <f>[34]Outubro!$D$30</f>
        <v>22</v>
      </c>
      <c r="AB38" s="11">
        <f>[34]Outubro!$D$31</f>
        <v>20.6</v>
      </c>
      <c r="AC38" s="11" t="str">
        <f>[34]Outubro!$D$32</f>
        <v>*</v>
      </c>
      <c r="AD38" s="11" t="str">
        <f>[34]Outubro!$D$33</f>
        <v>*</v>
      </c>
      <c r="AE38" s="11" t="str">
        <f>[34]Outubro!$D$34</f>
        <v>*</v>
      </c>
      <c r="AF38" s="11" t="str">
        <f>[34]Outubro!$D$35</f>
        <v>*</v>
      </c>
      <c r="AG38" s="14">
        <f t="shared" si="1"/>
        <v>16.8</v>
      </c>
      <c r="AH38" s="92">
        <f t="shared" si="2"/>
        <v>20.033333333333331</v>
      </c>
      <c r="AJ38" t="s">
        <v>34</v>
      </c>
      <c r="AK38" t="s">
        <v>34</v>
      </c>
    </row>
    <row r="39" spans="1:39" x14ac:dyDescent="0.2">
      <c r="A39" s="57" t="s">
        <v>157</v>
      </c>
      <c r="B39" s="11">
        <f>[35]Outubro!$D$5</f>
        <v>17.3</v>
      </c>
      <c r="C39" s="11">
        <f>[35]Outubro!$D$6</f>
        <v>18.100000000000001</v>
      </c>
      <c r="D39" s="11">
        <f>[35]Outubro!$D$7</f>
        <v>19.600000000000001</v>
      </c>
      <c r="E39" s="11">
        <f>[35]Outubro!$D$8</f>
        <v>18.899999999999999</v>
      </c>
      <c r="F39" s="11">
        <f>[35]Outubro!$D$9</f>
        <v>20.9</v>
      </c>
      <c r="G39" s="11">
        <f>[35]Outubro!$D$10</f>
        <v>20.2</v>
      </c>
      <c r="H39" s="11">
        <f>[35]Outubro!$D$11</f>
        <v>18.7</v>
      </c>
      <c r="I39" s="11">
        <f>[35]Outubro!$D$12</f>
        <v>14.9</v>
      </c>
      <c r="J39" s="11">
        <f>[35]Outubro!$D$13</f>
        <v>20.3</v>
      </c>
      <c r="K39" s="11">
        <f>[35]Outubro!$D$14</f>
        <v>19.3</v>
      </c>
      <c r="L39" s="11">
        <f>[35]Outubro!$D$15</f>
        <v>20.3</v>
      </c>
      <c r="M39" s="11">
        <f>[35]Outubro!$D$16</f>
        <v>19.7</v>
      </c>
      <c r="N39" s="11">
        <f>[35]Outubro!$D$17</f>
        <v>18.899999999999999</v>
      </c>
      <c r="O39" s="11">
        <f>[35]Outubro!$D$18</f>
        <v>21.3</v>
      </c>
      <c r="P39" s="11">
        <f>[35]Outubro!$D$19</f>
        <v>19</v>
      </c>
      <c r="Q39" s="11">
        <f>[35]Outubro!$D$20</f>
        <v>19.3</v>
      </c>
      <c r="R39" s="11">
        <f>[35]Outubro!$D$21</f>
        <v>21.2</v>
      </c>
      <c r="S39" s="11">
        <f>[35]Outubro!$D$22</f>
        <v>19.5</v>
      </c>
      <c r="T39" s="11">
        <f>[35]Outubro!$D$23</f>
        <v>19.8</v>
      </c>
      <c r="U39" s="11">
        <f>[35]Outubro!$D$24</f>
        <v>19.100000000000001</v>
      </c>
      <c r="V39" s="11">
        <f>[35]Outubro!$D$25</f>
        <v>20.2</v>
      </c>
      <c r="W39" s="11">
        <f>[35]Outubro!$D$26</f>
        <v>18.5</v>
      </c>
      <c r="X39" s="11">
        <f>[35]Outubro!$D$27</f>
        <v>17.100000000000001</v>
      </c>
      <c r="Y39" s="11">
        <f>[35]Outubro!$D$28</f>
        <v>16.7</v>
      </c>
      <c r="Z39" s="11">
        <f>[35]Outubro!$D$29</f>
        <v>16.600000000000001</v>
      </c>
      <c r="AA39" s="11">
        <f>[35]Outubro!$D$30</f>
        <v>20.9</v>
      </c>
      <c r="AB39" s="11">
        <f>[35]Outubro!$D$31</f>
        <v>18.8</v>
      </c>
      <c r="AC39" s="11">
        <f>[35]Outubro!$D$32</f>
        <v>18.899999999999999</v>
      </c>
      <c r="AD39" s="11">
        <f>[35]Outubro!$D$33</f>
        <v>21</v>
      </c>
      <c r="AE39" s="11">
        <f>[35]Outubro!$D$34</f>
        <v>22.7</v>
      </c>
      <c r="AF39" s="11">
        <f>[35]Outubro!$D$35</f>
        <v>17.7</v>
      </c>
      <c r="AG39" s="14">
        <f t="shared" si="1"/>
        <v>14.9</v>
      </c>
      <c r="AH39" s="92">
        <f t="shared" si="2"/>
        <v>19.20645161290323</v>
      </c>
      <c r="AL39" t="s">
        <v>34</v>
      </c>
    </row>
    <row r="40" spans="1:39" x14ac:dyDescent="0.2">
      <c r="A40" s="57" t="s">
        <v>17</v>
      </c>
      <c r="B40" s="11">
        <f>[36]Outubro!$D$5</f>
        <v>17.3</v>
      </c>
      <c r="C40" s="11">
        <f>[36]Outubro!$D$6</f>
        <v>16.3</v>
      </c>
      <c r="D40" s="11">
        <f>[36]Outubro!$D$7</f>
        <v>17</v>
      </c>
      <c r="E40" s="11">
        <f>[36]Outubro!$D$8</f>
        <v>15.9</v>
      </c>
      <c r="F40" s="11">
        <f>[36]Outubro!$D$9</f>
        <v>19.899999999999999</v>
      </c>
      <c r="G40" s="11">
        <f>[36]Outubro!$D$10</f>
        <v>18.399999999999999</v>
      </c>
      <c r="H40" s="11">
        <f>[36]Outubro!$D$11</f>
        <v>16</v>
      </c>
      <c r="I40" s="11">
        <f>[36]Outubro!$D$12</f>
        <v>12</v>
      </c>
      <c r="J40" s="11">
        <f>[36]Outubro!$D$13</f>
        <v>17.100000000000001</v>
      </c>
      <c r="K40" s="11">
        <f>[36]Outubro!$D$14</f>
        <v>19.2</v>
      </c>
      <c r="L40" s="11">
        <f>[36]Outubro!$D$15</f>
        <v>18.2</v>
      </c>
      <c r="M40" s="11">
        <f>[36]Outubro!$D$16</f>
        <v>16.8</v>
      </c>
      <c r="N40" s="11">
        <f>[36]Outubro!$D$17</f>
        <v>16.8</v>
      </c>
      <c r="O40" s="11">
        <f>[36]Outubro!$D$18</f>
        <v>19</v>
      </c>
      <c r="P40" s="11">
        <f>[36]Outubro!$D$19</f>
        <v>19.600000000000001</v>
      </c>
      <c r="Q40" s="11">
        <f>[36]Outubro!$D$20</f>
        <v>17.5</v>
      </c>
      <c r="R40" s="11">
        <f>[36]Outubro!$D$21</f>
        <v>19.8</v>
      </c>
      <c r="S40" s="11">
        <f>[36]Outubro!$D$22</f>
        <v>19.2</v>
      </c>
      <c r="T40" s="11">
        <f>[36]Outubro!$D$23</f>
        <v>18.2</v>
      </c>
      <c r="U40" s="11">
        <f>[36]Outubro!$D$24</f>
        <v>18.600000000000001</v>
      </c>
      <c r="V40" s="11">
        <f>[36]Outubro!$D$25</f>
        <v>18.8</v>
      </c>
      <c r="W40" s="11">
        <f>[36]Outubro!$D$26</f>
        <v>13.7</v>
      </c>
      <c r="X40" s="11">
        <f>[36]Outubro!$D$27</f>
        <v>14.1</v>
      </c>
      <c r="Y40" s="11">
        <f>[36]Outubro!$D$28</f>
        <v>14.4</v>
      </c>
      <c r="Z40" s="11">
        <f>[36]Outubro!$D$29</f>
        <v>14.9</v>
      </c>
      <c r="AA40" s="11">
        <f>[36]Outubro!$D$30</f>
        <v>18.8</v>
      </c>
      <c r="AB40" s="11">
        <f>[36]Outubro!$D$31</f>
        <v>20</v>
      </c>
      <c r="AC40" s="11">
        <f>[36]Outubro!$D$32</f>
        <v>18.3</v>
      </c>
      <c r="AD40" s="11">
        <f>[36]Outubro!$D$33</f>
        <v>20.399999999999999</v>
      </c>
      <c r="AE40" s="11">
        <f>[36]Outubro!$D$34</f>
        <v>21.1</v>
      </c>
      <c r="AF40" s="11">
        <f>[36]Outubro!$D$35</f>
        <v>15.8</v>
      </c>
      <c r="AG40" s="14">
        <f t="shared" si="1"/>
        <v>12</v>
      </c>
      <c r="AH40" s="92">
        <f t="shared" si="2"/>
        <v>17.519354838709674</v>
      </c>
      <c r="AJ40" t="s">
        <v>34</v>
      </c>
      <c r="AK40" t="s">
        <v>34</v>
      </c>
      <c r="AL40" t="s">
        <v>34</v>
      </c>
    </row>
    <row r="41" spans="1:39" hidden="1" x14ac:dyDescent="0.2">
      <c r="A41" s="58" t="s">
        <v>140</v>
      </c>
      <c r="B41" s="11" t="str">
        <f>[37]Outubro!$D$5</f>
        <v>*</v>
      </c>
      <c r="C41" s="11" t="str">
        <f>[37]Outubro!$D$6</f>
        <v>*</v>
      </c>
      <c r="D41" s="11" t="str">
        <f>[37]Outubro!$D$7</f>
        <v>*</v>
      </c>
      <c r="E41" s="11" t="str">
        <f>[37]Outubro!$D$8</f>
        <v>*</v>
      </c>
      <c r="F41" s="11" t="str">
        <f>[37]Outubro!$D$9</f>
        <v>*</v>
      </c>
      <c r="G41" s="11" t="str">
        <f>[37]Outubro!$D$10</f>
        <v>*</v>
      </c>
      <c r="H41" s="11" t="str">
        <f>[37]Outubro!$D$11</f>
        <v>*</v>
      </c>
      <c r="I41" s="11" t="str">
        <f>[37]Outubro!$D$12</f>
        <v>*</v>
      </c>
      <c r="J41" s="11" t="str">
        <f>[37]Outubro!$D$13</f>
        <v>*</v>
      </c>
      <c r="K41" s="11" t="str">
        <f>[37]Outubro!$D$14</f>
        <v>*</v>
      </c>
      <c r="L41" s="11" t="str">
        <f>[37]Outubro!$D$15</f>
        <v>*</v>
      </c>
      <c r="M41" s="11" t="str">
        <f>[37]Outubro!$D$16</f>
        <v>*</v>
      </c>
      <c r="N41" s="11" t="str">
        <f>[37]Outubro!$D$17</f>
        <v>*</v>
      </c>
      <c r="O41" s="11" t="str">
        <f>[37]Outubro!$D$18</f>
        <v>*</v>
      </c>
      <c r="P41" s="11" t="str">
        <f>[37]Outubro!$D$19</f>
        <v>*</v>
      </c>
      <c r="Q41" s="11" t="str">
        <f>[37]Outubro!$D$20</f>
        <v>*</v>
      </c>
      <c r="R41" s="11" t="str">
        <f>[37]Outubro!$D$21</f>
        <v>*</v>
      </c>
      <c r="S41" s="11" t="str">
        <f>[37]Outubro!$D$22</f>
        <v>*</v>
      </c>
      <c r="T41" s="11" t="str">
        <f>[37]Outubro!$D$23</f>
        <v>*</v>
      </c>
      <c r="U41" s="11" t="str">
        <f>[37]Outubro!$D$24</f>
        <v>*</v>
      </c>
      <c r="V41" s="11" t="str">
        <f>[37]Outubro!$D$25</f>
        <v>*</v>
      </c>
      <c r="W41" s="11" t="str">
        <f>[37]Outubro!$D$26</f>
        <v>*</v>
      </c>
      <c r="X41" s="11" t="str">
        <f>[37]Outubro!$D$27</f>
        <v>*</v>
      </c>
      <c r="Y41" s="11" t="str">
        <f>[37]Outubro!$D$28</f>
        <v>*</v>
      </c>
      <c r="Z41" s="11" t="str">
        <f>[37]Outubro!$D$29</f>
        <v>*</v>
      </c>
      <c r="AA41" s="11" t="str">
        <f>[37]Outubro!$D$30</f>
        <v>*</v>
      </c>
      <c r="AB41" s="11" t="str">
        <f>[37]Outubro!$D$31</f>
        <v>*</v>
      </c>
      <c r="AC41" s="11" t="str">
        <f>[37]Outubro!$D$32</f>
        <v>*</v>
      </c>
      <c r="AD41" s="11" t="str">
        <f>[37]Outubro!$D$33</f>
        <v>*</v>
      </c>
      <c r="AE41" s="11" t="str">
        <f>[37]Outubro!$D$34</f>
        <v>*</v>
      </c>
      <c r="AF41" s="11" t="str">
        <f>[37]Outubro!$D$35</f>
        <v>*</v>
      </c>
      <c r="AG41" s="14">
        <f t="shared" si="1"/>
        <v>0</v>
      </c>
      <c r="AH41" s="92" t="e">
        <f t="shared" si="2"/>
        <v>#DIV/0!</v>
      </c>
      <c r="AJ41" t="s">
        <v>34</v>
      </c>
    </row>
    <row r="42" spans="1:39" x14ac:dyDescent="0.2">
      <c r="A42" s="57" t="s">
        <v>18</v>
      </c>
      <c r="B42" s="11">
        <f>[38]Outubro!$D$5</f>
        <v>16.8</v>
      </c>
      <c r="C42" s="11">
        <f>[38]Outubro!$D$6</f>
        <v>19</v>
      </c>
      <c r="D42" s="11">
        <f>[38]Outubro!$D$7</f>
        <v>17.399999999999999</v>
      </c>
      <c r="E42" s="11">
        <f>[38]Outubro!$D$8</f>
        <v>18.8</v>
      </c>
      <c r="F42" s="11">
        <f>[38]Outubro!$D$9</f>
        <v>20.7</v>
      </c>
      <c r="G42" s="11">
        <f>[38]Outubro!$D$10</f>
        <v>19.5</v>
      </c>
      <c r="H42" s="11">
        <f>[38]Outubro!$D$11</f>
        <v>17.399999999999999</v>
      </c>
      <c r="I42" s="11">
        <f>[38]Outubro!$D$12</f>
        <v>15.3</v>
      </c>
      <c r="J42" s="11">
        <f>[38]Outubro!$D$13</f>
        <v>18.7</v>
      </c>
      <c r="K42" s="11">
        <f>[38]Outubro!$D$14</f>
        <v>18</v>
      </c>
      <c r="L42" s="11">
        <f>[38]Outubro!$D$15</f>
        <v>19.7</v>
      </c>
      <c r="M42" s="11">
        <f>[38]Outubro!$D$16</f>
        <v>18.3</v>
      </c>
      <c r="N42" s="11">
        <f>[38]Outubro!$D$17</f>
        <v>19.100000000000001</v>
      </c>
      <c r="O42" s="11">
        <f>[38]Outubro!$D$18</f>
        <v>20.7</v>
      </c>
      <c r="P42" s="11">
        <f>[38]Outubro!$D$19</f>
        <v>19.8</v>
      </c>
      <c r="Q42" s="11">
        <f>[38]Outubro!$D$20</f>
        <v>19.8</v>
      </c>
      <c r="R42" s="11">
        <f>[38]Outubro!$D$21</f>
        <v>20.7</v>
      </c>
      <c r="S42" s="11">
        <f>[38]Outubro!$D$22</f>
        <v>18.8</v>
      </c>
      <c r="T42" s="11">
        <f>[38]Outubro!$D$23</f>
        <v>19</v>
      </c>
      <c r="U42" s="11">
        <f>[38]Outubro!$D$24</f>
        <v>19.600000000000001</v>
      </c>
      <c r="V42" s="11">
        <f>[38]Outubro!$D$25</f>
        <v>18.600000000000001</v>
      </c>
      <c r="W42" s="11">
        <f>[38]Outubro!$D$26</f>
        <v>20</v>
      </c>
      <c r="X42" s="11">
        <f>[38]Outubro!$D$27</f>
        <v>18.3</v>
      </c>
      <c r="Y42" s="11">
        <f>[38]Outubro!$D$28</f>
        <v>18.5</v>
      </c>
      <c r="Z42" s="11">
        <f>[38]Outubro!$D$29</f>
        <v>18.8</v>
      </c>
      <c r="AA42" s="11">
        <f>[38]Outubro!$D$30</f>
        <v>19.3</v>
      </c>
      <c r="AB42" s="11">
        <f>[38]Outubro!$D$31</f>
        <v>18.7</v>
      </c>
      <c r="AC42" s="11">
        <f>[38]Outubro!$D$32</f>
        <v>18.899999999999999</v>
      </c>
      <c r="AD42" s="11">
        <f>[38]Outubro!$D$33</f>
        <v>21.1</v>
      </c>
      <c r="AE42" s="11">
        <f>[38]Outubro!$D$34</f>
        <v>20.8</v>
      </c>
      <c r="AF42" s="11">
        <f>[38]Outubro!$D$35</f>
        <v>15.1</v>
      </c>
      <c r="AG42" s="14">
        <f t="shared" si="1"/>
        <v>15.1</v>
      </c>
      <c r="AH42" s="92">
        <f t="shared" si="2"/>
        <v>18.877419354838711</v>
      </c>
      <c r="AJ42" t="s">
        <v>34</v>
      </c>
      <c r="AL42" t="s">
        <v>34</v>
      </c>
      <c r="AM42" t="s">
        <v>34</v>
      </c>
    </row>
    <row r="43" spans="1:39" x14ac:dyDescent="0.2">
      <c r="A43" s="57" t="s">
        <v>19</v>
      </c>
      <c r="B43" s="11" t="str">
        <f>[39]Outubro!$D$5</f>
        <v>*</v>
      </c>
      <c r="C43" s="11" t="str">
        <f>[39]Outubro!$D$6</f>
        <v>*</v>
      </c>
      <c r="D43" s="11" t="str">
        <f>[39]Outubro!$D$7</f>
        <v>*</v>
      </c>
      <c r="E43" s="11" t="str">
        <f>[39]Outubro!$D$8</f>
        <v>*</v>
      </c>
      <c r="F43" s="11" t="str">
        <f>[39]Outubro!$D$9</f>
        <v>*</v>
      </c>
      <c r="G43" s="11" t="str">
        <f>[39]Outubro!$D$10</f>
        <v>*</v>
      </c>
      <c r="H43" s="11" t="str">
        <f>[39]Outubro!$D$11</f>
        <v>*</v>
      </c>
      <c r="I43" s="11" t="str">
        <f>[39]Outubro!$D$12</f>
        <v>*</v>
      </c>
      <c r="J43" s="11" t="str">
        <f>[39]Outubro!$D$13</f>
        <v>*</v>
      </c>
      <c r="K43" s="11" t="str">
        <f>[39]Outubro!$D$14</f>
        <v>*</v>
      </c>
      <c r="L43" s="11" t="str">
        <f>[39]Outubro!$D$15</f>
        <v>*</v>
      </c>
      <c r="M43" s="11" t="str">
        <f>[39]Outubro!$D$16</f>
        <v>*</v>
      </c>
      <c r="N43" s="11" t="str">
        <f>[39]Outubro!$D$17</f>
        <v>*</v>
      </c>
      <c r="O43" s="11" t="str">
        <f>[39]Outubro!$D$18</f>
        <v>*</v>
      </c>
      <c r="P43" s="11" t="str">
        <f>[39]Outubro!$D$19</f>
        <v>*</v>
      </c>
      <c r="Q43" s="11" t="str">
        <f>[39]Outubro!$D$20</f>
        <v>*</v>
      </c>
      <c r="R43" s="11" t="str">
        <f>[39]Outubro!$D$21</f>
        <v>*</v>
      </c>
      <c r="S43" s="11" t="str">
        <f>[39]Outubro!$D$22</f>
        <v>*</v>
      </c>
      <c r="T43" s="11" t="str">
        <f>[39]Outubro!$D$23</f>
        <v>*</v>
      </c>
      <c r="U43" s="11" t="str">
        <f>[39]Outubro!$D$24</f>
        <v>*</v>
      </c>
      <c r="V43" s="11" t="str">
        <f>[39]Outubro!$D$25</f>
        <v>*</v>
      </c>
      <c r="W43" s="11" t="str">
        <f>[39]Outubro!$D$26</f>
        <v>*</v>
      </c>
      <c r="X43" s="11">
        <f>[39]Outubro!$D$27</f>
        <v>16.8</v>
      </c>
      <c r="Y43" s="11">
        <f>[39]Outubro!$D$28</f>
        <v>18.3</v>
      </c>
      <c r="Z43" s="11">
        <f>[39]Outubro!$D$29</f>
        <v>20.8</v>
      </c>
      <c r="AA43" s="11">
        <f>[39]Outubro!$D$30</f>
        <v>18.399999999999999</v>
      </c>
      <c r="AB43" s="11">
        <f>[39]Outubro!$D$31</f>
        <v>18.2</v>
      </c>
      <c r="AC43" s="11">
        <f>[39]Outubro!$D$32</f>
        <v>18</v>
      </c>
      <c r="AD43" s="11">
        <f>[39]Outubro!$D$33</f>
        <v>18.5</v>
      </c>
      <c r="AE43" s="11">
        <f>[39]Outubro!$D$34</f>
        <v>18.399999999999999</v>
      </c>
      <c r="AF43" s="11">
        <f>[39]Outubro!$D$35</f>
        <v>10.7</v>
      </c>
      <c r="AG43" s="14">
        <f t="shared" si="1"/>
        <v>10.7</v>
      </c>
      <c r="AH43" s="92">
        <f t="shared" si="2"/>
        <v>17.566666666666666</v>
      </c>
      <c r="AI43" s="12" t="s">
        <v>34</v>
      </c>
      <c r="AJ43" t="s">
        <v>34</v>
      </c>
    </row>
    <row r="44" spans="1:39" x14ac:dyDescent="0.2">
      <c r="A44" s="57" t="s">
        <v>23</v>
      </c>
      <c r="B44" s="11">
        <f>[40]Outubro!$D$5</f>
        <v>17.3</v>
      </c>
      <c r="C44" s="11">
        <f>[40]Outubro!$D$6</f>
        <v>16.7</v>
      </c>
      <c r="D44" s="11">
        <f>[40]Outubro!$D$7</f>
        <v>17.399999999999999</v>
      </c>
      <c r="E44" s="11">
        <f>[40]Outubro!$D$8</f>
        <v>17.5</v>
      </c>
      <c r="F44" s="11">
        <f>[40]Outubro!$D$9</f>
        <v>20.100000000000001</v>
      </c>
      <c r="G44" s="11">
        <f>[40]Outubro!$D$10</f>
        <v>18.5</v>
      </c>
      <c r="H44" s="11">
        <f>[40]Outubro!$D$11</f>
        <v>16.399999999999999</v>
      </c>
      <c r="I44" s="11">
        <f>[40]Outubro!$D$12</f>
        <v>13.5</v>
      </c>
      <c r="J44" s="11">
        <f>[40]Outubro!$D$13</f>
        <v>18.7</v>
      </c>
      <c r="K44" s="11">
        <f>[40]Outubro!$D$14</f>
        <v>19.2</v>
      </c>
      <c r="L44" s="11">
        <f>[40]Outubro!$D$15</f>
        <v>18.8</v>
      </c>
      <c r="M44" s="11">
        <f>[40]Outubro!$D$16</f>
        <v>16.600000000000001</v>
      </c>
      <c r="N44" s="11">
        <f>[40]Outubro!$D$17</f>
        <v>17.899999999999999</v>
      </c>
      <c r="O44" s="11">
        <f>[40]Outubro!$D$18</f>
        <v>19.399999999999999</v>
      </c>
      <c r="P44" s="11">
        <f>[40]Outubro!$D$19</f>
        <v>19.8</v>
      </c>
      <c r="Q44" s="11">
        <f>[40]Outubro!$D$20</f>
        <v>16.5</v>
      </c>
      <c r="R44" s="11">
        <f>[40]Outubro!$D$21</f>
        <v>19</v>
      </c>
      <c r="S44" s="11">
        <f>[40]Outubro!$D$22</f>
        <v>19.399999999999999</v>
      </c>
      <c r="T44" s="11">
        <f>[40]Outubro!$D$23</f>
        <v>18.2</v>
      </c>
      <c r="U44" s="11">
        <f>[40]Outubro!$D$24</f>
        <v>21.6</v>
      </c>
      <c r="V44" s="11">
        <f>[40]Outubro!$D$25</f>
        <v>20.2</v>
      </c>
      <c r="W44" s="11">
        <f>[40]Outubro!$D$26</f>
        <v>16.3</v>
      </c>
      <c r="X44" s="11">
        <f>[40]Outubro!$D$27</f>
        <v>15.8</v>
      </c>
      <c r="Y44" s="11">
        <f>[40]Outubro!$D$28</f>
        <v>18.2</v>
      </c>
      <c r="Z44" s="11">
        <f>[40]Outubro!$D$29</f>
        <v>18.899999999999999</v>
      </c>
      <c r="AA44" s="11">
        <f>[40]Outubro!$D$30</f>
        <v>23</v>
      </c>
      <c r="AB44" s="11">
        <f>[40]Outubro!$D$31</f>
        <v>18.899999999999999</v>
      </c>
      <c r="AC44" s="11">
        <f>[40]Outubro!$D$32</f>
        <v>19.899999999999999</v>
      </c>
      <c r="AD44" s="11">
        <f>[40]Outubro!$D$33</f>
        <v>21.9</v>
      </c>
      <c r="AE44" s="11">
        <f>[40]Outubro!$D$34</f>
        <v>22.2</v>
      </c>
      <c r="AF44" s="11">
        <f>[40]Outubro!$D$35</f>
        <v>15.4</v>
      </c>
      <c r="AG44" s="14">
        <f t="shared" si="1"/>
        <v>13.5</v>
      </c>
      <c r="AH44" s="92">
        <f t="shared" si="2"/>
        <v>18.490322580645159</v>
      </c>
    </row>
    <row r="45" spans="1:39" x14ac:dyDescent="0.2">
      <c r="A45" s="57" t="s">
        <v>33</v>
      </c>
      <c r="B45" s="11">
        <f>[41]Outubro!$D$5</f>
        <v>18.399999999999999</v>
      </c>
      <c r="C45" s="11">
        <f>[41]Outubro!$D$6</f>
        <v>20.100000000000001</v>
      </c>
      <c r="D45" s="11">
        <f>[41]Outubro!$D$7</f>
        <v>20.2</v>
      </c>
      <c r="E45" s="11">
        <f>[41]Outubro!$D$8</f>
        <v>21.5</v>
      </c>
      <c r="F45" s="11">
        <f>[41]Outubro!$D$9</f>
        <v>22.7</v>
      </c>
      <c r="G45" s="11">
        <f>[41]Outubro!$D$10</f>
        <v>22.9</v>
      </c>
      <c r="H45" s="11">
        <f>[41]Outubro!$D$11</f>
        <v>18.100000000000001</v>
      </c>
      <c r="I45" s="11">
        <f>[41]Outubro!$D$12</f>
        <v>17.100000000000001</v>
      </c>
      <c r="J45" s="11">
        <f>[41]Outubro!$D$13</f>
        <v>20.2</v>
      </c>
      <c r="K45" s="11">
        <f>[41]Outubro!$D$14</f>
        <v>19.399999999999999</v>
      </c>
      <c r="L45" s="11">
        <f>[41]Outubro!$D$15</f>
        <v>19.5</v>
      </c>
      <c r="M45" s="11">
        <f>[41]Outubro!$D$16</f>
        <v>19.3</v>
      </c>
      <c r="N45" s="11">
        <f>[41]Outubro!$D$17</f>
        <v>20.5</v>
      </c>
      <c r="O45" s="11">
        <f>[41]Outubro!$D$18</f>
        <v>21.1</v>
      </c>
      <c r="P45" s="11">
        <f>[41]Outubro!$D$19</f>
        <v>21</v>
      </c>
      <c r="Q45" s="11">
        <f>[41]Outubro!$D$20</f>
        <v>22.5</v>
      </c>
      <c r="R45" s="11">
        <f>[41]Outubro!$D$21</f>
        <v>22.7</v>
      </c>
      <c r="S45" s="11">
        <f>[41]Outubro!$D$22</f>
        <v>21</v>
      </c>
      <c r="T45" s="11">
        <f>[41]Outubro!$D$23</f>
        <v>20</v>
      </c>
      <c r="U45" s="11">
        <f>[41]Outubro!$D$24</f>
        <v>22.1</v>
      </c>
      <c r="V45" s="11">
        <f>[41]Outubro!$D$25</f>
        <v>19.8</v>
      </c>
      <c r="W45" s="11">
        <f>[41]Outubro!$D$26</f>
        <v>20</v>
      </c>
      <c r="X45" s="11">
        <f>[41]Outubro!$D$27</f>
        <v>20.3</v>
      </c>
      <c r="Y45" s="11">
        <f>[41]Outubro!$D$28</f>
        <v>21.2</v>
      </c>
      <c r="Z45" s="11">
        <f>[41]Outubro!$D$29</f>
        <v>20.100000000000001</v>
      </c>
      <c r="AA45" s="11">
        <f>[41]Outubro!$D$30</f>
        <v>22</v>
      </c>
      <c r="AB45" s="11">
        <f>[41]Outubro!$D$31</f>
        <v>22.7</v>
      </c>
      <c r="AC45" s="11">
        <f>[41]Outubro!$D$32</f>
        <v>21.8</v>
      </c>
      <c r="AD45" s="11">
        <f>[41]Outubro!$D$33</f>
        <v>20.5</v>
      </c>
      <c r="AE45" s="11">
        <f>[41]Outubro!$D$34</f>
        <v>21.7</v>
      </c>
      <c r="AF45" s="11">
        <f>[41]Outubro!$D$35</f>
        <v>16.399999999999999</v>
      </c>
      <c r="AG45" s="14">
        <f t="shared" si="1"/>
        <v>16.399999999999999</v>
      </c>
      <c r="AH45" s="92">
        <f t="shared" si="2"/>
        <v>20.541935483870969</v>
      </c>
      <c r="AI45" s="12" t="s">
        <v>34</v>
      </c>
      <c r="AJ45" t="s">
        <v>34</v>
      </c>
      <c r="AL45" t="s">
        <v>34</v>
      </c>
    </row>
    <row r="46" spans="1:39" x14ac:dyDescent="0.2">
      <c r="A46" s="57" t="s">
        <v>20</v>
      </c>
      <c r="B46" s="11">
        <f>[42]Outubro!$D$5</f>
        <v>16.899999999999999</v>
      </c>
      <c r="C46" s="11">
        <f>[42]Outubro!$D$6</f>
        <v>18.899999999999999</v>
      </c>
      <c r="D46" s="11">
        <f>[42]Outubro!$D$7</f>
        <v>20.7</v>
      </c>
      <c r="E46" s="11">
        <f>[42]Outubro!$D$8</f>
        <v>22</v>
      </c>
      <c r="F46" s="11">
        <f>[42]Outubro!$D$9</f>
        <v>21.6</v>
      </c>
      <c r="G46" s="11">
        <f>[42]Outubro!$D$10</f>
        <v>21.9</v>
      </c>
      <c r="H46" s="11">
        <f>[42]Outubro!$D$11</f>
        <v>20.6</v>
      </c>
      <c r="I46" s="11">
        <f>[42]Outubro!$D$12</f>
        <v>15.7</v>
      </c>
      <c r="J46" s="11">
        <f>[42]Outubro!$D$13</f>
        <v>20.9</v>
      </c>
      <c r="K46" s="11">
        <f>[42]Outubro!$D$14</f>
        <v>21.4</v>
      </c>
      <c r="L46" s="11">
        <f>[42]Outubro!$D$15</f>
        <v>21.9</v>
      </c>
      <c r="M46" s="11">
        <f>[42]Outubro!$D$16</f>
        <v>21.4</v>
      </c>
      <c r="N46" s="11">
        <f>[42]Outubro!$D$17</f>
        <v>21</v>
      </c>
      <c r="O46" s="11">
        <f>[42]Outubro!$D$18</f>
        <v>21</v>
      </c>
      <c r="P46" s="11">
        <f>[42]Outubro!$D$19</f>
        <v>19.399999999999999</v>
      </c>
      <c r="Q46" s="11">
        <f>[42]Outubro!$D$20</f>
        <v>20.100000000000001</v>
      </c>
      <c r="R46" s="11">
        <f>[42]Outubro!$D$21</f>
        <v>21.2</v>
      </c>
      <c r="S46" s="11">
        <f>[42]Outubro!$D$22</f>
        <v>21.5</v>
      </c>
      <c r="T46" s="11">
        <f>[42]Outubro!$D$23</f>
        <v>20.3</v>
      </c>
      <c r="U46" s="11">
        <f>[42]Outubro!$D$24</f>
        <v>21.3</v>
      </c>
      <c r="V46" s="11">
        <f>[42]Outubro!$D$25</f>
        <v>20.399999999999999</v>
      </c>
      <c r="W46" s="11">
        <f>[42]Outubro!$D$26</f>
        <v>19.2</v>
      </c>
      <c r="X46" s="11">
        <f>[42]Outubro!$D$27</f>
        <v>18.3</v>
      </c>
      <c r="Y46" s="11">
        <f>[42]Outubro!$D$28</f>
        <v>18.600000000000001</v>
      </c>
      <c r="Z46" s="11">
        <f>[42]Outubro!$D$29</f>
        <v>18.8</v>
      </c>
      <c r="AA46" s="11">
        <f>[42]Outubro!$D$30</f>
        <v>20.100000000000001</v>
      </c>
      <c r="AB46" s="11">
        <f>[42]Outubro!$D$31</f>
        <v>19.899999999999999</v>
      </c>
      <c r="AC46" s="11">
        <f>[42]Outubro!$D$32</f>
        <v>20.8</v>
      </c>
      <c r="AD46" s="11">
        <f>[42]Outubro!$D$33</f>
        <v>23.7</v>
      </c>
      <c r="AE46" s="11">
        <f>[42]Outubro!$D$34</f>
        <v>22.1</v>
      </c>
      <c r="AF46" s="11">
        <f>[42]Outubro!$D$35</f>
        <v>22.5</v>
      </c>
      <c r="AG46" s="14">
        <f t="shared" si="1"/>
        <v>15.7</v>
      </c>
      <c r="AH46" s="92">
        <f t="shared" si="2"/>
        <v>20.454838709677421</v>
      </c>
    </row>
    <row r="47" spans="1:39" s="5" customFormat="1" ht="17.100000000000001" customHeight="1" x14ac:dyDescent="0.2">
      <c r="A47" s="58" t="s">
        <v>210</v>
      </c>
      <c r="B47" s="13">
        <f t="shared" ref="B47:AF47" si="3">MIN(B5:B46)</f>
        <v>16.100000000000001</v>
      </c>
      <c r="C47" s="13">
        <f t="shared" si="3"/>
        <v>16.100000000000001</v>
      </c>
      <c r="D47" s="13">
        <f t="shared" si="3"/>
        <v>15</v>
      </c>
      <c r="E47" s="13">
        <f t="shared" si="3"/>
        <v>15.8</v>
      </c>
      <c r="F47" s="13">
        <f t="shared" si="3"/>
        <v>18.3</v>
      </c>
      <c r="G47" s="13">
        <f t="shared" si="3"/>
        <v>16.5</v>
      </c>
      <c r="H47" s="13">
        <f t="shared" si="3"/>
        <v>12.8</v>
      </c>
      <c r="I47" s="13">
        <f t="shared" si="3"/>
        <v>11.8</v>
      </c>
      <c r="J47" s="13">
        <f t="shared" si="3"/>
        <v>15.8</v>
      </c>
      <c r="K47" s="13">
        <f t="shared" si="3"/>
        <v>11.5</v>
      </c>
      <c r="L47" s="13">
        <f t="shared" si="3"/>
        <v>13.8</v>
      </c>
      <c r="M47" s="13">
        <f t="shared" si="3"/>
        <v>13.8</v>
      </c>
      <c r="N47" s="13">
        <f t="shared" si="3"/>
        <v>16.600000000000001</v>
      </c>
      <c r="O47" s="13">
        <f t="shared" si="3"/>
        <v>17.600000000000001</v>
      </c>
      <c r="P47" s="13">
        <f t="shared" si="3"/>
        <v>17.8</v>
      </c>
      <c r="Q47" s="13">
        <f t="shared" si="3"/>
        <v>16.5</v>
      </c>
      <c r="R47" s="13">
        <f t="shared" si="3"/>
        <v>18.8</v>
      </c>
      <c r="S47" s="13">
        <f t="shared" si="3"/>
        <v>18.2</v>
      </c>
      <c r="T47" s="13">
        <f t="shared" si="3"/>
        <v>18.2</v>
      </c>
      <c r="U47" s="13">
        <f t="shared" si="3"/>
        <v>17.100000000000001</v>
      </c>
      <c r="V47" s="13">
        <f t="shared" si="3"/>
        <v>17.5</v>
      </c>
      <c r="W47" s="13">
        <f t="shared" si="3"/>
        <v>13.1</v>
      </c>
      <c r="X47" s="13">
        <f t="shared" si="3"/>
        <v>13.9</v>
      </c>
      <c r="Y47" s="13">
        <f t="shared" si="3"/>
        <v>14.4</v>
      </c>
      <c r="Z47" s="13">
        <f t="shared" si="3"/>
        <v>14.6</v>
      </c>
      <c r="AA47" s="13">
        <f t="shared" si="3"/>
        <v>16.100000000000001</v>
      </c>
      <c r="AB47" s="13">
        <f t="shared" si="3"/>
        <v>17</v>
      </c>
      <c r="AC47" s="13">
        <f t="shared" si="3"/>
        <v>17.3</v>
      </c>
      <c r="AD47" s="13">
        <f t="shared" si="3"/>
        <v>18.5</v>
      </c>
      <c r="AE47" s="13">
        <f t="shared" si="3"/>
        <v>18.399999999999999</v>
      </c>
      <c r="AF47" s="13">
        <f t="shared" si="3"/>
        <v>10</v>
      </c>
      <c r="AG47" s="14" t="s">
        <v>208</v>
      </c>
      <c r="AH47" s="92" t="s">
        <v>208</v>
      </c>
      <c r="AL47" s="5" t="s">
        <v>34</v>
      </c>
    </row>
    <row r="48" spans="1:39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54"/>
      <c r="AF48" s="60" t="s">
        <v>34</v>
      </c>
      <c r="AG48" s="51"/>
      <c r="AH48" s="53"/>
    </row>
    <row r="49" spans="1:39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104"/>
      <c r="AF49" s="88"/>
      <c r="AG49" s="51"/>
      <c r="AH49" s="50"/>
      <c r="AL49" t="s">
        <v>34</v>
      </c>
      <c r="AM49" t="s">
        <v>34</v>
      </c>
    </row>
    <row r="50" spans="1:39" x14ac:dyDescent="0.2">
      <c r="A50" s="49"/>
      <c r="B50" s="88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51"/>
      <c r="AH50" s="50"/>
    </row>
    <row r="51" spans="1:39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51"/>
      <c r="AH51" s="93"/>
    </row>
    <row r="52" spans="1:39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104"/>
      <c r="AF52" s="54"/>
      <c r="AG52" s="51"/>
      <c r="AH52" s="53"/>
      <c r="AK52" t="s">
        <v>34</v>
      </c>
      <c r="AL52" t="s">
        <v>34</v>
      </c>
    </row>
    <row r="53" spans="1:39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104"/>
      <c r="AF53" s="55"/>
      <c r="AG53" s="51"/>
      <c r="AH53" s="53"/>
      <c r="AL53" t="s">
        <v>34</v>
      </c>
    </row>
    <row r="54" spans="1:39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94"/>
      <c r="AL54" t="s">
        <v>34</v>
      </c>
    </row>
    <row r="55" spans="1:39" x14ac:dyDescent="0.2">
      <c r="AJ55" t="s">
        <v>34</v>
      </c>
    </row>
    <row r="57" spans="1:39" x14ac:dyDescent="0.2">
      <c r="AD57" s="2" t="s">
        <v>34</v>
      </c>
    </row>
    <row r="59" spans="1:39" x14ac:dyDescent="0.2">
      <c r="AI59" s="12" t="s">
        <v>34</v>
      </c>
      <c r="AJ59" t="s">
        <v>34</v>
      </c>
    </row>
    <row r="62" spans="1:39" x14ac:dyDescent="0.2">
      <c r="I62" s="2" t="s">
        <v>34</v>
      </c>
      <c r="Y62" s="2" t="s">
        <v>34</v>
      </c>
      <c r="AB62" s="2" t="s">
        <v>34</v>
      </c>
      <c r="AI62" t="s">
        <v>34</v>
      </c>
    </row>
    <row r="64" spans="1:39" x14ac:dyDescent="0.2">
      <c r="AM64" t="s">
        <v>34</v>
      </c>
    </row>
    <row r="69" spans="35:35" x14ac:dyDescent="0.2">
      <c r="AI69" s="12" t="s">
        <v>34</v>
      </c>
    </row>
  </sheetData>
  <mergeCells count="36">
    <mergeCell ref="T50:X50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49:X49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zoomScale="90" zoomScaleNormal="90" workbookViewId="0">
      <selection activeCell="A9" sqref="A9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36" t="s">
        <v>216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7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7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145">
        <v>31</v>
      </c>
      <c r="AG3" s="158" t="s">
        <v>26</v>
      </c>
    </row>
    <row r="4" spans="1:37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6"/>
      <c r="AG4" s="159"/>
    </row>
    <row r="5" spans="1:37" s="5" customFormat="1" x14ac:dyDescent="0.2">
      <c r="A5" s="57" t="s">
        <v>30</v>
      </c>
      <c r="B5" s="113">
        <f>[1]Outubro!$E$5</f>
        <v>82.666666666666671</v>
      </c>
      <c r="C5" s="113">
        <f>[1]Outubro!$E$6</f>
        <v>72.958333333333329</v>
      </c>
      <c r="D5" s="113">
        <f>[1]Outubro!$E$7</f>
        <v>67.916666666666671</v>
      </c>
      <c r="E5" s="113">
        <f>[1]Outubro!$E$8</f>
        <v>64.291666666666671</v>
      </c>
      <c r="F5" s="113">
        <f>[1]Outubro!$E$9</f>
        <v>66.875</v>
      </c>
      <c r="G5" s="113">
        <f>[1]Outubro!$E$10</f>
        <v>71.708333333333329</v>
      </c>
      <c r="H5" s="113">
        <f>[1]Outubro!$E$11</f>
        <v>76.208333333333329</v>
      </c>
      <c r="I5" s="113">
        <f>[1]Outubro!$E$12</f>
        <v>69.708333333333329</v>
      </c>
      <c r="J5" s="113">
        <f>[1]Outubro!$E$13</f>
        <v>83</v>
      </c>
      <c r="K5" s="113">
        <f>[1]Outubro!$E$14</f>
        <v>80.125</v>
      </c>
      <c r="L5" s="113">
        <f>[1]Outubro!$E$15</f>
        <v>75.958333333333329</v>
      </c>
      <c r="M5" s="113">
        <f>[1]Outubro!$E$16</f>
        <v>80.125</v>
      </c>
      <c r="N5" s="113">
        <f>[1]Outubro!$E$17</f>
        <v>89.166666666666671</v>
      </c>
      <c r="O5" s="113">
        <f>[1]Outubro!$E$18</f>
        <v>85.5</v>
      </c>
      <c r="P5" s="113">
        <f>[1]Outubro!$E$19</f>
        <v>74.75</v>
      </c>
      <c r="Q5" s="113">
        <f>[1]Outubro!$E$20</f>
        <v>64.125</v>
      </c>
      <c r="R5" s="113">
        <f>[1]Outubro!$E$21</f>
        <v>62.5</v>
      </c>
      <c r="S5" s="113">
        <f>[1]Outubro!$E$22</f>
        <v>85.833333333333329</v>
      </c>
      <c r="T5" s="113">
        <f>[1]Outubro!$E$23</f>
        <v>76.791666666666671</v>
      </c>
      <c r="U5" s="113">
        <f>[1]Outubro!$E$24</f>
        <v>72.583333333333329</v>
      </c>
      <c r="V5" s="113">
        <f>[1]Outubro!$E$25</f>
        <v>81.125</v>
      </c>
      <c r="W5" s="113">
        <f>[1]Outubro!$E$26</f>
        <v>67.583333333333329</v>
      </c>
      <c r="X5" s="113">
        <f>[1]Outubro!$E$27</f>
        <v>65.75</v>
      </c>
      <c r="Y5" s="113">
        <f>[1]Outubro!$E$28</f>
        <v>62.833333333333336</v>
      </c>
      <c r="Z5" s="113">
        <f>[1]Outubro!$E$29</f>
        <v>57.666666666666664</v>
      </c>
      <c r="AA5" s="113">
        <f>[1]Outubro!$E$30</f>
        <v>51.25</v>
      </c>
      <c r="AB5" s="113">
        <f>[1]Outubro!$E$31</f>
        <v>84.916666666666671</v>
      </c>
      <c r="AC5" s="113">
        <f>[1]Outubro!$E$32</f>
        <v>74.041666666666671</v>
      </c>
      <c r="AD5" s="113">
        <f>[1]Outubro!$E$33</f>
        <v>67.291666666666671</v>
      </c>
      <c r="AE5" s="113">
        <f>[1]Outubro!$E$34</f>
        <v>65.875</v>
      </c>
      <c r="AF5" s="113">
        <f>[1]Outubro!$E$35</f>
        <v>70.75</v>
      </c>
      <c r="AG5" s="91">
        <f>AVERAGE(B5:AF5)</f>
        <v>72.641129032258064</v>
      </c>
    </row>
    <row r="6" spans="1:37" x14ac:dyDescent="0.2">
      <c r="A6" s="57" t="s">
        <v>0</v>
      </c>
      <c r="B6" s="11" t="str">
        <f>[2]Outubro!$E$5</f>
        <v>*</v>
      </c>
      <c r="C6" s="11" t="str">
        <f>[2]Outubro!$E$6</f>
        <v>*</v>
      </c>
      <c r="D6" s="11" t="str">
        <f>[2]Outubro!$E$7</f>
        <v>*</v>
      </c>
      <c r="E6" s="11" t="str">
        <f>[2]Outubro!$E$8</f>
        <v>*</v>
      </c>
      <c r="F6" s="11" t="str">
        <f>[2]Outubro!$E$9</f>
        <v>*</v>
      </c>
      <c r="G6" s="11" t="str">
        <f>[2]Outubro!$E$10</f>
        <v>*</v>
      </c>
      <c r="H6" s="11" t="str">
        <f>[2]Outubro!$E$11</f>
        <v>*</v>
      </c>
      <c r="I6" s="11" t="str">
        <f>[2]Outubro!$E$12</f>
        <v>*</v>
      </c>
      <c r="J6" s="11" t="str">
        <f>[2]Outubro!$E$13</f>
        <v>*</v>
      </c>
      <c r="K6" s="11" t="str">
        <f>[2]Outubro!$E$14</f>
        <v>*</v>
      </c>
      <c r="L6" s="11" t="str">
        <f>[2]Outubro!$E$15</f>
        <v>*</v>
      </c>
      <c r="M6" s="11" t="str">
        <f>[2]Outubro!$E$16</f>
        <v>*</v>
      </c>
      <c r="N6" s="11" t="str">
        <f>[2]Outubro!$E$17</f>
        <v>*</v>
      </c>
      <c r="O6" s="11" t="str">
        <f>[2]Outubro!$E$18</f>
        <v>*</v>
      </c>
      <c r="P6" s="11" t="str">
        <f>[2]Outubro!$E$19</f>
        <v>*</v>
      </c>
      <c r="Q6" s="11" t="str">
        <f>[2]Outubro!$E$20</f>
        <v>*</v>
      </c>
      <c r="R6" s="11" t="str">
        <f>[2]Outubro!$E$21</f>
        <v>*</v>
      </c>
      <c r="S6" s="11" t="str">
        <f>[2]Outubro!$E$22</f>
        <v>*</v>
      </c>
      <c r="T6" s="11" t="str">
        <f>[2]Outubro!$E$23</f>
        <v>*</v>
      </c>
      <c r="U6" s="11" t="str">
        <f>[2]Outubro!$E$24</f>
        <v>*</v>
      </c>
      <c r="V6" s="11" t="str">
        <f>[2]Outubro!$E$25</f>
        <v>*</v>
      </c>
      <c r="W6" s="11">
        <f>[2]Outubro!$E$26</f>
        <v>66.458333333333329</v>
      </c>
      <c r="X6" s="11">
        <f>[2]Outubro!$E$27</f>
        <v>60.25</v>
      </c>
      <c r="Y6" s="11">
        <f>[2]Outubro!$E$28</f>
        <v>50.291666666666664</v>
      </c>
      <c r="Z6" s="11">
        <f>[2]Outubro!$E$29</f>
        <v>45.708333333333336</v>
      </c>
      <c r="AA6" s="11">
        <f>[2]Outubro!$E$30</f>
        <v>46.208333333333336</v>
      </c>
      <c r="AB6" s="11">
        <f>[2]Outubro!$E$31</f>
        <v>68.416666666666671</v>
      </c>
      <c r="AC6" s="11">
        <f>[2]Outubro!$E$32</f>
        <v>69.333333333333329</v>
      </c>
      <c r="AD6" s="11">
        <f>[2]Outubro!$E$33</f>
        <v>82.125</v>
      </c>
      <c r="AE6" s="11">
        <f>[2]Outubro!$E$34</f>
        <v>71.666666666666671</v>
      </c>
      <c r="AF6" s="11">
        <f>[2]Outubro!$E$35</f>
        <v>83.833333333333329</v>
      </c>
      <c r="AG6" s="91">
        <f t="shared" ref="AG6:AG46" si="1">AVERAGE(B6:AF6)</f>
        <v>64.429166666666674</v>
      </c>
    </row>
    <row r="7" spans="1:37" x14ac:dyDescent="0.2">
      <c r="A7" s="57" t="s">
        <v>88</v>
      </c>
      <c r="B7" s="11">
        <f>[3]Outubro!$E$5</f>
        <v>80.458333333333329</v>
      </c>
      <c r="C7" s="11">
        <f>[3]Outubro!$E$6</f>
        <v>72.666666666666671</v>
      </c>
      <c r="D7" s="11">
        <f>[3]Outubro!$E$7</f>
        <v>54.958333333333336</v>
      </c>
      <c r="E7" s="11">
        <f>[3]Outubro!$E$8</f>
        <v>56.608695652173914</v>
      </c>
      <c r="F7" s="11">
        <f>[3]Outubro!$E$9</f>
        <v>74.75</v>
      </c>
      <c r="G7" s="11">
        <f>[3]Outubro!$E$10</f>
        <v>86.625</v>
      </c>
      <c r="H7" s="11">
        <f>[3]Outubro!$E$11</f>
        <v>77.875</v>
      </c>
      <c r="I7" s="11">
        <f>[3]Outubro!$E$12</f>
        <v>69.833333333333329</v>
      </c>
      <c r="J7" s="11">
        <f>[3]Outubro!$E$13</f>
        <v>79.875</v>
      </c>
      <c r="K7" s="11">
        <f>[3]Outubro!$E$14</f>
        <v>84.083333333333329</v>
      </c>
      <c r="L7" s="11">
        <f>[3]Outubro!$E$15</f>
        <v>88.583333333333329</v>
      </c>
      <c r="M7" s="11">
        <f>[3]Outubro!$E$16</f>
        <v>88.5</v>
      </c>
      <c r="N7" s="11">
        <f>[3]Outubro!$E$17</f>
        <v>89.458333333333329</v>
      </c>
      <c r="O7" s="11">
        <f>[3]Outubro!$E$18</f>
        <v>82.541666666666671</v>
      </c>
      <c r="P7" s="11">
        <f>[3]Outubro!$E$19</f>
        <v>83.083333333333329</v>
      </c>
      <c r="Q7" s="11">
        <f>[3]Outubro!$E$20</f>
        <v>76.708333333333329</v>
      </c>
      <c r="R7" s="11">
        <f>[3]Outubro!$E$21</f>
        <v>70.25</v>
      </c>
      <c r="S7" s="11">
        <f>[3]Outubro!$E$22</f>
        <v>87.583333333333329</v>
      </c>
      <c r="T7" s="11">
        <f>[3]Outubro!$E$23</f>
        <v>79</v>
      </c>
      <c r="U7" s="11">
        <f>[3]Outubro!$E$24</f>
        <v>77.083333333333329</v>
      </c>
      <c r="V7" s="11">
        <f>[3]Outubro!$E$25</f>
        <v>78.75</v>
      </c>
      <c r="W7" s="11">
        <f>[3]Outubro!$E$26</f>
        <v>62.416666666666664</v>
      </c>
      <c r="X7" s="11">
        <f>[3]Outubro!$E$27</f>
        <v>65.083333333333329</v>
      </c>
      <c r="Y7" s="11">
        <f>[3]Outubro!$E$28</f>
        <v>55.083333333333336</v>
      </c>
      <c r="Z7" s="11">
        <f>[3]Outubro!$E$29</f>
        <v>53.5</v>
      </c>
      <c r="AA7" s="11">
        <f>[3]Outubro!$E$30</f>
        <v>45</v>
      </c>
      <c r="AB7" s="11">
        <f>[3]Outubro!$E$31</f>
        <v>73.75</v>
      </c>
      <c r="AC7" s="11">
        <f>[3]Outubro!$E$32</f>
        <v>71.833333333333329</v>
      </c>
      <c r="AD7" s="11">
        <f>[3]Outubro!$E$33</f>
        <v>80.916666666666671</v>
      </c>
      <c r="AE7" s="11">
        <f>[3]Outubro!$E$34</f>
        <v>73.416666666666671</v>
      </c>
      <c r="AF7" s="11">
        <f>[3]Outubro!$E$35</f>
        <v>82.291666666666671</v>
      </c>
      <c r="AG7" s="91">
        <f t="shared" si="1"/>
        <v>74.276355773726024</v>
      </c>
    </row>
    <row r="8" spans="1:37" x14ac:dyDescent="0.2">
      <c r="A8" s="57" t="s">
        <v>1</v>
      </c>
      <c r="B8" s="11">
        <f>[4]Outubro!$E$5</f>
        <v>73</v>
      </c>
      <c r="C8" s="11">
        <f>[4]Outubro!$E$6</f>
        <v>71.625</v>
      </c>
      <c r="D8" s="11">
        <f>[4]Outubro!$E$7</f>
        <v>61.916666666666664</v>
      </c>
      <c r="E8" s="11">
        <f>[4]Outubro!$E$8</f>
        <v>55.875</v>
      </c>
      <c r="F8" s="11">
        <f>[4]Outubro!$E$9</f>
        <v>69.583333333333329</v>
      </c>
      <c r="G8" s="11">
        <f>[4]Outubro!$E$10</f>
        <v>66.25</v>
      </c>
      <c r="H8" s="11">
        <f>[4]Outubro!$E$11</f>
        <v>72.958333333333329</v>
      </c>
      <c r="I8" s="11">
        <f>[4]Outubro!$E$12</f>
        <v>69</v>
      </c>
      <c r="J8" s="11">
        <f>[4]Outubro!$E$13</f>
        <v>70.25</v>
      </c>
      <c r="K8" s="11">
        <f>[4]Outubro!$E$14</f>
        <v>77.625</v>
      </c>
      <c r="L8" s="11">
        <f>[4]Outubro!$E$15</f>
        <v>82.041666666666671</v>
      </c>
      <c r="M8" s="11">
        <f>[4]Outubro!$E$16</f>
        <v>87.541666666666671</v>
      </c>
      <c r="N8" s="11">
        <f>[4]Outubro!$E$17</f>
        <v>79.375</v>
      </c>
      <c r="O8" s="11">
        <f>[4]Outubro!$E$18</f>
        <v>79.375</v>
      </c>
      <c r="P8" s="11">
        <f>[4]Outubro!$E$19</f>
        <v>75.25</v>
      </c>
      <c r="Q8" s="11">
        <f>[4]Outubro!$E$20</f>
        <v>69.458333333333329</v>
      </c>
      <c r="R8" s="11">
        <f>[4]Outubro!$E$21</f>
        <v>65.125</v>
      </c>
      <c r="S8" s="11">
        <f>[4]Outubro!$E$22</f>
        <v>79.916666666666671</v>
      </c>
      <c r="T8" s="11">
        <f>[4]Outubro!$E$23</f>
        <v>73.916666666666671</v>
      </c>
      <c r="U8" s="11">
        <f>[4]Outubro!$E$24</f>
        <v>77.083333333333329</v>
      </c>
      <c r="V8" s="11">
        <f>[4]Outubro!$E$25</f>
        <v>78.416666666666671</v>
      </c>
      <c r="W8" s="11">
        <f>[4]Outubro!$E$26</f>
        <v>69.916666666666671</v>
      </c>
      <c r="X8" s="11">
        <f>[4]Outubro!$E$27</f>
        <v>63.875</v>
      </c>
      <c r="Y8" s="11">
        <f>[4]Outubro!$E$28</f>
        <v>64.625</v>
      </c>
      <c r="Z8" s="11">
        <f>[4]Outubro!$E$29</f>
        <v>57.583333333333336</v>
      </c>
      <c r="AA8" s="11">
        <f>[4]Outubro!$E$30</f>
        <v>56.583333333333336</v>
      </c>
      <c r="AB8" s="11">
        <f>[4]Outubro!$E$31</f>
        <v>80.875</v>
      </c>
      <c r="AC8" s="11">
        <f>[4]Outubro!$E$32</f>
        <v>71.708333333333329</v>
      </c>
      <c r="AD8" s="11">
        <f>[4]Outubro!$E$33</f>
        <v>67.25</v>
      </c>
      <c r="AE8" s="11">
        <f>[4]Outubro!$E$34</f>
        <v>65.25</v>
      </c>
      <c r="AF8" s="11">
        <f>[4]Outubro!$E$35</f>
        <v>71.916666666666671</v>
      </c>
      <c r="AG8" s="91">
        <f t="shared" si="1"/>
        <v>71.134408602150529</v>
      </c>
    </row>
    <row r="9" spans="1:37" x14ac:dyDescent="0.2">
      <c r="A9" s="57" t="s">
        <v>149</v>
      </c>
      <c r="B9" s="11">
        <f>[5]Outubro!$E$5</f>
        <v>86.291666666666671</v>
      </c>
      <c r="C9" s="11">
        <f>[5]Outubro!$E$6</f>
        <v>78.583333333333329</v>
      </c>
      <c r="D9" s="11">
        <f>[5]Outubro!$E$7</f>
        <v>53.875</v>
      </c>
      <c r="E9" s="11">
        <f>[5]Outubro!$E$8</f>
        <v>44.708333333333336</v>
      </c>
      <c r="F9" s="11">
        <f>[5]Outubro!$E$9</f>
        <v>81.375</v>
      </c>
      <c r="G9" s="11">
        <f>[5]Outubro!$E$10</f>
        <v>90.625</v>
      </c>
      <c r="H9" s="11">
        <f>[5]Outubro!$E$11</f>
        <v>82.166666666666671</v>
      </c>
      <c r="I9" s="11">
        <f>[5]Outubro!$E$12</f>
        <v>62.25</v>
      </c>
      <c r="J9" s="11">
        <f>[5]Outubro!$E$13</f>
        <v>74.666666666666671</v>
      </c>
      <c r="K9" s="11">
        <f>[5]Outubro!$E$14</f>
        <v>83.416666666666671</v>
      </c>
      <c r="L9" s="11">
        <f>[5]Outubro!$E$15</f>
        <v>96.875</v>
      </c>
      <c r="M9" s="11">
        <f>[5]Outubro!$E$16</f>
        <v>94.375</v>
      </c>
      <c r="N9" s="11">
        <f>[5]Outubro!$E$17</f>
        <v>90.083333333333329</v>
      </c>
      <c r="O9" s="11">
        <f>[5]Outubro!$E$18</f>
        <v>93.125</v>
      </c>
      <c r="P9" s="11">
        <f>[5]Outubro!$E$19</f>
        <v>86.458333333333329</v>
      </c>
      <c r="Q9" s="11">
        <f>[5]Outubro!$E$20</f>
        <v>77.583333333333329</v>
      </c>
      <c r="R9" s="11">
        <f>[5]Outubro!$E$21</f>
        <v>76.208333333333329</v>
      </c>
      <c r="S9" s="11">
        <f>[5]Outubro!$E$22</f>
        <v>86.75</v>
      </c>
      <c r="T9" s="11">
        <f>[5]Outubro!$E$23</f>
        <v>76.208333333333329</v>
      </c>
      <c r="U9" s="11">
        <f>[5]Outubro!$E$24</f>
        <v>73.550347222222214</v>
      </c>
      <c r="V9" s="11" t="str">
        <f>[5]Outubro!$E$25</f>
        <v>*</v>
      </c>
      <c r="W9" s="11" t="str">
        <f>[5]Outubro!$E$26</f>
        <v>*</v>
      </c>
      <c r="X9" s="11" t="str">
        <f>[5]Outubro!$E$27</f>
        <v>*</v>
      </c>
      <c r="Y9" s="11" t="str">
        <f>[5]Outubro!$E$28</f>
        <v>*</v>
      </c>
      <c r="Z9" s="11" t="str">
        <f>[5]Outubro!$E$29</f>
        <v>*</v>
      </c>
      <c r="AA9" s="11" t="str">
        <f>[5]Outubro!$E$30</f>
        <v>*</v>
      </c>
      <c r="AB9" s="11" t="str">
        <f>[5]Outubro!$E$31</f>
        <v>*</v>
      </c>
      <c r="AC9" s="11" t="str">
        <f>[5]Outubro!$E$32</f>
        <v>*</v>
      </c>
      <c r="AD9" s="11" t="str">
        <f>[5]Outubro!$E$33</f>
        <v>*</v>
      </c>
      <c r="AE9" s="11" t="str">
        <f>[5]Outubro!$E$34</f>
        <v>*</v>
      </c>
      <c r="AF9" s="11" t="str">
        <f>[5]Outubro!$E$35</f>
        <v>*</v>
      </c>
      <c r="AG9" s="91">
        <f t="shared" si="1"/>
        <v>79.458767361111086</v>
      </c>
    </row>
    <row r="10" spans="1:37" x14ac:dyDescent="0.2">
      <c r="A10" s="57" t="s">
        <v>95</v>
      </c>
      <c r="B10" s="11">
        <f>[6]Outubro!$E$5</f>
        <v>82.5</v>
      </c>
      <c r="C10" s="11">
        <f>[6]Outubro!$E$6</f>
        <v>72.708333333333329</v>
      </c>
      <c r="D10" s="11">
        <f>[6]Outubro!$E$7</f>
        <v>65.583333333333329</v>
      </c>
      <c r="E10" s="11">
        <f>[6]Outubro!$E$8</f>
        <v>58.541666666666664</v>
      </c>
      <c r="F10" s="11">
        <f>[6]Outubro!$E$9</f>
        <v>64.333333333333329</v>
      </c>
      <c r="G10" s="11">
        <f>[6]Outubro!$E$10</f>
        <v>70.291666666666671</v>
      </c>
      <c r="H10" s="11">
        <f>[6]Outubro!$E$11</f>
        <v>77.125</v>
      </c>
      <c r="I10" s="11">
        <f>[6]Outubro!$E$12</f>
        <v>68.333333333333329</v>
      </c>
      <c r="J10" s="11">
        <f>[6]Outubro!$E$13</f>
        <v>72.291666666666671</v>
      </c>
      <c r="K10" s="11">
        <f>[6]Outubro!$E$14</f>
        <v>81.625</v>
      </c>
      <c r="L10" s="11">
        <f>[6]Outubro!$E$15</f>
        <v>87.375</v>
      </c>
      <c r="M10" s="11">
        <f>[6]Outubro!$E$16</f>
        <v>88.791666666666671</v>
      </c>
      <c r="N10" s="11">
        <f>[6]Outubro!$E$17</f>
        <v>84.625</v>
      </c>
      <c r="O10" s="11">
        <f>[6]Outubro!$E$18</f>
        <v>81.125</v>
      </c>
      <c r="P10" s="11">
        <f>[6]Outubro!$E$19</f>
        <v>76.416666666666671</v>
      </c>
      <c r="Q10" s="11">
        <f>[6]Outubro!$E$20</f>
        <v>69.916666666666671</v>
      </c>
      <c r="R10" s="11">
        <f>[6]Outubro!$E$21</f>
        <v>66.416666666666671</v>
      </c>
      <c r="S10" s="11">
        <f>[6]Outubro!$E$22</f>
        <v>87.416666666666671</v>
      </c>
      <c r="T10" s="11">
        <f>[6]Outubro!$E$23</f>
        <v>77.833333333333329</v>
      </c>
      <c r="U10" s="11">
        <f>[6]Outubro!$E$24</f>
        <v>74.041666666666671</v>
      </c>
      <c r="V10" s="11">
        <f>[6]Outubro!$E$25</f>
        <v>89.125</v>
      </c>
      <c r="W10" s="11">
        <f>[6]Outubro!$E$26</f>
        <v>73.875</v>
      </c>
      <c r="X10" s="11">
        <f>[6]Outubro!$E$27</f>
        <v>67.458333333333329</v>
      </c>
      <c r="Y10" s="11">
        <f>[6]Outubro!$E$28</f>
        <v>62</v>
      </c>
      <c r="Z10" s="11">
        <f>[6]Outubro!$E$29</f>
        <v>55.916666666666664</v>
      </c>
      <c r="AA10" s="11">
        <f>[6]Outubro!$E$30</f>
        <v>55</v>
      </c>
      <c r="AB10" s="11">
        <f>[6]Outubro!$E$31</f>
        <v>79.416666666666671</v>
      </c>
      <c r="AC10" s="11">
        <f>[6]Outubro!$E$32</f>
        <v>80.041666666666671</v>
      </c>
      <c r="AD10" s="11">
        <f>[6]Outubro!$E$33</f>
        <v>69.916666666666671</v>
      </c>
      <c r="AE10" s="11">
        <f>[6]Outubro!$E$34</f>
        <v>72.125</v>
      </c>
      <c r="AF10" s="11">
        <f>[6]Outubro!$E$35</f>
        <v>80.208333333333329</v>
      </c>
      <c r="AG10" s="91">
        <f t="shared" si="1"/>
        <v>73.94758064516131</v>
      </c>
    </row>
    <row r="11" spans="1:37" x14ac:dyDescent="0.2">
      <c r="A11" s="57" t="s">
        <v>51</v>
      </c>
      <c r="B11" s="11" t="str">
        <f>[7]Outubro!$E$5</f>
        <v>*</v>
      </c>
      <c r="C11" s="11">
        <f>[7]Outubro!$E$6</f>
        <v>64.208333333333329</v>
      </c>
      <c r="D11" s="11">
        <f>[7]Outubro!$E$7</f>
        <v>61.083333333333336</v>
      </c>
      <c r="E11" s="11" t="str">
        <f>[7]Outubro!$E$8</f>
        <v>*</v>
      </c>
      <c r="F11" s="11">
        <f>[7]Outubro!$E$9</f>
        <v>63.347826086956523</v>
      </c>
      <c r="G11" s="11" t="str">
        <f>[7]Outubro!$E$10</f>
        <v>*</v>
      </c>
      <c r="H11" s="11" t="str">
        <f>[7]Outubro!$E$11</f>
        <v>*</v>
      </c>
      <c r="I11" s="11">
        <f>[7]Outubro!$E$12</f>
        <v>61.81818181818182</v>
      </c>
      <c r="J11" s="11" t="str">
        <f>[7]Outubro!$E$13</f>
        <v>*</v>
      </c>
      <c r="K11" s="11" t="str">
        <f>[7]Outubro!$E$14</f>
        <v>*</v>
      </c>
      <c r="L11" s="11">
        <f>[7]Outubro!$E$15</f>
        <v>66.590909090909093</v>
      </c>
      <c r="M11" s="11" t="str">
        <f>[7]Outubro!$E$16</f>
        <v>*</v>
      </c>
      <c r="N11" s="11" t="str">
        <f>[7]Outubro!$E$17</f>
        <v>*</v>
      </c>
      <c r="O11" s="11" t="str">
        <f>[7]Outubro!$E$18</f>
        <v>*</v>
      </c>
      <c r="P11" s="11">
        <f>[7]Outubro!$E$19</f>
        <v>72.666666666666671</v>
      </c>
      <c r="Q11" s="11">
        <f>[7]Outubro!$E$20</f>
        <v>66.541666666666671</v>
      </c>
      <c r="R11" s="11">
        <f>[7]Outubro!$E$21</f>
        <v>61.583333333333336</v>
      </c>
      <c r="S11" s="11" t="str">
        <f>[7]Outubro!$E$22</f>
        <v>*</v>
      </c>
      <c r="T11" s="11" t="str">
        <f>[7]Outubro!$E$23</f>
        <v>*</v>
      </c>
      <c r="U11" s="11">
        <f>[7]Outubro!$E$24</f>
        <v>72.045454545454547</v>
      </c>
      <c r="V11" s="11" t="str">
        <f>[7]Outubro!$E$25</f>
        <v>*</v>
      </c>
      <c r="W11" s="11">
        <f>[7]Outubro!$E$26</f>
        <v>61</v>
      </c>
      <c r="X11" s="11">
        <f>[7]Outubro!$E$27</f>
        <v>58.916666666666664</v>
      </c>
      <c r="Y11" s="11">
        <f>[7]Outubro!$E$28</f>
        <v>49.695652173913047</v>
      </c>
      <c r="Z11" s="11">
        <f>[7]Outubro!$E$29</f>
        <v>47.875</v>
      </c>
      <c r="AA11" s="11">
        <f>[7]Outubro!$E$30</f>
        <v>45.333333333333336</v>
      </c>
      <c r="AB11" s="11">
        <f>[7]Outubro!$E$31</f>
        <v>65.227272727272734</v>
      </c>
      <c r="AC11" s="11" t="str">
        <f>[7]Outubro!$E$32</f>
        <v>*</v>
      </c>
      <c r="AD11" s="11">
        <f>[7]Outubro!$E$33</f>
        <v>66.666666666666671</v>
      </c>
      <c r="AE11" s="11" t="str">
        <f>[7]Outubro!$E$34</f>
        <v>*</v>
      </c>
      <c r="AF11" s="11">
        <f>[7]Outubro!$E$35</f>
        <v>70.869565217391298</v>
      </c>
      <c r="AG11" s="91">
        <f t="shared" si="1"/>
        <v>62.086462450592883</v>
      </c>
    </row>
    <row r="12" spans="1:37" hidden="1" x14ac:dyDescent="0.2">
      <c r="A12" s="58" t="s">
        <v>98</v>
      </c>
      <c r="B12" s="11" t="str">
        <f>[8]Outubro!$E$5</f>
        <v>*</v>
      </c>
      <c r="C12" s="11" t="str">
        <f>[8]Outubro!$E$6</f>
        <v>*</v>
      </c>
      <c r="D12" s="11" t="str">
        <f>[8]Outubro!$E$7</f>
        <v>*</v>
      </c>
      <c r="E12" s="11" t="str">
        <f>[8]Outubro!$E$8</f>
        <v>*</v>
      </c>
      <c r="F12" s="11" t="str">
        <f>[8]Outubro!$E$9</f>
        <v>*</v>
      </c>
      <c r="G12" s="11" t="str">
        <f>[8]Outubro!$E$10</f>
        <v>*</v>
      </c>
      <c r="H12" s="11" t="str">
        <f>[8]Outubro!$E$11</f>
        <v>*</v>
      </c>
      <c r="I12" s="11" t="str">
        <f>[8]Outubro!$E$12</f>
        <v>*</v>
      </c>
      <c r="J12" s="11" t="str">
        <f>[8]Outubro!$E$13</f>
        <v>*</v>
      </c>
      <c r="K12" s="11" t="str">
        <f>[8]Outubro!$E$14</f>
        <v>*</v>
      </c>
      <c r="L12" s="11" t="str">
        <f>[8]Outubro!$E$15</f>
        <v>*</v>
      </c>
      <c r="M12" s="11" t="str">
        <f>[8]Outubro!$E$16</f>
        <v>*</v>
      </c>
      <c r="N12" s="11" t="str">
        <f>[8]Outubro!$E$17</f>
        <v>*</v>
      </c>
      <c r="O12" s="11" t="str">
        <f>[8]Outubro!$E$18</f>
        <v>*</v>
      </c>
      <c r="P12" s="11" t="str">
        <f>[8]Outubro!$E$19</f>
        <v>*</v>
      </c>
      <c r="Q12" s="11" t="str">
        <f>[8]Outubro!$E$20</f>
        <v>*</v>
      </c>
      <c r="R12" s="11" t="str">
        <f>[8]Outubro!$E$21</f>
        <v>*</v>
      </c>
      <c r="S12" s="11" t="str">
        <f>[8]Outubro!$E$22</f>
        <v>*</v>
      </c>
      <c r="T12" s="11" t="str">
        <f>[8]Outubro!$E$23</f>
        <v>*</v>
      </c>
      <c r="U12" s="11" t="str">
        <f>[8]Outubro!$E$24</f>
        <v>*</v>
      </c>
      <c r="V12" s="11" t="str">
        <f>[8]Outubro!$E$25</f>
        <v>*</v>
      </c>
      <c r="W12" s="11" t="str">
        <f>[8]Outubro!$E$26</f>
        <v>*</v>
      </c>
      <c r="X12" s="11" t="str">
        <f>[8]Outubro!$E$27</f>
        <v>*</v>
      </c>
      <c r="Y12" s="11" t="str">
        <f>[8]Outubro!$E$28</f>
        <v>*</v>
      </c>
      <c r="Z12" s="11" t="str">
        <f>[8]Outubro!$E$29</f>
        <v>*</v>
      </c>
      <c r="AA12" s="11" t="str">
        <f>[8]Outubro!$E$30</f>
        <v>*</v>
      </c>
      <c r="AB12" s="11" t="str">
        <f>[8]Outubro!$E$31</f>
        <v>*</v>
      </c>
      <c r="AC12" s="11" t="str">
        <f>[8]Outubro!$E$32</f>
        <v>*</v>
      </c>
      <c r="AD12" s="11" t="str">
        <f>[8]Outubro!$E$33</f>
        <v>*</v>
      </c>
      <c r="AE12" s="11" t="str">
        <f>[8]Outubro!$E$34</f>
        <v>*</v>
      </c>
      <c r="AF12" s="11" t="str">
        <f>[8]Outubro!$E$35</f>
        <v>*</v>
      </c>
      <c r="AG12" s="91" t="e">
        <f t="shared" si="1"/>
        <v>#DIV/0!</v>
      </c>
    </row>
    <row r="13" spans="1:37" x14ac:dyDescent="0.2">
      <c r="A13" s="57" t="s">
        <v>104</v>
      </c>
      <c r="B13" s="11">
        <f>[9]Outubro!$E$5</f>
        <v>84.521739130434781</v>
      </c>
      <c r="C13" s="11">
        <f>[9]Outubro!$E$6</f>
        <v>79.695652173913047</v>
      </c>
      <c r="D13" s="11">
        <f>[9]Outubro!$E$7</f>
        <v>62.130434782608695</v>
      </c>
      <c r="E13" s="11">
        <f>[9]Outubro!$E$8</f>
        <v>56.125</v>
      </c>
      <c r="F13" s="11">
        <f>[9]Outubro!$E$9</f>
        <v>81</v>
      </c>
      <c r="G13" s="11">
        <f>[9]Outubro!$E$10</f>
        <v>94.333333333333329</v>
      </c>
      <c r="H13" s="11">
        <f>[9]Outubro!$E$11</f>
        <v>80.333333333333329</v>
      </c>
      <c r="I13" s="11">
        <f>[9]Outubro!$E$12</f>
        <v>67.208333333333329</v>
      </c>
      <c r="J13" s="11">
        <f>[9]Outubro!$E$13</f>
        <v>78.875</v>
      </c>
      <c r="K13" s="11">
        <f>[9]Outubro!$E$14</f>
        <v>78.5</v>
      </c>
      <c r="L13" s="11">
        <f>[9]Outubro!$E$15</f>
        <v>92.916666666666671</v>
      </c>
      <c r="M13" s="11">
        <f>[9]Outubro!$E$16</f>
        <v>92.166666666666671</v>
      </c>
      <c r="N13" s="11">
        <f>[9]Outubro!$E$17</f>
        <v>90.458333333333329</v>
      </c>
      <c r="O13" s="11">
        <f>[9]Outubro!$E$18</f>
        <v>90.916666666666671</v>
      </c>
      <c r="P13" s="11">
        <f>[9]Outubro!$E$19</f>
        <v>86.708333333333329</v>
      </c>
      <c r="Q13" s="11">
        <f>[9]Outubro!$E$20</f>
        <v>81.291666666666671</v>
      </c>
      <c r="R13" s="11">
        <f>[9]Outubro!$E$21</f>
        <v>79.458333333333329</v>
      </c>
      <c r="S13" s="11">
        <f>[9]Outubro!$E$22</f>
        <v>88.5</v>
      </c>
      <c r="T13" s="11">
        <f>[9]Outubro!$E$23</f>
        <v>79.375</v>
      </c>
      <c r="U13" s="11">
        <f>[9]Outubro!$E$24</f>
        <v>80.916666666666671</v>
      </c>
      <c r="V13" s="11">
        <f>[9]Outubro!$E$25</f>
        <v>79.375</v>
      </c>
      <c r="W13" s="11">
        <f>[9]Outubro!$E$26</f>
        <v>70.458333333333329</v>
      </c>
      <c r="X13" s="11">
        <f>[9]Outubro!$E$27</f>
        <v>65.916666666666671</v>
      </c>
      <c r="Y13" s="11">
        <f>[9]Outubro!$E$28</f>
        <v>58.041666666666664</v>
      </c>
      <c r="Z13" s="11">
        <f>[9]Outubro!$E$29</f>
        <v>46.208333333333336</v>
      </c>
      <c r="AA13" s="11">
        <f>[9]Outubro!$E$30</f>
        <v>40.25</v>
      </c>
      <c r="AB13" s="11">
        <f>[9]Outubro!$E$31</f>
        <v>68.75</v>
      </c>
      <c r="AC13" s="11">
        <f>[9]Outubro!$E$32</f>
        <v>67</v>
      </c>
      <c r="AD13" s="11">
        <f>[9]Outubro!$E$33</f>
        <v>72.125</v>
      </c>
      <c r="AE13" s="11">
        <f>[9]Outubro!$E$34</f>
        <v>73.083333333333329</v>
      </c>
      <c r="AF13" s="11">
        <f>[9]Outubro!$E$35</f>
        <v>87.041666666666671</v>
      </c>
      <c r="AG13" s="91">
        <f t="shared" si="1"/>
        <v>75.925198690977098</v>
      </c>
      <c r="AK13" t="s">
        <v>34</v>
      </c>
    </row>
    <row r="14" spans="1:37" x14ac:dyDescent="0.2">
      <c r="A14" s="57" t="s">
        <v>150</v>
      </c>
      <c r="B14" s="11" t="str">
        <f>[10]Outubro!$E$5</f>
        <v>*</v>
      </c>
      <c r="C14" s="11" t="str">
        <f>[10]Outubro!$E$6</f>
        <v>*</v>
      </c>
      <c r="D14" s="11" t="str">
        <f>[10]Outubro!$E$7</f>
        <v>*</v>
      </c>
      <c r="E14" s="11" t="str">
        <f>[10]Outubro!$E$8</f>
        <v>*</v>
      </c>
      <c r="F14" s="11" t="str">
        <f>[10]Outubro!$E$9</f>
        <v>*</v>
      </c>
      <c r="G14" s="11" t="str">
        <f>[10]Outubro!$E$10</f>
        <v>*</v>
      </c>
      <c r="H14" s="11" t="str">
        <f>[10]Outubro!$E$11</f>
        <v>*</v>
      </c>
      <c r="I14" s="11" t="str">
        <f>[10]Outubro!$E$12</f>
        <v>*</v>
      </c>
      <c r="J14" s="11" t="str">
        <f>[10]Outubro!$E$13</f>
        <v>*</v>
      </c>
      <c r="K14" s="11" t="str">
        <f>[10]Outubro!$E$14</f>
        <v>*</v>
      </c>
      <c r="L14" s="11" t="str">
        <f>[10]Outubro!$E$15</f>
        <v>*</v>
      </c>
      <c r="M14" s="11" t="str">
        <f>[10]Outubro!$E$16</f>
        <v>*</v>
      </c>
      <c r="N14" s="11" t="str">
        <f>[10]Outubro!$E$17</f>
        <v>*</v>
      </c>
      <c r="O14" s="11" t="str">
        <f>[10]Outubro!$E$18</f>
        <v>*</v>
      </c>
      <c r="P14" s="11" t="str">
        <f>[10]Outubro!$E$19</f>
        <v>*</v>
      </c>
      <c r="Q14" s="11" t="str">
        <f>[10]Outubro!$E$20</f>
        <v>*</v>
      </c>
      <c r="R14" s="11" t="str">
        <f>[10]Outubro!$E$21</f>
        <v>*</v>
      </c>
      <c r="S14" s="11" t="str">
        <f>[10]Outubro!$E$22</f>
        <v>*</v>
      </c>
      <c r="T14" s="11" t="str">
        <f>[10]Outubro!$E$23</f>
        <v>*</v>
      </c>
      <c r="U14" s="11" t="str">
        <f>[10]Outubro!$E$24</f>
        <v>*</v>
      </c>
      <c r="V14" s="11" t="str">
        <f>[10]Outubro!$E$25</f>
        <v>*</v>
      </c>
      <c r="W14" s="11" t="str">
        <f>[10]Outubro!$E$26</f>
        <v>*</v>
      </c>
      <c r="X14" s="11" t="str">
        <f>[10]Outubro!$E$27</f>
        <v>*</v>
      </c>
      <c r="Y14" s="11" t="str">
        <f>[10]Outubro!$E$28</f>
        <v>*</v>
      </c>
      <c r="Z14" s="11" t="str">
        <f>[10]Outubro!$E$29</f>
        <v>*</v>
      </c>
      <c r="AA14" s="11" t="str">
        <f>[10]Outubro!$E$30</f>
        <v>*</v>
      </c>
      <c r="AB14" s="11" t="str">
        <f>[10]Outubro!$E$31</f>
        <v>*</v>
      </c>
      <c r="AC14" s="11" t="str">
        <f>[10]Outubro!$E$32</f>
        <v>*</v>
      </c>
      <c r="AD14" s="11" t="str">
        <f>[10]Outubro!$E$33</f>
        <v>*</v>
      </c>
      <c r="AE14" s="11" t="str">
        <f>[10]Outubro!$E$34</f>
        <v>*</v>
      </c>
      <c r="AF14" s="11" t="str">
        <f>[10]Outubro!$E$35</f>
        <v>*</v>
      </c>
      <c r="AG14" s="91" t="e">
        <f t="shared" si="1"/>
        <v>#DIV/0!</v>
      </c>
    </row>
    <row r="15" spans="1:37" x14ac:dyDescent="0.2">
      <c r="A15" s="57" t="s">
        <v>2</v>
      </c>
      <c r="B15" s="11">
        <f>[11]Outubro!$E$5</f>
        <v>68.25</v>
      </c>
      <c r="C15" s="11">
        <f>[11]Outubro!$E$6</f>
        <v>61.291666666666664</v>
      </c>
      <c r="D15" s="11">
        <f>[11]Outubro!$E$7</f>
        <v>60.875</v>
      </c>
      <c r="E15" s="11">
        <f>[11]Outubro!$E$8</f>
        <v>48.208333333333336</v>
      </c>
      <c r="F15" s="11">
        <f>[11]Outubro!$E$9</f>
        <v>60.208333333333336</v>
      </c>
      <c r="G15" s="11">
        <f>[11]Outubro!$E$10</f>
        <v>61.875</v>
      </c>
      <c r="H15" s="11">
        <f>[11]Outubro!$E$11</f>
        <v>73.333333333333329</v>
      </c>
      <c r="I15" s="11">
        <f>[11]Outubro!$E$12</f>
        <v>56.166666666666664</v>
      </c>
      <c r="J15" s="11">
        <f>[11]Outubro!$E$13</f>
        <v>63.833333333333336</v>
      </c>
      <c r="K15" s="11">
        <f>[11]Outubro!$E$14</f>
        <v>78.208333333333329</v>
      </c>
      <c r="L15" s="11">
        <f>[11]Outubro!$E$15</f>
        <v>82.041666666666671</v>
      </c>
      <c r="M15" s="11">
        <f>[11]Outubro!$E$16</f>
        <v>85.166666666666671</v>
      </c>
      <c r="N15" s="11">
        <f>[11]Outubro!$E$17</f>
        <v>77.166666666666671</v>
      </c>
      <c r="O15" s="11">
        <f>[11]Outubro!$E$18</f>
        <v>73.875</v>
      </c>
      <c r="P15" s="11">
        <f>[11]Outubro!$E$19</f>
        <v>69.583333333333329</v>
      </c>
      <c r="Q15" s="11">
        <f>[11]Outubro!$E$20</f>
        <v>60.291666666666664</v>
      </c>
      <c r="R15" s="11">
        <f>[11]Outubro!$E$21</f>
        <v>56.625</v>
      </c>
      <c r="S15" s="11">
        <f>[11]Outubro!$E$22</f>
        <v>85.666666666666671</v>
      </c>
      <c r="T15" s="11">
        <f>[11]Outubro!$E$23</f>
        <v>65.708333333333329</v>
      </c>
      <c r="U15" s="11">
        <f>[11]Outubro!$E$24</f>
        <v>64.75</v>
      </c>
      <c r="V15" s="11">
        <f>[11]Outubro!$E$25</f>
        <v>78.666666666666671</v>
      </c>
      <c r="W15" s="11">
        <f>[11]Outubro!$E$26</f>
        <v>60.166666666666664</v>
      </c>
      <c r="X15" s="11">
        <f>[11]Outubro!$E$27</f>
        <v>54.916666666666664</v>
      </c>
      <c r="Y15" s="11">
        <f>[11]Outubro!$E$28</f>
        <v>47.791666666666664</v>
      </c>
      <c r="Z15" s="11">
        <f>[11]Outubro!$E$29</f>
        <v>40.5</v>
      </c>
      <c r="AA15" s="11">
        <f>[11]Outubro!$E$30</f>
        <v>39.5</v>
      </c>
      <c r="AB15" s="11">
        <f>[11]Outubro!$E$31</f>
        <v>78.708333333333329</v>
      </c>
      <c r="AC15" s="11">
        <f>[11]Outubro!$E$32</f>
        <v>64.833333333333329</v>
      </c>
      <c r="AD15" s="11">
        <f>[11]Outubro!$E$33</f>
        <v>62.625</v>
      </c>
      <c r="AE15" s="11">
        <f>[11]Outubro!$E$34</f>
        <v>69</v>
      </c>
      <c r="AF15" s="11">
        <f>[11]Outubro!$E$35</f>
        <v>76.291666666666671</v>
      </c>
      <c r="AG15" s="91">
        <f t="shared" si="1"/>
        <v>65.358870967741936</v>
      </c>
      <c r="AI15" s="12" t="s">
        <v>34</v>
      </c>
    </row>
    <row r="16" spans="1:37" x14ac:dyDescent="0.2">
      <c r="A16" s="57" t="s">
        <v>3</v>
      </c>
      <c r="B16" s="11">
        <f>[12]Outubro!$E$5</f>
        <v>70.173913043478265</v>
      </c>
      <c r="C16" s="11">
        <f>[12]Outubro!$E$6</f>
        <v>61.130434782608695</v>
      </c>
      <c r="D16" s="11">
        <f>[12]Outubro!$E$7</f>
        <v>54.652173913043477</v>
      </c>
      <c r="E16" s="11">
        <f>[12]Outubro!$E$8</f>
        <v>62</v>
      </c>
      <c r="F16" s="11">
        <f>[12]Outubro!$E$9</f>
        <v>66.458333333333329</v>
      </c>
      <c r="G16" s="11">
        <f>[12]Outubro!$E$10</f>
        <v>63.25</v>
      </c>
      <c r="H16" s="11">
        <f>[12]Outubro!$E$11</f>
        <v>72.333333333333329</v>
      </c>
      <c r="I16" s="11">
        <f>[12]Outubro!$E$12</f>
        <v>66.954545454545453</v>
      </c>
      <c r="J16" s="11">
        <f>[12]Outubro!$E$13</f>
        <v>83.545454545454547</v>
      </c>
      <c r="K16" s="11">
        <f>[12]Outubro!$E$14</f>
        <v>85.958333333333329</v>
      </c>
      <c r="L16" s="11">
        <f>[12]Outubro!$E$15</f>
        <v>73.285714285714292</v>
      </c>
      <c r="M16" s="11">
        <f>[12]Outubro!$E$16</f>
        <v>81.458333333333329</v>
      </c>
      <c r="N16" s="11">
        <f>[12]Outubro!$E$17</f>
        <v>66.956521739130437</v>
      </c>
      <c r="O16" s="11">
        <f>[12]Outubro!$E$18</f>
        <v>55.708333333333336</v>
      </c>
      <c r="P16" s="11">
        <f>[12]Outubro!$E$19</f>
        <v>56.130434782608695</v>
      </c>
      <c r="Q16" s="11">
        <f>[12]Outubro!$E$20</f>
        <v>49.217391304347828</v>
      </c>
      <c r="R16" s="11">
        <f>[12]Outubro!$E$21</f>
        <v>45.708333333333336</v>
      </c>
      <c r="S16" s="11">
        <f>[12]Outubro!$E$22</f>
        <v>54.80952380952381</v>
      </c>
      <c r="T16" s="11">
        <f>[12]Outubro!$E$23</f>
        <v>57.913043478260867</v>
      </c>
      <c r="U16" s="11">
        <f>[12]Outubro!$E$24</f>
        <v>66.826086956521735</v>
      </c>
      <c r="V16" s="11" t="str">
        <f>[12]Outubro!$E$25</f>
        <v>*</v>
      </c>
      <c r="W16" s="11" t="str">
        <f>[12]Outubro!$E$26</f>
        <v>*</v>
      </c>
      <c r="X16" s="11" t="str">
        <f>[12]Outubro!$E$27</f>
        <v>*</v>
      </c>
      <c r="Y16" s="11" t="str">
        <f>[12]Outubro!$E$28</f>
        <v>*</v>
      </c>
      <c r="Z16" s="11" t="str">
        <f>[12]Outubro!$E$29</f>
        <v>*</v>
      </c>
      <c r="AA16" s="11">
        <f>[12]Outubro!$E$30</f>
        <v>49.636363636363633</v>
      </c>
      <c r="AB16" s="11">
        <f>[12]Outubro!$E$31</f>
        <v>72.208333333333329</v>
      </c>
      <c r="AC16" s="11">
        <f>[12]Outubro!$E$32</f>
        <v>72.434782608695656</v>
      </c>
      <c r="AD16" s="11">
        <f>[12]Outubro!$E$33</f>
        <v>75.375</v>
      </c>
      <c r="AE16" s="11">
        <f>[12]Outubro!$E$34</f>
        <v>78.5</v>
      </c>
      <c r="AF16" s="11">
        <f>[12]Outubro!$E$35</f>
        <v>78.095238095238102</v>
      </c>
      <c r="AG16" s="91">
        <f t="shared" si="1"/>
        <v>66.181536760341118</v>
      </c>
      <c r="AH16" s="12" t="s">
        <v>34</v>
      </c>
      <c r="AI16" s="12" t="s">
        <v>34</v>
      </c>
    </row>
    <row r="17" spans="1:37" x14ac:dyDescent="0.2">
      <c r="A17" s="57" t="s">
        <v>4</v>
      </c>
      <c r="B17" s="11">
        <f>[13]Outubro!$E$5</f>
        <v>71.476190476190482</v>
      </c>
      <c r="C17" s="11">
        <f>[13]Outubro!$E$6</f>
        <v>62.25</v>
      </c>
      <c r="D17" s="11">
        <f>[13]Outubro!$E$7</f>
        <v>56.25</v>
      </c>
      <c r="E17" s="11">
        <f>[13]Outubro!$E$8</f>
        <v>63.5</v>
      </c>
      <c r="F17" s="11">
        <f>[13]Outubro!$E$9</f>
        <v>68.583333333333329</v>
      </c>
      <c r="G17" s="11">
        <f>[13]Outubro!$E$10</f>
        <v>68.291666666666671</v>
      </c>
      <c r="H17" s="11">
        <f>[13]Outubro!$E$11</f>
        <v>80.818181818181813</v>
      </c>
      <c r="I17" s="11">
        <f>[13]Outubro!$E$12</f>
        <v>69.181818181818187</v>
      </c>
      <c r="J17" s="11">
        <f>[13]Outubro!$E$13</f>
        <v>82.391304347826093</v>
      </c>
      <c r="K17" s="11">
        <f>[13]Outubro!$E$14</f>
        <v>78.956521739130437</v>
      </c>
      <c r="L17" s="11">
        <f>[13]Outubro!$E$15</f>
        <v>65.19047619047619</v>
      </c>
      <c r="M17" s="11">
        <f>[13]Outubro!$E$16</f>
        <v>82.523809523809518</v>
      </c>
      <c r="N17" s="11">
        <f>[13]Outubro!$E$17</f>
        <v>67.913043478260875</v>
      </c>
      <c r="O17" s="11">
        <f>[13]Outubro!$E$18</f>
        <v>62.304347826086953</v>
      </c>
      <c r="P17" s="11">
        <f>[13]Outubro!$E$19</f>
        <v>61.782608695652172</v>
      </c>
      <c r="Q17" s="11">
        <f>[13]Outubro!$E$20</f>
        <v>50.666666666666664</v>
      </c>
      <c r="R17" s="11">
        <f>[13]Outubro!$E$21</f>
        <v>46.608695652173914</v>
      </c>
      <c r="S17" s="11">
        <f>[13]Outubro!$E$22</f>
        <v>64.36363636363636</v>
      </c>
      <c r="T17" s="11">
        <f>[13]Outubro!$E$23</f>
        <v>68.727272727272734</v>
      </c>
      <c r="U17" s="11">
        <f>[13]Outubro!$E$24</f>
        <v>56.363636363636367</v>
      </c>
      <c r="V17" s="11">
        <f>[13]Outubro!$E$25</f>
        <v>81.909090909090907</v>
      </c>
      <c r="W17" s="11">
        <f>[13]Outubro!$E$26</f>
        <v>77.913043478260875</v>
      </c>
      <c r="X17" s="11">
        <f>[13]Outubro!$E$27</f>
        <v>66.041666666666671</v>
      </c>
      <c r="Y17" s="11">
        <f>[13]Outubro!$E$28</f>
        <v>57.25</v>
      </c>
      <c r="Z17" s="11">
        <f>[13]Outubro!$E$29</f>
        <v>43.19047619047619</v>
      </c>
      <c r="AA17" s="11">
        <f>[13]Outubro!$E$30</f>
        <v>39.454545454545453</v>
      </c>
      <c r="AB17" s="11">
        <f>[13]Outubro!$E$31</f>
        <v>68.739130434782609</v>
      </c>
      <c r="AC17" s="11">
        <f>[13]Outubro!$E$32</f>
        <v>69.391304347826093</v>
      </c>
      <c r="AD17" s="11">
        <f>[13]Outubro!$E$33</f>
        <v>72.833333333333329</v>
      </c>
      <c r="AE17" s="11">
        <f>[13]Outubro!$E$34</f>
        <v>72.681818181818187</v>
      </c>
      <c r="AF17" s="11">
        <f>[13]Outubro!$E$35</f>
        <v>74</v>
      </c>
      <c r="AG17" s="91">
        <f t="shared" si="1"/>
        <v>66.178955453149015</v>
      </c>
      <c r="AI17" t="s">
        <v>34</v>
      </c>
    </row>
    <row r="18" spans="1:37" x14ac:dyDescent="0.2">
      <c r="A18" s="57" t="s">
        <v>5</v>
      </c>
      <c r="B18" s="11">
        <f>[14]Outubro!$E$5</f>
        <v>65.173913043478265</v>
      </c>
      <c r="C18" s="11">
        <f>[14]Outubro!$E$6</f>
        <v>59.3</v>
      </c>
      <c r="D18" s="11">
        <f>[14]Outubro!$E$7</f>
        <v>47.708333333333336</v>
      </c>
      <c r="E18" s="11">
        <f>[14]Outubro!$E$8</f>
        <v>47.833333333333336</v>
      </c>
      <c r="F18" s="11">
        <f>[14]Outubro!$E$9</f>
        <v>50.541666666666664</v>
      </c>
      <c r="G18" s="11">
        <f>[14]Outubro!$E$10</f>
        <v>66.166666666666671</v>
      </c>
      <c r="H18" s="11">
        <f>[14]Outubro!$E$11</f>
        <v>66.5</v>
      </c>
      <c r="I18" s="11">
        <f>[14]Outubro!$E$12</f>
        <v>58.65</v>
      </c>
      <c r="J18" s="11">
        <f>[14]Outubro!$E$13</f>
        <v>61.291666666666664</v>
      </c>
      <c r="K18" s="11">
        <f>[14]Outubro!$E$14</f>
        <v>53.347826086956523</v>
      </c>
      <c r="L18" s="11">
        <f>[14]Outubro!$E$15</f>
        <v>67.650000000000006</v>
      </c>
      <c r="M18" s="11">
        <f>[14]Outubro!$E$16</f>
        <v>84.782608695652172</v>
      </c>
      <c r="N18" s="11">
        <f>[14]Outubro!$E$17</f>
        <v>85.272727272727266</v>
      </c>
      <c r="O18" s="11">
        <f>[14]Outubro!$E$18</f>
        <v>74.19047619047619</v>
      </c>
      <c r="P18" s="11">
        <f>[14]Outubro!$E$19</f>
        <v>68.041666666666671</v>
      </c>
      <c r="Q18" s="11">
        <f>[14]Outubro!$E$20</f>
        <v>63.333333333333336</v>
      </c>
      <c r="R18" s="11">
        <f>[14]Outubro!$E$21</f>
        <v>59.666666666666664</v>
      </c>
      <c r="S18" s="11">
        <f>[14]Outubro!$E$22</f>
        <v>71.416666666666671</v>
      </c>
      <c r="T18" s="11">
        <f>[14]Outubro!$E$23</f>
        <v>68.826086956521735</v>
      </c>
      <c r="U18" s="11">
        <f>[14]Outubro!$E$24</f>
        <v>65.958333333333329</v>
      </c>
      <c r="V18" s="11">
        <f>[14]Outubro!$E$25</f>
        <v>72.782608695652172</v>
      </c>
      <c r="W18" s="11">
        <f>[14]Outubro!$E$26</f>
        <v>61</v>
      </c>
      <c r="X18" s="11">
        <f>[14]Outubro!$E$27</f>
        <v>58.541666666666664</v>
      </c>
      <c r="Y18" s="11">
        <f>[14]Outubro!$E$28</f>
        <v>55.608695652173914</v>
      </c>
      <c r="Z18" s="11">
        <f>[14]Outubro!$E$29</f>
        <v>47.458333333333336</v>
      </c>
      <c r="AA18" s="11">
        <f>[14]Outubro!$E$30</f>
        <v>52.304347826086953</v>
      </c>
      <c r="AB18" s="11">
        <f>[14]Outubro!$E$31</f>
        <v>64.217391304347828</v>
      </c>
      <c r="AC18" s="11">
        <f>[14]Outubro!$E$32</f>
        <v>64.083333333333329</v>
      </c>
      <c r="AD18" s="11">
        <f>[14]Outubro!$E$33</f>
        <v>60.375</v>
      </c>
      <c r="AE18" s="11">
        <f>[14]Outubro!$E$34</f>
        <v>57.041666666666664</v>
      </c>
      <c r="AF18" s="11">
        <f>[14]Outubro!$E$35</f>
        <v>73.909090909090907</v>
      </c>
      <c r="AG18" s="91">
        <f t="shared" si="1"/>
        <v>62.999164708596687</v>
      </c>
      <c r="AH18" s="12" t="s">
        <v>34</v>
      </c>
    </row>
    <row r="19" spans="1:37" x14ac:dyDescent="0.2">
      <c r="A19" s="57" t="s">
        <v>32</v>
      </c>
      <c r="B19" s="11">
        <f>[15]Outubro!$E$5</f>
        <v>67.875</v>
      </c>
      <c r="C19" s="11">
        <f>[15]Outubro!$E$6</f>
        <v>62.625</v>
      </c>
      <c r="D19" s="11">
        <f>[15]Outubro!$E$7</f>
        <v>59.208333333333336</v>
      </c>
      <c r="E19" s="11">
        <f>[15]Outubro!$E$8</f>
        <v>56.875</v>
      </c>
      <c r="F19" s="11">
        <f>[15]Outubro!$E$9</f>
        <v>67.666666666666671</v>
      </c>
      <c r="G19" s="11">
        <f>[15]Outubro!$E$10</f>
        <v>72.875</v>
      </c>
      <c r="H19" s="11">
        <f>[15]Outubro!$E$11</f>
        <v>82.875</v>
      </c>
      <c r="I19" s="11">
        <f>[15]Outubro!$E$12</f>
        <v>75.875</v>
      </c>
      <c r="J19" s="11">
        <f>[15]Outubro!$E$13</f>
        <v>90.125</v>
      </c>
      <c r="K19" s="11">
        <f>[15]Outubro!$E$14</f>
        <v>78.25</v>
      </c>
      <c r="L19" s="11">
        <f>[15]Outubro!$E$15</f>
        <v>76.916666666666671</v>
      </c>
      <c r="M19" s="11">
        <f>[15]Outubro!$E$16</f>
        <v>85.041666666666671</v>
      </c>
      <c r="N19" s="11">
        <f>[15]Outubro!$E$17</f>
        <v>70.375</v>
      </c>
      <c r="O19" s="11">
        <f>[15]Outubro!$E$18</f>
        <v>61.875</v>
      </c>
      <c r="P19" s="11">
        <f>[15]Outubro!$E$19</f>
        <v>56.666666666666664</v>
      </c>
      <c r="Q19" s="11">
        <f>[15]Outubro!$E$20</f>
        <v>48.958333333333336</v>
      </c>
      <c r="R19" s="11">
        <f>[15]Outubro!$E$21</f>
        <v>44.333333333333336</v>
      </c>
      <c r="S19" s="11">
        <f>[15]Outubro!$E$22</f>
        <v>62.333333333333336</v>
      </c>
      <c r="T19" s="11">
        <f>[15]Outubro!$E$23</f>
        <v>67.708333333333329</v>
      </c>
      <c r="U19" s="11">
        <f>[15]Outubro!$E$24</f>
        <v>65.916666666666671</v>
      </c>
      <c r="V19" s="11">
        <f>[15]Outubro!$E$25</f>
        <v>86.458333333333329</v>
      </c>
      <c r="W19" s="11">
        <f>[15]Outubro!$E$26</f>
        <v>86.208333333333329</v>
      </c>
      <c r="X19" s="11">
        <f>[15]Outubro!$E$27</f>
        <v>71.958333333333329</v>
      </c>
      <c r="Y19" s="11">
        <f>[15]Outubro!$E$28</f>
        <v>61.708333333333336</v>
      </c>
      <c r="Z19" s="11">
        <f>[15]Outubro!$E$29</f>
        <v>49.625</v>
      </c>
      <c r="AA19" s="11">
        <f>[15]Outubro!$E$30</f>
        <v>54.166666666666664</v>
      </c>
      <c r="AB19" s="11">
        <f>[15]Outubro!$E$31</f>
        <v>69.5</v>
      </c>
      <c r="AC19" s="11">
        <f>[15]Outubro!$E$32</f>
        <v>75.791666666666671</v>
      </c>
      <c r="AD19" s="11">
        <f>[15]Outubro!$E$33</f>
        <v>73.708333333333329</v>
      </c>
      <c r="AE19" s="11">
        <f>[15]Outubro!$E$34</f>
        <v>73.916666666666671</v>
      </c>
      <c r="AF19" s="11">
        <f>[15]Outubro!$E$35</f>
        <v>81.833333333333329</v>
      </c>
      <c r="AG19" s="91">
        <f t="shared" si="1"/>
        <v>69.008064516129011</v>
      </c>
      <c r="AI19" t="s">
        <v>34</v>
      </c>
      <c r="AJ19" t="s">
        <v>34</v>
      </c>
    </row>
    <row r="20" spans="1:37" x14ac:dyDescent="0.2">
      <c r="A20" s="57" t="s">
        <v>6</v>
      </c>
      <c r="B20" s="11">
        <f>[16]Outubro!$E$5</f>
        <v>64.826086956521735</v>
      </c>
      <c r="C20" s="11">
        <f>[16]Outubro!$E$6</f>
        <v>61.521739130434781</v>
      </c>
      <c r="D20" s="11">
        <f>[16]Outubro!$E$7</f>
        <v>57.833333333333336</v>
      </c>
      <c r="E20" s="11">
        <f>[16]Outubro!$E$8</f>
        <v>56.541666666666664</v>
      </c>
      <c r="F20" s="11">
        <f>[16]Outubro!$E$9</f>
        <v>60.583333333333336</v>
      </c>
      <c r="G20" s="11">
        <f>[16]Outubro!$E$10</f>
        <v>61.875</v>
      </c>
      <c r="H20" s="11">
        <f>[16]Outubro!$E$11</f>
        <v>71.833333333333329</v>
      </c>
      <c r="I20" s="11">
        <f>[16]Outubro!$E$12</f>
        <v>64.428571428571431</v>
      </c>
      <c r="J20" s="11">
        <f>[16]Outubro!$E$13</f>
        <v>87.869565217391298</v>
      </c>
      <c r="K20" s="11">
        <f>[16]Outubro!$E$14</f>
        <v>84.521739130434781</v>
      </c>
      <c r="L20" s="11">
        <f>[16]Outubro!$E$15</f>
        <v>86.45</v>
      </c>
      <c r="M20" s="11">
        <f>[16]Outubro!$E$16</f>
        <v>89.217391304347828</v>
      </c>
      <c r="N20" s="11">
        <f>[16]Outubro!$E$17</f>
        <v>80.954545454545453</v>
      </c>
      <c r="O20" s="11">
        <f>[16]Outubro!$E$18</f>
        <v>67.227272727272734</v>
      </c>
      <c r="P20" s="11">
        <f>[16]Outubro!$E$19</f>
        <v>62.416666666666664</v>
      </c>
      <c r="Q20" s="11">
        <f>[16]Outubro!$E$20</f>
        <v>57.478260869565219</v>
      </c>
      <c r="R20" s="11">
        <f>[16]Outubro!$E$21</f>
        <v>55.875</v>
      </c>
      <c r="S20" s="11">
        <f>[16]Outubro!$E$22</f>
        <v>60.095238095238095</v>
      </c>
      <c r="T20" s="11">
        <f>[16]Outubro!$E$23</f>
        <v>63.708333333333336</v>
      </c>
      <c r="U20" s="11">
        <f>[16]Outubro!$E$24</f>
        <v>68.318181818181813</v>
      </c>
      <c r="V20" s="11">
        <f>[16]Outubro!$E$25</f>
        <v>85.083333333333329</v>
      </c>
      <c r="W20" s="11">
        <f>[16]Outubro!$E$26</f>
        <v>78.818181818181813</v>
      </c>
      <c r="X20" s="11">
        <f>[16]Outubro!$E$27</f>
        <v>71.125</v>
      </c>
      <c r="Y20" s="11">
        <f>[16]Outubro!$E$28</f>
        <v>62.166666666666664</v>
      </c>
      <c r="Z20" s="11">
        <f>[16]Outubro!$E$29</f>
        <v>58.227272727272727</v>
      </c>
      <c r="AA20" s="11">
        <f>[16]Outubro!$E$30</f>
        <v>67.826086956521735</v>
      </c>
      <c r="AB20" s="11">
        <f>[16]Outubro!$E$31</f>
        <v>76.916666666666671</v>
      </c>
      <c r="AC20" s="11">
        <f>[16]Outubro!$E$32</f>
        <v>74.416666666666671</v>
      </c>
      <c r="AD20" s="11">
        <f>[16]Outubro!$E$33</f>
        <v>71.041666666666671</v>
      </c>
      <c r="AE20" s="11">
        <f>[16]Outubro!$E$34</f>
        <v>67.956521739130437</v>
      </c>
      <c r="AF20" s="11">
        <f>[16]Outubro!$E$35</f>
        <v>74.590909090909093</v>
      </c>
      <c r="AG20" s="91">
        <f t="shared" si="1"/>
        <v>69.411104230038305</v>
      </c>
      <c r="AK20" t="s">
        <v>34</v>
      </c>
    </row>
    <row r="21" spans="1:37" x14ac:dyDescent="0.2">
      <c r="A21" s="57" t="s">
        <v>7</v>
      </c>
      <c r="B21" s="11" t="str">
        <f>[17]Outubro!$E$5</f>
        <v>*</v>
      </c>
      <c r="C21" s="11" t="str">
        <f>[17]Outubro!$E$6</f>
        <v>*</v>
      </c>
      <c r="D21" s="11" t="str">
        <f>[17]Outubro!$E$7</f>
        <v>*</v>
      </c>
      <c r="E21" s="11" t="str">
        <f>[17]Outubro!$E$8</f>
        <v>*</v>
      </c>
      <c r="F21" s="11" t="str">
        <f>[17]Outubro!$E$9</f>
        <v>*</v>
      </c>
      <c r="G21" s="11" t="str">
        <f>[17]Outubro!$E$10</f>
        <v>*</v>
      </c>
      <c r="H21" s="11" t="str">
        <f>[17]Outubro!$E$11</f>
        <v>*</v>
      </c>
      <c r="I21" s="11" t="str">
        <f>[17]Outubro!$E$12</f>
        <v>*</v>
      </c>
      <c r="J21" s="11" t="str">
        <f>[17]Outubro!$E$13</f>
        <v>*</v>
      </c>
      <c r="K21" s="11" t="str">
        <f>[17]Outubro!$E$14</f>
        <v>*</v>
      </c>
      <c r="L21" s="11" t="str">
        <f>[17]Outubro!$E$15</f>
        <v>*</v>
      </c>
      <c r="M21" s="11" t="str">
        <f>[17]Outubro!$E$16</f>
        <v>*</v>
      </c>
      <c r="N21" s="11" t="str">
        <f>[17]Outubro!$E$17</f>
        <v>*</v>
      </c>
      <c r="O21" s="11" t="str">
        <f>[17]Outubro!$E$18</f>
        <v>*</v>
      </c>
      <c r="P21" s="11" t="str">
        <f>[17]Outubro!$E$19</f>
        <v>*</v>
      </c>
      <c r="Q21" s="11" t="str">
        <f>[17]Outubro!$E$20</f>
        <v>*</v>
      </c>
      <c r="R21" s="11" t="str">
        <f>[17]Outubro!$E$21</f>
        <v>*</v>
      </c>
      <c r="S21" s="11" t="str">
        <f>[17]Outubro!$E$22</f>
        <v>*</v>
      </c>
      <c r="T21" s="11" t="str">
        <f>[17]Outubro!$E$23</f>
        <v>*</v>
      </c>
      <c r="U21" s="11">
        <f>[17]Outubro!$E$24</f>
        <v>73.291666666666671</v>
      </c>
      <c r="V21" s="11">
        <f>[17]Outubro!$E$25</f>
        <v>75.125</v>
      </c>
      <c r="W21" s="11">
        <f>[17]Outubro!$E$26</f>
        <v>62.625</v>
      </c>
      <c r="X21" s="11">
        <f>[17]Outubro!$E$27</f>
        <v>59.416666666666664</v>
      </c>
      <c r="Y21" s="11">
        <f>[17]Outubro!$E$28</f>
        <v>46.916666666666664</v>
      </c>
      <c r="Z21" s="11">
        <f>[17]Outubro!$E$29</f>
        <v>41.125</v>
      </c>
      <c r="AA21" s="11">
        <f>[17]Outubro!$E$30</f>
        <v>40.166666666666664</v>
      </c>
      <c r="AB21" s="11">
        <f>[17]Outubro!$E$31</f>
        <v>69.583333333333329</v>
      </c>
      <c r="AC21" s="11">
        <f>[17]Outubro!$E$32</f>
        <v>64.5</v>
      </c>
      <c r="AD21" s="11">
        <f>[17]Outubro!$E$33</f>
        <v>68.583333333333329</v>
      </c>
      <c r="AE21" s="11">
        <f>[17]Outubro!$E$34</f>
        <v>69.625</v>
      </c>
      <c r="AF21" s="11">
        <f>[17]Outubro!$E$35</f>
        <v>85.333333333333329</v>
      </c>
      <c r="AG21" s="91">
        <f t="shared" si="1"/>
        <v>63.024305555555564</v>
      </c>
    </row>
    <row r="22" spans="1:37" hidden="1" x14ac:dyDescent="0.2">
      <c r="A22" s="58" t="s">
        <v>151</v>
      </c>
      <c r="B22" s="11" t="str">
        <f>[18]Outubro!$E$5</f>
        <v>*</v>
      </c>
      <c r="C22" s="11" t="str">
        <f>[18]Outubro!$E$6</f>
        <v>*</v>
      </c>
      <c r="D22" s="11" t="str">
        <f>[18]Outubro!$E$7</f>
        <v>*</v>
      </c>
      <c r="E22" s="11" t="str">
        <f>[18]Outubro!$E$8</f>
        <v>*</v>
      </c>
      <c r="F22" s="11" t="str">
        <f>[18]Outubro!$E$9</f>
        <v>*</v>
      </c>
      <c r="G22" s="11" t="str">
        <f>[18]Outubro!$E$10</f>
        <v>*</v>
      </c>
      <c r="H22" s="11" t="str">
        <f>[18]Outubro!$E$11</f>
        <v>*</v>
      </c>
      <c r="I22" s="11" t="str">
        <f>[18]Outubro!$E$12</f>
        <v>*</v>
      </c>
      <c r="J22" s="11" t="str">
        <f>[18]Outubro!$E$13</f>
        <v>*</v>
      </c>
      <c r="K22" s="11" t="str">
        <f>[18]Outubro!$E$14</f>
        <v>*</v>
      </c>
      <c r="L22" s="11" t="str">
        <f>[18]Outubro!$E$15</f>
        <v>*</v>
      </c>
      <c r="M22" s="11" t="str">
        <f>[18]Outubro!$E$16</f>
        <v>*</v>
      </c>
      <c r="N22" s="11" t="str">
        <f>[18]Outubro!$E$17</f>
        <v>*</v>
      </c>
      <c r="O22" s="11" t="str">
        <f>[18]Outubro!$E$18</f>
        <v>*</v>
      </c>
      <c r="P22" s="11" t="str">
        <f>[18]Outubro!$E$19</f>
        <v>*</v>
      </c>
      <c r="Q22" s="11" t="str">
        <f>[18]Outubro!$E$20</f>
        <v>*</v>
      </c>
      <c r="R22" s="11" t="str">
        <f>[18]Outubro!$E$21</f>
        <v>*</v>
      </c>
      <c r="S22" s="11" t="str">
        <f>[18]Outubro!$E$22</f>
        <v>*</v>
      </c>
      <c r="T22" s="11" t="str">
        <f>[18]Outubro!$E$23</f>
        <v>*</v>
      </c>
      <c r="U22" s="11" t="str">
        <f>[18]Outubro!$E$24</f>
        <v>*</v>
      </c>
      <c r="V22" s="11" t="str">
        <f>[18]Outubro!$E$25</f>
        <v>*</v>
      </c>
      <c r="W22" s="11" t="str">
        <f>[18]Outubro!$E$26</f>
        <v>*</v>
      </c>
      <c r="X22" s="11" t="str">
        <f>[18]Outubro!$E$27</f>
        <v>*</v>
      </c>
      <c r="Y22" s="11" t="str">
        <f>[18]Outubro!$E$28</f>
        <v>*</v>
      </c>
      <c r="Z22" s="11" t="str">
        <f>[18]Outubro!$E$29</f>
        <v>*</v>
      </c>
      <c r="AA22" s="11" t="str">
        <f>[18]Outubro!$E$30</f>
        <v>*</v>
      </c>
      <c r="AB22" s="11" t="str">
        <f>[18]Outubro!$E$31</f>
        <v>*</v>
      </c>
      <c r="AC22" s="11" t="str">
        <f>[18]Outubro!$E$32</f>
        <v>*</v>
      </c>
      <c r="AD22" s="11" t="str">
        <f>[18]Outubro!$E$33</f>
        <v>*</v>
      </c>
      <c r="AE22" s="11" t="str">
        <f>[18]Outubro!$E$34</f>
        <v>*</v>
      </c>
      <c r="AF22" s="11" t="str">
        <f>[18]Outubro!$E$35</f>
        <v>*</v>
      </c>
      <c r="AG22" s="91" t="e">
        <f t="shared" si="1"/>
        <v>#DIV/0!</v>
      </c>
      <c r="AI22" t="s">
        <v>34</v>
      </c>
      <c r="AK22" t="s">
        <v>34</v>
      </c>
    </row>
    <row r="23" spans="1:37" hidden="1" x14ac:dyDescent="0.2">
      <c r="A23" s="58" t="s">
        <v>152</v>
      </c>
      <c r="B23" s="11" t="str">
        <f>[19]Outubro!$E$5</f>
        <v>*</v>
      </c>
      <c r="C23" s="11" t="str">
        <f>[19]Outubro!$E$6</f>
        <v>*</v>
      </c>
      <c r="D23" s="11" t="str">
        <f>[19]Outubro!$E$7</f>
        <v>*</v>
      </c>
      <c r="E23" s="11" t="str">
        <f>[19]Outubro!$E$8</f>
        <v>*</v>
      </c>
      <c r="F23" s="11" t="str">
        <f>[19]Outubro!$E$9</f>
        <v>*</v>
      </c>
      <c r="G23" s="11" t="str">
        <f>[19]Outubro!$E$10</f>
        <v>*</v>
      </c>
      <c r="H23" s="11" t="str">
        <f>[19]Outubro!$E$11</f>
        <v>*</v>
      </c>
      <c r="I23" s="11" t="str">
        <f>[19]Outubro!$E$12</f>
        <v>*</v>
      </c>
      <c r="J23" s="11" t="str">
        <f>[19]Outubro!$E$13</f>
        <v>*</v>
      </c>
      <c r="K23" s="11" t="str">
        <f>[19]Outubro!$E$14</f>
        <v>*</v>
      </c>
      <c r="L23" s="11" t="str">
        <f>[19]Outubro!$E$15</f>
        <v>*</v>
      </c>
      <c r="M23" s="11" t="str">
        <f>[19]Outubro!$E$16</f>
        <v>*</v>
      </c>
      <c r="N23" s="11" t="str">
        <f>[19]Outubro!$E$17</f>
        <v>*</v>
      </c>
      <c r="O23" s="11" t="str">
        <f>[19]Outubro!$E$18</f>
        <v>*</v>
      </c>
      <c r="P23" s="11" t="str">
        <f>[19]Outubro!$E$19</f>
        <v>*</v>
      </c>
      <c r="Q23" s="11" t="str">
        <f>[19]Outubro!$E$20</f>
        <v>*</v>
      </c>
      <c r="R23" s="11" t="s">
        <v>208</v>
      </c>
      <c r="S23" s="11" t="str">
        <f>[19]Outubro!$E$22</f>
        <v>*</v>
      </c>
      <c r="T23" s="11" t="str">
        <f>[19]Outubro!$E$23</f>
        <v>*</v>
      </c>
      <c r="U23" s="11" t="str">
        <f>[19]Outubro!$E$24</f>
        <v>*</v>
      </c>
      <c r="V23" s="11" t="str">
        <f>[19]Outubro!$E$25</f>
        <v>*</v>
      </c>
      <c r="W23" s="11" t="str">
        <f>[19]Outubro!$E$26</f>
        <v>*</v>
      </c>
      <c r="X23" s="11" t="str">
        <f>[19]Outubro!$E$27</f>
        <v>*</v>
      </c>
      <c r="Y23" s="11" t="str">
        <f>[19]Outubro!$E$28</f>
        <v>*</v>
      </c>
      <c r="Z23" s="11" t="str">
        <f>[19]Outubro!$E$29</f>
        <v>*</v>
      </c>
      <c r="AA23" s="11" t="str">
        <f>[19]Outubro!$E$30</f>
        <v>*</v>
      </c>
      <c r="AB23" s="11" t="str">
        <f>[19]Outubro!$E$31</f>
        <v>*</v>
      </c>
      <c r="AC23" s="11" t="str">
        <f>[19]Outubro!$E$32</f>
        <v>*</v>
      </c>
      <c r="AD23" s="11" t="str">
        <f>[19]Outubro!$E$33</f>
        <v>*</v>
      </c>
      <c r="AE23" s="11" t="str">
        <f>[19]Outubro!$E$34</f>
        <v>*</v>
      </c>
      <c r="AF23" s="11" t="str">
        <f>[19]Outubro!$E$35</f>
        <v>*</v>
      </c>
      <c r="AG23" s="91" t="e">
        <f t="shared" si="1"/>
        <v>#DIV/0!</v>
      </c>
      <c r="AH23" s="12" t="s">
        <v>34</v>
      </c>
      <c r="AK23" t="s">
        <v>34</v>
      </c>
    </row>
    <row r="24" spans="1:37" x14ac:dyDescent="0.2">
      <c r="A24" s="57" t="s">
        <v>153</v>
      </c>
      <c r="B24" s="11">
        <f>[20]Outubro!$E$5</f>
        <v>83.041666666666671</v>
      </c>
      <c r="C24" s="11">
        <f>[20]Outubro!$E$6</f>
        <v>72.416666666666671</v>
      </c>
      <c r="D24" s="11">
        <f>[20]Outubro!$E$7</f>
        <v>55.375</v>
      </c>
      <c r="E24" s="11">
        <f>[20]Outubro!$E$8</f>
        <v>47.916666666666664</v>
      </c>
      <c r="F24" s="11">
        <f>[20]Outubro!$E$9</f>
        <v>75.208333333333329</v>
      </c>
      <c r="G24" s="11">
        <f>[20]Outubro!$E$10</f>
        <v>88.416666666666671</v>
      </c>
      <c r="H24" s="11">
        <f>[20]Outubro!$E$11</f>
        <v>75.125</v>
      </c>
      <c r="I24" s="11">
        <f>[20]Outubro!$E$12</f>
        <v>66.208333333333329</v>
      </c>
      <c r="J24" s="11">
        <f>[20]Outubro!$E$13</f>
        <v>71.083333333333329</v>
      </c>
      <c r="K24" s="11">
        <f>[20]Outubro!$E$14</f>
        <v>72.625</v>
      </c>
      <c r="L24" s="11">
        <f>[20]Outubro!$E$15</f>
        <v>87.958333333333329</v>
      </c>
      <c r="M24" s="11">
        <f>[20]Outubro!$E$16</f>
        <v>92.375</v>
      </c>
      <c r="N24" s="11">
        <f>[20]Outubro!$E$17</f>
        <v>89.125</v>
      </c>
      <c r="O24" s="11">
        <f>[20]Outubro!$E$18</f>
        <v>85.75</v>
      </c>
      <c r="P24" s="11">
        <f>[20]Outubro!$E$19</f>
        <v>83.666666666666671</v>
      </c>
      <c r="Q24" s="11">
        <f>[20]Outubro!$E$20</f>
        <v>72.791666666666671</v>
      </c>
      <c r="R24" s="11">
        <f>[20]Outubro!$E$21</f>
        <v>72</v>
      </c>
      <c r="S24" s="11">
        <f>[20]Outubro!$E$22</f>
        <v>85.708333333333329</v>
      </c>
      <c r="T24" s="11">
        <f>[20]Outubro!$E$23</f>
        <v>77.791666666666671</v>
      </c>
      <c r="U24" s="11">
        <f>[20]Outubro!$E$24</f>
        <v>75.291666666666671</v>
      </c>
      <c r="V24" s="11">
        <f>[20]Outubro!$E$25</f>
        <v>75.416666666666671</v>
      </c>
      <c r="W24" s="11">
        <f>[20]Outubro!$E$26</f>
        <v>59.291666666666664</v>
      </c>
      <c r="X24" s="11">
        <f>[20]Outubro!$E$27</f>
        <v>55.416666666666664</v>
      </c>
      <c r="Y24" s="11">
        <f>[20]Outubro!$E$28</f>
        <v>50.125</v>
      </c>
      <c r="Z24" s="11">
        <f>[20]Outubro!$E$29</f>
        <v>45</v>
      </c>
      <c r="AA24" s="11">
        <f>[20]Outubro!$E$30</f>
        <v>44.958333333333336</v>
      </c>
      <c r="AB24" s="11">
        <f>[20]Outubro!$E$31</f>
        <v>66.375</v>
      </c>
      <c r="AC24" s="11">
        <f>[20]Outubro!$E$32</f>
        <v>66.416666666666671</v>
      </c>
      <c r="AD24" s="11">
        <f>[20]Outubro!$E$33</f>
        <v>66.875</v>
      </c>
      <c r="AE24" s="11">
        <f>[20]Outubro!$E$34</f>
        <v>69.416666666666671</v>
      </c>
      <c r="AF24" s="11">
        <f>[20]Outubro!$E$35</f>
        <v>83.916666666666671</v>
      </c>
      <c r="AG24" s="91">
        <f t="shared" si="1"/>
        <v>71.38978494623656</v>
      </c>
      <c r="AJ24" t="s">
        <v>34</v>
      </c>
      <c r="AK24" t="s">
        <v>34</v>
      </c>
    </row>
    <row r="25" spans="1:37" x14ac:dyDescent="0.2">
      <c r="A25" s="57" t="s">
        <v>8</v>
      </c>
      <c r="B25" s="11" t="str">
        <f>[21]Outubro!$E$5</f>
        <v>*</v>
      </c>
      <c r="C25" s="11" t="str">
        <f>[21]Outubro!$E$6</f>
        <v>*</v>
      </c>
      <c r="D25" s="11" t="str">
        <f>[21]Outubro!$E$7</f>
        <v>*</v>
      </c>
      <c r="E25" s="11" t="str">
        <f>[21]Outubro!$E$8</f>
        <v>*</v>
      </c>
      <c r="F25" s="11" t="str">
        <f>[21]Outubro!$E$9</f>
        <v>*</v>
      </c>
      <c r="G25" s="11" t="str">
        <f>[21]Outubro!$E$10</f>
        <v>*</v>
      </c>
      <c r="H25" s="11" t="str">
        <f>[21]Outubro!$E$11</f>
        <v>*</v>
      </c>
      <c r="I25" s="11" t="str">
        <f>[21]Outubro!$E$12</f>
        <v>*</v>
      </c>
      <c r="J25" s="11" t="str">
        <f>[21]Outubro!$E$13</f>
        <v>*</v>
      </c>
      <c r="K25" s="11" t="str">
        <f>[21]Outubro!$E$14</f>
        <v>*</v>
      </c>
      <c r="L25" s="11" t="str">
        <f>[21]Outubro!$E$15</f>
        <v>*</v>
      </c>
      <c r="M25" s="11" t="str">
        <f>[21]Outubro!$E$16</f>
        <v>*</v>
      </c>
      <c r="N25" s="11" t="str">
        <f>[21]Outubro!$E$17</f>
        <v>*</v>
      </c>
      <c r="O25" s="11" t="str">
        <f>[21]Outubro!$E$18</f>
        <v>*</v>
      </c>
      <c r="P25" s="11" t="str">
        <f>[21]Outubro!$E$19</f>
        <v>*</v>
      </c>
      <c r="Q25" s="11" t="str">
        <f>[21]Outubro!$E$20</f>
        <v>*</v>
      </c>
      <c r="R25" s="11" t="str">
        <f>[21]Outubro!$E$21</f>
        <v>*</v>
      </c>
      <c r="S25" s="11" t="str">
        <f>[21]Outubro!$E$22</f>
        <v>*</v>
      </c>
      <c r="T25" s="11" t="str">
        <f>[21]Outubro!$E$23</f>
        <v>*</v>
      </c>
      <c r="U25" s="11" t="str">
        <f>[21]Outubro!$E$24</f>
        <v>*</v>
      </c>
      <c r="V25" s="11" t="str">
        <f>[21]Outubro!$E$25</f>
        <v>*</v>
      </c>
      <c r="W25" s="11" t="str">
        <f>[21]Outubro!$E$26</f>
        <v>*</v>
      </c>
      <c r="X25" s="11" t="str">
        <f>[21]Outubro!$E$27</f>
        <v>*</v>
      </c>
      <c r="Y25" s="11">
        <f>[21]Outubro!$E$28</f>
        <v>47.5</v>
      </c>
      <c r="Z25" s="11">
        <f>[21]Outubro!$E$29</f>
        <v>47.75</v>
      </c>
      <c r="AA25" s="11">
        <f>[21]Outubro!$E$30</f>
        <v>47.958333333333336</v>
      </c>
      <c r="AB25" s="11">
        <f>[21]Outubro!$E$31</f>
        <v>66.666666666666671</v>
      </c>
      <c r="AC25" s="11" t="str">
        <f>[21]Outubro!$E$32</f>
        <v>*</v>
      </c>
      <c r="AD25" s="11">
        <f>[21]Outubro!$E$33</f>
        <v>75.583333333333329</v>
      </c>
      <c r="AE25" s="11" t="str">
        <f>[21]Outubro!$E$34</f>
        <v>*</v>
      </c>
      <c r="AF25" s="11" t="str">
        <f>[21]Outubro!$E$35</f>
        <v>*</v>
      </c>
      <c r="AG25" s="91">
        <f t="shared" si="1"/>
        <v>57.091666666666661</v>
      </c>
    </row>
    <row r="26" spans="1:37" x14ac:dyDescent="0.2">
      <c r="A26" s="57" t="s">
        <v>9</v>
      </c>
      <c r="B26" s="11" t="str">
        <f>[22]Outubro!$E$5</f>
        <v>*</v>
      </c>
      <c r="C26" s="11" t="str">
        <f>[22]Outubro!$E$6</f>
        <v>*</v>
      </c>
      <c r="D26" s="11" t="str">
        <f>[22]Outubro!$E$7</f>
        <v>*</v>
      </c>
      <c r="E26" s="11" t="str">
        <f>[22]Outubro!$E$8</f>
        <v>*</v>
      </c>
      <c r="F26" s="11" t="str">
        <f>[22]Outubro!$E$9</f>
        <v>*</v>
      </c>
      <c r="G26" s="11" t="str">
        <f>[22]Outubro!$E$10</f>
        <v>*</v>
      </c>
      <c r="H26" s="11" t="str">
        <f>[22]Outubro!$E$11</f>
        <v>*</v>
      </c>
      <c r="I26" s="11" t="str">
        <f>[22]Outubro!$E$12</f>
        <v>*</v>
      </c>
      <c r="J26" s="11" t="str">
        <f>[22]Outubro!$E$13</f>
        <v>*</v>
      </c>
      <c r="K26" s="11" t="str">
        <f>[22]Outubro!$E$14</f>
        <v>*</v>
      </c>
      <c r="L26" s="11" t="str">
        <f>[22]Outubro!$E$15</f>
        <v>*</v>
      </c>
      <c r="M26" s="11" t="str">
        <f>[22]Outubro!$E$16</f>
        <v>*</v>
      </c>
      <c r="N26" s="11" t="str">
        <f>[22]Outubro!$E$17</f>
        <v>*</v>
      </c>
      <c r="O26" s="11" t="str">
        <f>[22]Outubro!$E$18</f>
        <v>*</v>
      </c>
      <c r="P26" s="11" t="str">
        <f>[22]Outubro!$E$19</f>
        <v>*</v>
      </c>
      <c r="Q26" s="11" t="str">
        <f>[22]Outubro!$E$20</f>
        <v>*</v>
      </c>
      <c r="R26" s="11" t="str">
        <f>[22]Outubro!$E$21</f>
        <v>*</v>
      </c>
      <c r="S26" s="11" t="str">
        <f>[22]Outubro!$E$22</f>
        <v>*</v>
      </c>
      <c r="T26" s="11" t="str">
        <f>[22]Outubro!$E$23</f>
        <v>*</v>
      </c>
      <c r="U26" s="11" t="str">
        <f>[22]Outubro!$E$24</f>
        <v>*</v>
      </c>
      <c r="V26" s="11" t="str">
        <f>[22]Outubro!$E$25</f>
        <v>*</v>
      </c>
      <c r="W26" s="11" t="str">
        <f>[22]Outubro!$E$26</f>
        <v>*</v>
      </c>
      <c r="X26" s="11" t="str">
        <f>[22]Outubro!$E$27</f>
        <v>*</v>
      </c>
      <c r="Y26" s="11" t="str">
        <f>[22]Outubro!$E$28</f>
        <v>*</v>
      </c>
      <c r="Z26" s="11">
        <f>[22]Outubro!$E$29</f>
        <v>46</v>
      </c>
      <c r="AA26" s="11">
        <f>[22]Outubro!$E$30</f>
        <v>39.25</v>
      </c>
      <c r="AB26" s="11">
        <f>[22]Outubro!$E$31</f>
        <v>67.166666666666671</v>
      </c>
      <c r="AC26" s="11">
        <f>[22]Outubro!$E$32</f>
        <v>65.791666666666671</v>
      </c>
      <c r="AD26" s="11">
        <f>[22]Outubro!$E$33</f>
        <v>72.875</v>
      </c>
      <c r="AE26" s="11">
        <f>[22]Outubro!$E$34</f>
        <v>69.625</v>
      </c>
      <c r="AF26" s="11">
        <f>[22]Outubro!$E$35</f>
        <v>79.125</v>
      </c>
      <c r="AG26" s="91">
        <f t="shared" si="1"/>
        <v>62.833333333333336</v>
      </c>
      <c r="AJ26" t="s">
        <v>34</v>
      </c>
    </row>
    <row r="27" spans="1:37" x14ac:dyDescent="0.2">
      <c r="A27" s="57" t="s">
        <v>31</v>
      </c>
      <c r="B27" s="11">
        <f>[23]Outubro!$E$5</f>
        <v>73.166666666666671</v>
      </c>
      <c r="C27" s="11">
        <f>[23]Outubro!$E$6</f>
        <v>63.791666666666664</v>
      </c>
      <c r="D27" s="11">
        <f>[23]Outubro!$E$7</f>
        <v>55.25</v>
      </c>
      <c r="E27" s="11">
        <f>[23]Outubro!$E$8</f>
        <v>48.916666666666664</v>
      </c>
      <c r="F27" s="11">
        <f>[23]Outubro!$E$9</f>
        <v>65.416666666666671</v>
      </c>
      <c r="G27" s="11">
        <f>[23]Outubro!$E$10</f>
        <v>67.625</v>
      </c>
      <c r="H27" s="11">
        <f>[23]Outubro!$E$11</f>
        <v>69.666666666666671</v>
      </c>
      <c r="I27" s="11">
        <f>[23]Outubro!$E$12</f>
        <v>60.208333333333336</v>
      </c>
      <c r="J27" s="11">
        <f>[23]Outubro!$E$13</f>
        <v>61.625</v>
      </c>
      <c r="K27" s="11">
        <f>[23]Outubro!$E$14</f>
        <v>64.333333333333329</v>
      </c>
      <c r="L27" s="11">
        <f>[23]Outubro!$E$15</f>
        <v>75.708333333333329</v>
      </c>
      <c r="M27" s="11">
        <f>[23]Outubro!$E$16</f>
        <v>85.416666666666671</v>
      </c>
      <c r="N27" s="11">
        <f>[23]Outubro!$E$17</f>
        <v>79.708333333333329</v>
      </c>
      <c r="O27" s="11">
        <f>[23]Outubro!$E$18</f>
        <v>75.5</v>
      </c>
      <c r="P27" s="11">
        <f>[23]Outubro!$E$19</f>
        <v>68.166666666666671</v>
      </c>
      <c r="Q27" s="11">
        <f>[23]Outubro!$E$20</f>
        <v>62.083333333333336</v>
      </c>
      <c r="R27" s="11">
        <f>[23]Outubro!$E$21</f>
        <v>58.708333333333336</v>
      </c>
      <c r="S27" s="11">
        <f>[23]Outubro!$E$22</f>
        <v>77.291666666666671</v>
      </c>
      <c r="T27" s="11">
        <f>[23]Outubro!$E$23</f>
        <v>72.958333333333329</v>
      </c>
      <c r="U27" s="11">
        <f>[23]Outubro!$E$24</f>
        <v>70.416666666666671</v>
      </c>
      <c r="V27" s="11">
        <f>[23]Outubro!$E$25</f>
        <v>75.208333333333329</v>
      </c>
      <c r="W27" s="11">
        <f>[23]Outubro!$E$26</f>
        <v>55.916666666666664</v>
      </c>
      <c r="X27" s="11">
        <f>[23]Outubro!$E$27</f>
        <v>53.416666666666664</v>
      </c>
      <c r="Y27" s="11">
        <f>[23]Outubro!$E$28</f>
        <v>48.708333333333336</v>
      </c>
      <c r="Z27" s="11">
        <f>[23]Outubro!$E$29</f>
        <v>48.541666666666664</v>
      </c>
      <c r="AA27" s="11">
        <f>[23]Outubro!$E$30</f>
        <v>48</v>
      </c>
      <c r="AB27" s="11">
        <f>[23]Outubro!$E$31</f>
        <v>69.625</v>
      </c>
      <c r="AC27" s="11">
        <f>[23]Outubro!$E$32</f>
        <v>65.166666666666671</v>
      </c>
      <c r="AD27" s="11">
        <f>[23]Outubro!$E$33</f>
        <v>63.416666666666664</v>
      </c>
      <c r="AE27" s="11">
        <f>[23]Outubro!$E$34</f>
        <v>62.083333333333336</v>
      </c>
      <c r="AF27" s="11" t="str">
        <f>[23]Outubro!$E$35</f>
        <v>*</v>
      </c>
      <c r="AG27" s="91">
        <f t="shared" si="1"/>
        <v>64.868055555555571</v>
      </c>
      <c r="AK27" t="s">
        <v>34</v>
      </c>
    </row>
    <row r="28" spans="1:37" hidden="1" x14ac:dyDescent="0.2">
      <c r="A28" s="58" t="s">
        <v>10</v>
      </c>
      <c r="B28" s="11" t="str">
        <f>[24]Outubro!$E$5</f>
        <v>*</v>
      </c>
      <c r="C28" s="11" t="str">
        <f>[24]Outubro!$E$6</f>
        <v>*</v>
      </c>
      <c r="D28" s="11" t="str">
        <f>[24]Outubro!$E$7</f>
        <v>*</v>
      </c>
      <c r="E28" s="11" t="str">
        <f>[24]Outubro!$E$8</f>
        <v>*</v>
      </c>
      <c r="F28" s="11" t="str">
        <f>[24]Outubro!$E$9</f>
        <v>*</v>
      </c>
      <c r="G28" s="11" t="str">
        <f>[24]Outubro!$E$10</f>
        <v>*</v>
      </c>
      <c r="H28" s="11" t="str">
        <f>[24]Outubro!$E$11</f>
        <v>*</v>
      </c>
      <c r="I28" s="11" t="str">
        <f>[24]Outubro!$E$12</f>
        <v>*</v>
      </c>
      <c r="J28" s="11" t="str">
        <f>[24]Outubro!$E$13</f>
        <v>*</v>
      </c>
      <c r="K28" s="11" t="str">
        <f>[24]Outubro!$E$14</f>
        <v>*</v>
      </c>
      <c r="L28" s="11" t="str">
        <f>[24]Outubro!$E$15</f>
        <v>*</v>
      </c>
      <c r="M28" s="11" t="str">
        <f>[24]Outubro!$E$16</f>
        <v>*</v>
      </c>
      <c r="N28" s="11" t="str">
        <f>[24]Outubro!$E$17</f>
        <v>*</v>
      </c>
      <c r="O28" s="11" t="str">
        <f>[24]Outubro!$E$18</f>
        <v>*</v>
      </c>
      <c r="P28" s="11" t="str">
        <f>[24]Outubro!$E$19</f>
        <v>*</v>
      </c>
      <c r="Q28" s="11" t="str">
        <f>[24]Outubro!$E$20</f>
        <v>*</v>
      </c>
      <c r="R28" s="11" t="str">
        <f>[24]Outubro!$E$21</f>
        <v>*</v>
      </c>
      <c r="S28" s="11" t="str">
        <f>[24]Outubro!$E$22</f>
        <v>*</v>
      </c>
      <c r="T28" s="11" t="str">
        <f>[24]Outubro!$E$23</f>
        <v>*</v>
      </c>
      <c r="U28" s="11" t="str">
        <f>[24]Outubro!$E$24</f>
        <v>*</v>
      </c>
      <c r="V28" s="11" t="str">
        <f>[24]Outubro!$E$25</f>
        <v>*</v>
      </c>
      <c r="W28" s="11" t="str">
        <f>[24]Outubro!$E$26</f>
        <v>*</v>
      </c>
      <c r="X28" s="11" t="str">
        <f>[24]Outubro!$E$27</f>
        <v>*</v>
      </c>
      <c r="Y28" s="11" t="str">
        <f>[24]Outubro!$E$28</f>
        <v>*</v>
      </c>
      <c r="Z28" s="11" t="str">
        <f>[24]Outubro!$E$29</f>
        <v>*</v>
      </c>
      <c r="AA28" s="11" t="str">
        <f>[24]Outubro!$E$30</f>
        <v>*</v>
      </c>
      <c r="AB28" s="11" t="str">
        <f>[24]Outubro!$E$31</f>
        <v>*</v>
      </c>
      <c r="AC28" s="11" t="str">
        <f>[24]Outubro!$E$32</f>
        <v>*</v>
      </c>
      <c r="AD28" s="11" t="str">
        <f>[24]Outubro!$E$33</f>
        <v>*</v>
      </c>
      <c r="AE28" s="11" t="str">
        <f>[24]Outubro!$E$34</f>
        <v>*</v>
      </c>
      <c r="AF28" s="11" t="str">
        <f>[24]Outubro!$E$35</f>
        <v>*</v>
      </c>
      <c r="AG28" s="91" t="e">
        <f t="shared" si="1"/>
        <v>#DIV/0!</v>
      </c>
      <c r="AJ28" t="s">
        <v>34</v>
      </c>
      <c r="AK28" t="s">
        <v>34</v>
      </c>
    </row>
    <row r="29" spans="1:37" hidden="1" x14ac:dyDescent="0.2">
      <c r="A29" s="58" t="s">
        <v>154</v>
      </c>
      <c r="B29" s="11" t="str">
        <f>[25]Outubro!$E$5</f>
        <v>*</v>
      </c>
      <c r="C29" s="11" t="str">
        <f>[25]Outubro!$E$6</f>
        <v>*</v>
      </c>
      <c r="D29" s="11" t="str">
        <f>[25]Outubro!$E$7</f>
        <v>*</v>
      </c>
      <c r="E29" s="11" t="str">
        <f>[25]Outubro!$E$8</f>
        <v>*</v>
      </c>
      <c r="F29" s="11" t="str">
        <f>[25]Outubro!$E$9</f>
        <v>*</v>
      </c>
      <c r="G29" s="11" t="str">
        <f>[25]Outubro!$E$10</f>
        <v>*</v>
      </c>
      <c r="H29" s="11" t="str">
        <f>[25]Outubro!$E$11</f>
        <v>*</v>
      </c>
      <c r="I29" s="11" t="str">
        <f>[25]Outubro!$E$12</f>
        <v>*</v>
      </c>
      <c r="J29" s="11" t="str">
        <f>[25]Outubro!$E$13</f>
        <v>*</v>
      </c>
      <c r="K29" s="11" t="str">
        <f>[25]Outubro!$E$14</f>
        <v>*</v>
      </c>
      <c r="L29" s="11" t="str">
        <f>[25]Outubro!$E$15</f>
        <v>*</v>
      </c>
      <c r="M29" s="11" t="str">
        <f>[25]Outubro!$E$16</f>
        <v>*</v>
      </c>
      <c r="N29" s="11" t="str">
        <f>[25]Outubro!$E$17</f>
        <v>*</v>
      </c>
      <c r="O29" s="11" t="str">
        <f>[25]Outubro!$E$18</f>
        <v>*</v>
      </c>
      <c r="P29" s="11" t="str">
        <f>[25]Outubro!$E$19</f>
        <v>*</v>
      </c>
      <c r="Q29" s="11" t="str">
        <f>[25]Outubro!$E$20</f>
        <v>*</v>
      </c>
      <c r="R29" s="11" t="str">
        <f>[25]Outubro!$E$21</f>
        <v>*</v>
      </c>
      <c r="S29" s="11" t="str">
        <f>[25]Outubro!$E$22</f>
        <v>*</v>
      </c>
      <c r="T29" s="11" t="str">
        <f>[25]Outubro!$E$23</f>
        <v>*</v>
      </c>
      <c r="U29" s="11" t="str">
        <f>[25]Outubro!$E$24</f>
        <v>*</v>
      </c>
      <c r="V29" s="11" t="str">
        <f>[25]Outubro!$E$25</f>
        <v>*</v>
      </c>
      <c r="W29" s="11" t="str">
        <f>[25]Outubro!$E$26</f>
        <v>*</v>
      </c>
      <c r="X29" s="11" t="str">
        <f>[25]Outubro!$E$27</f>
        <v>*</v>
      </c>
      <c r="Y29" s="11" t="str">
        <f>[25]Outubro!$E$28</f>
        <v>*</v>
      </c>
      <c r="Z29" s="11" t="str">
        <f>[25]Outubro!$E$29</f>
        <v>*</v>
      </c>
      <c r="AA29" s="11" t="str">
        <f>[25]Outubro!$E$30</f>
        <v>*</v>
      </c>
      <c r="AB29" s="11" t="str">
        <f>[25]Outubro!$E$31</f>
        <v>*</v>
      </c>
      <c r="AC29" s="11" t="str">
        <f>[25]Outubro!$E$32</f>
        <v>*</v>
      </c>
      <c r="AD29" s="11" t="str">
        <f>[25]Outubro!$E$33</f>
        <v>*</v>
      </c>
      <c r="AE29" s="11" t="str">
        <f>[25]Outubro!$E$34</f>
        <v>*</v>
      </c>
      <c r="AF29" s="11" t="str">
        <f>[25]Outubro!$E$35</f>
        <v>*</v>
      </c>
      <c r="AG29" s="91" t="e">
        <f t="shared" si="1"/>
        <v>#DIV/0!</v>
      </c>
      <c r="AH29" s="12" t="s">
        <v>34</v>
      </c>
      <c r="AJ29" t="s">
        <v>34</v>
      </c>
    </row>
    <row r="30" spans="1:37" x14ac:dyDescent="0.2">
      <c r="A30" s="57" t="s">
        <v>11</v>
      </c>
      <c r="B30" s="11" t="str">
        <f>[26]Outubro!$E$5</f>
        <v>*</v>
      </c>
      <c r="C30" s="11" t="str">
        <f>[26]Outubro!$E$6</f>
        <v>*</v>
      </c>
      <c r="D30" s="11" t="str">
        <f>[26]Outubro!$E$7</f>
        <v>*</v>
      </c>
      <c r="E30" s="11" t="str">
        <f>[26]Outubro!$E$8</f>
        <v>*</v>
      </c>
      <c r="F30" s="11" t="str">
        <f>[26]Outubro!$E$9</f>
        <v>*</v>
      </c>
      <c r="G30" s="11" t="str">
        <f>[26]Outubro!$E$10</f>
        <v>*</v>
      </c>
      <c r="H30" s="11" t="str">
        <f>[26]Outubro!$E$11</f>
        <v>*</v>
      </c>
      <c r="I30" s="11" t="str">
        <f>[26]Outubro!$E$12</f>
        <v>*</v>
      </c>
      <c r="J30" s="11" t="str">
        <f>[26]Outubro!$E$13</f>
        <v>*</v>
      </c>
      <c r="K30" s="11" t="str">
        <f>[26]Outubro!$E$14</f>
        <v>*</v>
      </c>
      <c r="L30" s="11" t="str">
        <f>[26]Outubro!$E$15</f>
        <v>*</v>
      </c>
      <c r="M30" s="11" t="str">
        <f>[26]Outubro!$E$16</f>
        <v>*</v>
      </c>
      <c r="N30" s="11" t="str">
        <f>[26]Outubro!$E$17</f>
        <v>*</v>
      </c>
      <c r="O30" s="11" t="str">
        <f>[26]Outubro!$E$18</f>
        <v>*</v>
      </c>
      <c r="P30" s="11" t="str">
        <f>[26]Outubro!$E$19</f>
        <v>*</v>
      </c>
      <c r="Q30" s="11" t="str">
        <f>[26]Outubro!$E$20</f>
        <v>*</v>
      </c>
      <c r="R30" s="11" t="str">
        <f>[26]Outubro!$E$21</f>
        <v>*</v>
      </c>
      <c r="S30" s="11">
        <f>[26]Outubro!$E$22</f>
        <v>89.916666666666671</v>
      </c>
      <c r="T30" s="11">
        <f>[26]Outubro!$E$23</f>
        <v>77.833333333333329</v>
      </c>
      <c r="U30" s="11">
        <f>[26]Outubro!$E$24</f>
        <v>77.5</v>
      </c>
      <c r="V30" s="11">
        <f>[26]Outubro!$E$25</f>
        <v>71.041666666666671</v>
      </c>
      <c r="W30" s="11">
        <f>[26]Outubro!$E$26</f>
        <v>58.541666666666664</v>
      </c>
      <c r="X30" s="11">
        <f>[26]Outubro!$E$27</f>
        <v>54.625</v>
      </c>
      <c r="Y30" s="11">
        <f>[26]Outubro!$E$28</f>
        <v>53.458333333333336</v>
      </c>
      <c r="Z30" s="11">
        <f>[26]Outubro!$E$29</f>
        <v>51</v>
      </c>
      <c r="AA30" s="11">
        <f>[26]Outubro!$E$30</f>
        <v>51.375</v>
      </c>
      <c r="AB30" s="11">
        <f>[26]Outubro!$E$31</f>
        <v>75.375</v>
      </c>
      <c r="AC30" s="11">
        <f>[26]Outubro!$E$32</f>
        <v>65.625</v>
      </c>
      <c r="AD30" s="11">
        <f>[26]Outubro!$E$33</f>
        <v>68.083333333333329</v>
      </c>
      <c r="AE30" s="11">
        <f>[26]Outubro!$E$34</f>
        <v>68.083333333333329</v>
      </c>
      <c r="AF30" s="11">
        <f>[26]Outubro!$E$35</f>
        <v>78.708333333333329</v>
      </c>
      <c r="AG30" s="91">
        <f t="shared" si="1"/>
        <v>67.226190476190496</v>
      </c>
      <c r="AK30" t="s">
        <v>34</v>
      </c>
    </row>
    <row r="31" spans="1:37" s="5" customFormat="1" x14ac:dyDescent="0.2">
      <c r="A31" s="57" t="s">
        <v>12</v>
      </c>
      <c r="B31" s="11">
        <f>[27]Outubro!$E$5</f>
        <v>74.083333333333329</v>
      </c>
      <c r="C31" s="11">
        <f>[27]Outubro!$E$6</f>
        <v>65</v>
      </c>
      <c r="D31" s="11">
        <f>[27]Outubro!$E$7</f>
        <v>56.875</v>
      </c>
      <c r="E31" s="11">
        <f>[27]Outubro!$E$8</f>
        <v>51.333333333333336</v>
      </c>
      <c r="F31" s="11">
        <f>[27]Outubro!$E$9</f>
        <v>73.791666666666671</v>
      </c>
      <c r="G31" s="11">
        <f>[27]Outubro!$E$10</f>
        <v>71.208333333333329</v>
      </c>
      <c r="H31" s="11">
        <f>[27]Outubro!$E$11</f>
        <v>73.458333333333329</v>
      </c>
      <c r="I31" s="11">
        <f>[27]Outubro!$E$12</f>
        <v>68.173913043478265</v>
      </c>
      <c r="J31" s="11">
        <f>[27]Outubro!$E$13</f>
        <v>71.75</v>
      </c>
      <c r="K31" s="11">
        <f>[27]Outubro!$E$14</f>
        <v>74</v>
      </c>
      <c r="L31" s="11">
        <f>[27]Outubro!$E$15</f>
        <v>84.857142857142861</v>
      </c>
      <c r="M31" s="11">
        <f>[27]Outubro!$E$16</f>
        <v>88.391304347826093</v>
      </c>
      <c r="N31" s="11">
        <f>[27]Outubro!$E$17</f>
        <v>81.434782608695656</v>
      </c>
      <c r="O31" s="11">
        <f>[27]Outubro!$E$18</f>
        <v>81.391304347826093</v>
      </c>
      <c r="P31" s="11">
        <f>[27]Outubro!$E$19</f>
        <v>78.75</v>
      </c>
      <c r="Q31" s="11">
        <f>[27]Outubro!$E$20</f>
        <v>69.125</v>
      </c>
      <c r="R31" s="11">
        <f>[27]Outubro!$E$21</f>
        <v>66.125</v>
      </c>
      <c r="S31" s="11">
        <f>[27]Outubro!$E$22</f>
        <v>83.826086956521735</v>
      </c>
      <c r="T31" s="11">
        <f>[27]Outubro!$E$23</f>
        <v>76.458333333333329</v>
      </c>
      <c r="U31" s="11">
        <f>[27]Outubro!$E$24</f>
        <v>79.958333333333329</v>
      </c>
      <c r="V31" s="11">
        <f>[27]Outubro!$E$25</f>
        <v>75.826086956521735</v>
      </c>
      <c r="W31" s="11">
        <f>[27]Outubro!$E$26</f>
        <v>65.75</v>
      </c>
      <c r="X31" s="11">
        <f>[27]Outubro!$E$27</f>
        <v>63.708333333333336</v>
      </c>
      <c r="Y31" s="11">
        <f>[27]Outubro!$E$28</f>
        <v>61.272727272727273</v>
      </c>
      <c r="Z31" s="11">
        <f>[27]Outubro!$E$29</f>
        <v>59.333333333333336</v>
      </c>
      <c r="AA31" s="11">
        <f>[27]Outubro!$E$30</f>
        <v>63.130434782608695</v>
      </c>
      <c r="AB31" s="11">
        <f>[27]Outubro!$E$31</f>
        <v>76.708333333333329</v>
      </c>
      <c r="AC31" s="11">
        <f>[27]Outubro!$E$32</f>
        <v>69.826086956521735</v>
      </c>
      <c r="AD31" s="11">
        <f>[27]Outubro!$E$33</f>
        <v>68.791666666666671</v>
      </c>
      <c r="AE31" s="11">
        <f>[27]Outubro!$E$34</f>
        <v>63.958333333333336</v>
      </c>
      <c r="AF31" s="11">
        <f>[27]Outubro!$E$35</f>
        <v>70.217391304347828</v>
      </c>
      <c r="AG31" s="91">
        <f t="shared" si="1"/>
        <v>71.242384777447896</v>
      </c>
    </row>
    <row r="32" spans="1:37" x14ac:dyDescent="0.2">
      <c r="A32" s="57" t="s">
        <v>13</v>
      </c>
      <c r="B32" s="11">
        <f>[28]Outubro!$E$5</f>
        <v>72.416666666666671</v>
      </c>
      <c r="C32" s="11">
        <f>[28]Outubro!$E$6</f>
        <v>66.541666666666671</v>
      </c>
      <c r="D32" s="11">
        <f>[28]Outubro!$E$7</f>
        <v>55.75</v>
      </c>
      <c r="E32" s="11">
        <f>[28]Outubro!$E$8</f>
        <v>62.125</v>
      </c>
      <c r="F32" s="11">
        <f>[28]Outubro!$E$9</f>
        <v>58.666666666666664</v>
      </c>
      <c r="G32" s="11">
        <f>[28]Outubro!$E$10</f>
        <v>62.958333333333336</v>
      </c>
      <c r="H32" s="11">
        <f>[28]Outubro!$E$11</f>
        <v>72.541666666666671</v>
      </c>
      <c r="I32" s="11">
        <f>[28]Outubro!$E$12</f>
        <v>65.208333333333329</v>
      </c>
      <c r="J32" s="11">
        <f>[28]Outubro!$E$13</f>
        <v>72.416666666666671</v>
      </c>
      <c r="K32" s="11">
        <f>[28]Outubro!$E$14</f>
        <v>73.708333333333329</v>
      </c>
      <c r="L32" s="11">
        <f>[28]Outubro!$E$15</f>
        <v>80.041666666666671</v>
      </c>
      <c r="M32" s="11">
        <f>[28]Outubro!$E$16</f>
        <v>85.708333333333329</v>
      </c>
      <c r="N32" s="11">
        <f>[28]Outubro!$E$17</f>
        <v>80</v>
      </c>
      <c r="O32" s="11">
        <f>[28]Outubro!$E$18</f>
        <v>79.208333333333329</v>
      </c>
      <c r="P32" s="11">
        <f>[28]Outubro!$E$19</f>
        <v>78.625</v>
      </c>
      <c r="Q32" s="11">
        <f>[28]Outubro!$E$20</f>
        <v>66.5</v>
      </c>
      <c r="R32" s="11">
        <f>[28]Outubro!$E$21</f>
        <v>64.625</v>
      </c>
      <c r="S32" s="11">
        <f>[28]Outubro!$E$22</f>
        <v>72.5</v>
      </c>
      <c r="T32" s="11">
        <f>[28]Outubro!$E$23</f>
        <v>73.625</v>
      </c>
      <c r="U32" s="11">
        <f>[28]Outubro!$E$24</f>
        <v>71.166666666666671</v>
      </c>
      <c r="V32" s="11">
        <f>[28]Outubro!$E$25</f>
        <v>81.75</v>
      </c>
      <c r="W32" s="11">
        <f>[28]Outubro!$E$26</f>
        <v>77.208333333333329</v>
      </c>
      <c r="X32" s="11">
        <f>[28]Outubro!$E$27</f>
        <v>70.833333333333329</v>
      </c>
      <c r="Y32" s="11">
        <f>[28]Outubro!$E$28</f>
        <v>64.708333333333329</v>
      </c>
      <c r="Z32" s="11">
        <f>[28]Outubro!$E$29</f>
        <v>61.875</v>
      </c>
      <c r="AA32" s="11">
        <f>[28]Outubro!$E$30</f>
        <v>66.375</v>
      </c>
      <c r="AB32" s="11">
        <f>[28]Outubro!$E$31</f>
        <v>76.458333333333329</v>
      </c>
      <c r="AC32" s="11">
        <f>[28]Outubro!$E$32</f>
        <v>69.166666666666671</v>
      </c>
      <c r="AD32" s="11">
        <f>[28]Outubro!$E$33</f>
        <v>60.916666666666664</v>
      </c>
      <c r="AE32" s="11">
        <f>[28]Outubro!$E$34</f>
        <v>58.375</v>
      </c>
      <c r="AF32" s="11">
        <f>[28]Outubro!$E$35</f>
        <v>78</v>
      </c>
      <c r="AG32" s="91">
        <f t="shared" si="1"/>
        <v>70.322580645161295</v>
      </c>
      <c r="AJ32" t="s">
        <v>34</v>
      </c>
    </row>
    <row r="33" spans="1:38" x14ac:dyDescent="0.2">
      <c r="A33" s="57" t="s">
        <v>155</v>
      </c>
      <c r="B33" s="11">
        <f>[29]Outubro!$E$5</f>
        <v>78.208333333333329</v>
      </c>
      <c r="C33" s="11">
        <f>[29]Outubro!$E$6</f>
        <v>74.375</v>
      </c>
      <c r="D33" s="11">
        <f>[29]Outubro!$E$7</f>
        <v>67.166666666666671</v>
      </c>
      <c r="E33" s="11">
        <f>[29]Outubro!$E$8</f>
        <v>62.541666666666664</v>
      </c>
      <c r="F33" s="11">
        <f>[29]Outubro!$E$9</f>
        <v>70.166666666666671</v>
      </c>
      <c r="G33" s="11">
        <f>[29]Outubro!$E$10</f>
        <v>73.541666666666671</v>
      </c>
      <c r="H33" s="11">
        <f>[29]Outubro!$E$11</f>
        <v>77.833333333333329</v>
      </c>
      <c r="I33" s="11">
        <f>[29]Outubro!$E$12</f>
        <v>67.875</v>
      </c>
      <c r="J33" s="11">
        <f>[29]Outubro!$E$13</f>
        <v>73.625</v>
      </c>
      <c r="K33" s="11">
        <f>[29]Outubro!$E$14</f>
        <v>82.75</v>
      </c>
      <c r="L33" s="11">
        <f>[29]Outubro!$E$15</f>
        <v>91.833333333333329</v>
      </c>
      <c r="M33" s="11">
        <f>[29]Outubro!$E$16</f>
        <v>90.75</v>
      </c>
      <c r="N33" s="11">
        <f>[29]Outubro!$E$17</f>
        <v>85.708333333333329</v>
      </c>
      <c r="O33" s="11">
        <f>[29]Outubro!$E$18</f>
        <v>83.041666666666671</v>
      </c>
      <c r="P33" s="11">
        <f>[29]Outubro!$E$19</f>
        <v>82.708333333333329</v>
      </c>
      <c r="Q33" s="11">
        <f>[29]Outubro!$E$20</f>
        <v>77.166666666666671</v>
      </c>
      <c r="R33" s="11">
        <f>[29]Outubro!$E$21</f>
        <v>73.708333333333329</v>
      </c>
      <c r="S33" s="11">
        <f>[29]Outubro!$E$22</f>
        <v>90.583333333333329</v>
      </c>
      <c r="T33" s="11">
        <f>[29]Outubro!$E$23</f>
        <v>77.541666666666671</v>
      </c>
      <c r="U33" s="11">
        <f>[29]Outubro!$E$24</f>
        <v>70.75</v>
      </c>
      <c r="V33" s="11">
        <f>[29]Outubro!$E$25</f>
        <v>76.208333333333329</v>
      </c>
      <c r="W33" s="11">
        <f>[29]Outubro!$E$26</f>
        <v>70.583333333333329</v>
      </c>
      <c r="X33" s="11">
        <f>[29]Outubro!$E$27</f>
        <v>63.875</v>
      </c>
      <c r="Y33" s="11">
        <f>[29]Outubro!$E$28</f>
        <v>52.166666666666664</v>
      </c>
      <c r="Z33" s="11">
        <f>[29]Outubro!$E$29</f>
        <v>48.791666666666664</v>
      </c>
      <c r="AA33" s="11">
        <f>[29]Outubro!$E$30</f>
        <v>47.166666666666664</v>
      </c>
      <c r="AB33" s="11">
        <f>[29]Outubro!$E$31</f>
        <v>76.541666666666671</v>
      </c>
      <c r="AC33" s="11">
        <f>[29]Outubro!$E$32</f>
        <v>72.083333333333329</v>
      </c>
      <c r="AD33" s="11" t="str">
        <f>[29]Outubro!$E$33</f>
        <v>*</v>
      </c>
      <c r="AE33" s="11" t="str">
        <f>[29]Outubro!$E$34</f>
        <v>*</v>
      </c>
      <c r="AF33" s="11" t="str">
        <f>[29]Outubro!$E$35</f>
        <v>*</v>
      </c>
      <c r="AG33" s="91">
        <f t="shared" si="1"/>
        <v>73.546130952380963</v>
      </c>
      <c r="AK33" t="s">
        <v>34</v>
      </c>
    </row>
    <row r="34" spans="1:38" hidden="1" x14ac:dyDescent="0.2">
      <c r="A34" s="58" t="s">
        <v>127</v>
      </c>
      <c r="B34" s="11" t="str">
        <f>[30]Outubro!$E$5</f>
        <v>*</v>
      </c>
      <c r="C34" s="11" t="str">
        <f>[30]Outubro!$E$6</f>
        <v>*</v>
      </c>
      <c r="D34" s="11" t="str">
        <f>[30]Outubro!$E$7</f>
        <v>*</v>
      </c>
      <c r="E34" s="11" t="str">
        <f>[30]Outubro!$E$8</f>
        <v>*</v>
      </c>
      <c r="F34" s="11" t="str">
        <f>[30]Outubro!$E$9</f>
        <v>*</v>
      </c>
      <c r="G34" s="11" t="str">
        <f>[30]Outubro!$E$10</f>
        <v>*</v>
      </c>
      <c r="H34" s="11" t="str">
        <f>[30]Outubro!$E$11</f>
        <v>*</v>
      </c>
      <c r="I34" s="11" t="str">
        <f>[30]Outubro!$E$12</f>
        <v>*</v>
      </c>
      <c r="J34" s="11" t="str">
        <f>[30]Outubro!$E$13</f>
        <v>*</v>
      </c>
      <c r="K34" s="11" t="str">
        <f>[30]Outubro!$E$14</f>
        <v>*</v>
      </c>
      <c r="L34" s="11" t="str">
        <f>[30]Outubro!$E$15</f>
        <v>*</v>
      </c>
      <c r="M34" s="11" t="str">
        <f>[30]Outubro!$E$16</f>
        <v>*</v>
      </c>
      <c r="N34" s="11" t="str">
        <f>[30]Outubro!$E$17</f>
        <v>*</v>
      </c>
      <c r="O34" s="11" t="str">
        <f>[30]Outubro!$E$18</f>
        <v>*</v>
      </c>
      <c r="P34" s="11" t="str">
        <f>[30]Outubro!$E$19</f>
        <v>*</v>
      </c>
      <c r="Q34" s="11" t="str">
        <f>[30]Outubro!$E$20</f>
        <v>*</v>
      </c>
      <c r="R34" s="11" t="str">
        <f>[30]Outubro!$E$21</f>
        <v>*</v>
      </c>
      <c r="S34" s="11" t="str">
        <f>[30]Outubro!$E$22</f>
        <v>*</v>
      </c>
      <c r="T34" s="11" t="str">
        <f>[30]Outubro!$E$23</f>
        <v>*</v>
      </c>
      <c r="U34" s="11" t="str">
        <f>[30]Outubro!$E$24</f>
        <v>*</v>
      </c>
      <c r="V34" s="11" t="str">
        <f>[30]Outubro!$E$25</f>
        <v>*</v>
      </c>
      <c r="W34" s="11" t="str">
        <f>[30]Outubro!$E$26</f>
        <v>*</v>
      </c>
      <c r="X34" s="11" t="str">
        <f>[30]Outubro!$E$27</f>
        <v>*</v>
      </c>
      <c r="Y34" s="11" t="str">
        <f>[30]Outubro!$E$28</f>
        <v>*</v>
      </c>
      <c r="Z34" s="11" t="str">
        <f>[30]Outubro!$E$29</f>
        <v>*</v>
      </c>
      <c r="AA34" s="11" t="str">
        <f>[30]Outubro!$E$30</f>
        <v>*</v>
      </c>
      <c r="AB34" s="11" t="str">
        <f>[30]Outubro!$E$31</f>
        <v>*</v>
      </c>
      <c r="AC34" s="11" t="str">
        <f>[30]Outubro!$E$32</f>
        <v>*</v>
      </c>
      <c r="AD34" s="11" t="str">
        <f>[30]Outubro!$E$33</f>
        <v>*</v>
      </c>
      <c r="AE34" s="11" t="str">
        <f>[30]Outubro!$E$34</f>
        <v>*</v>
      </c>
      <c r="AF34" s="11" t="str">
        <f>[30]Outubro!$E$35</f>
        <v>*</v>
      </c>
      <c r="AG34" s="91" t="e">
        <f t="shared" si="1"/>
        <v>#DIV/0!</v>
      </c>
      <c r="AK34" t="s">
        <v>34</v>
      </c>
    </row>
    <row r="35" spans="1:38" x14ac:dyDescent="0.2">
      <c r="A35" s="57" t="s">
        <v>14</v>
      </c>
      <c r="B35" s="11">
        <f>[31]Outubro!$E$5</f>
        <v>74.75</v>
      </c>
      <c r="C35" s="11">
        <f>[31]Outubro!$E$6</f>
        <v>60.739130434782609</v>
      </c>
      <c r="D35" s="11">
        <f>[31]Outubro!$E$7</f>
        <v>53.291666666666664</v>
      </c>
      <c r="E35" s="11">
        <f>[31]Outubro!$E$8</f>
        <v>64.75</v>
      </c>
      <c r="F35" s="11">
        <f>[31]Outubro!$E$9</f>
        <v>64.666666666666671</v>
      </c>
      <c r="G35" s="11">
        <f>[31]Outubro!$E$10</f>
        <v>66.565217391304344</v>
      </c>
      <c r="H35" s="11">
        <f>[31]Outubro!$E$11</f>
        <v>71.391304347826093</v>
      </c>
      <c r="I35" s="11">
        <f>[31]Outubro!$E$12</f>
        <v>65.875</v>
      </c>
      <c r="J35" s="11">
        <f>[31]Outubro!$E$13</f>
        <v>78.083333333333329</v>
      </c>
      <c r="K35" s="11">
        <f>[31]Outubro!$E$14</f>
        <v>78.833333333333329</v>
      </c>
      <c r="L35" s="11">
        <f>[31]Outubro!$E$15</f>
        <v>69.958333333333329</v>
      </c>
      <c r="M35" s="11">
        <f>[31]Outubro!$E$16</f>
        <v>86.391304347826093</v>
      </c>
      <c r="N35" s="11">
        <f>[31]Outubro!$E$17</f>
        <v>71.833333333333329</v>
      </c>
      <c r="O35" s="11">
        <f>[31]Outubro!$E$18</f>
        <v>60.375</v>
      </c>
      <c r="P35" s="11">
        <f>[31]Outubro!$E$19</f>
        <v>57.695652173913047</v>
      </c>
      <c r="Q35" s="11">
        <f>[31]Outubro!$E$20</f>
        <v>51.75</v>
      </c>
      <c r="R35" s="11">
        <f>[31]Outubro!$E$21</f>
        <v>47.583333333333336</v>
      </c>
      <c r="S35" s="11">
        <f>[31]Outubro!$E$22</f>
        <v>60.916666666666664</v>
      </c>
      <c r="T35" s="11">
        <f>[31]Outubro!$E$23</f>
        <v>62.708333333333336</v>
      </c>
      <c r="U35" s="11">
        <f>[31]Outubro!$E$24</f>
        <v>63.166666666666664</v>
      </c>
      <c r="V35" s="11">
        <f>[31]Outubro!$E$25</f>
        <v>76.25</v>
      </c>
      <c r="W35" s="11">
        <f>[31]Outubro!$E$26</f>
        <v>70.958333333333329</v>
      </c>
      <c r="X35" s="11">
        <f>[31]Outubro!$E$27</f>
        <v>58.708333333333336</v>
      </c>
      <c r="Y35" s="11">
        <f>[31]Outubro!$E$28</f>
        <v>60.458333333333336</v>
      </c>
      <c r="Z35" s="11">
        <f>[31]Outubro!$E$29</f>
        <v>49.125</v>
      </c>
      <c r="AA35" s="11">
        <f>[31]Outubro!$E$30</f>
        <v>47.833333333333336</v>
      </c>
      <c r="AB35" s="11">
        <f>[31]Outubro!$E$31</f>
        <v>68.541666666666671</v>
      </c>
      <c r="AC35" s="11">
        <f>[31]Outubro!$E$32</f>
        <v>65.875</v>
      </c>
      <c r="AD35" s="11">
        <f>[31]Outubro!$E$33</f>
        <v>58.833333333333336</v>
      </c>
      <c r="AE35" s="11">
        <f>[31]Outubro!$E$34</f>
        <v>62.875</v>
      </c>
      <c r="AF35" s="11">
        <f>[31]Outubro!$E$35</f>
        <v>73.208333333333329</v>
      </c>
      <c r="AG35" s="91">
        <f t="shared" si="1"/>
        <v>64.644869097709204</v>
      </c>
      <c r="AI35" t="s">
        <v>34</v>
      </c>
      <c r="AK35" t="s">
        <v>34</v>
      </c>
    </row>
    <row r="36" spans="1:38" hidden="1" x14ac:dyDescent="0.2">
      <c r="A36" s="58" t="s">
        <v>156</v>
      </c>
      <c r="B36" s="11" t="str">
        <f>[32]Outubro!$E$5</f>
        <v>*</v>
      </c>
      <c r="C36" s="11" t="str">
        <f>[32]Outubro!$E$6</f>
        <v>*</v>
      </c>
      <c r="D36" s="11" t="str">
        <f>[32]Outubro!$E$7</f>
        <v>*</v>
      </c>
      <c r="E36" s="11" t="str">
        <f>[32]Outubro!$E$8</f>
        <v>*</v>
      </c>
      <c r="F36" s="11" t="str">
        <f>[32]Outubro!$E$9</f>
        <v>*</v>
      </c>
      <c r="G36" s="11" t="str">
        <f>[32]Outubro!$E$10</f>
        <v>*</v>
      </c>
      <c r="H36" s="11" t="str">
        <f>[32]Outubro!$E$11</f>
        <v>*</v>
      </c>
      <c r="I36" s="11" t="str">
        <f>[32]Outubro!$E$12</f>
        <v>*</v>
      </c>
      <c r="J36" s="11" t="str">
        <f>[32]Outubro!$E$13</f>
        <v>*</v>
      </c>
      <c r="K36" s="11" t="str">
        <f>[32]Outubro!$E$14</f>
        <v>*</v>
      </c>
      <c r="L36" s="11" t="str">
        <f>[32]Outubro!$E$15</f>
        <v>*</v>
      </c>
      <c r="M36" s="11" t="str">
        <f>[32]Outubro!$E$16</f>
        <v>*</v>
      </c>
      <c r="N36" s="11" t="str">
        <f>[32]Outubro!$E$17</f>
        <v>*</v>
      </c>
      <c r="O36" s="11" t="str">
        <f>[32]Outubro!$E$18</f>
        <v>*</v>
      </c>
      <c r="P36" s="11" t="str">
        <f>[32]Outubro!$E$19</f>
        <v>*</v>
      </c>
      <c r="Q36" s="11" t="str">
        <f>[32]Outubro!$E$20</f>
        <v>*</v>
      </c>
      <c r="R36" s="11" t="str">
        <f>[32]Outubro!$E$21</f>
        <v>*</v>
      </c>
      <c r="S36" s="11" t="str">
        <f>[32]Outubro!$E$22</f>
        <v>*</v>
      </c>
      <c r="T36" s="11" t="str">
        <f>[32]Outubro!$E$23</f>
        <v>*</v>
      </c>
      <c r="U36" s="11" t="str">
        <f>[32]Outubro!$E$24</f>
        <v>*</v>
      </c>
      <c r="V36" s="11" t="str">
        <f>[32]Outubro!$E$25</f>
        <v>*</v>
      </c>
      <c r="W36" s="11" t="str">
        <f>[32]Outubro!$E$26</f>
        <v>*</v>
      </c>
      <c r="X36" s="11" t="str">
        <f>[32]Outubro!$E$27</f>
        <v>*</v>
      </c>
      <c r="Y36" s="11" t="str">
        <f>[32]Outubro!$E$28</f>
        <v>*</v>
      </c>
      <c r="Z36" s="11" t="str">
        <f>[32]Outubro!$E$29</f>
        <v>*</v>
      </c>
      <c r="AA36" s="11" t="str">
        <f>[32]Outubro!$E$30</f>
        <v>*</v>
      </c>
      <c r="AB36" s="11" t="str">
        <f>[32]Outubro!$E$31</f>
        <v>*</v>
      </c>
      <c r="AC36" s="11" t="str">
        <f>[32]Outubro!$E$32</f>
        <v>*</v>
      </c>
      <c r="AD36" s="11" t="str">
        <f>[32]Outubro!$E$33</f>
        <v>*</v>
      </c>
      <c r="AE36" s="11" t="str">
        <f>[32]Outubro!$E$34</f>
        <v>*</v>
      </c>
      <c r="AF36" s="11" t="str">
        <f>[32]Outubro!$E$35</f>
        <v>*</v>
      </c>
      <c r="AG36" s="91" t="e">
        <f t="shared" si="1"/>
        <v>#DIV/0!</v>
      </c>
      <c r="AI36" t="s">
        <v>34</v>
      </c>
      <c r="AJ36" t="s">
        <v>34</v>
      </c>
    </row>
    <row r="37" spans="1:38" x14ac:dyDescent="0.2">
      <c r="A37" s="57" t="s">
        <v>15</v>
      </c>
      <c r="B37" s="11" t="str">
        <f>[33]Outubro!$E$5</f>
        <v>*</v>
      </c>
      <c r="C37" s="11" t="str">
        <f>[33]Outubro!$E$6</f>
        <v>*</v>
      </c>
      <c r="D37" s="11" t="str">
        <f>[33]Outubro!$E$7</f>
        <v>*</v>
      </c>
      <c r="E37" s="11" t="str">
        <f>[33]Outubro!$E$8</f>
        <v>*</v>
      </c>
      <c r="F37" s="11" t="str">
        <f>[33]Outubro!$E$9</f>
        <v>*</v>
      </c>
      <c r="G37" s="11" t="str">
        <f>[33]Outubro!$E$10</f>
        <v>*</v>
      </c>
      <c r="H37" s="11" t="str">
        <f>[33]Outubro!$E$11</f>
        <v>*</v>
      </c>
      <c r="I37" s="11" t="str">
        <f>[33]Outubro!$E$12</f>
        <v>*</v>
      </c>
      <c r="J37" s="11" t="str">
        <f>[33]Outubro!$E$13</f>
        <v>*</v>
      </c>
      <c r="K37" s="11" t="str">
        <f>[33]Outubro!$E$14</f>
        <v>*</v>
      </c>
      <c r="L37" s="11" t="str">
        <f>[33]Outubro!$E$15</f>
        <v>*</v>
      </c>
      <c r="M37" s="11" t="str">
        <f>[33]Outubro!$E$16</f>
        <v>*</v>
      </c>
      <c r="N37" s="11" t="str">
        <f>[33]Outubro!$E$17</f>
        <v>*</v>
      </c>
      <c r="O37" s="11" t="str">
        <f>[33]Outubro!$E$18</f>
        <v>*</v>
      </c>
      <c r="P37" s="11" t="str">
        <f>[33]Outubro!$E$19</f>
        <v>*</v>
      </c>
      <c r="Q37" s="11" t="str">
        <f>[33]Outubro!$E$20</f>
        <v>*</v>
      </c>
      <c r="R37" s="11" t="str">
        <f>[33]Outubro!$E$21</f>
        <v>*</v>
      </c>
      <c r="S37" s="11" t="str">
        <f>[33]Outubro!$E$22</f>
        <v>*</v>
      </c>
      <c r="T37" s="11" t="str">
        <f>[33]Outubro!$E$23</f>
        <v>*</v>
      </c>
      <c r="U37" s="11">
        <f>[33]Outubro!$E$24</f>
        <v>81.375</v>
      </c>
      <c r="V37" s="11">
        <f>[33]Outubro!$E$25</f>
        <v>76.875</v>
      </c>
      <c r="W37" s="11">
        <f>[33]Outubro!$E$26</f>
        <v>61.416666666666664</v>
      </c>
      <c r="X37" s="11">
        <f>[33]Outubro!$E$27</f>
        <v>56.041666666666664</v>
      </c>
      <c r="Y37" s="11">
        <f>[33]Outubro!$E$28</f>
        <v>46.041666666666664</v>
      </c>
      <c r="Z37" s="11">
        <f>[33]Outubro!$E$29</f>
        <v>39.833333333333336</v>
      </c>
      <c r="AA37" s="11">
        <f>[33]Outubro!$E$30</f>
        <v>44.208333333333336</v>
      </c>
      <c r="AB37" s="11">
        <f>[33]Outubro!$E$31</f>
        <v>69.458333333333329</v>
      </c>
      <c r="AC37" s="11">
        <f>[33]Outubro!$E$32</f>
        <v>65.666666666666671</v>
      </c>
      <c r="AD37" s="11">
        <f>[33]Outubro!$E$33</f>
        <v>69.916666666666671</v>
      </c>
      <c r="AE37" s="11">
        <f>[33]Outubro!$E$34</f>
        <v>70.166666666666671</v>
      </c>
      <c r="AF37" s="11">
        <f>[33]Outubro!$E$35</f>
        <v>86.833333333333329</v>
      </c>
      <c r="AG37" s="91">
        <f t="shared" si="1"/>
        <v>63.986111111111107</v>
      </c>
      <c r="AH37" s="12" t="s">
        <v>34</v>
      </c>
      <c r="AI37" t="s">
        <v>34</v>
      </c>
      <c r="AK37" t="s">
        <v>34</v>
      </c>
    </row>
    <row r="38" spans="1:38" x14ac:dyDescent="0.2">
      <c r="A38" s="57" t="s">
        <v>16</v>
      </c>
      <c r="B38" s="11" t="str">
        <f>[34]Outubro!$E$5</f>
        <v>*</v>
      </c>
      <c r="C38" s="11" t="str">
        <f>[34]Outubro!$E$6</f>
        <v>*</v>
      </c>
      <c r="D38" s="11" t="str">
        <f>[34]Outubro!$E$7</f>
        <v>*</v>
      </c>
      <c r="E38" s="11" t="str">
        <f>[34]Outubro!$E$8</f>
        <v>*</v>
      </c>
      <c r="F38" s="11" t="str">
        <f>[34]Outubro!$E$9</f>
        <v>*</v>
      </c>
      <c r="G38" s="11" t="str">
        <f>[34]Outubro!$E$10</f>
        <v>*</v>
      </c>
      <c r="H38" s="11" t="str">
        <f>[34]Outubro!$E$11</f>
        <v>*</v>
      </c>
      <c r="I38" s="11" t="str">
        <f>[34]Outubro!$E$12</f>
        <v>*</v>
      </c>
      <c r="J38" s="11" t="str">
        <f>[34]Outubro!$E$13</f>
        <v>*</v>
      </c>
      <c r="K38" s="11" t="str">
        <f>[34]Outubro!$E$14</f>
        <v>*</v>
      </c>
      <c r="L38" s="11" t="str">
        <f>[34]Outubro!$E$15</f>
        <v>*</v>
      </c>
      <c r="M38" s="11" t="str">
        <f>[34]Outubro!$E$16</f>
        <v>*</v>
      </c>
      <c r="N38" s="11" t="str">
        <f>[34]Outubro!$E$17</f>
        <v>*</v>
      </c>
      <c r="O38" s="11" t="str">
        <f>[34]Outubro!$E$18</f>
        <v>*</v>
      </c>
      <c r="P38" s="11" t="str">
        <f>[34]Outubro!$E$19</f>
        <v>*</v>
      </c>
      <c r="Q38" s="11">
        <f>[34]Outubro!$E$20</f>
        <v>67.333333333333329</v>
      </c>
      <c r="R38" s="11">
        <f>[34]Outubro!$E$21</f>
        <v>70.75</v>
      </c>
      <c r="S38" s="11">
        <f>[34]Outubro!$E$22</f>
        <v>87.958333333333329</v>
      </c>
      <c r="T38" s="11">
        <f>[34]Outubro!$E$23</f>
        <v>75.958333333333329</v>
      </c>
      <c r="U38" s="11">
        <f>[34]Outubro!$E$24</f>
        <v>75.916666666666671</v>
      </c>
      <c r="V38" s="11">
        <f>[34]Outubro!$E$25</f>
        <v>70.583333333333329</v>
      </c>
      <c r="W38" s="11">
        <f>[34]Outubro!$E$26</f>
        <v>61.708333333333336</v>
      </c>
      <c r="X38" s="11">
        <f>[34]Outubro!$E$27</f>
        <v>61.041666666666664</v>
      </c>
      <c r="Y38" s="11">
        <f>[34]Outubro!$E$28</f>
        <v>54.958333333333336</v>
      </c>
      <c r="Z38" s="11">
        <f>[34]Outubro!$E$29</f>
        <v>50.75</v>
      </c>
      <c r="AA38" s="11">
        <f>[34]Outubro!$E$30</f>
        <v>47.333333333333336</v>
      </c>
      <c r="AB38" s="11">
        <f>[34]Outubro!$E$31</f>
        <v>73.875</v>
      </c>
      <c r="AC38" s="11" t="str">
        <f>[34]Outubro!$E$32</f>
        <v>*</v>
      </c>
      <c r="AD38" s="11" t="str">
        <f>[34]Outubro!$E$33</f>
        <v>*</v>
      </c>
      <c r="AE38" s="11" t="str">
        <f>[34]Outubro!$E$34</f>
        <v>*</v>
      </c>
      <c r="AF38" s="11" t="str">
        <f>[34]Outubro!$E$35</f>
        <v>*</v>
      </c>
      <c r="AG38" s="91">
        <f t="shared" si="1"/>
        <v>66.513888888888886</v>
      </c>
      <c r="AJ38" t="s">
        <v>34</v>
      </c>
      <c r="AK38" t="s">
        <v>34</v>
      </c>
    </row>
    <row r="39" spans="1:38" x14ac:dyDescent="0.2">
      <c r="A39" s="57" t="s">
        <v>157</v>
      </c>
      <c r="B39" s="11">
        <f>[35]Outubro!$E$5</f>
        <v>80.291666666666671</v>
      </c>
      <c r="C39" s="11">
        <f>[35]Outubro!$E$6</f>
        <v>69.166666666666671</v>
      </c>
      <c r="D39" s="11">
        <f>[35]Outubro!$E$7</f>
        <v>59.666666666666664</v>
      </c>
      <c r="E39" s="11">
        <f>[35]Outubro!$E$8</f>
        <v>59.208333333333336</v>
      </c>
      <c r="F39" s="11">
        <f>[35]Outubro!$E$9</f>
        <v>65.083333333333329</v>
      </c>
      <c r="G39" s="11">
        <f>[35]Outubro!$E$10</f>
        <v>69.5</v>
      </c>
      <c r="H39" s="11">
        <f>[35]Outubro!$E$11</f>
        <v>76.666666666666671</v>
      </c>
      <c r="I39" s="11">
        <f>[35]Outubro!$E$12</f>
        <v>65.916666666666671</v>
      </c>
      <c r="J39" s="11">
        <f>[35]Outubro!$E$13</f>
        <v>76.041666666666671</v>
      </c>
      <c r="K39" s="11">
        <f>[35]Outubro!$E$14</f>
        <v>82.291666666666671</v>
      </c>
      <c r="L39" s="11">
        <f>[35]Outubro!$E$15</f>
        <v>84.083333333333329</v>
      </c>
      <c r="M39" s="11">
        <f>[35]Outubro!$E$16</f>
        <v>87.208333333333329</v>
      </c>
      <c r="N39" s="11">
        <f>[35]Outubro!$E$17</f>
        <v>86.208333333333329</v>
      </c>
      <c r="O39" s="11">
        <f>[35]Outubro!$E$18</f>
        <v>81.333333333333329</v>
      </c>
      <c r="P39" s="11">
        <f>[35]Outubro!$E$19</f>
        <v>76.166666666666671</v>
      </c>
      <c r="Q39" s="11">
        <f>[35]Outubro!$E$20</f>
        <v>69.583333333333329</v>
      </c>
      <c r="R39" s="11">
        <f>[35]Outubro!$E$21</f>
        <v>62.375</v>
      </c>
      <c r="S39" s="11">
        <f>[35]Outubro!$E$22</f>
        <v>92.625</v>
      </c>
      <c r="T39" s="11">
        <f>[35]Outubro!$E$23</f>
        <v>81.416666666666671</v>
      </c>
      <c r="U39" s="11">
        <f>[35]Outubro!$E$24</f>
        <v>80.125</v>
      </c>
      <c r="V39" s="11">
        <f>[35]Outubro!$E$25</f>
        <v>78.458333333333329</v>
      </c>
      <c r="W39" s="11">
        <f>[35]Outubro!$E$26</f>
        <v>67.75</v>
      </c>
      <c r="X39" s="11">
        <f>[35]Outubro!$E$27</f>
        <v>62.5</v>
      </c>
      <c r="Y39" s="11">
        <f>[35]Outubro!$E$28</f>
        <v>60.541666666666664</v>
      </c>
      <c r="Z39" s="11">
        <f>[35]Outubro!$E$29</f>
        <v>56</v>
      </c>
      <c r="AA39" s="11">
        <f>[35]Outubro!$E$30</f>
        <v>45.833333333333336</v>
      </c>
      <c r="AB39" s="11">
        <f>[35]Outubro!$E$31</f>
        <v>80.375</v>
      </c>
      <c r="AC39" s="11">
        <f>[35]Outubro!$E$32</f>
        <v>79</v>
      </c>
      <c r="AD39" s="11">
        <f>[35]Outubro!$E$33</f>
        <v>72.666666666666671</v>
      </c>
      <c r="AE39" s="11">
        <f>[35]Outubro!$E$34</f>
        <v>72.583333333333329</v>
      </c>
      <c r="AF39" s="11">
        <f>[35]Outubro!$E$35</f>
        <v>81.125</v>
      </c>
      <c r="AG39" s="91">
        <f t="shared" si="1"/>
        <v>72.961021505376351</v>
      </c>
      <c r="AI39" t="s">
        <v>34</v>
      </c>
      <c r="AJ39" t="s">
        <v>34</v>
      </c>
    </row>
    <row r="40" spans="1:38" x14ac:dyDescent="0.2">
      <c r="A40" s="57" t="s">
        <v>17</v>
      </c>
      <c r="B40" s="11">
        <f>[36]Outubro!$E$5</f>
        <v>80.75</v>
      </c>
      <c r="C40" s="11">
        <f>[36]Outubro!$E$6</f>
        <v>75.041666666666671</v>
      </c>
      <c r="D40" s="11">
        <f>[36]Outubro!$E$7</f>
        <v>62.375</v>
      </c>
      <c r="E40" s="11">
        <f>[36]Outubro!$E$8</f>
        <v>61.041666666666664</v>
      </c>
      <c r="F40" s="11">
        <f>[36]Outubro!$E$9</f>
        <v>74.416666666666671</v>
      </c>
      <c r="G40" s="11">
        <f>[36]Outubro!$E$10</f>
        <v>81</v>
      </c>
      <c r="H40" s="11">
        <f>[36]Outubro!$E$11</f>
        <v>78.333333333333329</v>
      </c>
      <c r="I40" s="11">
        <f>[36]Outubro!$E$12</f>
        <v>68.541666666666671</v>
      </c>
      <c r="J40" s="11">
        <f>[36]Outubro!$E$13</f>
        <v>78.875</v>
      </c>
      <c r="K40" s="11">
        <f>[36]Outubro!$E$14</f>
        <v>81.708333333333329</v>
      </c>
      <c r="L40" s="11">
        <f>[36]Outubro!$E$15</f>
        <v>92.375</v>
      </c>
      <c r="M40" s="11">
        <f>[36]Outubro!$E$16</f>
        <v>91.875</v>
      </c>
      <c r="N40" s="11">
        <f>[36]Outubro!$E$17</f>
        <v>89</v>
      </c>
      <c r="O40" s="11">
        <f>[36]Outubro!$E$18</f>
        <v>81.75</v>
      </c>
      <c r="P40" s="11">
        <f>[36]Outubro!$E$19</f>
        <v>82.5</v>
      </c>
      <c r="Q40" s="11">
        <f>[36]Outubro!$E$20</f>
        <v>77.458333333333329</v>
      </c>
      <c r="R40" s="11">
        <f>[36]Outubro!$E$21</f>
        <v>75.708333333333329</v>
      </c>
      <c r="S40" s="11">
        <f>[36]Outubro!$E$22</f>
        <v>90</v>
      </c>
      <c r="T40" s="11">
        <f>[36]Outubro!$E$23</f>
        <v>80.416666666666671</v>
      </c>
      <c r="U40" s="11">
        <f>[36]Outubro!$E$24</f>
        <v>72.625</v>
      </c>
      <c r="V40" s="11">
        <f>[36]Outubro!$E$25</f>
        <v>77.708333333333329</v>
      </c>
      <c r="W40" s="11">
        <f>[36]Outubro!$E$26</f>
        <v>70</v>
      </c>
      <c r="X40" s="11">
        <f>[36]Outubro!$E$27</f>
        <v>64.875</v>
      </c>
      <c r="Y40" s="11">
        <f>[36]Outubro!$E$28</f>
        <v>61.833333333333336</v>
      </c>
      <c r="Z40" s="11">
        <f>[36]Outubro!$E$29</f>
        <v>54.5</v>
      </c>
      <c r="AA40" s="11">
        <f>[36]Outubro!$E$30</f>
        <v>45.583333333333336</v>
      </c>
      <c r="AB40" s="11">
        <f>[36]Outubro!$E$31</f>
        <v>73.166666666666671</v>
      </c>
      <c r="AC40" s="11">
        <f>[36]Outubro!$E$32</f>
        <v>70.958333333333329</v>
      </c>
      <c r="AD40" s="11">
        <f>[36]Outubro!$E$33</f>
        <v>71.375</v>
      </c>
      <c r="AE40" s="11">
        <f>[36]Outubro!$E$34</f>
        <v>68.958333333333329</v>
      </c>
      <c r="AF40" s="11">
        <f>[36]Outubro!$E$35</f>
        <v>81.333333333333329</v>
      </c>
      <c r="AG40" s="91">
        <f t="shared" si="1"/>
        <v>74.712365591397855</v>
      </c>
      <c r="AJ40" t="s">
        <v>34</v>
      </c>
      <c r="AK40" t="s">
        <v>34</v>
      </c>
    </row>
    <row r="41" spans="1:38" hidden="1" x14ac:dyDescent="0.2">
      <c r="A41" s="58" t="s">
        <v>140</v>
      </c>
      <c r="B41" s="11" t="str">
        <f>[37]Outubro!$E$5</f>
        <v>*</v>
      </c>
      <c r="C41" s="11" t="str">
        <f>[37]Outubro!$E$6</f>
        <v>*</v>
      </c>
      <c r="D41" s="11" t="str">
        <f>[37]Outubro!$E$7</f>
        <v>*</v>
      </c>
      <c r="E41" s="11" t="str">
        <f>[37]Outubro!$E$8</f>
        <v>*</v>
      </c>
      <c r="F41" s="11" t="str">
        <f>[37]Outubro!$E$9</f>
        <v>*</v>
      </c>
      <c r="G41" s="11" t="str">
        <f>[37]Outubro!$E$10</f>
        <v>*</v>
      </c>
      <c r="H41" s="11" t="str">
        <f>[37]Outubro!$E$11</f>
        <v>*</v>
      </c>
      <c r="I41" s="11" t="str">
        <f>[37]Outubro!$E$12</f>
        <v>*</v>
      </c>
      <c r="J41" s="11" t="str">
        <f>[37]Outubro!$E$13</f>
        <v>*</v>
      </c>
      <c r="K41" s="11" t="str">
        <f>[37]Outubro!$E$14</f>
        <v>*</v>
      </c>
      <c r="L41" s="11" t="str">
        <f>[37]Outubro!$E$15</f>
        <v>*</v>
      </c>
      <c r="M41" s="11" t="str">
        <f>[37]Outubro!$E$16</f>
        <v>*</v>
      </c>
      <c r="N41" s="11" t="str">
        <f>[37]Outubro!$E$17</f>
        <v>*</v>
      </c>
      <c r="O41" s="11" t="str">
        <f>[37]Outubro!$E$18</f>
        <v>*</v>
      </c>
      <c r="P41" s="11" t="str">
        <f>[37]Outubro!$E$19</f>
        <v>*</v>
      </c>
      <c r="Q41" s="11" t="str">
        <f>[37]Outubro!$E$20</f>
        <v>*</v>
      </c>
      <c r="R41" s="11" t="str">
        <f>[37]Outubro!$E$21</f>
        <v>*</v>
      </c>
      <c r="S41" s="11" t="str">
        <f>[37]Outubro!$E$22</f>
        <v>*</v>
      </c>
      <c r="T41" s="11" t="str">
        <f>[37]Outubro!$E$23</f>
        <v>*</v>
      </c>
      <c r="U41" s="11" t="str">
        <f>[37]Outubro!$E$24</f>
        <v>*</v>
      </c>
      <c r="V41" s="11" t="str">
        <f>[37]Outubro!$E$25</f>
        <v>*</v>
      </c>
      <c r="W41" s="11" t="str">
        <f>[37]Outubro!$E$26</f>
        <v>*</v>
      </c>
      <c r="X41" s="11" t="str">
        <f>[37]Outubro!$E$27</f>
        <v>*</v>
      </c>
      <c r="Y41" s="11" t="str">
        <f>[37]Outubro!$E$28</f>
        <v>*</v>
      </c>
      <c r="Z41" s="11" t="str">
        <f>[37]Outubro!$E$29</f>
        <v>*</v>
      </c>
      <c r="AA41" s="11" t="str">
        <f>[37]Outubro!$E$30</f>
        <v>*</v>
      </c>
      <c r="AB41" s="11" t="str">
        <f>[37]Outubro!$E$31</f>
        <v>*</v>
      </c>
      <c r="AC41" s="11" t="str">
        <f>[37]Outubro!$E$32</f>
        <v>*</v>
      </c>
      <c r="AD41" s="11" t="str">
        <f>[37]Outubro!$E$33</f>
        <v>*</v>
      </c>
      <c r="AE41" s="11" t="str">
        <f>[37]Outubro!$E$34</f>
        <v>*</v>
      </c>
      <c r="AF41" s="11" t="str">
        <f>[37]Outubro!$E$35</f>
        <v>*</v>
      </c>
      <c r="AG41" s="91" t="e">
        <f t="shared" si="1"/>
        <v>#DIV/0!</v>
      </c>
      <c r="AK41" t="s">
        <v>34</v>
      </c>
    </row>
    <row r="42" spans="1:38" x14ac:dyDescent="0.2">
      <c r="A42" s="57" t="s">
        <v>18</v>
      </c>
      <c r="B42" s="11">
        <f>[38]Outubro!$E$5</f>
        <v>73.875</v>
      </c>
      <c r="C42" s="11">
        <f>[38]Outubro!$E$6</f>
        <v>65.25</v>
      </c>
      <c r="D42" s="11">
        <f>[38]Outubro!$E$7</f>
        <v>67.291666666666671</v>
      </c>
      <c r="E42" s="11">
        <f>[38]Outubro!$E$8</f>
        <v>55.291666666666664</v>
      </c>
      <c r="F42" s="11">
        <f>[38]Outubro!$E$9</f>
        <v>61.125</v>
      </c>
      <c r="G42" s="11">
        <f>[38]Outubro!$E$10</f>
        <v>70.125</v>
      </c>
      <c r="H42" s="11">
        <f>[38]Outubro!$E$11</f>
        <v>76.166666666666671</v>
      </c>
      <c r="I42" s="11">
        <f>[38]Outubro!$E$12</f>
        <v>61.375</v>
      </c>
      <c r="J42" s="11">
        <f>[38]Outubro!$E$13</f>
        <v>78.583333333333329</v>
      </c>
      <c r="K42" s="11">
        <f>[38]Outubro!$E$14</f>
        <v>80.375</v>
      </c>
      <c r="L42" s="11">
        <f>[38]Outubro!$E$15</f>
        <v>84.583333333333329</v>
      </c>
      <c r="M42" s="11">
        <f>[38]Outubro!$E$16</f>
        <v>89.375</v>
      </c>
      <c r="N42" s="11">
        <f>[38]Outubro!$E$17</f>
        <v>77.916666666666671</v>
      </c>
      <c r="O42" s="11">
        <f>[38]Outubro!$E$18</f>
        <v>68.791666666666671</v>
      </c>
      <c r="P42" s="11">
        <f>[38]Outubro!$E$19</f>
        <v>67.25</v>
      </c>
      <c r="Q42" s="11">
        <f>[38]Outubro!$E$20</f>
        <v>66.208333333333329</v>
      </c>
      <c r="R42" s="11">
        <f>[38]Outubro!$E$21</f>
        <v>60</v>
      </c>
      <c r="S42" s="11">
        <f>[38]Outubro!$E$22</f>
        <v>79.375</v>
      </c>
      <c r="T42" s="11">
        <f>[38]Outubro!$E$23</f>
        <v>71.875</v>
      </c>
      <c r="U42" s="11">
        <f>[38]Outubro!$E$24</f>
        <v>68.833333333333329</v>
      </c>
      <c r="V42" s="11">
        <f>[38]Outubro!$E$25</f>
        <v>87.36363636363636</v>
      </c>
      <c r="W42" s="11">
        <f>[38]Outubro!$E$26</f>
        <v>75.916666666666671</v>
      </c>
      <c r="X42" s="11">
        <f>[38]Outubro!$E$27</f>
        <v>60.375</v>
      </c>
      <c r="Y42" s="11">
        <f>[38]Outubro!$E$28</f>
        <v>55.208333333333336</v>
      </c>
      <c r="Z42" s="11">
        <f>[38]Outubro!$E$29</f>
        <v>47.875</v>
      </c>
      <c r="AA42" s="11">
        <f>[38]Outubro!$E$30</f>
        <v>49.166666666666664</v>
      </c>
      <c r="AB42" s="11">
        <f>[38]Outubro!$E$31</f>
        <v>75.583333333333329</v>
      </c>
      <c r="AC42" s="11">
        <f>[38]Outubro!$E$32</f>
        <v>74.625</v>
      </c>
      <c r="AD42" s="11">
        <f>[38]Outubro!$E$33</f>
        <v>68.166666666666671</v>
      </c>
      <c r="AE42" s="11">
        <f>[38]Outubro!$E$34</f>
        <v>68.541666666666671</v>
      </c>
      <c r="AF42" s="11">
        <f>[38]Outubro!$E$35</f>
        <v>75.708333333333329</v>
      </c>
      <c r="AG42" s="91">
        <f t="shared" si="1"/>
        <v>69.748289345063526</v>
      </c>
      <c r="AI42" s="12" t="s">
        <v>34</v>
      </c>
      <c r="AK42" t="s">
        <v>34</v>
      </c>
    </row>
    <row r="43" spans="1:38" x14ac:dyDescent="0.2">
      <c r="A43" s="57" t="s">
        <v>19</v>
      </c>
      <c r="B43" s="11" t="str">
        <f>[39]Outubro!$E$5</f>
        <v>*</v>
      </c>
      <c r="C43" s="11" t="str">
        <f>[39]Outubro!$E$6</f>
        <v>*</v>
      </c>
      <c r="D43" s="11" t="str">
        <f>[39]Outubro!$E$7</f>
        <v>*</v>
      </c>
      <c r="E43" s="11" t="str">
        <f>[39]Outubro!$E$8</f>
        <v>*</v>
      </c>
      <c r="F43" s="11" t="str">
        <f>[39]Outubro!$E$9</f>
        <v>*</v>
      </c>
      <c r="G43" s="11" t="str">
        <f>[39]Outubro!$E$10</f>
        <v>*</v>
      </c>
      <c r="H43" s="11" t="str">
        <f>[39]Outubro!$E$11</f>
        <v>*</v>
      </c>
      <c r="I43" s="11" t="str">
        <f>[39]Outubro!$E$12</f>
        <v>*</v>
      </c>
      <c r="J43" s="11" t="str">
        <f>[39]Outubro!$E$13</f>
        <v>*</v>
      </c>
      <c r="K43" s="11" t="str">
        <f>[39]Outubro!$E$14</f>
        <v>*</v>
      </c>
      <c r="L43" s="11" t="str">
        <f>[39]Outubro!$E$15</f>
        <v>*</v>
      </c>
      <c r="M43" s="11" t="str">
        <f>[39]Outubro!$E$16</f>
        <v>*</v>
      </c>
      <c r="N43" s="11" t="str">
        <f>[39]Outubro!$E$17</f>
        <v>*</v>
      </c>
      <c r="O43" s="11" t="str">
        <f>[39]Outubro!$E$18</f>
        <v>*</v>
      </c>
      <c r="P43" s="11" t="str">
        <f>[39]Outubro!$E$19</f>
        <v>*</v>
      </c>
      <c r="Q43" s="11" t="str">
        <f>[39]Outubro!$E$20</f>
        <v>*</v>
      </c>
      <c r="R43" s="11" t="str">
        <f>[39]Outubro!$E$21</f>
        <v>*</v>
      </c>
      <c r="S43" s="11" t="str">
        <f>[39]Outubro!$E$22</f>
        <v>*</v>
      </c>
      <c r="T43" s="11" t="str">
        <f>[39]Outubro!$E$23</f>
        <v>*</v>
      </c>
      <c r="U43" s="11" t="str">
        <f>[39]Outubro!$E$24</f>
        <v>*</v>
      </c>
      <c r="V43" s="11" t="str">
        <f>[39]Outubro!$E$25</f>
        <v>*</v>
      </c>
      <c r="W43" s="11" t="str">
        <f>[39]Outubro!$E$26</f>
        <v>*</v>
      </c>
      <c r="X43" s="11">
        <f>[39]Outubro!$E$27</f>
        <v>61.916666666666664</v>
      </c>
      <c r="Y43" s="11">
        <f>[39]Outubro!$E$28</f>
        <v>47.416666666666664</v>
      </c>
      <c r="Z43" s="11">
        <f>[39]Outubro!$E$29</f>
        <v>41.166666666666664</v>
      </c>
      <c r="AA43" s="11">
        <f>[39]Outubro!$E$30</f>
        <v>47.583333333333336</v>
      </c>
      <c r="AB43" s="11">
        <f>[39]Outubro!$E$31</f>
        <v>66.333333333333329</v>
      </c>
      <c r="AC43" s="11">
        <f>[39]Outubro!$E$32</f>
        <v>70.458333333333329</v>
      </c>
      <c r="AD43" s="11">
        <f>[39]Outubro!$E$33</f>
        <v>80.875</v>
      </c>
      <c r="AE43" s="11">
        <f>[39]Outubro!$E$34</f>
        <v>84.833333333333329</v>
      </c>
      <c r="AF43" s="11">
        <f>[39]Outubro!$E$35</f>
        <v>95.083333333333329</v>
      </c>
      <c r="AG43" s="91">
        <f t="shared" si="1"/>
        <v>66.185185185185176</v>
      </c>
      <c r="AH43" s="12" t="s">
        <v>34</v>
      </c>
      <c r="AJ43" t="s">
        <v>34</v>
      </c>
      <c r="AK43" t="s">
        <v>34</v>
      </c>
      <c r="AL43" t="s">
        <v>34</v>
      </c>
    </row>
    <row r="44" spans="1:38" x14ac:dyDescent="0.2">
      <c r="A44" s="57" t="s">
        <v>23</v>
      </c>
      <c r="B44" s="11">
        <f>[40]Outubro!$E$5</f>
        <v>74.25</v>
      </c>
      <c r="C44" s="11">
        <f>[40]Outubro!$E$6</f>
        <v>68.708333333333329</v>
      </c>
      <c r="D44" s="11">
        <f>[40]Outubro!$E$7</f>
        <v>59.791666666666664</v>
      </c>
      <c r="E44" s="11">
        <f>[40]Outubro!$E$8</f>
        <v>50.166666666666664</v>
      </c>
      <c r="F44" s="11">
        <f>[40]Outubro!$E$9</f>
        <v>60.625</v>
      </c>
      <c r="G44" s="11">
        <f>[40]Outubro!$E$10</f>
        <v>67.875</v>
      </c>
      <c r="H44" s="11">
        <f>[40]Outubro!$E$11</f>
        <v>74.625</v>
      </c>
      <c r="I44" s="11">
        <f>[40]Outubro!$E$12</f>
        <v>61.208333333333336</v>
      </c>
      <c r="J44" s="11">
        <f>[40]Outubro!$E$13</f>
        <v>66.541666666666671</v>
      </c>
      <c r="K44" s="11">
        <f>[40]Outubro!$E$14</f>
        <v>80.833333333333329</v>
      </c>
      <c r="L44" s="11">
        <f>[40]Outubro!$E$15</f>
        <v>82.541666666666671</v>
      </c>
      <c r="M44" s="11">
        <f>[40]Outubro!$E$16</f>
        <v>87.625</v>
      </c>
      <c r="N44" s="11">
        <f>[40]Outubro!$E$17</f>
        <v>76.541666666666671</v>
      </c>
      <c r="O44" s="11">
        <f>[40]Outubro!$E$18</f>
        <v>78.291666666666671</v>
      </c>
      <c r="P44" s="11">
        <f>[40]Outubro!$E$19</f>
        <v>78.333333333333329</v>
      </c>
      <c r="Q44" s="11">
        <f>[40]Outubro!$E$20</f>
        <v>72.458333333333329</v>
      </c>
      <c r="R44" s="11">
        <f>[40]Outubro!$E$21</f>
        <v>67.291666666666671</v>
      </c>
      <c r="S44" s="11">
        <f>[40]Outubro!$E$22</f>
        <v>83.458333333333329</v>
      </c>
      <c r="T44" s="11">
        <f>[40]Outubro!$E$23</f>
        <v>74.416666666666671</v>
      </c>
      <c r="U44" s="11">
        <f>[40]Outubro!$E$24</f>
        <v>67</v>
      </c>
      <c r="V44" s="11">
        <f>[40]Outubro!$E$25</f>
        <v>75.875</v>
      </c>
      <c r="W44" s="11">
        <f>[40]Outubro!$E$26</f>
        <v>58.875</v>
      </c>
      <c r="X44" s="11">
        <f>[40]Outubro!$E$27</f>
        <v>53.583333333333336</v>
      </c>
      <c r="Y44" s="11">
        <f>[40]Outubro!$E$28</f>
        <v>48.458333333333336</v>
      </c>
      <c r="Z44" s="11">
        <f>[40]Outubro!$E$29</f>
        <v>42.625</v>
      </c>
      <c r="AA44" s="11">
        <f>[40]Outubro!$E$30</f>
        <v>40.833333333333336</v>
      </c>
      <c r="AB44" s="11">
        <f>[40]Outubro!$E$31</f>
        <v>72.75</v>
      </c>
      <c r="AC44" s="11">
        <f>[40]Outubro!$E$32</f>
        <v>65.083333333333329</v>
      </c>
      <c r="AD44" s="11">
        <f>[40]Outubro!$E$33</f>
        <v>64.083333333333329</v>
      </c>
      <c r="AE44" s="11">
        <f>[40]Outubro!$E$34</f>
        <v>68.875</v>
      </c>
      <c r="AF44" s="11">
        <f>[40]Outubro!$E$35</f>
        <v>75.958333333333329</v>
      </c>
      <c r="AG44" s="91">
        <f t="shared" si="1"/>
        <v>67.728494623655905</v>
      </c>
      <c r="AK44" t="s">
        <v>34</v>
      </c>
    </row>
    <row r="45" spans="1:38" x14ac:dyDescent="0.2">
      <c r="A45" s="57" t="s">
        <v>33</v>
      </c>
      <c r="B45" s="11">
        <f>[41]Outubro!$E$5</f>
        <v>74.666666666666671</v>
      </c>
      <c r="C45" s="11">
        <f>[41]Outubro!$E$6</f>
        <v>60.083333333333336</v>
      </c>
      <c r="D45" s="11">
        <f>[41]Outubro!$E$7</f>
        <v>58.333333333333336</v>
      </c>
      <c r="E45" s="11">
        <f>[41]Outubro!$E$8</f>
        <v>61.333333333333336</v>
      </c>
      <c r="F45" s="11">
        <f>[41]Outubro!$E$9</f>
        <v>55.541666666666664</v>
      </c>
      <c r="G45" s="11">
        <f>[41]Outubro!$E$10</f>
        <v>58.375</v>
      </c>
      <c r="H45" s="11">
        <f>[41]Outubro!$E$11</f>
        <v>82.958333333333329</v>
      </c>
      <c r="I45" s="11">
        <f>[41]Outubro!$E$12</f>
        <v>71.791666666666671</v>
      </c>
      <c r="J45" s="11">
        <f>[41]Outubro!$E$13</f>
        <v>83.083333333333329</v>
      </c>
      <c r="K45" s="11">
        <f>[41]Outubro!$E$14</f>
        <v>85.666666666666671</v>
      </c>
      <c r="L45" s="11">
        <f>[41]Outubro!$E$15</f>
        <v>79.25</v>
      </c>
      <c r="M45" s="11">
        <f>[41]Outubro!$E$16</f>
        <v>90.25</v>
      </c>
      <c r="N45" s="11">
        <f>[41]Outubro!$E$17</f>
        <v>82.347826086956516</v>
      </c>
      <c r="O45" s="11">
        <f>[41]Outubro!$E$18</f>
        <v>69.916666666666671</v>
      </c>
      <c r="P45" s="11">
        <f>[41]Outubro!$E$19</f>
        <v>65.791666666666671</v>
      </c>
      <c r="Q45" s="11">
        <f>[41]Outubro!$E$20</f>
        <v>52.208333333333336</v>
      </c>
      <c r="R45" s="11">
        <f>[41]Outubro!$E$21</f>
        <v>48.416666666666664</v>
      </c>
      <c r="S45" s="11">
        <f>[41]Outubro!$E$22</f>
        <v>57.708333333333336</v>
      </c>
      <c r="T45" s="11">
        <f>[41]Outubro!$E$23</f>
        <v>66.375</v>
      </c>
      <c r="U45" s="11">
        <f>[41]Outubro!$E$24</f>
        <v>61.458333333333336</v>
      </c>
      <c r="V45" s="11">
        <f>[41]Outubro!$E$25</f>
        <v>87.458333333333329</v>
      </c>
      <c r="W45" s="11">
        <f>[41]Outubro!$E$26</f>
        <v>85</v>
      </c>
      <c r="X45" s="11">
        <f>[41]Outubro!$E$27</f>
        <v>74.375</v>
      </c>
      <c r="Y45" s="11">
        <f>[41]Outubro!$E$28</f>
        <v>62.375</v>
      </c>
      <c r="Z45" s="11">
        <f>[41]Outubro!$E$29</f>
        <v>59.666666666666664</v>
      </c>
      <c r="AA45" s="11">
        <f>[41]Outubro!$E$30</f>
        <v>57.291666666666664</v>
      </c>
      <c r="AB45" s="11">
        <f>[41]Outubro!$E$31</f>
        <v>64.75</v>
      </c>
      <c r="AC45" s="11">
        <f>[41]Outubro!$E$32</f>
        <v>61.791666666666664</v>
      </c>
      <c r="AD45" s="11">
        <f>[41]Outubro!$E$33</f>
        <v>73.333333333333329</v>
      </c>
      <c r="AE45" s="11">
        <f>[41]Outubro!$E$34</f>
        <v>70.625</v>
      </c>
      <c r="AF45" s="11">
        <f>[41]Outubro!$E$35</f>
        <v>83.625</v>
      </c>
      <c r="AG45" s="91">
        <f t="shared" si="1"/>
        <v>69.220897615708267</v>
      </c>
      <c r="AH45" s="12" t="s">
        <v>34</v>
      </c>
      <c r="AJ45" t="s">
        <v>34</v>
      </c>
      <c r="AK45" t="s">
        <v>34</v>
      </c>
    </row>
    <row r="46" spans="1:38" x14ac:dyDescent="0.2">
      <c r="A46" s="57" t="s">
        <v>20</v>
      </c>
      <c r="B46" s="11">
        <f>[42]Outubro!$E$5</f>
        <v>72.416666666666671</v>
      </c>
      <c r="C46" s="11">
        <f>[42]Outubro!$E$6</f>
        <v>56.875</v>
      </c>
      <c r="D46" s="11">
        <f>[42]Outubro!$E$7</f>
        <v>60.791666666666664</v>
      </c>
      <c r="E46" s="11">
        <f>[42]Outubro!$E$8</f>
        <v>56.041666666666664</v>
      </c>
      <c r="F46" s="11">
        <f>[42]Outubro!$E$9</f>
        <v>55.083333333333336</v>
      </c>
      <c r="G46" s="11">
        <f>[42]Outubro!$E$10</f>
        <v>59.583333333333336</v>
      </c>
      <c r="H46" s="11">
        <f>[42]Outubro!$E$11</f>
        <v>75.458333333333329</v>
      </c>
      <c r="I46" s="11">
        <f>[42]Outubro!$E$12</f>
        <v>64.5</v>
      </c>
      <c r="J46" s="11">
        <f>[42]Outubro!$E$13</f>
        <v>75.375</v>
      </c>
      <c r="K46" s="11">
        <f>[42]Outubro!$E$14</f>
        <v>75.916666666666671</v>
      </c>
      <c r="L46" s="11">
        <f>[42]Outubro!$E$15</f>
        <v>67.083333333333329</v>
      </c>
      <c r="M46" s="11">
        <f>[42]Outubro!$E$16</f>
        <v>74.208333333333329</v>
      </c>
      <c r="N46" s="11">
        <f>[42]Outubro!$E$17</f>
        <v>78.291666666666671</v>
      </c>
      <c r="O46" s="11">
        <f>[42]Outubro!$E$18</f>
        <v>63.291666666666664</v>
      </c>
      <c r="P46" s="11">
        <f>[42]Outubro!$E$19</f>
        <v>58</v>
      </c>
      <c r="Q46" s="11">
        <f>[42]Outubro!$E$20</f>
        <v>57.625</v>
      </c>
      <c r="R46" s="11">
        <f>[42]Outubro!$E$21</f>
        <v>56.458333333333336</v>
      </c>
      <c r="S46" s="11">
        <f>[42]Outubro!$E$22</f>
        <v>71</v>
      </c>
      <c r="T46" s="11">
        <f>[42]Outubro!$E$23</f>
        <v>70.416666666666671</v>
      </c>
      <c r="U46" s="11">
        <f>[42]Outubro!$E$24</f>
        <v>71.958333333333329</v>
      </c>
      <c r="V46" s="11">
        <f>[42]Outubro!$E$25</f>
        <v>81.333333333333329</v>
      </c>
      <c r="W46" s="11">
        <f>[42]Outubro!$E$26</f>
        <v>67.875</v>
      </c>
      <c r="X46" s="11">
        <f>[42]Outubro!$E$27</f>
        <v>61.833333333333336</v>
      </c>
      <c r="Y46" s="11">
        <f>[42]Outubro!$E$28</f>
        <v>51.041666666666664</v>
      </c>
      <c r="Z46" s="11">
        <f>[42]Outubro!$E$29</f>
        <v>47.583333333333336</v>
      </c>
      <c r="AA46" s="11">
        <f>[42]Outubro!$E$30</f>
        <v>43.875</v>
      </c>
      <c r="AB46" s="11">
        <f>[42]Outubro!$E$31</f>
        <v>70.375</v>
      </c>
      <c r="AC46" s="11">
        <f>[42]Outubro!$E$32</f>
        <v>66.583333333333329</v>
      </c>
      <c r="AD46" s="11">
        <f>[42]Outubro!$E$33</f>
        <v>60.208333333333336</v>
      </c>
      <c r="AE46" s="11">
        <f>[42]Outubro!$E$34</f>
        <v>65.583333333333329</v>
      </c>
      <c r="AF46" s="11">
        <f>[42]Outubro!$E$35</f>
        <v>65.583333333333329</v>
      </c>
      <c r="AG46" s="91">
        <f t="shared" si="1"/>
        <v>64.588709677419331</v>
      </c>
      <c r="AI46" t="s">
        <v>34</v>
      </c>
      <c r="AJ46" t="s">
        <v>34</v>
      </c>
      <c r="AK46" t="s">
        <v>34</v>
      </c>
    </row>
    <row r="47" spans="1:38" s="5" customFormat="1" ht="17.100000000000001" customHeight="1" x14ac:dyDescent="0.2">
      <c r="A47" s="58" t="s">
        <v>209</v>
      </c>
      <c r="B47" s="13">
        <f t="shared" ref="B47:AE47" si="2">AVERAGE(B5:B46)</f>
        <v>75.380423999309883</v>
      </c>
      <c r="C47" s="13">
        <f t="shared" si="2"/>
        <v>67.142144927536222</v>
      </c>
      <c r="D47" s="13">
        <f t="shared" si="2"/>
        <v>59.037971014492769</v>
      </c>
      <c r="E47" s="13">
        <f t="shared" si="2"/>
        <v>56.3239734299517</v>
      </c>
      <c r="F47" s="13">
        <f t="shared" si="2"/>
        <v>66.203913043478266</v>
      </c>
      <c r="G47" s="13">
        <f t="shared" si="2"/>
        <v>71.289175724637659</v>
      </c>
      <c r="H47" s="13">
        <f t="shared" si="2"/>
        <v>75.774353590250328</v>
      </c>
      <c r="I47" s="13">
        <f t="shared" si="2"/>
        <v>65.851614530397143</v>
      </c>
      <c r="J47" s="13">
        <f t="shared" si="2"/>
        <v>75.629082949055771</v>
      </c>
      <c r="K47" s="13">
        <f t="shared" si="2"/>
        <v>78.235809178743963</v>
      </c>
      <c r="L47" s="13">
        <f t="shared" si="2"/>
        <v>80.885969696969681</v>
      </c>
      <c r="M47" s="13">
        <f t="shared" si="2"/>
        <v>87.05269798136645</v>
      </c>
      <c r="N47" s="13">
        <f t="shared" si="2"/>
        <v>81.246713054457629</v>
      </c>
      <c r="O47" s="13">
        <f t="shared" si="2"/>
        <v>75.68354448993037</v>
      </c>
      <c r="P47" s="13">
        <f t="shared" si="2"/>
        <v>72.304347826086953</v>
      </c>
      <c r="Q47" s="13">
        <f t="shared" si="2"/>
        <v>65.302396878483819</v>
      </c>
      <c r="R47" s="13">
        <f t="shared" si="2"/>
        <v>62.081103678929757</v>
      </c>
      <c r="S47" s="13">
        <f t="shared" si="2"/>
        <v>78.367416098394358</v>
      </c>
      <c r="T47" s="13">
        <f t="shared" si="2"/>
        <v>72.904156531873937</v>
      </c>
      <c r="U47" s="13">
        <f t="shared" si="2"/>
        <v>71.595530123195985</v>
      </c>
      <c r="V47" s="13">
        <f t="shared" si="2"/>
        <v>79.006657291983373</v>
      </c>
      <c r="W47" s="13">
        <f t="shared" si="2"/>
        <v>68.043972332015798</v>
      </c>
      <c r="X47" s="13">
        <f t="shared" si="2"/>
        <v>62.28879310344827</v>
      </c>
      <c r="Y47" s="13">
        <f t="shared" si="2"/>
        <v>55.342846947738259</v>
      </c>
      <c r="Z47" s="13">
        <f t="shared" si="2"/>
        <v>49.741970395196205</v>
      </c>
      <c r="AA47" s="13">
        <f t="shared" si="2"/>
        <v>48.76359724967061</v>
      </c>
      <c r="AB47" s="13">
        <f t="shared" si="2"/>
        <v>72.229701910408437</v>
      </c>
      <c r="AC47" s="13">
        <f t="shared" si="2"/>
        <v>69.431971514242875</v>
      </c>
      <c r="AD47" s="13">
        <f t="shared" si="2"/>
        <v>69.561111111111117</v>
      </c>
      <c r="AE47" s="13">
        <f t="shared" si="2"/>
        <v>69.097202616224351</v>
      </c>
      <c r="AF47" s="13">
        <f>AVERAGE(AF5:AF46)</f>
        <v>78.549661712511082</v>
      </c>
      <c r="AG47" s="90" t="s">
        <v>208</v>
      </c>
      <c r="AI47" s="5" t="s">
        <v>34</v>
      </c>
    </row>
    <row r="48" spans="1:38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60" t="s">
        <v>34</v>
      </c>
      <c r="AF48" s="60"/>
      <c r="AG48" s="86"/>
    </row>
    <row r="49" spans="1:37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88"/>
      <c r="AF49" s="104"/>
      <c r="AG49" s="86"/>
      <c r="AK49" t="s">
        <v>34</v>
      </c>
    </row>
    <row r="50" spans="1:37" x14ac:dyDescent="0.2">
      <c r="A50" s="49"/>
      <c r="B50" s="88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86"/>
    </row>
    <row r="51" spans="1:37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86"/>
    </row>
    <row r="52" spans="1:37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54"/>
      <c r="AF52" s="54"/>
      <c r="AG52" s="86"/>
    </row>
    <row r="53" spans="1:37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55"/>
      <c r="AF53" s="55"/>
      <c r="AG53" s="86"/>
    </row>
    <row r="54" spans="1:37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87"/>
      <c r="AI54" t="s">
        <v>34</v>
      </c>
    </row>
    <row r="56" spans="1:37" x14ac:dyDescent="0.2">
      <c r="AI56" t="s">
        <v>34</v>
      </c>
      <c r="AK56" t="s">
        <v>34</v>
      </c>
    </row>
    <row r="57" spans="1:37" x14ac:dyDescent="0.2">
      <c r="K57" s="2" t="s">
        <v>34</v>
      </c>
      <c r="AE57" s="2" t="s">
        <v>34</v>
      </c>
    </row>
    <row r="59" spans="1:37" x14ac:dyDescent="0.2">
      <c r="M59" s="2" t="s">
        <v>34</v>
      </c>
      <c r="T59" s="2" t="s">
        <v>34</v>
      </c>
    </row>
    <row r="60" spans="1:37" x14ac:dyDescent="0.2">
      <c r="AB60" s="2" t="s">
        <v>34</v>
      </c>
      <c r="AC60" s="2" t="s">
        <v>34</v>
      </c>
      <c r="AG60" s="7" t="s">
        <v>34</v>
      </c>
    </row>
    <row r="61" spans="1:37" x14ac:dyDescent="0.2">
      <c r="P61" s="2" t="s">
        <v>34</v>
      </c>
      <c r="R61" s="2" t="s">
        <v>34</v>
      </c>
    </row>
    <row r="63" spans="1:37" x14ac:dyDescent="0.2">
      <c r="AH63" t="s">
        <v>34</v>
      </c>
    </row>
    <row r="66" spans="11:36" x14ac:dyDescent="0.2">
      <c r="T66" s="2" t="s">
        <v>34</v>
      </c>
    </row>
    <row r="69" spans="11:36" x14ac:dyDescent="0.2">
      <c r="K69" s="2" t="s">
        <v>34</v>
      </c>
    </row>
    <row r="79" spans="11:36" x14ac:dyDescent="0.2">
      <c r="AJ79" t="s">
        <v>34</v>
      </c>
    </row>
  </sheetData>
  <mergeCells count="37">
    <mergeCell ref="AG3:AG4"/>
    <mergeCell ref="T49:X49"/>
    <mergeCell ref="T50:X50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zoomScale="90" zoomScaleNormal="90" workbookViewId="0">
      <selection activeCell="A9" sqref="A9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6" t="s">
        <v>217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s="4" customFormat="1" ht="20.100000000000001" customHeight="1" x14ac:dyDescent="0.2">
      <c r="A2" s="164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57"/>
      <c r="AG2" s="134"/>
      <c r="AH2" s="135"/>
    </row>
    <row r="3" spans="1:36" s="5" customFormat="1" ht="20.100000000000001" customHeight="1" x14ac:dyDescent="0.2">
      <c r="A3" s="164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61">
        <v>30</v>
      </c>
      <c r="AF3" s="162">
        <v>31</v>
      </c>
      <c r="AG3" s="105" t="s">
        <v>27</v>
      </c>
      <c r="AH3" s="101" t="s">
        <v>26</v>
      </c>
    </row>
    <row r="4" spans="1:36" s="5" customFormat="1" ht="20.100000000000001" customHeight="1" x14ac:dyDescent="0.2">
      <c r="A4" s="164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1"/>
      <c r="AF4" s="163"/>
      <c r="AG4" s="105" t="s">
        <v>25</v>
      </c>
      <c r="AH4" s="101" t="s">
        <v>25</v>
      </c>
    </row>
    <row r="5" spans="1:36" s="5" customFormat="1" x14ac:dyDescent="0.2">
      <c r="A5" s="57" t="s">
        <v>30</v>
      </c>
      <c r="B5" s="113">
        <f>[1]Outubro!$F$5</f>
        <v>100</v>
      </c>
      <c r="C5" s="113">
        <f>[1]Outubro!$F$6</f>
        <v>100</v>
      </c>
      <c r="D5" s="113">
        <f>[1]Outubro!$F$7</f>
        <v>98</v>
      </c>
      <c r="E5" s="113">
        <f>[1]Outubro!$F$8</f>
        <v>95</v>
      </c>
      <c r="F5" s="113">
        <f>[1]Outubro!$F$9</f>
        <v>98</v>
      </c>
      <c r="G5" s="113">
        <f>[1]Outubro!$F$10</f>
        <v>98</v>
      </c>
      <c r="H5" s="113">
        <f>[1]Outubro!$F$11</f>
        <v>100</v>
      </c>
      <c r="I5" s="113">
        <f>[1]Outubro!$F$12</f>
        <v>100</v>
      </c>
      <c r="J5" s="113">
        <f>[1]Outubro!$F$13</f>
        <v>95</v>
      </c>
      <c r="K5" s="113">
        <f>[1]Outubro!$F$14</f>
        <v>100</v>
      </c>
      <c r="L5" s="113">
        <f>[1]Outubro!$F$15</f>
        <v>97</v>
      </c>
      <c r="M5" s="113">
        <f>[1]Outubro!$F$16</f>
        <v>99</v>
      </c>
      <c r="N5" s="113">
        <f>[1]Outubro!$F$17</f>
        <v>100</v>
      </c>
      <c r="O5" s="113">
        <f>[1]Outubro!$F$18</f>
        <v>100</v>
      </c>
      <c r="P5" s="113">
        <f>[1]Outubro!$F$19</f>
        <v>100</v>
      </c>
      <c r="Q5" s="113">
        <f>[1]Outubro!$F$20</f>
        <v>92</v>
      </c>
      <c r="R5" s="113">
        <f>[1]Outubro!$F$21</f>
        <v>94</v>
      </c>
      <c r="S5" s="113">
        <f>[1]Outubro!$F$22</f>
        <v>98</v>
      </c>
      <c r="T5" s="113">
        <f>[1]Outubro!$F$23</f>
        <v>100</v>
      </c>
      <c r="U5" s="113">
        <f>[1]Outubro!$F$24</f>
        <v>97</v>
      </c>
      <c r="V5" s="113">
        <f>[1]Outubro!$F$25</f>
        <v>100</v>
      </c>
      <c r="W5" s="113">
        <f>[1]Outubro!$F$26</f>
        <v>98</v>
      </c>
      <c r="X5" s="113">
        <f>[1]Outubro!$F$27</f>
        <v>100</v>
      </c>
      <c r="Y5" s="113">
        <f>[1]Outubro!$F$28</f>
        <v>100</v>
      </c>
      <c r="Z5" s="113">
        <f>[1]Outubro!$F$29</f>
        <v>96</v>
      </c>
      <c r="AA5" s="113">
        <f>[1]Outubro!$F$30</f>
        <v>89</v>
      </c>
      <c r="AB5" s="113">
        <f>[1]Outubro!$F$31</f>
        <v>100</v>
      </c>
      <c r="AC5" s="113">
        <f>[1]Outubro!$F$32</f>
        <v>100</v>
      </c>
      <c r="AD5" s="113">
        <f>[1]Outubro!$F$33</f>
        <v>96</v>
      </c>
      <c r="AE5" s="113">
        <f>[1]Outubro!$F$34</f>
        <v>94</v>
      </c>
      <c r="AF5" s="113">
        <f>[1]Outubro!$F$35</f>
        <v>92</v>
      </c>
      <c r="AG5" s="14">
        <f>MAX(B5:AF5)</f>
        <v>100</v>
      </c>
      <c r="AH5" s="92">
        <f>AVERAGE(B5:AF5)</f>
        <v>97.612903225806448</v>
      </c>
    </row>
    <row r="6" spans="1:36" x14ac:dyDescent="0.2">
      <c r="A6" s="57" t="s">
        <v>0</v>
      </c>
      <c r="B6" s="11" t="str">
        <f>[2]Outubro!$F$5</f>
        <v>*</v>
      </c>
      <c r="C6" s="11" t="str">
        <f>[2]Outubro!$F$6</f>
        <v>*</v>
      </c>
      <c r="D6" s="11" t="str">
        <f>[2]Outubro!$F$7</f>
        <v>*</v>
      </c>
      <c r="E6" s="11" t="str">
        <f>[2]Outubro!$F$8</f>
        <v>*</v>
      </c>
      <c r="F6" s="11" t="str">
        <f>[2]Outubro!$F$9</f>
        <v>*</v>
      </c>
      <c r="G6" s="11" t="str">
        <f>[2]Outubro!$F$10</f>
        <v>*</v>
      </c>
      <c r="H6" s="11" t="str">
        <f>[2]Outubro!$F$11</f>
        <v>*</v>
      </c>
      <c r="I6" s="11" t="str">
        <f>[2]Outubro!$F$12</f>
        <v>*</v>
      </c>
      <c r="J6" s="11" t="str">
        <f>[2]Outubro!$F$13</f>
        <v>*</v>
      </c>
      <c r="K6" s="11" t="str">
        <f>[2]Outubro!$F$14</f>
        <v>*</v>
      </c>
      <c r="L6" s="11" t="str">
        <f>[2]Outubro!$F$15</f>
        <v>*</v>
      </c>
      <c r="M6" s="11" t="str">
        <f>[2]Outubro!$F$16</f>
        <v>*</v>
      </c>
      <c r="N6" s="11" t="str">
        <f>[2]Outubro!$F$17</f>
        <v>*</v>
      </c>
      <c r="O6" s="11" t="str">
        <f>[2]Outubro!$F$18</f>
        <v>*</v>
      </c>
      <c r="P6" s="11" t="str">
        <f>[2]Outubro!$F$19</f>
        <v>*</v>
      </c>
      <c r="Q6" s="11" t="str">
        <f>[2]Outubro!$F$20</f>
        <v>*</v>
      </c>
      <c r="R6" s="11" t="str">
        <f>[2]Outubro!$F$21</f>
        <v>*</v>
      </c>
      <c r="S6" s="11" t="str">
        <f>[2]Outubro!$F$22</f>
        <v>*</v>
      </c>
      <c r="T6" s="11" t="str">
        <f>[2]Outubro!$F$23</f>
        <v>*</v>
      </c>
      <c r="U6" s="11" t="str">
        <f>[2]Outubro!$F$24</f>
        <v>*</v>
      </c>
      <c r="V6" s="11" t="str">
        <f>[2]Outubro!$F$25</f>
        <v>*</v>
      </c>
      <c r="W6" s="11">
        <f>[2]Outubro!$F$26</f>
        <v>93</v>
      </c>
      <c r="X6" s="11">
        <f>[2]Outubro!$F$27</f>
        <v>93</v>
      </c>
      <c r="Y6" s="11">
        <f>[2]Outubro!$F$28</f>
        <v>83</v>
      </c>
      <c r="Z6" s="11">
        <f>[2]Outubro!$F$29</f>
        <v>84</v>
      </c>
      <c r="AA6" s="11">
        <f>[2]Outubro!$F$30</f>
        <v>84</v>
      </c>
      <c r="AB6" s="11">
        <f>[2]Outubro!$F$31</f>
        <v>92</v>
      </c>
      <c r="AC6" s="11">
        <f>[2]Outubro!$F$32</f>
        <v>100</v>
      </c>
      <c r="AD6" s="11">
        <f>[2]Outubro!$F$33</f>
        <v>100</v>
      </c>
      <c r="AE6" s="11">
        <f>[2]Outubro!$F$34</f>
        <v>100</v>
      </c>
      <c r="AF6" s="11">
        <f>[2]Outubro!$F$35</f>
        <v>100</v>
      </c>
      <c r="AG6" s="14">
        <f t="shared" ref="AG6:AG46" si="1">MAX(B6:AF6)</f>
        <v>100</v>
      </c>
      <c r="AH6" s="92">
        <f t="shared" ref="AH6:AH46" si="2">AVERAGE(B6:AF6)</f>
        <v>92.9</v>
      </c>
    </row>
    <row r="7" spans="1:36" x14ac:dyDescent="0.2">
      <c r="A7" s="57" t="s">
        <v>88</v>
      </c>
      <c r="B7" s="11">
        <f>[3]Outubro!$F$5</f>
        <v>98</v>
      </c>
      <c r="C7" s="11">
        <f>[3]Outubro!$F$6</f>
        <v>94</v>
      </c>
      <c r="D7" s="11">
        <f>[3]Outubro!$F$7</f>
        <v>70</v>
      </c>
      <c r="E7" s="11">
        <f>[3]Outubro!$F$8</f>
        <v>86</v>
      </c>
      <c r="F7" s="11">
        <f>[3]Outubro!$F$9</f>
        <v>95</v>
      </c>
      <c r="G7" s="11">
        <f>[3]Outubro!$F$10</f>
        <v>98</v>
      </c>
      <c r="H7" s="11">
        <f>[3]Outubro!$F$11</f>
        <v>98</v>
      </c>
      <c r="I7" s="11">
        <f>[3]Outubro!$F$12</f>
        <v>98</v>
      </c>
      <c r="J7" s="11">
        <f>[3]Outubro!$F$13</f>
        <v>96</v>
      </c>
      <c r="K7" s="11">
        <f>[3]Outubro!$F$14</f>
        <v>99</v>
      </c>
      <c r="L7" s="11">
        <f>[3]Outubro!$F$15</f>
        <v>98</v>
      </c>
      <c r="M7" s="11">
        <f>[3]Outubro!$F$16</f>
        <v>98</v>
      </c>
      <c r="N7" s="11">
        <f>[3]Outubro!$F$17</f>
        <v>98</v>
      </c>
      <c r="O7" s="11">
        <f>[3]Outubro!$F$18</f>
        <v>97</v>
      </c>
      <c r="P7" s="11">
        <f>[3]Outubro!$F$19</f>
        <v>97</v>
      </c>
      <c r="Q7" s="11">
        <f>[3]Outubro!$F$20</f>
        <v>92</v>
      </c>
      <c r="R7" s="11">
        <f>[3]Outubro!$F$21</f>
        <v>87</v>
      </c>
      <c r="S7" s="11">
        <f>[3]Outubro!$F$22</f>
        <v>99</v>
      </c>
      <c r="T7" s="11">
        <f>[3]Outubro!$F$23</f>
        <v>99</v>
      </c>
      <c r="U7" s="11">
        <f>[3]Outubro!$F$24</f>
        <v>93</v>
      </c>
      <c r="V7" s="11">
        <f>[3]Outubro!$F$25</f>
        <v>99</v>
      </c>
      <c r="W7" s="11">
        <f>[3]Outubro!$F$26</f>
        <v>84</v>
      </c>
      <c r="X7" s="11">
        <f>[3]Outubro!$F$27</f>
        <v>95</v>
      </c>
      <c r="Y7" s="11">
        <f>[3]Outubro!$F$28</f>
        <v>84</v>
      </c>
      <c r="Z7" s="11">
        <f>[3]Outubro!$F$29</f>
        <v>86</v>
      </c>
      <c r="AA7" s="11">
        <f>[3]Outubro!$F$30</f>
        <v>67</v>
      </c>
      <c r="AB7" s="11">
        <f>[3]Outubro!$F$31</f>
        <v>95</v>
      </c>
      <c r="AC7" s="11">
        <f>[3]Outubro!$F$32</f>
        <v>98</v>
      </c>
      <c r="AD7" s="11">
        <f>[3]Outubro!$F$33</f>
        <v>97</v>
      </c>
      <c r="AE7" s="11">
        <f>[3]Outubro!$F$34</f>
        <v>95</v>
      </c>
      <c r="AF7" s="11">
        <f>[3]Outubro!$F$35</f>
        <v>97</v>
      </c>
      <c r="AG7" s="14">
        <f t="shared" si="1"/>
        <v>99</v>
      </c>
      <c r="AH7" s="92">
        <f t="shared" si="2"/>
        <v>93.129032258064512</v>
      </c>
    </row>
    <row r="8" spans="1:36" x14ac:dyDescent="0.2">
      <c r="A8" s="57" t="s">
        <v>1</v>
      </c>
      <c r="B8" s="11">
        <f>[4]Outubro!$F$5</f>
        <v>94</v>
      </c>
      <c r="C8" s="11">
        <f>[4]Outubro!$F$6</f>
        <v>93</v>
      </c>
      <c r="D8" s="11">
        <f>[4]Outubro!$F$7</f>
        <v>86</v>
      </c>
      <c r="E8" s="11">
        <f>[4]Outubro!$F$8</f>
        <v>81</v>
      </c>
      <c r="F8" s="11">
        <f>[4]Outubro!$F$9</f>
        <v>88</v>
      </c>
      <c r="G8" s="11">
        <f>[4]Outubro!$F$10</f>
        <v>93</v>
      </c>
      <c r="H8" s="11">
        <f>[4]Outubro!$F$11</f>
        <v>93</v>
      </c>
      <c r="I8" s="11">
        <f>[4]Outubro!$F$12</f>
        <v>96</v>
      </c>
      <c r="J8" s="11">
        <f>[4]Outubro!$F$13</f>
        <v>88</v>
      </c>
      <c r="K8" s="11">
        <f>[4]Outubro!$F$14</f>
        <v>92</v>
      </c>
      <c r="L8" s="11">
        <f>[4]Outubro!$F$15</f>
        <v>92</v>
      </c>
      <c r="M8" s="11">
        <f>[4]Outubro!$F$16</f>
        <v>93</v>
      </c>
      <c r="N8" s="11">
        <f>[4]Outubro!$F$17</f>
        <v>95</v>
      </c>
      <c r="O8" s="11">
        <f>[4]Outubro!$F$18</f>
        <v>90</v>
      </c>
      <c r="P8" s="11">
        <f>[4]Outubro!$F$19</f>
        <v>88</v>
      </c>
      <c r="Q8" s="11">
        <f>[4]Outubro!$F$20</f>
        <v>88</v>
      </c>
      <c r="R8" s="11">
        <f>[4]Outubro!$F$21</f>
        <v>84</v>
      </c>
      <c r="S8" s="11">
        <f>[4]Outubro!$F$22</f>
        <v>92</v>
      </c>
      <c r="T8" s="11">
        <f>[4]Outubro!$F$23</f>
        <v>93</v>
      </c>
      <c r="U8" s="11">
        <f>[4]Outubro!$F$24</f>
        <v>94</v>
      </c>
      <c r="V8" s="11">
        <f>[4]Outubro!$F$25</f>
        <v>95</v>
      </c>
      <c r="W8" s="11">
        <f>[4]Outubro!$F$26</f>
        <v>95</v>
      </c>
      <c r="X8" s="11">
        <f>[4]Outubro!$F$27</f>
        <v>92</v>
      </c>
      <c r="Y8" s="11">
        <f>[4]Outubro!$F$28</f>
        <v>94</v>
      </c>
      <c r="Z8" s="11">
        <f>[4]Outubro!$F$29</f>
        <v>91</v>
      </c>
      <c r="AA8" s="11">
        <f>[4]Outubro!$F$30</f>
        <v>82</v>
      </c>
      <c r="AB8" s="11">
        <f>[4]Outubro!$F$31</f>
        <v>93</v>
      </c>
      <c r="AC8" s="11">
        <f>[4]Outubro!$F$32</f>
        <v>95</v>
      </c>
      <c r="AD8" s="11">
        <f>[4]Outubro!$F$33</f>
        <v>87</v>
      </c>
      <c r="AE8" s="11">
        <f>[4]Outubro!$F$34</f>
        <v>80</v>
      </c>
      <c r="AF8" s="11">
        <f>[4]Outubro!$F$35</f>
        <v>92</v>
      </c>
      <c r="AG8" s="14">
        <f t="shared" si="1"/>
        <v>96</v>
      </c>
      <c r="AH8" s="92">
        <f t="shared" si="2"/>
        <v>90.612903225806448</v>
      </c>
    </row>
    <row r="9" spans="1:36" x14ac:dyDescent="0.2">
      <c r="A9" s="57" t="s">
        <v>149</v>
      </c>
      <c r="B9" s="11">
        <f>[5]Outubro!$F$5</f>
        <v>99</v>
      </c>
      <c r="C9" s="11">
        <f>[5]Outubro!$F$6</f>
        <v>95</v>
      </c>
      <c r="D9" s="11">
        <f>[5]Outubro!$F$7</f>
        <v>75</v>
      </c>
      <c r="E9" s="11">
        <f>[5]Outubro!$F$8</f>
        <v>62</v>
      </c>
      <c r="F9" s="11">
        <f>[5]Outubro!$F$9</f>
        <v>99</v>
      </c>
      <c r="G9" s="11">
        <f>[5]Outubro!$F$10</f>
        <v>99</v>
      </c>
      <c r="H9" s="11">
        <f>[5]Outubro!$F$11</f>
        <v>99</v>
      </c>
      <c r="I9" s="11">
        <f>[5]Outubro!$F$12</f>
        <v>86</v>
      </c>
      <c r="J9" s="11">
        <f>[5]Outubro!$F$13</f>
        <v>99</v>
      </c>
      <c r="K9" s="11">
        <f>[5]Outubro!$F$14</f>
        <v>95</v>
      </c>
      <c r="L9" s="11">
        <f>[5]Outubro!$F$15</f>
        <v>99</v>
      </c>
      <c r="M9" s="11">
        <f>[5]Outubro!$F$16</f>
        <v>99</v>
      </c>
      <c r="N9" s="11">
        <f>[5]Outubro!$F$17</f>
        <v>99</v>
      </c>
      <c r="O9" s="11">
        <f>[5]Outubro!$F$18</f>
        <v>99</v>
      </c>
      <c r="P9" s="11">
        <f>[5]Outubro!$F$19</f>
        <v>99</v>
      </c>
      <c r="Q9" s="11">
        <f>[5]Outubro!$F$20</f>
        <v>98</v>
      </c>
      <c r="R9" s="11">
        <f>[5]Outubro!$F$21</f>
        <v>95</v>
      </c>
      <c r="S9" s="11">
        <f>[5]Outubro!$F$22</f>
        <v>98</v>
      </c>
      <c r="T9" s="11">
        <f>[5]Outubro!$F$23</f>
        <v>99</v>
      </c>
      <c r="U9" s="11">
        <f>[5]Outubro!$F$24</f>
        <v>99</v>
      </c>
      <c r="V9" s="11" t="str">
        <f>[5]Outubro!$F$25</f>
        <v>*</v>
      </c>
      <c r="W9" s="11" t="str">
        <f>[5]Outubro!$F$26</f>
        <v>*</v>
      </c>
      <c r="X9" s="11" t="str">
        <f>[5]Outubro!$F$27</f>
        <v>*</v>
      </c>
      <c r="Y9" s="11" t="str">
        <f>[5]Outubro!$F$28</f>
        <v>*</v>
      </c>
      <c r="Z9" s="11" t="str">
        <f>[5]Outubro!$F$29</f>
        <v>*</v>
      </c>
      <c r="AA9" s="11" t="str">
        <f>[5]Outubro!$F$30</f>
        <v>*</v>
      </c>
      <c r="AB9" s="11" t="str">
        <f>[5]Outubro!$F$31</f>
        <v>*</v>
      </c>
      <c r="AC9" s="11" t="str">
        <f>[5]Outubro!$F$32</f>
        <v>*</v>
      </c>
      <c r="AD9" s="11" t="str">
        <f>[5]Outubro!$F$33</f>
        <v>*</v>
      </c>
      <c r="AE9" s="11" t="str">
        <f>[5]Outubro!$F$34</f>
        <v>*</v>
      </c>
      <c r="AF9" s="11" t="str">
        <f>[5]Outubro!$F$35</f>
        <v>*</v>
      </c>
      <c r="AG9" s="14">
        <f t="shared" si="1"/>
        <v>99</v>
      </c>
      <c r="AH9" s="92">
        <f t="shared" si="2"/>
        <v>94.6</v>
      </c>
    </row>
    <row r="10" spans="1:36" x14ac:dyDescent="0.2">
      <c r="A10" s="57" t="s">
        <v>95</v>
      </c>
      <c r="B10" s="11">
        <f>[6]Outubro!$F$5</f>
        <v>100</v>
      </c>
      <c r="C10" s="11">
        <f>[6]Outubro!$F$6</f>
        <v>100</v>
      </c>
      <c r="D10" s="11">
        <f>[6]Outubro!$F$7</f>
        <v>94</v>
      </c>
      <c r="E10" s="11">
        <f>[6]Outubro!$F$8</f>
        <v>91</v>
      </c>
      <c r="F10" s="11">
        <f>[6]Outubro!$F$9</f>
        <v>91</v>
      </c>
      <c r="G10" s="11">
        <f>[6]Outubro!$F$10</f>
        <v>100</v>
      </c>
      <c r="H10" s="11">
        <f>[6]Outubro!$F$11</f>
        <v>100</v>
      </c>
      <c r="I10" s="11">
        <f>[6]Outubro!$F$12</f>
        <v>99</v>
      </c>
      <c r="J10" s="11">
        <f>[6]Outubro!$F$13</f>
        <v>87</v>
      </c>
      <c r="K10" s="11">
        <f>[6]Outubro!$F$14</f>
        <v>100</v>
      </c>
      <c r="L10" s="11">
        <f>[6]Outubro!$F$15</f>
        <v>97</v>
      </c>
      <c r="M10" s="11">
        <f>[6]Outubro!$F$16</f>
        <v>100</v>
      </c>
      <c r="N10" s="11">
        <f>[6]Outubro!$F$17</f>
        <v>100</v>
      </c>
      <c r="O10" s="11">
        <f>[6]Outubro!$F$18</f>
        <v>100</v>
      </c>
      <c r="P10" s="11">
        <f>[6]Outubro!$F$19</f>
        <v>99</v>
      </c>
      <c r="Q10" s="11">
        <f>[6]Outubro!$F$20</f>
        <v>99</v>
      </c>
      <c r="R10" s="11">
        <f>[6]Outubro!$F$21</f>
        <v>96</v>
      </c>
      <c r="S10" s="11">
        <f>[6]Outubro!$F$22</f>
        <v>100</v>
      </c>
      <c r="T10" s="11">
        <f>[6]Outubro!$F$23</f>
        <v>98</v>
      </c>
      <c r="U10" s="11">
        <f>[6]Outubro!$F$24</f>
        <v>98</v>
      </c>
      <c r="V10" s="11">
        <f>[6]Outubro!$F$25</f>
        <v>100</v>
      </c>
      <c r="W10" s="11">
        <f>[6]Outubro!$F$26</f>
        <v>100</v>
      </c>
      <c r="X10" s="11">
        <f>[6]Outubro!$F$27</f>
        <v>98</v>
      </c>
      <c r="Y10" s="11">
        <f>[6]Outubro!$F$28</f>
        <v>95</v>
      </c>
      <c r="Z10" s="11">
        <f>[6]Outubro!$F$29</f>
        <v>95</v>
      </c>
      <c r="AA10" s="11">
        <f>[6]Outubro!$F$30</f>
        <v>84</v>
      </c>
      <c r="AB10" s="11">
        <f>[6]Outubro!$F$31</f>
        <v>94</v>
      </c>
      <c r="AC10" s="11">
        <f>[6]Outubro!$F$32</f>
        <v>100</v>
      </c>
      <c r="AD10" s="11">
        <f>[6]Outubro!$F$33</f>
        <v>95</v>
      </c>
      <c r="AE10" s="11">
        <f>[6]Outubro!$F$34</f>
        <v>92</v>
      </c>
      <c r="AF10" s="11">
        <f>[6]Outubro!$F$35</f>
        <v>99</v>
      </c>
      <c r="AG10" s="14">
        <f t="shared" si="1"/>
        <v>100</v>
      </c>
      <c r="AH10" s="92">
        <f t="shared" si="2"/>
        <v>96.806451612903231</v>
      </c>
    </row>
    <row r="11" spans="1:36" x14ac:dyDescent="0.2">
      <c r="A11" s="57" t="s">
        <v>51</v>
      </c>
      <c r="B11" s="11" t="str">
        <f>[7]Outubro!$F$5</f>
        <v>*</v>
      </c>
      <c r="C11" s="11">
        <f>[7]Outubro!$F$6</f>
        <v>83</v>
      </c>
      <c r="D11" s="11">
        <f>[7]Outubro!$F$7</f>
        <v>85</v>
      </c>
      <c r="E11" s="11" t="str">
        <f>[7]Outubro!$F$8</f>
        <v>*</v>
      </c>
      <c r="F11" s="11">
        <f>[7]Outubro!$F$9</f>
        <v>100</v>
      </c>
      <c r="G11" s="11" t="str">
        <f>[7]Outubro!$F$10</f>
        <v>*</v>
      </c>
      <c r="H11" s="11" t="str">
        <f>[7]Outubro!$F$11</f>
        <v>*</v>
      </c>
      <c r="I11" s="11">
        <f>[7]Outubro!$F$12</f>
        <v>100</v>
      </c>
      <c r="J11" s="11" t="str">
        <f>[7]Outubro!$F$13</f>
        <v>*</v>
      </c>
      <c r="K11" s="11" t="str">
        <f>[7]Outubro!$F$14</f>
        <v>*</v>
      </c>
      <c r="L11" s="11">
        <f>[7]Outubro!$F$15</f>
        <v>100</v>
      </c>
      <c r="M11" s="11" t="str">
        <f>[7]Outubro!$F$16</f>
        <v>*</v>
      </c>
      <c r="N11" s="11" t="str">
        <f>[7]Outubro!$F$17</f>
        <v>*</v>
      </c>
      <c r="O11" s="11" t="str">
        <f>[7]Outubro!$F$18</f>
        <v>*</v>
      </c>
      <c r="P11" s="11">
        <f>[7]Outubro!$F$19</f>
        <v>85</v>
      </c>
      <c r="Q11" s="11">
        <f>[7]Outubro!$F$20</f>
        <v>85</v>
      </c>
      <c r="R11" s="11">
        <f>[7]Outubro!$F$21</f>
        <v>81</v>
      </c>
      <c r="S11" s="11" t="str">
        <f>[7]Outubro!$F$22</f>
        <v>*</v>
      </c>
      <c r="T11" s="11" t="str">
        <f>[7]Outubro!$F$23</f>
        <v>*</v>
      </c>
      <c r="U11" s="11">
        <f>[7]Outubro!$F$24</f>
        <v>100</v>
      </c>
      <c r="V11" s="11" t="str">
        <f>[7]Outubro!$F$25</f>
        <v>*</v>
      </c>
      <c r="W11" s="11">
        <f>[7]Outubro!$F$26</f>
        <v>82</v>
      </c>
      <c r="X11" s="11">
        <f>[7]Outubro!$F$27</f>
        <v>84</v>
      </c>
      <c r="Y11" s="11">
        <f>[7]Outubro!$F$28</f>
        <v>85</v>
      </c>
      <c r="Z11" s="11">
        <f>[7]Outubro!$F$29</f>
        <v>84</v>
      </c>
      <c r="AA11" s="11">
        <f>[7]Outubro!$F$30</f>
        <v>69</v>
      </c>
      <c r="AB11" s="11">
        <f>[7]Outubro!$F$31</f>
        <v>100</v>
      </c>
      <c r="AC11" s="11" t="str">
        <f>[7]Outubro!$F$32</f>
        <v>*</v>
      </c>
      <c r="AD11" s="11">
        <f>[7]Outubro!$F$33</f>
        <v>99</v>
      </c>
      <c r="AE11" s="11" t="str">
        <f>[7]Outubro!$F$34</f>
        <v>*</v>
      </c>
      <c r="AF11" s="11">
        <f>[7]Outubro!$F$35</f>
        <v>100</v>
      </c>
      <c r="AG11" s="14">
        <f t="shared" si="1"/>
        <v>100</v>
      </c>
      <c r="AH11" s="92">
        <f t="shared" si="2"/>
        <v>89.529411764705884</v>
      </c>
    </row>
    <row r="12" spans="1:36" hidden="1" x14ac:dyDescent="0.2">
      <c r="A12" s="58" t="s">
        <v>98</v>
      </c>
      <c r="B12" s="11" t="str">
        <f>[8]Outubro!$F$5</f>
        <v>*</v>
      </c>
      <c r="C12" s="11" t="str">
        <f>[8]Outubro!$F$6</f>
        <v>*</v>
      </c>
      <c r="D12" s="11" t="str">
        <f>[8]Outubro!$F$7</f>
        <v>*</v>
      </c>
      <c r="E12" s="11" t="str">
        <f>[8]Outubro!$F$8</f>
        <v>*</v>
      </c>
      <c r="F12" s="11" t="str">
        <f>[8]Outubro!$F$9</f>
        <v>*</v>
      </c>
      <c r="G12" s="11" t="str">
        <f>[8]Outubro!$F$10</f>
        <v>*</v>
      </c>
      <c r="H12" s="11" t="str">
        <f>[8]Outubro!$F$11</f>
        <v>*</v>
      </c>
      <c r="I12" s="11" t="str">
        <f>[8]Outubro!$F$12</f>
        <v>*</v>
      </c>
      <c r="J12" s="11" t="str">
        <f>[8]Outubro!$F$13</f>
        <v>*</v>
      </c>
      <c r="K12" s="11" t="str">
        <f>[8]Outubro!$F$14</f>
        <v>*</v>
      </c>
      <c r="L12" s="11" t="str">
        <f>[8]Outubro!$F$15</f>
        <v>*</v>
      </c>
      <c r="M12" s="11" t="str">
        <f>[8]Outubro!$F$16</f>
        <v>*</v>
      </c>
      <c r="N12" s="11" t="str">
        <f>[8]Outubro!$F$17</f>
        <v>*</v>
      </c>
      <c r="O12" s="11" t="str">
        <f>[8]Outubro!$F$18</f>
        <v>*</v>
      </c>
      <c r="P12" s="11" t="str">
        <f>[8]Outubro!$F$19</f>
        <v>*</v>
      </c>
      <c r="Q12" s="11" t="str">
        <f>[8]Outubro!$F$20</f>
        <v>*</v>
      </c>
      <c r="R12" s="11" t="str">
        <f>[8]Outubro!$F$21</f>
        <v>*</v>
      </c>
      <c r="S12" s="11" t="str">
        <f>[8]Outubro!$F$22</f>
        <v>*</v>
      </c>
      <c r="T12" s="11" t="str">
        <f>[8]Outubro!$F$23</f>
        <v>*</v>
      </c>
      <c r="U12" s="11" t="str">
        <f>[8]Outubro!$F$24</f>
        <v>*</v>
      </c>
      <c r="V12" s="11" t="str">
        <f>[8]Outubro!$F$25</f>
        <v>*</v>
      </c>
      <c r="W12" s="11" t="str">
        <f>[8]Outubro!$F$26</f>
        <v>*</v>
      </c>
      <c r="X12" s="11" t="str">
        <f>[8]Outubro!$F$27</f>
        <v>*</v>
      </c>
      <c r="Y12" s="11" t="str">
        <f>[8]Outubro!$F$28</f>
        <v>*</v>
      </c>
      <c r="Z12" s="11" t="str">
        <f>[8]Outubro!$F$29</f>
        <v>*</v>
      </c>
      <c r="AA12" s="11" t="str">
        <f>[8]Outubro!$F$30</f>
        <v>*</v>
      </c>
      <c r="AB12" s="11" t="str">
        <f>[8]Outubro!$F$31</f>
        <v>*</v>
      </c>
      <c r="AC12" s="11" t="str">
        <f>[8]Outubro!$F$32</f>
        <v>*</v>
      </c>
      <c r="AD12" s="11" t="str">
        <f>[8]Outubro!$F$33</f>
        <v>*</v>
      </c>
      <c r="AE12" s="11" t="str">
        <f>[8]Outubro!$F$34</f>
        <v>*</v>
      </c>
      <c r="AF12" s="11" t="str">
        <f>[8]Outubro!$F$35</f>
        <v>*</v>
      </c>
      <c r="AG12" s="14">
        <f t="shared" si="1"/>
        <v>0</v>
      </c>
      <c r="AH12" s="92" t="e">
        <f t="shared" si="2"/>
        <v>#DIV/0!</v>
      </c>
    </row>
    <row r="13" spans="1:36" x14ac:dyDescent="0.2">
      <c r="A13" s="57" t="s">
        <v>104</v>
      </c>
      <c r="B13" s="11">
        <f>[9]Outubro!$F$5</f>
        <v>100</v>
      </c>
      <c r="C13" s="11">
        <f>[9]Outubro!$F$6</f>
        <v>100</v>
      </c>
      <c r="D13" s="11">
        <f>[9]Outubro!$F$7</f>
        <v>95</v>
      </c>
      <c r="E13" s="11">
        <f>[9]Outubro!$F$8</f>
        <v>88</v>
      </c>
      <c r="F13" s="11">
        <f>[9]Outubro!$F$9</f>
        <v>100</v>
      </c>
      <c r="G13" s="11">
        <f>[9]Outubro!$F$10</f>
        <v>100</v>
      </c>
      <c r="H13" s="11">
        <f>[9]Outubro!$F$11</f>
        <v>100</v>
      </c>
      <c r="I13" s="11">
        <f>[9]Outubro!$F$12</f>
        <v>97</v>
      </c>
      <c r="J13" s="11">
        <f>[9]Outubro!$F$13</f>
        <v>99</v>
      </c>
      <c r="K13" s="11">
        <f>[9]Outubro!$F$14</f>
        <v>96</v>
      </c>
      <c r="L13" s="11">
        <f>[9]Outubro!$F$15</f>
        <v>100</v>
      </c>
      <c r="M13" s="11">
        <f>[9]Outubro!$F$16</f>
        <v>100</v>
      </c>
      <c r="N13" s="11">
        <f>[9]Outubro!$F$17</f>
        <v>100</v>
      </c>
      <c r="O13" s="11">
        <f>[9]Outubro!$F$18</f>
        <v>100</v>
      </c>
      <c r="P13" s="11">
        <f>[9]Outubro!$F$19</f>
        <v>100</v>
      </c>
      <c r="Q13" s="11">
        <f>[9]Outubro!$F$20</f>
        <v>100</v>
      </c>
      <c r="R13" s="11">
        <f>[9]Outubro!$F$21</f>
        <v>100</v>
      </c>
      <c r="S13" s="11">
        <f>[9]Outubro!$F$22</f>
        <v>100</v>
      </c>
      <c r="T13" s="11">
        <f>[9]Outubro!$F$23</f>
        <v>100</v>
      </c>
      <c r="U13" s="11">
        <f>[9]Outubro!$F$24</f>
        <v>100</v>
      </c>
      <c r="V13" s="11">
        <f>[9]Outubro!$F$25</f>
        <v>100</v>
      </c>
      <c r="W13" s="11">
        <f>[9]Outubro!$F$26</f>
        <v>100</v>
      </c>
      <c r="X13" s="11">
        <f>[9]Outubro!$F$27</f>
        <v>98</v>
      </c>
      <c r="Y13" s="11">
        <f>[9]Outubro!$F$28</f>
        <v>96</v>
      </c>
      <c r="Z13" s="11">
        <f>[9]Outubro!$F$29</f>
        <v>80</v>
      </c>
      <c r="AA13" s="11">
        <f>[9]Outubro!$F$30</f>
        <v>55</v>
      </c>
      <c r="AB13" s="11">
        <f>[9]Outubro!$F$31</f>
        <v>97</v>
      </c>
      <c r="AC13" s="11">
        <f>[9]Outubro!$F$32</f>
        <v>93</v>
      </c>
      <c r="AD13" s="11">
        <f>[9]Outubro!$F$33</f>
        <v>100</v>
      </c>
      <c r="AE13" s="11">
        <f>[9]Outubro!$F$34</f>
        <v>99</v>
      </c>
      <c r="AF13" s="11">
        <f>[9]Outubro!$F$35</f>
        <v>100</v>
      </c>
      <c r="AG13" s="14">
        <f t="shared" si="1"/>
        <v>100</v>
      </c>
      <c r="AH13" s="92">
        <f t="shared" si="2"/>
        <v>96.548387096774192</v>
      </c>
      <c r="AJ13" t="s">
        <v>34</v>
      </c>
    </row>
    <row r="14" spans="1:36" x14ac:dyDescent="0.2">
      <c r="A14" s="57" t="s">
        <v>150</v>
      </c>
      <c r="B14" s="11" t="str">
        <f>[10]Outubro!$F$5</f>
        <v>*</v>
      </c>
      <c r="C14" s="11" t="str">
        <f>[10]Outubro!$F$6</f>
        <v>*</v>
      </c>
      <c r="D14" s="11" t="str">
        <f>[10]Outubro!$F$7</f>
        <v>*</v>
      </c>
      <c r="E14" s="11" t="str">
        <f>[10]Outubro!$F$8</f>
        <v>*</v>
      </c>
      <c r="F14" s="11" t="str">
        <f>[10]Outubro!$F$9</f>
        <v>*</v>
      </c>
      <c r="G14" s="11" t="str">
        <f>[10]Outubro!$F$10</f>
        <v>*</v>
      </c>
      <c r="H14" s="11" t="str">
        <f>[10]Outubro!$F$11</f>
        <v>*</v>
      </c>
      <c r="I14" s="11" t="str">
        <f>[10]Outubro!$F$12</f>
        <v>*</v>
      </c>
      <c r="J14" s="11" t="str">
        <f>[10]Outubro!$F$13</f>
        <v>*</v>
      </c>
      <c r="K14" s="11" t="str">
        <f>[10]Outubro!$F$14</f>
        <v>*</v>
      </c>
      <c r="L14" s="11" t="str">
        <f>[10]Outubro!$F$15</f>
        <v>*</v>
      </c>
      <c r="M14" s="11" t="str">
        <f>[10]Outubro!$F$16</f>
        <v>*</v>
      </c>
      <c r="N14" s="11" t="str">
        <f>[10]Outubro!$F$17</f>
        <v>*</v>
      </c>
      <c r="O14" s="11" t="str">
        <f>[10]Outubro!$F$18</f>
        <v>*</v>
      </c>
      <c r="P14" s="11" t="str">
        <f>[10]Outubro!$F$19</f>
        <v>*</v>
      </c>
      <c r="Q14" s="11" t="str">
        <f>[10]Outubro!$F$20</f>
        <v>*</v>
      </c>
      <c r="R14" s="11" t="str">
        <f>[10]Outubro!$F$21</f>
        <v>*</v>
      </c>
      <c r="S14" s="11" t="str">
        <f>[10]Outubro!$F$22</f>
        <v>*</v>
      </c>
      <c r="T14" s="11" t="str">
        <f>[10]Outubro!$F$23</f>
        <v>*</v>
      </c>
      <c r="U14" s="11" t="str">
        <f>[10]Outubro!$F$24</f>
        <v>*</v>
      </c>
      <c r="V14" s="11" t="str">
        <f>[10]Outubro!$F$25</f>
        <v>*</v>
      </c>
      <c r="W14" s="11" t="str">
        <f>[10]Outubro!$F$26</f>
        <v>*</v>
      </c>
      <c r="X14" s="11" t="str">
        <f>[10]Outubro!$F$27</f>
        <v>*</v>
      </c>
      <c r="Y14" s="11" t="str">
        <f>[10]Outubro!$F$28</f>
        <v>*</v>
      </c>
      <c r="Z14" s="11" t="str">
        <f>[10]Outubro!$F$29</f>
        <v>*</v>
      </c>
      <c r="AA14" s="11" t="str">
        <f>[10]Outubro!$F$30</f>
        <v>*</v>
      </c>
      <c r="AB14" s="11" t="str">
        <f>[10]Outubro!$F$31</f>
        <v>*</v>
      </c>
      <c r="AC14" s="11" t="str">
        <f>[10]Outubro!$F$32</f>
        <v>*</v>
      </c>
      <c r="AD14" s="11" t="str">
        <f>[10]Outubro!$F$33</f>
        <v>*</v>
      </c>
      <c r="AE14" s="11" t="str">
        <f>[10]Outubro!$F$34</f>
        <v>*</v>
      </c>
      <c r="AF14" s="11" t="str">
        <f>[10]Outubro!$F$35</f>
        <v>*</v>
      </c>
      <c r="AG14" s="14" t="s">
        <v>237</v>
      </c>
      <c r="AH14" s="92" t="s">
        <v>237</v>
      </c>
    </row>
    <row r="15" spans="1:36" x14ac:dyDescent="0.2">
      <c r="A15" s="57" t="s">
        <v>2</v>
      </c>
      <c r="B15" s="11">
        <f>[11]Outubro!$F$5</f>
        <v>92</v>
      </c>
      <c r="C15" s="11">
        <f>[11]Outubro!$F$6</f>
        <v>78</v>
      </c>
      <c r="D15" s="11">
        <f>[11]Outubro!$F$7</f>
        <v>83</v>
      </c>
      <c r="E15" s="11">
        <f>[11]Outubro!$F$8</f>
        <v>70</v>
      </c>
      <c r="F15" s="11">
        <f>[11]Outubro!$F$9</f>
        <v>81</v>
      </c>
      <c r="G15" s="11">
        <f>[11]Outubro!$F$10</f>
        <v>94</v>
      </c>
      <c r="H15" s="11">
        <f>[11]Outubro!$F$11</f>
        <v>95</v>
      </c>
      <c r="I15" s="11">
        <f>[11]Outubro!$F$12</f>
        <v>77</v>
      </c>
      <c r="J15" s="11">
        <f>[11]Outubro!$F$13</f>
        <v>83</v>
      </c>
      <c r="K15" s="11">
        <f>[11]Outubro!$F$14</f>
        <v>94</v>
      </c>
      <c r="L15" s="11">
        <f>[11]Outubro!$F$15</f>
        <v>94</v>
      </c>
      <c r="M15" s="11">
        <f>[11]Outubro!$F$16</f>
        <v>94</v>
      </c>
      <c r="N15" s="11">
        <f>[11]Outubro!$F$17</f>
        <v>93</v>
      </c>
      <c r="O15" s="11">
        <f>[11]Outubro!$F$18</f>
        <v>91</v>
      </c>
      <c r="P15" s="11">
        <f>[11]Outubro!$F$19</f>
        <v>79</v>
      </c>
      <c r="Q15" s="11">
        <f>[11]Outubro!$F$20</f>
        <v>86</v>
      </c>
      <c r="R15" s="11">
        <f>[11]Outubro!$F$21</f>
        <v>78</v>
      </c>
      <c r="S15" s="11">
        <f>[11]Outubro!$F$22</f>
        <v>94</v>
      </c>
      <c r="T15" s="11">
        <f>[11]Outubro!$F$23</f>
        <v>90</v>
      </c>
      <c r="U15" s="11">
        <f>[11]Outubro!$F$24</f>
        <v>90</v>
      </c>
      <c r="V15" s="11">
        <f>[11]Outubro!$F$25</f>
        <v>95</v>
      </c>
      <c r="W15" s="11">
        <f>[11]Outubro!$F$26</f>
        <v>82</v>
      </c>
      <c r="X15" s="11">
        <f>[11]Outubro!$F$27</f>
        <v>85</v>
      </c>
      <c r="Y15" s="11">
        <f>[11]Outubro!$F$28</f>
        <v>73</v>
      </c>
      <c r="Z15" s="11">
        <f>[11]Outubro!$F$29</f>
        <v>61</v>
      </c>
      <c r="AA15" s="11">
        <f>[11]Outubro!$F$30</f>
        <v>58</v>
      </c>
      <c r="AB15" s="11">
        <f>[11]Outubro!$F$31</f>
        <v>93</v>
      </c>
      <c r="AC15" s="11">
        <f>[11]Outubro!$F$32</f>
        <v>92</v>
      </c>
      <c r="AD15" s="11">
        <f>[11]Outubro!$F$33</f>
        <v>79</v>
      </c>
      <c r="AE15" s="11">
        <f>[11]Outubro!$F$34</f>
        <v>80</v>
      </c>
      <c r="AF15" s="11">
        <f>[11]Outubro!$F$35</f>
        <v>93</v>
      </c>
      <c r="AG15" s="14">
        <f t="shared" si="1"/>
        <v>95</v>
      </c>
      <c r="AH15" s="92">
        <f t="shared" si="2"/>
        <v>84.741935483870961</v>
      </c>
      <c r="AJ15" s="12" t="s">
        <v>34</v>
      </c>
    </row>
    <row r="16" spans="1:36" x14ac:dyDescent="0.2">
      <c r="A16" s="57" t="s">
        <v>3</v>
      </c>
      <c r="B16" s="11">
        <f>[12]Outubro!$F$5</f>
        <v>93</v>
      </c>
      <c r="C16" s="11">
        <f>[12]Outubro!$F$6</f>
        <v>91</v>
      </c>
      <c r="D16" s="11">
        <f>[12]Outubro!$F$7</f>
        <v>88</v>
      </c>
      <c r="E16" s="11">
        <f>[12]Outubro!$F$8</f>
        <v>86</v>
      </c>
      <c r="F16" s="11">
        <f>[12]Outubro!$F$9</f>
        <v>91</v>
      </c>
      <c r="G16" s="11">
        <f>[12]Outubro!$F$10</f>
        <v>84</v>
      </c>
      <c r="H16" s="11">
        <f>[12]Outubro!$F$11</f>
        <v>92</v>
      </c>
      <c r="I16" s="11">
        <f>[12]Outubro!$F$12</f>
        <v>89</v>
      </c>
      <c r="J16" s="11">
        <f>[12]Outubro!$F$13</f>
        <v>91</v>
      </c>
      <c r="K16" s="11">
        <f>[12]Outubro!$F$14</f>
        <v>94</v>
      </c>
      <c r="L16" s="11">
        <f>[12]Outubro!$F$15</f>
        <v>94</v>
      </c>
      <c r="M16" s="11">
        <f>[12]Outubro!$F$16</f>
        <v>90</v>
      </c>
      <c r="N16" s="11">
        <f>[12]Outubro!$F$17</f>
        <v>94</v>
      </c>
      <c r="O16" s="11">
        <f>[12]Outubro!$F$18</f>
        <v>88</v>
      </c>
      <c r="P16" s="11">
        <f>[12]Outubro!$F$19</f>
        <v>78</v>
      </c>
      <c r="Q16" s="11">
        <f>[12]Outubro!$F$20</f>
        <v>83</v>
      </c>
      <c r="R16" s="11">
        <f>[12]Outubro!$F$21</f>
        <v>77</v>
      </c>
      <c r="S16" s="11">
        <f>[12]Outubro!$F$22</f>
        <v>69</v>
      </c>
      <c r="T16" s="11">
        <f>[12]Outubro!$F$23</f>
        <v>75</v>
      </c>
      <c r="U16" s="11">
        <f>[12]Outubro!$F$24</f>
        <v>95</v>
      </c>
      <c r="V16" s="11" t="str">
        <f>[12]Outubro!$F$25</f>
        <v>*</v>
      </c>
      <c r="W16" s="11" t="str">
        <f>[12]Outubro!$F$26</f>
        <v>*</v>
      </c>
      <c r="X16" s="11" t="str">
        <f>[12]Outubro!$F$27</f>
        <v>*</v>
      </c>
      <c r="Y16" s="11" t="str">
        <f>[12]Outubro!$F$28</f>
        <v>*</v>
      </c>
      <c r="Z16" s="11" t="str">
        <f>[12]Outubro!$F$29</f>
        <v>*</v>
      </c>
      <c r="AA16" s="11">
        <f>[12]Outubro!$F$30</f>
        <v>79</v>
      </c>
      <c r="AB16" s="11">
        <f>[12]Outubro!$F$31</f>
        <v>91</v>
      </c>
      <c r="AC16" s="11">
        <f>[12]Outubro!$F$32</f>
        <v>94</v>
      </c>
      <c r="AD16" s="11">
        <f>[12]Outubro!$F$33</f>
        <v>92</v>
      </c>
      <c r="AE16" s="11">
        <f>[12]Outubro!$F$34</f>
        <v>92</v>
      </c>
      <c r="AF16" s="11">
        <f>[12]Outubro!$F$35</f>
        <v>94</v>
      </c>
      <c r="AG16" s="14">
        <f t="shared" si="1"/>
        <v>95</v>
      </c>
      <c r="AH16" s="92">
        <f t="shared" si="2"/>
        <v>87.84615384615384</v>
      </c>
      <c r="AI16" s="12" t="s">
        <v>34</v>
      </c>
      <c r="AJ16" s="12" t="s">
        <v>34</v>
      </c>
    </row>
    <row r="17" spans="1:37" x14ac:dyDescent="0.2">
      <c r="A17" s="57" t="s">
        <v>4</v>
      </c>
      <c r="B17" s="11">
        <f>[13]Outubro!$F$5</f>
        <v>93</v>
      </c>
      <c r="C17" s="11">
        <f>[13]Outubro!$F$6</f>
        <v>86</v>
      </c>
      <c r="D17" s="11">
        <f>[13]Outubro!$F$7</f>
        <v>85</v>
      </c>
      <c r="E17" s="11">
        <f>[13]Outubro!$F$8</f>
        <v>89</v>
      </c>
      <c r="F17" s="11">
        <f>[13]Outubro!$F$9</f>
        <v>88</v>
      </c>
      <c r="G17" s="11">
        <f>[13]Outubro!$F$10</f>
        <v>89</v>
      </c>
      <c r="H17" s="11">
        <f>[13]Outubro!$F$11</f>
        <v>94</v>
      </c>
      <c r="I17" s="11">
        <f>[13]Outubro!$F$12</f>
        <v>87</v>
      </c>
      <c r="J17" s="11">
        <f>[13]Outubro!$F$13</f>
        <v>91</v>
      </c>
      <c r="K17" s="11">
        <f>[13]Outubro!$F$14</f>
        <v>91</v>
      </c>
      <c r="L17" s="11">
        <f>[13]Outubro!$F$15</f>
        <v>85</v>
      </c>
      <c r="M17" s="11">
        <f>[13]Outubro!$F$16</f>
        <v>92</v>
      </c>
      <c r="N17" s="11">
        <f>[13]Outubro!$F$17</f>
        <v>90</v>
      </c>
      <c r="O17" s="11">
        <f>[13]Outubro!$F$18</f>
        <v>94</v>
      </c>
      <c r="P17" s="11">
        <f>[13]Outubro!$F$19</f>
        <v>94</v>
      </c>
      <c r="Q17" s="11">
        <f>[13]Outubro!$F$20</f>
        <v>82</v>
      </c>
      <c r="R17" s="11">
        <f>[13]Outubro!$F$21</f>
        <v>81</v>
      </c>
      <c r="S17" s="11">
        <f>[13]Outubro!$F$22</f>
        <v>86</v>
      </c>
      <c r="T17" s="11">
        <f>[13]Outubro!$F$23</f>
        <v>93</v>
      </c>
      <c r="U17" s="11">
        <f>[13]Outubro!$F$24</f>
        <v>79</v>
      </c>
      <c r="V17" s="11">
        <f>[13]Outubro!$F$25</f>
        <v>95</v>
      </c>
      <c r="W17" s="11">
        <f>[13]Outubro!$F$26</f>
        <v>94</v>
      </c>
      <c r="X17" s="11">
        <f>[13]Outubro!$F$27</f>
        <v>93</v>
      </c>
      <c r="Y17" s="11">
        <f>[13]Outubro!$F$28</f>
        <v>74</v>
      </c>
      <c r="Z17" s="11">
        <f>[13]Outubro!$F$29</f>
        <v>72</v>
      </c>
      <c r="AA17" s="11">
        <f>[13]Outubro!$F$30</f>
        <v>55</v>
      </c>
      <c r="AB17" s="11">
        <f>[13]Outubro!$F$31</f>
        <v>90</v>
      </c>
      <c r="AC17" s="11">
        <f>[13]Outubro!$F$32</f>
        <v>86</v>
      </c>
      <c r="AD17" s="11">
        <f>[13]Outubro!$F$33</f>
        <v>92</v>
      </c>
      <c r="AE17" s="11">
        <f>[13]Outubro!$F$34</f>
        <v>91</v>
      </c>
      <c r="AF17" s="11">
        <f>[13]Outubro!$F$35</f>
        <v>92</v>
      </c>
      <c r="AG17" s="14">
        <f t="shared" si="1"/>
        <v>95</v>
      </c>
      <c r="AH17" s="92">
        <f t="shared" si="2"/>
        <v>87.193548387096769</v>
      </c>
      <c r="AJ17" t="s">
        <v>34</v>
      </c>
    </row>
    <row r="18" spans="1:37" x14ac:dyDescent="0.2">
      <c r="A18" s="57" t="s">
        <v>5</v>
      </c>
      <c r="B18" s="11">
        <f>[14]Outubro!$F$5</f>
        <v>91</v>
      </c>
      <c r="C18" s="11">
        <f>[14]Outubro!$F$6</f>
        <v>87</v>
      </c>
      <c r="D18" s="11">
        <f>[14]Outubro!$F$7</f>
        <v>79</v>
      </c>
      <c r="E18" s="11">
        <f>[14]Outubro!$F$8</f>
        <v>78</v>
      </c>
      <c r="F18" s="11">
        <f>[14]Outubro!$F$9</f>
        <v>71</v>
      </c>
      <c r="G18" s="11">
        <f>[14]Outubro!$F$10</f>
        <v>92</v>
      </c>
      <c r="H18" s="11">
        <f>[14]Outubro!$F$11</f>
        <v>91</v>
      </c>
      <c r="I18" s="11">
        <f>[14]Outubro!$F$12</f>
        <v>90</v>
      </c>
      <c r="J18" s="11">
        <f>[14]Outubro!$F$13</f>
        <v>87</v>
      </c>
      <c r="K18" s="11">
        <f>[14]Outubro!$F$14</f>
        <v>67</v>
      </c>
      <c r="L18" s="11">
        <f>[14]Outubro!$F$15</f>
        <v>88</v>
      </c>
      <c r="M18" s="11">
        <f>[14]Outubro!$F$16</f>
        <v>90</v>
      </c>
      <c r="N18" s="11">
        <f>[14]Outubro!$F$17</f>
        <v>91</v>
      </c>
      <c r="O18" s="11">
        <f>[14]Outubro!$F$18</f>
        <v>92</v>
      </c>
      <c r="P18" s="11">
        <f>[14]Outubro!$F$19</f>
        <v>87</v>
      </c>
      <c r="Q18" s="11">
        <f>[14]Outubro!$F$20</f>
        <v>88</v>
      </c>
      <c r="R18" s="11">
        <f>[14]Outubro!$F$21</f>
        <v>87</v>
      </c>
      <c r="S18" s="11">
        <f>[14]Outubro!$F$22</f>
        <v>85</v>
      </c>
      <c r="T18" s="11">
        <f>[14]Outubro!$F$23</f>
        <v>90</v>
      </c>
      <c r="U18" s="11">
        <f>[14]Outubro!$F$24</f>
        <v>83</v>
      </c>
      <c r="V18" s="11">
        <f>[14]Outubro!$F$25</f>
        <v>90</v>
      </c>
      <c r="W18" s="11">
        <f>[14]Outubro!$F$26</f>
        <v>85</v>
      </c>
      <c r="X18" s="11">
        <f>[14]Outubro!$F$27</f>
        <v>85</v>
      </c>
      <c r="Y18" s="11">
        <f>[14]Outubro!$F$28</f>
        <v>88</v>
      </c>
      <c r="Z18" s="11">
        <f>[14]Outubro!$F$29</f>
        <v>85</v>
      </c>
      <c r="AA18" s="11">
        <f>[14]Outubro!$F$30</f>
        <v>74</v>
      </c>
      <c r="AB18" s="11">
        <f>[14]Outubro!$F$31</f>
        <v>75</v>
      </c>
      <c r="AC18" s="11">
        <f>[14]Outubro!$F$32</f>
        <v>89</v>
      </c>
      <c r="AD18" s="11">
        <f>[14]Outubro!$F$33</f>
        <v>78</v>
      </c>
      <c r="AE18" s="11">
        <f>[14]Outubro!$F$34</f>
        <v>78</v>
      </c>
      <c r="AF18" s="11">
        <f>[14]Outubro!$F$35</f>
        <v>87</v>
      </c>
      <c r="AG18" s="14">
        <f t="shared" si="1"/>
        <v>92</v>
      </c>
      <c r="AH18" s="92">
        <f t="shared" si="2"/>
        <v>84.774193548387103</v>
      </c>
      <c r="AI18" s="12" t="s">
        <v>34</v>
      </c>
    </row>
    <row r="19" spans="1:37" x14ac:dyDescent="0.2">
      <c r="A19" s="57" t="s">
        <v>32</v>
      </c>
      <c r="B19" s="11">
        <f>[15]Outubro!$F$5</f>
        <v>93</v>
      </c>
      <c r="C19" s="11">
        <f>[15]Outubro!$F$6</f>
        <v>94</v>
      </c>
      <c r="D19" s="11">
        <f>[15]Outubro!$F$7</f>
        <v>93</v>
      </c>
      <c r="E19" s="11">
        <f>[15]Outubro!$F$8</f>
        <v>86</v>
      </c>
      <c r="F19" s="11">
        <f>[15]Outubro!$F$9</f>
        <v>84</v>
      </c>
      <c r="G19" s="11">
        <f>[15]Outubro!$F$10</f>
        <v>93</v>
      </c>
      <c r="H19" s="11">
        <f>[15]Outubro!$F$11</f>
        <v>100</v>
      </c>
      <c r="I19" s="11">
        <f>[15]Outubro!$F$12</f>
        <v>91</v>
      </c>
      <c r="J19" s="11">
        <f>[15]Outubro!$F$13</f>
        <v>100</v>
      </c>
      <c r="K19" s="11">
        <f>[15]Outubro!$F$14</f>
        <v>92</v>
      </c>
      <c r="L19" s="11">
        <f>[15]Outubro!$F$15</f>
        <v>99</v>
      </c>
      <c r="M19" s="11">
        <f>[15]Outubro!$F$16</f>
        <v>100</v>
      </c>
      <c r="N19" s="11">
        <f>[15]Outubro!$F$17</f>
        <v>95</v>
      </c>
      <c r="O19" s="11">
        <f>[15]Outubro!$F$18</f>
        <v>95</v>
      </c>
      <c r="P19" s="11">
        <f>[15]Outubro!$F$19</f>
        <v>86</v>
      </c>
      <c r="Q19" s="11">
        <f>[15]Outubro!$F$20</f>
        <v>76</v>
      </c>
      <c r="R19" s="11">
        <f>[15]Outubro!$F$21</f>
        <v>72</v>
      </c>
      <c r="S19" s="11">
        <f>[15]Outubro!$F$22</f>
        <v>99</v>
      </c>
      <c r="T19" s="11">
        <f>[15]Outubro!$F$23</f>
        <v>99</v>
      </c>
      <c r="U19" s="11">
        <f>[15]Outubro!$F$24</f>
        <v>97</v>
      </c>
      <c r="V19" s="11">
        <f>[15]Outubro!$F$25</f>
        <v>100</v>
      </c>
      <c r="W19" s="11">
        <f>[15]Outubro!$F$26</f>
        <v>100</v>
      </c>
      <c r="X19" s="11">
        <f>[15]Outubro!$F$27</f>
        <v>100</v>
      </c>
      <c r="Y19" s="11">
        <f>[15]Outubro!$F$28</f>
        <v>85</v>
      </c>
      <c r="Z19" s="11">
        <f>[15]Outubro!$F$29</f>
        <v>76</v>
      </c>
      <c r="AA19" s="11">
        <f>[15]Outubro!$F$30</f>
        <v>79</v>
      </c>
      <c r="AB19" s="11">
        <f>[15]Outubro!$F$31</f>
        <v>86</v>
      </c>
      <c r="AC19" s="11">
        <f>[15]Outubro!$F$32</f>
        <v>93</v>
      </c>
      <c r="AD19" s="11">
        <f>[15]Outubro!$F$33</f>
        <v>94</v>
      </c>
      <c r="AE19" s="11">
        <f>[15]Outubro!$F$34</f>
        <v>90</v>
      </c>
      <c r="AF19" s="11">
        <f>[15]Outubro!$F$35</f>
        <v>100</v>
      </c>
      <c r="AG19" s="14">
        <f t="shared" si="1"/>
        <v>100</v>
      </c>
      <c r="AH19" s="92">
        <f t="shared" si="2"/>
        <v>91.838709677419359</v>
      </c>
    </row>
    <row r="20" spans="1:37" x14ac:dyDescent="0.2">
      <c r="A20" s="57" t="s">
        <v>6</v>
      </c>
      <c r="B20" s="11">
        <f>[16]Outubro!$F$5</f>
        <v>92</v>
      </c>
      <c r="C20" s="11">
        <f>[16]Outubro!$F$6</f>
        <v>94</v>
      </c>
      <c r="D20" s="11">
        <f>[16]Outubro!$F$7</f>
        <v>90</v>
      </c>
      <c r="E20" s="11">
        <f>[16]Outubro!$F$8</f>
        <v>92</v>
      </c>
      <c r="F20" s="11">
        <f>[16]Outubro!$F$9</f>
        <v>92</v>
      </c>
      <c r="G20" s="11">
        <f>[16]Outubro!$F$10</f>
        <v>93</v>
      </c>
      <c r="H20" s="11">
        <f>[16]Outubro!$F$11</f>
        <v>96</v>
      </c>
      <c r="I20" s="11">
        <f>[16]Outubro!$F$12</f>
        <v>91</v>
      </c>
      <c r="J20" s="11">
        <f>[16]Outubro!$F$13</f>
        <v>95</v>
      </c>
      <c r="K20" s="11">
        <f>[16]Outubro!$F$14</f>
        <v>97</v>
      </c>
      <c r="L20" s="11">
        <f>[16]Outubro!$F$15</f>
        <v>97</v>
      </c>
      <c r="M20" s="11">
        <f>[16]Outubro!$F$16</f>
        <v>97</v>
      </c>
      <c r="N20" s="11">
        <f>[16]Outubro!$F$17</f>
        <v>97</v>
      </c>
      <c r="O20" s="11">
        <f>[16]Outubro!$F$18</f>
        <v>93</v>
      </c>
      <c r="P20" s="11">
        <f>[16]Outubro!$F$19</f>
        <v>83</v>
      </c>
      <c r="Q20" s="11">
        <f>[16]Outubro!$F$20</f>
        <v>88</v>
      </c>
      <c r="R20" s="11">
        <f>[16]Outubro!$F$21</f>
        <v>82</v>
      </c>
      <c r="S20" s="11">
        <f>[16]Outubro!$F$22</f>
        <v>71</v>
      </c>
      <c r="T20" s="11">
        <f>[16]Outubro!$F$23</f>
        <v>88</v>
      </c>
      <c r="U20" s="11">
        <f>[16]Outubro!$F$24</f>
        <v>95</v>
      </c>
      <c r="V20" s="11">
        <f>[16]Outubro!$F$25</f>
        <v>98</v>
      </c>
      <c r="W20" s="11">
        <f>[16]Outubro!$F$26</f>
        <v>97</v>
      </c>
      <c r="X20" s="11">
        <f>[16]Outubro!$F$27</f>
        <v>97</v>
      </c>
      <c r="Y20" s="11">
        <f>[16]Outubro!$F$28</f>
        <v>93</v>
      </c>
      <c r="Z20" s="11">
        <f>[16]Outubro!$F$29</f>
        <v>93</v>
      </c>
      <c r="AA20" s="11">
        <f>[16]Outubro!$F$30</f>
        <v>95</v>
      </c>
      <c r="AB20" s="11">
        <f>[16]Outubro!$F$31</f>
        <v>96</v>
      </c>
      <c r="AC20" s="11">
        <f>[16]Outubro!$F$32</f>
        <v>92</v>
      </c>
      <c r="AD20" s="11">
        <f>[16]Outubro!$F$33</f>
        <v>96</v>
      </c>
      <c r="AE20" s="11">
        <f>[16]Outubro!$F$34</f>
        <v>94</v>
      </c>
      <c r="AF20" s="11">
        <f>[16]Outubro!$F$35</f>
        <v>90</v>
      </c>
      <c r="AG20" s="14">
        <f t="shared" si="1"/>
        <v>98</v>
      </c>
      <c r="AH20" s="92">
        <f t="shared" si="2"/>
        <v>92.387096774193552</v>
      </c>
    </row>
    <row r="21" spans="1:37" x14ac:dyDescent="0.2">
      <c r="A21" s="57" t="s">
        <v>7</v>
      </c>
      <c r="B21" s="11" t="str">
        <f>[17]Outubro!$F$5</f>
        <v>*</v>
      </c>
      <c r="C21" s="11" t="str">
        <f>[17]Outubro!$F$6</f>
        <v>*</v>
      </c>
      <c r="D21" s="11" t="str">
        <f>[17]Outubro!$F$7</f>
        <v>*</v>
      </c>
      <c r="E21" s="11" t="str">
        <f>[17]Outubro!$F$8</f>
        <v>*</v>
      </c>
      <c r="F21" s="11" t="str">
        <f>[17]Outubro!$F$9</f>
        <v>*</v>
      </c>
      <c r="G21" s="11" t="str">
        <f>[17]Outubro!$F$10</f>
        <v>*</v>
      </c>
      <c r="H21" s="11" t="str">
        <f>[17]Outubro!$F$11</f>
        <v>*</v>
      </c>
      <c r="I21" s="11" t="str">
        <f>[17]Outubro!$F$12</f>
        <v>*</v>
      </c>
      <c r="J21" s="11" t="str">
        <f>[17]Outubro!$F$13</f>
        <v>*</v>
      </c>
      <c r="K21" s="11" t="str">
        <f>[17]Outubro!$F$14</f>
        <v>*</v>
      </c>
      <c r="L21" s="11" t="str">
        <f>[17]Outubro!$F$15</f>
        <v>*</v>
      </c>
      <c r="M21" s="11" t="str">
        <f>[17]Outubro!$F$16</f>
        <v>*</v>
      </c>
      <c r="N21" s="11" t="str">
        <f>[17]Outubro!$F$17</f>
        <v>*</v>
      </c>
      <c r="O21" s="11" t="str">
        <f>[17]Outubro!$F$18</f>
        <v>*</v>
      </c>
      <c r="P21" s="11" t="str">
        <f>[17]Outubro!$F$19</f>
        <v>*</v>
      </c>
      <c r="Q21" s="11" t="str">
        <f>[17]Outubro!$F$20</f>
        <v>*</v>
      </c>
      <c r="R21" s="11" t="str">
        <f>[17]Outubro!$F$21</f>
        <v>*</v>
      </c>
      <c r="S21" s="11" t="str">
        <f>[17]Outubro!$F$22</f>
        <v>*</v>
      </c>
      <c r="T21" s="11" t="str">
        <f>[17]Outubro!$F$23</f>
        <v>*</v>
      </c>
      <c r="U21" s="11">
        <f>[17]Outubro!$F$24</f>
        <v>94</v>
      </c>
      <c r="V21" s="11">
        <f>[17]Outubro!$F$25</f>
        <v>98</v>
      </c>
      <c r="W21" s="11">
        <f>[17]Outubro!$F$26</f>
        <v>87</v>
      </c>
      <c r="X21" s="11">
        <f>[17]Outubro!$F$27</f>
        <v>92</v>
      </c>
      <c r="Y21" s="11">
        <f>[17]Outubro!$F$28</f>
        <v>72</v>
      </c>
      <c r="Z21" s="11">
        <f>[17]Outubro!$F$29</f>
        <v>68</v>
      </c>
      <c r="AA21" s="11">
        <f>[17]Outubro!$F$30</f>
        <v>63</v>
      </c>
      <c r="AB21" s="11">
        <f>[17]Outubro!$F$31</f>
        <v>96</v>
      </c>
      <c r="AC21" s="11">
        <f>[17]Outubro!$F$32</f>
        <v>95</v>
      </c>
      <c r="AD21" s="11">
        <f>[17]Outubro!$F$33</f>
        <v>94</v>
      </c>
      <c r="AE21" s="11">
        <f>[17]Outubro!$F$34</f>
        <v>95</v>
      </c>
      <c r="AF21" s="11">
        <f>[17]Outubro!$F$35</f>
        <v>96</v>
      </c>
      <c r="AG21" s="14">
        <f t="shared" si="1"/>
        <v>98</v>
      </c>
      <c r="AH21" s="92">
        <f t="shared" si="2"/>
        <v>87.5</v>
      </c>
      <c r="AJ21" t="s">
        <v>34</v>
      </c>
    </row>
    <row r="22" spans="1:37" hidden="1" x14ac:dyDescent="0.2">
      <c r="A22" s="58" t="s">
        <v>151</v>
      </c>
      <c r="B22" s="11" t="str">
        <f>[18]Outubro!$F$5</f>
        <v>*</v>
      </c>
      <c r="C22" s="11" t="str">
        <f>[18]Outubro!$F$6</f>
        <v>*</v>
      </c>
      <c r="D22" s="11" t="str">
        <f>[18]Outubro!$F$7</f>
        <v>*</v>
      </c>
      <c r="E22" s="11" t="str">
        <f>[18]Outubro!$F$8</f>
        <v>*</v>
      </c>
      <c r="F22" s="11" t="str">
        <f>[18]Outubro!$F$9</f>
        <v>*</v>
      </c>
      <c r="G22" s="11" t="str">
        <f>[18]Outubro!$F$10</f>
        <v>*</v>
      </c>
      <c r="H22" s="11" t="str">
        <f>[18]Outubro!$F$11</f>
        <v>*</v>
      </c>
      <c r="I22" s="11" t="str">
        <f>[18]Outubro!$F$12</f>
        <v>*</v>
      </c>
      <c r="J22" s="11" t="str">
        <f>[18]Outubro!$F$13</f>
        <v>*</v>
      </c>
      <c r="K22" s="11" t="str">
        <f>[18]Outubro!$F$14</f>
        <v>*</v>
      </c>
      <c r="L22" s="11" t="str">
        <f>[18]Outubro!$F$15</f>
        <v>*</v>
      </c>
      <c r="M22" s="11" t="str">
        <f>[18]Outubro!$F$16</f>
        <v>*</v>
      </c>
      <c r="N22" s="11" t="str">
        <f>[18]Outubro!$F$17</f>
        <v>*</v>
      </c>
      <c r="O22" s="11" t="str">
        <f>[18]Outubro!$F$18</f>
        <v>*</v>
      </c>
      <c r="P22" s="11" t="str">
        <f>[18]Outubro!$F$19</f>
        <v>*</v>
      </c>
      <c r="Q22" s="11" t="str">
        <f>[18]Outubro!$F$20</f>
        <v>*</v>
      </c>
      <c r="R22" s="11" t="str">
        <f>[18]Outubro!$F$21</f>
        <v>*</v>
      </c>
      <c r="S22" s="11" t="str">
        <f>[18]Outubro!$F$22</f>
        <v>*</v>
      </c>
      <c r="T22" s="11" t="str">
        <f>[18]Outubro!$F$23</f>
        <v>*</v>
      </c>
      <c r="U22" s="11" t="str">
        <f>[18]Outubro!$F$24</f>
        <v>*</v>
      </c>
      <c r="V22" s="11" t="str">
        <f>[18]Outubro!$F$25</f>
        <v>*</v>
      </c>
      <c r="W22" s="11" t="str">
        <f>[18]Outubro!$F$26</f>
        <v>*</v>
      </c>
      <c r="X22" s="11" t="str">
        <f>[18]Outubro!$F$27</f>
        <v>*</v>
      </c>
      <c r="Y22" s="11" t="str">
        <f>[18]Outubro!$F$28</f>
        <v>*</v>
      </c>
      <c r="Z22" s="11" t="str">
        <f>[18]Outubro!$F$29</f>
        <v>*</v>
      </c>
      <c r="AA22" s="11" t="str">
        <f>[18]Outubro!$F$30</f>
        <v>*</v>
      </c>
      <c r="AB22" s="11" t="str">
        <f>[18]Outubro!$F$31</f>
        <v>*</v>
      </c>
      <c r="AC22" s="11" t="str">
        <f>[18]Outubro!$F$32</f>
        <v>*</v>
      </c>
      <c r="AD22" s="11" t="str">
        <f>[18]Outubro!$F$33</f>
        <v>*</v>
      </c>
      <c r="AE22" s="11" t="str">
        <f>[18]Outubro!$F$34</f>
        <v>*</v>
      </c>
      <c r="AF22" s="11" t="str">
        <f>[18]Outubro!$F$35</f>
        <v>*</v>
      </c>
      <c r="AG22" s="14">
        <f t="shared" si="1"/>
        <v>0</v>
      </c>
      <c r="AH22" s="92" t="e">
        <f t="shared" si="2"/>
        <v>#DIV/0!</v>
      </c>
    </row>
    <row r="23" spans="1:37" hidden="1" x14ac:dyDescent="0.2">
      <c r="A23" s="58" t="s">
        <v>152</v>
      </c>
      <c r="B23" s="11" t="str">
        <f>[19]Outubro!$F$5</f>
        <v>*</v>
      </c>
      <c r="C23" s="11" t="str">
        <f>[19]Outubro!$F$6</f>
        <v>*</v>
      </c>
      <c r="D23" s="11" t="str">
        <f>[19]Outubro!$F$7</f>
        <v>*</v>
      </c>
      <c r="E23" s="11" t="str">
        <f>[19]Outubro!$F$8</f>
        <v>*</v>
      </c>
      <c r="F23" s="11" t="str">
        <f>[19]Outubro!$F$9</f>
        <v>*</v>
      </c>
      <c r="G23" s="11" t="str">
        <f>[19]Outubro!$F$10</f>
        <v>*</v>
      </c>
      <c r="H23" s="11" t="str">
        <f>[19]Outubro!$F$11</f>
        <v>*</v>
      </c>
      <c r="I23" s="11" t="str">
        <f>[19]Outubro!$F$12</f>
        <v>*</v>
      </c>
      <c r="J23" s="11" t="str">
        <f>[19]Outubro!$F$13</f>
        <v>*</v>
      </c>
      <c r="K23" s="11" t="str">
        <f>[19]Outubro!$F$14</f>
        <v>*</v>
      </c>
      <c r="L23" s="11" t="str">
        <f>[19]Outubro!$F$15</f>
        <v>*</v>
      </c>
      <c r="M23" s="11" t="str">
        <f>[19]Outubro!$F$16</f>
        <v>*</v>
      </c>
      <c r="N23" s="11" t="str">
        <f>[19]Outubro!$F$17</f>
        <v>*</v>
      </c>
      <c r="O23" s="11" t="str">
        <f>[19]Outubro!$F$18</f>
        <v>*</v>
      </c>
      <c r="P23" s="11" t="str">
        <f>[19]Outubro!$F$19</f>
        <v>*</v>
      </c>
      <c r="Q23" s="11" t="str">
        <f>[19]Outubro!$F$20</f>
        <v>*</v>
      </c>
      <c r="R23" s="11" t="str">
        <f>[19]Outubro!$F$21</f>
        <v>*</v>
      </c>
      <c r="S23" s="11" t="str">
        <f>[19]Outubro!$F$22</f>
        <v>*</v>
      </c>
      <c r="T23" s="11" t="str">
        <f>[19]Outubro!$F$23</f>
        <v>*</v>
      </c>
      <c r="U23" s="11" t="str">
        <f>[19]Outubro!$F$24</f>
        <v>*</v>
      </c>
      <c r="V23" s="11" t="str">
        <f>[19]Outubro!$F$25</f>
        <v>*</v>
      </c>
      <c r="W23" s="11" t="str">
        <f>[19]Outubro!$F$26</f>
        <v>*</v>
      </c>
      <c r="X23" s="11" t="str">
        <f>[19]Outubro!$F$27</f>
        <v>*</v>
      </c>
      <c r="Y23" s="11" t="str">
        <f>[19]Outubro!$F$28</f>
        <v>*</v>
      </c>
      <c r="Z23" s="11" t="str">
        <f>[19]Outubro!$F$29</f>
        <v>*</v>
      </c>
      <c r="AA23" s="11" t="str">
        <f>[19]Outubro!$F$30</f>
        <v>*</v>
      </c>
      <c r="AB23" s="11" t="str">
        <f>[19]Outubro!$F$31</f>
        <v>*</v>
      </c>
      <c r="AC23" s="11" t="str">
        <f>[19]Outubro!$F$32</f>
        <v>*</v>
      </c>
      <c r="AD23" s="11" t="str">
        <f>[19]Outubro!$F$33</f>
        <v>*</v>
      </c>
      <c r="AE23" s="11" t="str">
        <f>[19]Outubro!$F$34</f>
        <v>*</v>
      </c>
      <c r="AF23" s="11" t="str">
        <f>[19]Outubro!$F$35</f>
        <v>*</v>
      </c>
      <c r="AG23" s="14">
        <f t="shared" si="1"/>
        <v>0</v>
      </c>
      <c r="AH23" s="92" t="e">
        <f t="shared" si="2"/>
        <v>#DIV/0!</v>
      </c>
      <c r="AI23" s="12" t="s">
        <v>34</v>
      </c>
    </row>
    <row r="24" spans="1:37" x14ac:dyDescent="0.2">
      <c r="A24" s="57" t="s">
        <v>153</v>
      </c>
      <c r="B24" s="11">
        <f>[20]Outubro!$F$5</f>
        <v>100</v>
      </c>
      <c r="C24" s="11">
        <f>[20]Outubro!$F$6</f>
        <v>99</v>
      </c>
      <c r="D24" s="11">
        <f>[20]Outubro!$F$7</f>
        <v>84</v>
      </c>
      <c r="E24" s="11">
        <f>[20]Outubro!$F$8</f>
        <v>82</v>
      </c>
      <c r="F24" s="11">
        <f>[20]Outubro!$F$9</f>
        <v>100</v>
      </c>
      <c r="G24" s="11">
        <f>[20]Outubro!$F$10</f>
        <v>100</v>
      </c>
      <c r="H24" s="11">
        <f>[20]Outubro!$F$11</f>
        <v>100</v>
      </c>
      <c r="I24" s="11">
        <f>[20]Outubro!$F$12</f>
        <v>96</v>
      </c>
      <c r="J24" s="11">
        <f>[20]Outubro!$F$13</f>
        <v>91</v>
      </c>
      <c r="K24" s="11">
        <f>[20]Outubro!$F$14</f>
        <v>89</v>
      </c>
      <c r="L24" s="11">
        <f>[20]Outubro!$F$15</f>
        <v>99</v>
      </c>
      <c r="M24" s="11">
        <f>[20]Outubro!$F$16</f>
        <v>99</v>
      </c>
      <c r="N24" s="11">
        <f>[20]Outubro!$F$17</f>
        <v>100</v>
      </c>
      <c r="O24" s="11">
        <f>[20]Outubro!$F$18</f>
        <v>98</v>
      </c>
      <c r="P24" s="11">
        <f>[20]Outubro!$F$19</f>
        <v>98</v>
      </c>
      <c r="Q24" s="11">
        <f>[20]Outubro!$F$20</f>
        <v>92</v>
      </c>
      <c r="R24" s="11">
        <f>[20]Outubro!$F$21</f>
        <v>92</v>
      </c>
      <c r="S24" s="11">
        <f>[20]Outubro!$F$22</f>
        <v>97</v>
      </c>
      <c r="T24" s="11">
        <f>[20]Outubro!$F$23</f>
        <v>100</v>
      </c>
      <c r="U24" s="11">
        <f>[20]Outubro!$F$24</f>
        <v>97</v>
      </c>
      <c r="V24" s="11">
        <f>[20]Outubro!$F$25</f>
        <v>100</v>
      </c>
      <c r="W24" s="11">
        <f>[20]Outubro!$F$26</f>
        <v>91</v>
      </c>
      <c r="X24" s="11">
        <f>[20]Outubro!$F$27</f>
        <v>98</v>
      </c>
      <c r="Y24" s="11">
        <f>[20]Outubro!$F$28</f>
        <v>89</v>
      </c>
      <c r="Z24" s="11">
        <f>[20]Outubro!$F$29</f>
        <v>75</v>
      </c>
      <c r="AA24" s="11">
        <f>[20]Outubro!$F$30</f>
        <v>86</v>
      </c>
      <c r="AB24" s="11">
        <f>[20]Outubro!$F$31</f>
        <v>91</v>
      </c>
      <c r="AC24" s="11">
        <f>[20]Outubro!$F$32</f>
        <v>99</v>
      </c>
      <c r="AD24" s="11">
        <f>[20]Outubro!$F$33</f>
        <v>88</v>
      </c>
      <c r="AE24" s="11">
        <f>[20]Outubro!$F$34</f>
        <v>97</v>
      </c>
      <c r="AF24" s="11">
        <f>[20]Outubro!$F$35</f>
        <v>98</v>
      </c>
      <c r="AG24" s="14">
        <f t="shared" si="1"/>
        <v>100</v>
      </c>
      <c r="AH24" s="92">
        <f t="shared" si="2"/>
        <v>94.354838709677423</v>
      </c>
      <c r="AJ24" t="s">
        <v>34</v>
      </c>
    </row>
    <row r="25" spans="1:37" x14ac:dyDescent="0.2">
      <c r="A25" s="57" t="s">
        <v>8</v>
      </c>
      <c r="B25" s="11" t="str">
        <f>[21]Outubro!$F$5</f>
        <v>*</v>
      </c>
      <c r="C25" s="11" t="str">
        <f>[21]Outubro!$F$6</f>
        <v>*</v>
      </c>
      <c r="D25" s="11" t="str">
        <f>[21]Outubro!$F$7</f>
        <v>*</v>
      </c>
      <c r="E25" s="11" t="str">
        <f>[21]Outubro!$F$8</f>
        <v>*</v>
      </c>
      <c r="F25" s="11" t="str">
        <f>[21]Outubro!$F$9</f>
        <v>*</v>
      </c>
      <c r="G25" s="11" t="str">
        <f>[21]Outubro!$F$10</f>
        <v>*</v>
      </c>
      <c r="H25" s="11" t="str">
        <f>[21]Outubro!$F$11</f>
        <v>*</v>
      </c>
      <c r="I25" s="11" t="str">
        <f>[21]Outubro!$F$12</f>
        <v>*</v>
      </c>
      <c r="J25" s="11" t="str">
        <f>[21]Outubro!$F$13</f>
        <v>*</v>
      </c>
      <c r="K25" s="11" t="str">
        <f>[21]Outubro!$F$14</f>
        <v>*</v>
      </c>
      <c r="L25" s="11" t="str">
        <f>[21]Outubro!$F$15</f>
        <v>*</v>
      </c>
      <c r="M25" s="11" t="str">
        <f>[21]Outubro!$F$16</f>
        <v>*</v>
      </c>
      <c r="N25" s="11" t="str">
        <f>[21]Outubro!$F$17</f>
        <v>*</v>
      </c>
      <c r="O25" s="11" t="str">
        <f>[21]Outubro!$F$18</f>
        <v>*</v>
      </c>
      <c r="P25" s="11" t="str">
        <f>[21]Outubro!$F$19</f>
        <v>*</v>
      </c>
      <c r="Q25" s="11" t="str">
        <f>[21]Outubro!$F$20</f>
        <v>*</v>
      </c>
      <c r="R25" s="11" t="str">
        <f>[21]Outubro!$F$21</f>
        <v>*</v>
      </c>
      <c r="S25" s="11" t="str">
        <f>[21]Outubro!$F$22</f>
        <v>*</v>
      </c>
      <c r="T25" s="11" t="str">
        <f>[21]Outubro!$F$23</f>
        <v>*</v>
      </c>
      <c r="U25" s="11" t="str">
        <f>[21]Outubro!$F$24</f>
        <v>*</v>
      </c>
      <c r="V25" s="11" t="str">
        <f>[21]Outubro!$F$25</f>
        <v>*</v>
      </c>
      <c r="W25" s="11" t="str">
        <f>[21]Outubro!$F$26</f>
        <v>*</v>
      </c>
      <c r="X25" s="11" t="str">
        <f>[21]Outubro!$F$27</f>
        <v>*</v>
      </c>
      <c r="Y25" s="11">
        <f>[21]Outubro!$F$28</f>
        <v>75</v>
      </c>
      <c r="Z25" s="11">
        <f>[21]Outubro!$F$29</f>
        <v>84</v>
      </c>
      <c r="AA25" s="11">
        <f>[21]Outubro!$F$30</f>
        <v>69</v>
      </c>
      <c r="AB25" s="11">
        <f>[21]Outubro!$F$31</f>
        <v>95</v>
      </c>
      <c r="AC25" s="11" t="str">
        <f>[21]Outubro!$F$32</f>
        <v>*</v>
      </c>
      <c r="AD25" s="11">
        <f>[21]Outubro!$F$33</f>
        <v>98</v>
      </c>
      <c r="AE25" s="11" t="str">
        <f>[21]Outubro!$F$34</f>
        <v>*</v>
      </c>
      <c r="AF25" s="11" t="str">
        <f>[21]Outubro!$F$35</f>
        <v>*</v>
      </c>
      <c r="AG25" s="14">
        <f t="shared" si="1"/>
        <v>98</v>
      </c>
      <c r="AH25" s="92">
        <f t="shared" si="2"/>
        <v>84.2</v>
      </c>
      <c r="AJ25" t="s">
        <v>34</v>
      </c>
    </row>
    <row r="26" spans="1:37" x14ac:dyDescent="0.2">
      <c r="A26" s="57" t="s">
        <v>9</v>
      </c>
      <c r="B26" s="11" t="str">
        <f>[22]Outubro!$F$5</f>
        <v>*</v>
      </c>
      <c r="C26" s="11" t="str">
        <f>[22]Outubro!$F$6</f>
        <v>*</v>
      </c>
      <c r="D26" s="11" t="str">
        <f>[22]Outubro!$F$7</f>
        <v>*</v>
      </c>
      <c r="E26" s="11" t="str">
        <f>[22]Outubro!$F$8</f>
        <v>*</v>
      </c>
      <c r="F26" s="11" t="str">
        <f>[22]Outubro!$F$9</f>
        <v>*</v>
      </c>
      <c r="G26" s="11" t="str">
        <f>[22]Outubro!$F$10</f>
        <v>*</v>
      </c>
      <c r="H26" s="11" t="str">
        <f>[22]Outubro!$F$11</f>
        <v>*</v>
      </c>
      <c r="I26" s="11" t="str">
        <f>[22]Outubro!$F$12</f>
        <v>*</v>
      </c>
      <c r="J26" s="11" t="str">
        <f>[22]Outubro!$F$13</f>
        <v>*</v>
      </c>
      <c r="K26" s="11" t="str">
        <f>[22]Outubro!$F$14</f>
        <v>*</v>
      </c>
      <c r="L26" s="11" t="str">
        <f>[22]Outubro!$F$15</f>
        <v>*</v>
      </c>
      <c r="M26" s="11" t="str">
        <f>[22]Outubro!$F$16</f>
        <v>*</v>
      </c>
      <c r="N26" s="11" t="str">
        <f>[22]Outubro!$F$17</f>
        <v>*</v>
      </c>
      <c r="O26" s="11" t="str">
        <f>[22]Outubro!$F$18</f>
        <v>*</v>
      </c>
      <c r="P26" s="11" t="str">
        <f>[22]Outubro!$F$19</f>
        <v>*</v>
      </c>
      <c r="Q26" s="11" t="str">
        <f>[22]Outubro!$F$20</f>
        <v>*</v>
      </c>
      <c r="R26" s="11" t="str">
        <f>[22]Outubro!$F$21</f>
        <v>*</v>
      </c>
      <c r="S26" s="11" t="str">
        <f>[22]Outubro!$F$22</f>
        <v>*</v>
      </c>
      <c r="T26" s="11" t="str">
        <f>[22]Outubro!$F$23</f>
        <v>*</v>
      </c>
      <c r="U26" s="11" t="str">
        <f>[22]Outubro!$F$24</f>
        <v>*</v>
      </c>
      <c r="V26" s="11" t="str">
        <f>[22]Outubro!$F$25</f>
        <v>*</v>
      </c>
      <c r="W26" s="11" t="str">
        <f>[22]Outubro!$F$26</f>
        <v>*</v>
      </c>
      <c r="X26" s="11" t="str">
        <f>[22]Outubro!$F$27</f>
        <v>*</v>
      </c>
      <c r="Y26" s="11" t="str">
        <f>[22]Outubro!$F$28</f>
        <v>*</v>
      </c>
      <c r="Z26" s="11">
        <f>[22]Outubro!$F$29</f>
        <v>71</v>
      </c>
      <c r="AA26" s="11">
        <f>[22]Outubro!$F$30</f>
        <v>59</v>
      </c>
      <c r="AB26" s="11">
        <f>[22]Outubro!$F$31</f>
        <v>89</v>
      </c>
      <c r="AC26" s="11">
        <f>[22]Outubro!$F$32</f>
        <v>93</v>
      </c>
      <c r="AD26" s="11">
        <f>[22]Outubro!$F$33</f>
        <v>94</v>
      </c>
      <c r="AE26" s="11">
        <f>[22]Outubro!$F$34</f>
        <v>92</v>
      </c>
      <c r="AF26" s="11">
        <f>[22]Outubro!$F$35</f>
        <v>91</v>
      </c>
      <c r="AG26" s="14">
        <f t="shared" si="1"/>
        <v>94</v>
      </c>
      <c r="AH26" s="92">
        <f t="shared" si="2"/>
        <v>84.142857142857139</v>
      </c>
      <c r="AJ26" t="s">
        <v>34</v>
      </c>
    </row>
    <row r="27" spans="1:37" x14ac:dyDescent="0.2">
      <c r="A27" s="57" t="s">
        <v>31</v>
      </c>
      <c r="B27" s="11">
        <f>[23]Outubro!$F$5</f>
        <v>86</v>
      </c>
      <c r="C27" s="11">
        <f>[23]Outubro!$F$6</f>
        <v>81</v>
      </c>
      <c r="D27" s="11">
        <f>[23]Outubro!$F$7</f>
        <v>82</v>
      </c>
      <c r="E27" s="11">
        <f>[23]Outubro!$F$8</f>
        <v>75</v>
      </c>
      <c r="F27" s="11">
        <f>[23]Outubro!$F$9</f>
        <v>81</v>
      </c>
      <c r="G27" s="11">
        <f>[23]Outubro!$F$10</f>
        <v>82</v>
      </c>
      <c r="H27" s="11">
        <f>[23]Outubro!$F$11</f>
        <v>84</v>
      </c>
      <c r="I27" s="11">
        <f>[23]Outubro!$F$12</f>
        <v>82</v>
      </c>
      <c r="J27" s="11">
        <f>[23]Outubro!$F$13</f>
        <v>75</v>
      </c>
      <c r="K27" s="11">
        <f>[23]Outubro!$F$14</f>
        <v>70</v>
      </c>
      <c r="L27" s="11">
        <f>[23]Outubro!$F$15</f>
        <v>80</v>
      </c>
      <c r="M27" s="11">
        <f>[23]Outubro!$F$16</f>
        <v>88</v>
      </c>
      <c r="N27" s="11">
        <f>[23]Outubro!$F$17</f>
        <v>89</v>
      </c>
      <c r="O27" s="11">
        <f>[23]Outubro!$F$18</f>
        <v>86</v>
      </c>
      <c r="P27" s="11">
        <f>[23]Outubro!$F$19</f>
        <v>79</v>
      </c>
      <c r="Q27" s="11">
        <f>[23]Outubro!$F$20</f>
        <v>79</v>
      </c>
      <c r="R27" s="11">
        <f>[23]Outubro!$F$21</f>
        <v>70</v>
      </c>
      <c r="S27" s="11">
        <f>[23]Outubro!$F$22</f>
        <v>85</v>
      </c>
      <c r="T27" s="11">
        <f>[23]Outubro!$F$23</f>
        <v>88</v>
      </c>
      <c r="U27" s="11">
        <f>[23]Outubro!$F$24</f>
        <v>86</v>
      </c>
      <c r="V27" s="11">
        <f>[23]Outubro!$F$25</f>
        <v>90</v>
      </c>
      <c r="W27" s="11">
        <f>[23]Outubro!$F$26</f>
        <v>81</v>
      </c>
      <c r="X27" s="11">
        <f>[23]Outubro!$F$27</f>
        <v>80</v>
      </c>
      <c r="Y27" s="11">
        <f>[23]Outubro!$F$28</f>
        <v>76</v>
      </c>
      <c r="Z27" s="11">
        <f>[23]Outubro!$F$29</f>
        <v>78</v>
      </c>
      <c r="AA27" s="11">
        <f>[23]Outubro!$F$30</f>
        <v>69</v>
      </c>
      <c r="AB27" s="11">
        <f>[23]Outubro!$F$31</f>
        <v>83</v>
      </c>
      <c r="AC27" s="11">
        <f>[23]Outubro!$F$32</f>
        <v>86</v>
      </c>
      <c r="AD27" s="11">
        <f>[23]Outubro!$F$33</f>
        <v>72</v>
      </c>
      <c r="AE27" s="11">
        <f>[23]Outubro!$F$34</f>
        <v>74</v>
      </c>
      <c r="AF27" s="11" t="str">
        <f>[23]Outubro!$F$35</f>
        <v>*</v>
      </c>
      <c r="AG27" s="14">
        <f t="shared" si="1"/>
        <v>90</v>
      </c>
      <c r="AH27" s="92">
        <f t="shared" si="2"/>
        <v>80.566666666666663</v>
      </c>
      <c r="AJ27" t="s">
        <v>34</v>
      </c>
    </row>
    <row r="28" spans="1:37" hidden="1" x14ac:dyDescent="0.2">
      <c r="A28" s="58" t="s">
        <v>10</v>
      </c>
      <c r="B28" s="11" t="str">
        <f>[24]Outubro!$F$5</f>
        <v>*</v>
      </c>
      <c r="C28" s="11" t="str">
        <f>[24]Outubro!$F$6</f>
        <v>*</v>
      </c>
      <c r="D28" s="11" t="str">
        <f>[24]Outubro!$F$7</f>
        <v>*</v>
      </c>
      <c r="E28" s="11" t="str">
        <f>[24]Outubro!$F$8</f>
        <v>*</v>
      </c>
      <c r="F28" s="11" t="str">
        <f>[24]Outubro!$F$9</f>
        <v>*</v>
      </c>
      <c r="G28" s="11" t="str">
        <f>[24]Outubro!$F$10</f>
        <v>*</v>
      </c>
      <c r="H28" s="11" t="str">
        <f>[24]Outubro!$F$11</f>
        <v>*</v>
      </c>
      <c r="I28" s="11" t="str">
        <f>[24]Outubro!$F$12</f>
        <v>*</v>
      </c>
      <c r="J28" s="11" t="str">
        <f>[24]Outubro!$F$13</f>
        <v>*</v>
      </c>
      <c r="K28" s="11" t="str">
        <f>[24]Outubro!$F$14</f>
        <v>*</v>
      </c>
      <c r="L28" s="11" t="str">
        <f>[24]Outubro!$F$15</f>
        <v>*</v>
      </c>
      <c r="M28" s="11" t="str">
        <f>[24]Outubro!$F$16</f>
        <v>*</v>
      </c>
      <c r="N28" s="11" t="str">
        <f>[24]Outubro!$F$17</f>
        <v>*</v>
      </c>
      <c r="O28" s="11" t="str">
        <f>[24]Outubro!$F$18</f>
        <v>*</v>
      </c>
      <c r="P28" s="11" t="str">
        <f>[24]Outubro!$F$19</f>
        <v>*</v>
      </c>
      <c r="Q28" s="11" t="str">
        <f>[24]Outubro!$F$20</f>
        <v>*</v>
      </c>
      <c r="R28" s="11" t="str">
        <f>[24]Outubro!$F$21</f>
        <v>*</v>
      </c>
      <c r="S28" s="11" t="str">
        <f>[24]Outubro!$F$22</f>
        <v>*</v>
      </c>
      <c r="T28" s="11" t="str">
        <f>[24]Outubro!$F$23</f>
        <v>*</v>
      </c>
      <c r="U28" s="11" t="str">
        <f>[24]Outubro!$F$24</f>
        <v>*</v>
      </c>
      <c r="V28" s="11" t="str">
        <f>[24]Outubro!$F$25</f>
        <v>*</v>
      </c>
      <c r="W28" s="11" t="str">
        <f>[24]Outubro!$F$26</f>
        <v>*</v>
      </c>
      <c r="X28" s="11" t="str">
        <f>[24]Outubro!$F$27</f>
        <v>*</v>
      </c>
      <c r="Y28" s="11" t="str">
        <f>[24]Outubro!$F$28</f>
        <v>*</v>
      </c>
      <c r="Z28" s="11" t="str">
        <f>[24]Outubro!$F$29</f>
        <v>*</v>
      </c>
      <c r="AA28" s="11" t="str">
        <f>[24]Outubro!$F$30</f>
        <v>*</v>
      </c>
      <c r="AB28" s="11" t="str">
        <f>[24]Outubro!$F$31</f>
        <v>*</v>
      </c>
      <c r="AC28" s="11" t="str">
        <f>[24]Outubro!$F$32</f>
        <v>*</v>
      </c>
      <c r="AD28" s="11" t="str">
        <f>[24]Outubro!$F$33</f>
        <v>*</v>
      </c>
      <c r="AE28" s="11" t="str">
        <f>[24]Outubro!$F$34</f>
        <v>*</v>
      </c>
      <c r="AF28" s="11" t="str">
        <f>[24]Outubro!$F$35</f>
        <v>*</v>
      </c>
      <c r="AG28" s="14">
        <f t="shared" si="1"/>
        <v>0</v>
      </c>
      <c r="AH28" s="92" t="e">
        <f t="shared" si="2"/>
        <v>#DIV/0!</v>
      </c>
      <c r="AJ28" t="s">
        <v>34</v>
      </c>
    </row>
    <row r="29" spans="1:37" hidden="1" x14ac:dyDescent="0.2">
      <c r="A29" s="58" t="s">
        <v>154</v>
      </c>
      <c r="B29" s="11" t="str">
        <f>[25]Outubro!$F$5</f>
        <v>*</v>
      </c>
      <c r="C29" s="11" t="str">
        <f>[25]Outubro!$F$6</f>
        <v>*</v>
      </c>
      <c r="D29" s="11" t="str">
        <f>[25]Outubro!$F$7</f>
        <v>*</v>
      </c>
      <c r="E29" s="11" t="str">
        <f>[25]Outubro!$F$8</f>
        <v>*</v>
      </c>
      <c r="F29" s="11" t="str">
        <f>[25]Outubro!$F$9</f>
        <v>*</v>
      </c>
      <c r="G29" s="11" t="str">
        <f>[25]Outubro!$F$10</f>
        <v>*</v>
      </c>
      <c r="H29" s="11" t="str">
        <f>[25]Outubro!$F$11</f>
        <v>*</v>
      </c>
      <c r="I29" s="11" t="str">
        <f>[25]Outubro!$F$12</f>
        <v>*</v>
      </c>
      <c r="J29" s="11" t="str">
        <f>[25]Outubro!$F$13</f>
        <v>*</v>
      </c>
      <c r="K29" s="11" t="str">
        <f>[25]Outubro!$F$14</f>
        <v>*</v>
      </c>
      <c r="L29" s="11" t="str">
        <f>[25]Outubro!$F$15</f>
        <v>*</v>
      </c>
      <c r="M29" s="11" t="str">
        <f>[25]Outubro!$F$16</f>
        <v>*</v>
      </c>
      <c r="N29" s="11" t="str">
        <f>[25]Outubro!$F$17</f>
        <v>*</v>
      </c>
      <c r="O29" s="11" t="str">
        <f>[25]Outubro!$F$18</f>
        <v>*</v>
      </c>
      <c r="P29" s="11" t="str">
        <f>[25]Outubro!$F$19</f>
        <v>*</v>
      </c>
      <c r="Q29" s="11" t="str">
        <f>[25]Outubro!$F$20</f>
        <v>*</v>
      </c>
      <c r="R29" s="11" t="str">
        <f>[25]Outubro!$F$21</f>
        <v>*</v>
      </c>
      <c r="S29" s="11" t="str">
        <f>[25]Outubro!$F$22</f>
        <v>*</v>
      </c>
      <c r="T29" s="11" t="str">
        <f>[25]Outubro!$F$23</f>
        <v>*</v>
      </c>
      <c r="U29" s="11" t="str">
        <f>[25]Outubro!$F$24</f>
        <v>*</v>
      </c>
      <c r="V29" s="11" t="str">
        <f>[25]Outubro!$F$25</f>
        <v>*</v>
      </c>
      <c r="W29" s="11" t="str">
        <f>[25]Outubro!$F$26</f>
        <v>*</v>
      </c>
      <c r="X29" s="11" t="str">
        <f>[25]Outubro!$F$27</f>
        <v>*</v>
      </c>
      <c r="Y29" s="11" t="str">
        <f>[25]Outubro!$F$28</f>
        <v>*</v>
      </c>
      <c r="Z29" s="11" t="str">
        <f>[25]Outubro!$F$29</f>
        <v>*</v>
      </c>
      <c r="AA29" s="11" t="str">
        <f>[25]Outubro!$F$30</f>
        <v>*</v>
      </c>
      <c r="AB29" s="11" t="str">
        <f>[25]Outubro!$F$31</f>
        <v>*</v>
      </c>
      <c r="AC29" s="11" t="str">
        <f>[25]Outubro!$F$32</f>
        <v>*</v>
      </c>
      <c r="AD29" s="11" t="str">
        <f>[25]Outubro!$F$33</f>
        <v>*</v>
      </c>
      <c r="AE29" s="11" t="str">
        <f>[25]Outubro!$F$34</f>
        <v>*</v>
      </c>
      <c r="AF29" s="11" t="str">
        <f>[25]Outubro!$F$35</f>
        <v>*</v>
      </c>
      <c r="AG29" s="14">
        <f t="shared" si="1"/>
        <v>0</v>
      </c>
      <c r="AH29" s="92" t="e">
        <f t="shared" si="2"/>
        <v>#DIV/0!</v>
      </c>
      <c r="AI29" s="12" t="s">
        <v>34</v>
      </c>
    </row>
    <row r="30" spans="1:37" x14ac:dyDescent="0.2">
      <c r="A30" s="57" t="s">
        <v>11</v>
      </c>
      <c r="B30" s="11" t="str">
        <f>[26]Outubro!$F$5</f>
        <v>*</v>
      </c>
      <c r="C30" s="11" t="str">
        <f>[26]Outubro!$F$6</f>
        <v>*</v>
      </c>
      <c r="D30" s="11" t="str">
        <f>[26]Outubro!$F$7</f>
        <v>*</v>
      </c>
      <c r="E30" s="11" t="str">
        <f>[26]Outubro!$F$8</f>
        <v>*</v>
      </c>
      <c r="F30" s="11" t="str">
        <f>[26]Outubro!$F$9</f>
        <v>*</v>
      </c>
      <c r="G30" s="11" t="str">
        <f>[26]Outubro!$F$10</f>
        <v>*</v>
      </c>
      <c r="H30" s="11" t="str">
        <f>[26]Outubro!$F$11</f>
        <v>*</v>
      </c>
      <c r="I30" s="11" t="str">
        <f>[26]Outubro!$F$12</f>
        <v>*</v>
      </c>
      <c r="J30" s="11" t="str">
        <f>[26]Outubro!$F$13</f>
        <v>*</v>
      </c>
      <c r="K30" s="11" t="str">
        <f>[26]Outubro!$F$14</f>
        <v>*</v>
      </c>
      <c r="L30" s="11" t="str">
        <f>[26]Outubro!$F$15</f>
        <v>*</v>
      </c>
      <c r="M30" s="11" t="str">
        <f>[26]Outubro!$F$16</f>
        <v>*</v>
      </c>
      <c r="N30" s="11" t="str">
        <f>[26]Outubro!$F$17</f>
        <v>*</v>
      </c>
      <c r="O30" s="11" t="str">
        <f>[26]Outubro!$F$18</f>
        <v>*</v>
      </c>
      <c r="P30" s="11" t="str">
        <f>[26]Outubro!$F$19</f>
        <v>*</v>
      </c>
      <c r="Q30" s="11" t="str">
        <f>[26]Outubro!$F$20</f>
        <v>*</v>
      </c>
      <c r="R30" s="11" t="str">
        <f>[26]Outubro!$F$21</f>
        <v>*</v>
      </c>
      <c r="S30" s="11">
        <f>[26]Outubro!$F$22</f>
        <v>95</v>
      </c>
      <c r="T30" s="11">
        <f>[26]Outubro!$F$23</f>
        <v>96</v>
      </c>
      <c r="U30" s="11">
        <f>[26]Outubro!$F$24</f>
        <v>95</v>
      </c>
      <c r="V30" s="11">
        <f>[26]Outubro!$F$25</f>
        <v>96</v>
      </c>
      <c r="W30" s="11">
        <f>[26]Outubro!$F$26</f>
        <v>91</v>
      </c>
      <c r="X30" s="11">
        <f>[26]Outubro!$F$27</f>
        <v>92</v>
      </c>
      <c r="Y30" s="11">
        <f>[26]Outubro!$F$28</f>
        <v>88</v>
      </c>
      <c r="Z30" s="11">
        <f>[26]Outubro!$F$29</f>
        <v>89</v>
      </c>
      <c r="AA30" s="11">
        <f>[26]Outubro!$F$30</f>
        <v>86</v>
      </c>
      <c r="AB30" s="11">
        <f>[26]Outubro!$F$31</f>
        <v>94</v>
      </c>
      <c r="AC30" s="11">
        <f>[26]Outubro!$F$32</f>
        <v>96</v>
      </c>
      <c r="AD30" s="11">
        <f>[26]Outubro!$F$33</f>
        <v>87</v>
      </c>
      <c r="AE30" s="11">
        <f>[26]Outubro!$F$34</f>
        <v>94</v>
      </c>
      <c r="AF30" s="11">
        <f>[26]Outubro!$F$35</f>
        <v>92</v>
      </c>
      <c r="AG30" s="14">
        <f t="shared" si="1"/>
        <v>96</v>
      </c>
      <c r="AH30" s="92">
        <f t="shared" si="2"/>
        <v>92.214285714285708</v>
      </c>
      <c r="AJ30" t="s">
        <v>34</v>
      </c>
      <c r="AK30" t="s">
        <v>34</v>
      </c>
    </row>
    <row r="31" spans="1:37" s="5" customFormat="1" x14ac:dyDescent="0.2">
      <c r="A31" s="57" t="s">
        <v>12</v>
      </c>
      <c r="B31" s="11">
        <f>[27]Outubro!$F$5</f>
        <v>92</v>
      </c>
      <c r="C31" s="11">
        <f>[27]Outubro!$F$6</f>
        <v>89</v>
      </c>
      <c r="D31" s="11">
        <f>[27]Outubro!$F$7</f>
        <v>78</v>
      </c>
      <c r="E31" s="11">
        <f>[27]Outubro!$F$8</f>
        <v>76</v>
      </c>
      <c r="F31" s="11">
        <f>[27]Outubro!$F$9</f>
        <v>89</v>
      </c>
      <c r="G31" s="11">
        <f>[27]Outubro!$F$10</f>
        <v>92</v>
      </c>
      <c r="H31" s="11">
        <f>[27]Outubro!$F$11</f>
        <v>92</v>
      </c>
      <c r="I31" s="11">
        <f>[27]Outubro!$F$12</f>
        <v>94</v>
      </c>
      <c r="J31" s="11">
        <f>[27]Outubro!$F$13</f>
        <v>89</v>
      </c>
      <c r="K31" s="11">
        <f>[27]Outubro!$F$14</f>
        <v>90</v>
      </c>
      <c r="L31" s="11">
        <f>[27]Outubro!$F$15</f>
        <v>91</v>
      </c>
      <c r="M31" s="11">
        <f>[27]Outubro!$F$16</f>
        <v>94</v>
      </c>
      <c r="N31" s="11">
        <f>[27]Outubro!$F$17</f>
        <v>94</v>
      </c>
      <c r="O31" s="11">
        <f>[27]Outubro!$F$18</f>
        <v>89</v>
      </c>
      <c r="P31" s="11">
        <f>[27]Outubro!$F$19</f>
        <v>90</v>
      </c>
      <c r="Q31" s="11">
        <f>[27]Outubro!$F$20</f>
        <v>85</v>
      </c>
      <c r="R31" s="11">
        <f>[27]Outubro!$F$21</f>
        <v>86</v>
      </c>
      <c r="S31" s="11">
        <f>[27]Outubro!$F$22</f>
        <v>92</v>
      </c>
      <c r="T31" s="11">
        <f>[27]Outubro!$F$23</f>
        <v>93</v>
      </c>
      <c r="U31" s="11">
        <f>[27]Outubro!$F$24</f>
        <v>94</v>
      </c>
      <c r="V31" s="11">
        <f>[27]Outubro!$F$25</f>
        <v>95</v>
      </c>
      <c r="W31" s="11">
        <f>[27]Outubro!$F$26</f>
        <v>89</v>
      </c>
      <c r="X31" s="11">
        <f>[27]Outubro!$F$27</f>
        <v>88</v>
      </c>
      <c r="Y31" s="11">
        <f>[27]Outubro!$F$28</f>
        <v>88</v>
      </c>
      <c r="Z31" s="11">
        <f>[27]Outubro!$F$29</f>
        <v>90</v>
      </c>
      <c r="AA31" s="11">
        <f>[27]Outubro!$F$30</f>
        <v>90</v>
      </c>
      <c r="AB31" s="11">
        <f>[27]Outubro!$F$31</f>
        <v>90</v>
      </c>
      <c r="AC31" s="11">
        <f>[27]Outubro!$F$32</f>
        <v>93</v>
      </c>
      <c r="AD31" s="11">
        <f>[27]Outubro!$F$33</f>
        <v>87</v>
      </c>
      <c r="AE31" s="11">
        <f>[27]Outubro!$F$34</f>
        <v>86</v>
      </c>
      <c r="AF31" s="11">
        <f>[27]Outubro!$F$35</f>
        <v>82</v>
      </c>
      <c r="AG31" s="14">
        <f t="shared" si="1"/>
        <v>95</v>
      </c>
      <c r="AH31" s="92">
        <f t="shared" si="2"/>
        <v>89.258064516129039</v>
      </c>
    </row>
    <row r="32" spans="1:37" x14ac:dyDescent="0.2">
      <c r="A32" s="57" t="s">
        <v>13</v>
      </c>
      <c r="B32" s="11">
        <f>[28]Outubro!$F$5</f>
        <v>94</v>
      </c>
      <c r="C32" s="11">
        <f>[28]Outubro!$F$6</f>
        <v>93</v>
      </c>
      <c r="D32" s="11">
        <f>[28]Outubro!$F$7</f>
        <v>81</v>
      </c>
      <c r="E32" s="11">
        <f>[28]Outubro!$F$8</f>
        <v>92</v>
      </c>
      <c r="F32" s="11">
        <f>[28]Outubro!$F$9</f>
        <v>83</v>
      </c>
      <c r="G32" s="11">
        <f>[28]Outubro!$F$10</f>
        <v>93</v>
      </c>
      <c r="H32" s="11">
        <f>[28]Outubro!$F$11</f>
        <v>94</v>
      </c>
      <c r="I32" s="11">
        <f>[28]Outubro!$F$12</f>
        <v>95</v>
      </c>
      <c r="J32" s="11">
        <f>[28]Outubro!$F$13</f>
        <v>95</v>
      </c>
      <c r="K32" s="11">
        <f>[28]Outubro!$F$14</f>
        <v>93</v>
      </c>
      <c r="L32" s="11">
        <f>[28]Outubro!$F$15</f>
        <v>93</v>
      </c>
      <c r="M32" s="11">
        <f>[28]Outubro!$F$16</f>
        <v>94</v>
      </c>
      <c r="N32" s="11">
        <f>[28]Outubro!$F$17</f>
        <v>98</v>
      </c>
      <c r="O32" s="11">
        <f>[28]Outubro!$F$18</f>
        <v>94</v>
      </c>
      <c r="P32" s="11">
        <f>[28]Outubro!$F$19</f>
        <v>93</v>
      </c>
      <c r="Q32" s="11">
        <f>[28]Outubro!$F$20</f>
        <v>88</v>
      </c>
      <c r="R32" s="11">
        <f>[28]Outubro!$F$21</f>
        <v>88</v>
      </c>
      <c r="S32" s="11">
        <f>[28]Outubro!$F$22</f>
        <v>80</v>
      </c>
      <c r="T32" s="11">
        <f>[28]Outubro!$F$23</f>
        <v>99</v>
      </c>
      <c r="U32" s="11">
        <f>[28]Outubro!$F$24</f>
        <v>93</v>
      </c>
      <c r="V32" s="11">
        <f>[28]Outubro!$F$25</f>
        <v>94</v>
      </c>
      <c r="W32" s="11">
        <f>[28]Outubro!$F$26</f>
        <v>94</v>
      </c>
      <c r="X32" s="11">
        <f>[28]Outubro!$F$27</f>
        <v>95</v>
      </c>
      <c r="Y32" s="11">
        <f>[28]Outubro!$F$28</f>
        <v>95</v>
      </c>
      <c r="Z32" s="11">
        <f>[28]Outubro!$F$29</f>
        <v>92</v>
      </c>
      <c r="AA32" s="11">
        <f>[28]Outubro!$F$30</f>
        <v>92</v>
      </c>
      <c r="AB32" s="11">
        <f>[28]Outubro!$F$31</f>
        <v>90</v>
      </c>
      <c r="AC32" s="11">
        <f>[28]Outubro!$F$32</f>
        <v>95</v>
      </c>
      <c r="AD32" s="11">
        <f>[28]Outubro!$F$33</f>
        <v>76</v>
      </c>
      <c r="AE32" s="11">
        <f>[28]Outubro!$F$34</f>
        <v>80</v>
      </c>
      <c r="AF32" s="11">
        <f>[28]Outubro!$F$35</f>
        <v>93</v>
      </c>
      <c r="AG32" s="14">
        <f t="shared" si="1"/>
        <v>99</v>
      </c>
      <c r="AH32" s="92">
        <f t="shared" si="2"/>
        <v>91.258064516129039</v>
      </c>
      <c r="AJ32" t="s">
        <v>34</v>
      </c>
    </row>
    <row r="33" spans="1:36" x14ac:dyDescent="0.2">
      <c r="A33" s="57" t="s">
        <v>155</v>
      </c>
      <c r="B33" s="11">
        <f>[29]Outubro!$F$5</f>
        <v>96</v>
      </c>
      <c r="C33" s="11">
        <f>[29]Outubro!$F$6</f>
        <v>98</v>
      </c>
      <c r="D33" s="11">
        <f>[29]Outubro!$F$7</f>
        <v>96</v>
      </c>
      <c r="E33" s="11">
        <f>[29]Outubro!$F$8</f>
        <v>92</v>
      </c>
      <c r="F33" s="11">
        <f>[29]Outubro!$F$9</f>
        <v>88</v>
      </c>
      <c r="G33" s="11">
        <f>[29]Outubro!$F$10</f>
        <v>97</v>
      </c>
      <c r="H33" s="11">
        <f>[29]Outubro!$F$11</f>
        <v>97</v>
      </c>
      <c r="I33" s="11">
        <f>[29]Outubro!$F$12</f>
        <v>98</v>
      </c>
      <c r="J33" s="11">
        <f>[29]Outubro!$F$13</f>
        <v>95</v>
      </c>
      <c r="K33" s="11">
        <f>[29]Outubro!$F$14</f>
        <v>98</v>
      </c>
      <c r="L33" s="11">
        <f>[29]Outubro!$F$15</f>
        <v>98</v>
      </c>
      <c r="M33" s="11">
        <f>[29]Outubro!$F$16</f>
        <v>98</v>
      </c>
      <c r="N33" s="11">
        <f>[29]Outubro!$F$17</f>
        <v>96</v>
      </c>
      <c r="O33" s="11">
        <f>[29]Outubro!$F$18</f>
        <v>98</v>
      </c>
      <c r="P33" s="11">
        <f>[29]Outubro!$F$19</f>
        <v>96</v>
      </c>
      <c r="Q33" s="11">
        <f>[29]Outubro!$F$20</f>
        <v>98</v>
      </c>
      <c r="R33" s="11">
        <f>[29]Outubro!$F$21</f>
        <v>97</v>
      </c>
      <c r="S33" s="11">
        <f>[29]Outubro!$F$22</f>
        <v>98</v>
      </c>
      <c r="T33" s="11">
        <f>[29]Outubro!$F$23</f>
        <v>98</v>
      </c>
      <c r="U33" s="11">
        <f>[29]Outubro!$F$24</f>
        <v>96</v>
      </c>
      <c r="V33" s="11">
        <f>[29]Outubro!$F$25</f>
        <v>96</v>
      </c>
      <c r="W33" s="11">
        <f>[29]Outubro!$F$26</f>
        <v>98</v>
      </c>
      <c r="X33" s="11">
        <f>[29]Outubro!$F$27</f>
        <v>98</v>
      </c>
      <c r="Y33" s="11">
        <f>[29]Outubro!$F$28</f>
        <v>89</v>
      </c>
      <c r="Z33" s="11">
        <f>[29]Outubro!$F$29</f>
        <v>83</v>
      </c>
      <c r="AA33" s="11">
        <f>[29]Outubro!$F$30</f>
        <v>69</v>
      </c>
      <c r="AB33" s="11">
        <f>[29]Outubro!$F$31</f>
        <v>95</v>
      </c>
      <c r="AC33" s="11">
        <f>[29]Outubro!$F$32</f>
        <v>98</v>
      </c>
      <c r="AD33" s="11" t="str">
        <f>[29]Outubro!$F$33</f>
        <v>*</v>
      </c>
      <c r="AE33" s="11" t="str">
        <f>[29]Outubro!$F$34</f>
        <v>*</v>
      </c>
      <c r="AF33" s="11" t="str">
        <f>[29]Outubro!$F$35</f>
        <v>*</v>
      </c>
      <c r="AG33" s="14">
        <f t="shared" si="1"/>
        <v>98</v>
      </c>
      <c r="AH33" s="92">
        <f t="shared" si="2"/>
        <v>94.785714285714292</v>
      </c>
      <c r="AJ33" t="s">
        <v>34</v>
      </c>
    </row>
    <row r="34" spans="1:36" hidden="1" x14ac:dyDescent="0.2">
      <c r="A34" s="58" t="s">
        <v>127</v>
      </c>
      <c r="B34" s="11" t="str">
        <f>[30]Outubro!$F$5</f>
        <v>*</v>
      </c>
      <c r="C34" s="11" t="str">
        <f>[30]Outubro!$F$6</f>
        <v>*</v>
      </c>
      <c r="D34" s="11" t="str">
        <f>[30]Outubro!$F$7</f>
        <v>*</v>
      </c>
      <c r="E34" s="11" t="str">
        <f>[30]Outubro!$F$8</f>
        <v>*</v>
      </c>
      <c r="F34" s="11" t="str">
        <f>[30]Outubro!$F$9</f>
        <v>*</v>
      </c>
      <c r="G34" s="11" t="str">
        <f>[30]Outubro!$F$10</f>
        <v>*</v>
      </c>
      <c r="H34" s="11" t="str">
        <f>[30]Outubro!$F$11</f>
        <v>*</v>
      </c>
      <c r="I34" s="11" t="str">
        <f>[30]Outubro!$F$12</f>
        <v>*</v>
      </c>
      <c r="J34" s="11" t="str">
        <f>[30]Outubro!$F$13</f>
        <v>*</v>
      </c>
      <c r="K34" s="11" t="str">
        <f>[30]Outubro!$F$14</f>
        <v>*</v>
      </c>
      <c r="L34" s="11" t="str">
        <f>[30]Outubro!$F$15</f>
        <v>*</v>
      </c>
      <c r="M34" s="11" t="str">
        <f>[30]Outubro!$F$16</f>
        <v>*</v>
      </c>
      <c r="N34" s="11" t="str">
        <f>[30]Outubro!$F$17</f>
        <v>*</v>
      </c>
      <c r="O34" s="11" t="str">
        <f>[30]Outubro!$F$18</f>
        <v>*</v>
      </c>
      <c r="P34" s="11" t="str">
        <f>[30]Outubro!$F$19</f>
        <v>*</v>
      </c>
      <c r="Q34" s="11" t="str">
        <f>[30]Outubro!$F$20</f>
        <v>*</v>
      </c>
      <c r="R34" s="11" t="str">
        <f>[30]Outubro!$F$21</f>
        <v>*</v>
      </c>
      <c r="S34" s="11" t="str">
        <f>[30]Outubro!$F$22</f>
        <v>*</v>
      </c>
      <c r="T34" s="11" t="str">
        <f>[30]Outubro!$F$23</f>
        <v>*</v>
      </c>
      <c r="U34" s="11" t="str">
        <f>[30]Outubro!$F$24</f>
        <v>*</v>
      </c>
      <c r="V34" s="11" t="str">
        <f>[30]Outubro!$F$25</f>
        <v>*</v>
      </c>
      <c r="W34" s="11" t="str">
        <f>[30]Outubro!$F$26</f>
        <v>*</v>
      </c>
      <c r="X34" s="11" t="str">
        <f>[30]Outubro!$F$27</f>
        <v>*</v>
      </c>
      <c r="Y34" s="11" t="str">
        <f>[30]Outubro!$F$28</f>
        <v>*</v>
      </c>
      <c r="Z34" s="11" t="str">
        <f>[30]Outubro!$F$29</f>
        <v>*</v>
      </c>
      <c r="AA34" s="11" t="str">
        <f>[30]Outubro!$F$30</f>
        <v>*</v>
      </c>
      <c r="AB34" s="11" t="str">
        <f>[30]Outubro!$F$31</f>
        <v>*</v>
      </c>
      <c r="AC34" s="11" t="str">
        <f>[30]Outubro!$F$32</f>
        <v>*</v>
      </c>
      <c r="AD34" s="11" t="str">
        <f>[30]Outubro!$F$33</f>
        <v>*</v>
      </c>
      <c r="AE34" s="11" t="str">
        <f>[30]Outubro!$F$34</f>
        <v>*</v>
      </c>
      <c r="AF34" s="11" t="str">
        <f>[30]Outubro!$F$35</f>
        <v>*</v>
      </c>
      <c r="AG34" s="14">
        <f t="shared" si="1"/>
        <v>0</v>
      </c>
      <c r="AH34" s="92" t="e">
        <f t="shared" si="2"/>
        <v>#DIV/0!</v>
      </c>
    </row>
    <row r="35" spans="1:36" x14ac:dyDescent="0.2">
      <c r="A35" s="57" t="s">
        <v>14</v>
      </c>
      <c r="B35" s="11">
        <f>[31]Outubro!$F$5</f>
        <v>93</v>
      </c>
      <c r="C35" s="11">
        <f>[31]Outubro!$F$6</f>
        <v>90</v>
      </c>
      <c r="D35" s="11">
        <f>[31]Outubro!$F$7</f>
        <v>84</v>
      </c>
      <c r="E35" s="11">
        <f>[31]Outubro!$F$8</f>
        <v>86</v>
      </c>
      <c r="F35" s="11">
        <f>[31]Outubro!$F$9</f>
        <v>89</v>
      </c>
      <c r="G35" s="11">
        <f>[31]Outubro!$F$10</f>
        <v>90</v>
      </c>
      <c r="H35" s="11">
        <f>[31]Outubro!$F$11</f>
        <v>89</v>
      </c>
      <c r="I35" s="11">
        <f>[31]Outubro!$F$12</f>
        <v>89</v>
      </c>
      <c r="J35" s="11">
        <f>[31]Outubro!$F$13</f>
        <v>90</v>
      </c>
      <c r="K35" s="11">
        <f>[31]Outubro!$F$14</f>
        <v>91</v>
      </c>
      <c r="L35" s="11">
        <f>[31]Outubro!$F$15</f>
        <v>89</v>
      </c>
      <c r="M35" s="11">
        <f>[31]Outubro!$F$16</f>
        <v>94</v>
      </c>
      <c r="N35" s="11">
        <f>[31]Outubro!$F$17</f>
        <v>93</v>
      </c>
      <c r="O35" s="11">
        <f>[31]Outubro!$F$18</f>
        <v>90</v>
      </c>
      <c r="P35" s="11">
        <f>[31]Outubro!$F$19</f>
        <v>81</v>
      </c>
      <c r="Q35" s="11">
        <f>[31]Outubro!$F$20</f>
        <v>79</v>
      </c>
      <c r="R35" s="11">
        <f>[31]Outubro!$F$21</f>
        <v>80</v>
      </c>
      <c r="S35" s="11">
        <f>[31]Outubro!$F$22</f>
        <v>76</v>
      </c>
      <c r="T35" s="11">
        <f>[31]Outubro!$F$23</f>
        <v>84</v>
      </c>
      <c r="U35" s="11">
        <f>[31]Outubro!$F$24</f>
        <v>88</v>
      </c>
      <c r="V35" s="11">
        <f>[31]Outubro!$F$25</f>
        <v>93</v>
      </c>
      <c r="W35" s="11">
        <f>[31]Outubro!$F$26</f>
        <v>91</v>
      </c>
      <c r="X35" s="11">
        <f>[31]Outubro!$F$27</f>
        <v>85</v>
      </c>
      <c r="Y35" s="11">
        <f>[31]Outubro!$F$28</f>
        <v>88</v>
      </c>
      <c r="Z35" s="11">
        <f>[31]Outubro!$F$29</f>
        <v>80</v>
      </c>
      <c r="AA35" s="11">
        <f>[31]Outubro!$F$30</f>
        <v>77</v>
      </c>
      <c r="AB35" s="11">
        <f>[31]Outubro!$F$31</f>
        <v>90</v>
      </c>
      <c r="AC35" s="11">
        <f>[31]Outubro!$F$32</f>
        <v>92</v>
      </c>
      <c r="AD35" s="11">
        <f>[31]Outubro!$F$33</f>
        <v>80</v>
      </c>
      <c r="AE35" s="11">
        <f>[31]Outubro!$F$34</f>
        <v>83</v>
      </c>
      <c r="AF35" s="11">
        <f>[31]Outubro!$F$35</f>
        <v>89</v>
      </c>
      <c r="AG35" s="14">
        <f t="shared" si="1"/>
        <v>94</v>
      </c>
      <c r="AH35" s="92">
        <f t="shared" si="2"/>
        <v>86.870967741935488</v>
      </c>
    </row>
    <row r="36" spans="1:36" hidden="1" x14ac:dyDescent="0.2">
      <c r="A36" s="58" t="s">
        <v>156</v>
      </c>
      <c r="B36" s="11" t="str">
        <f>[32]Outubro!$F$5</f>
        <v>*</v>
      </c>
      <c r="C36" s="11" t="str">
        <f>[32]Outubro!$F$6</f>
        <v>*</v>
      </c>
      <c r="D36" s="11" t="str">
        <f>[32]Outubro!$F$7</f>
        <v>*</v>
      </c>
      <c r="E36" s="11" t="str">
        <f>[32]Outubro!$F$8</f>
        <v>*</v>
      </c>
      <c r="F36" s="11" t="str">
        <f>[32]Outubro!$F$9</f>
        <v>*</v>
      </c>
      <c r="G36" s="11" t="str">
        <f>[32]Outubro!$F$10</f>
        <v>*</v>
      </c>
      <c r="H36" s="11" t="str">
        <f>[32]Outubro!$F$11</f>
        <v>*</v>
      </c>
      <c r="I36" s="11" t="str">
        <f>[32]Outubro!$F$12</f>
        <v>*</v>
      </c>
      <c r="J36" s="11" t="str">
        <f>[32]Outubro!$F$13</f>
        <v>*</v>
      </c>
      <c r="K36" s="11" t="str">
        <f>[32]Outubro!$F$14</f>
        <v>*</v>
      </c>
      <c r="L36" s="11" t="str">
        <f>[32]Outubro!$F$15</f>
        <v>*</v>
      </c>
      <c r="M36" s="11" t="str">
        <f>[32]Outubro!$F$16</f>
        <v>*</v>
      </c>
      <c r="N36" s="11" t="str">
        <f>[32]Outubro!$F$17</f>
        <v>*</v>
      </c>
      <c r="O36" s="11" t="str">
        <f>[32]Outubro!$F$18</f>
        <v>*</v>
      </c>
      <c r="P36" s="11" t="str">
        <f>[32]Outubro!$F$19</f>
        <v>*</v>
      </c>
      <c r="Q36" s="11" t="str">
        <f>[32]Outubro!$F$20</f>
        <v>*</v>
      </c>
      <c r="R36" s="11" t="str">
        <f>[32]Outubro!$F$21</f>
        <v>*</v>
      </c>
      <c r="S36" s="11" t="str">
        <f>[32]Outubro!$F$22</f>
        <v>*</v>
      </c>
      <c r="T36" s="11" t="str">
        <f>[32]Outubro!$F$23</f>
        <v>*</v>
      </c>
      <c r="U36" s="11" t="str">
        <f>[32]Outubro!$F$24</f>
        <v>*</v>
      </c>
      <c r="V36" s="11" t="str">
        <f>[32]Outubro!$F$25</f>
        <v>*</v>
      </c>
      <c r="W36" s="11" t="str">
        <f>[32]Outubro!$F$26</f>
        <v>*</v>
      </c>
      <c r="X36" s="11" t="str">
        <f>[32]Outubro!$F$27</f>
        <v>*</v>
      </c>
      <c r="Y36" s="11" t="str">
        <f>[32]Outubro!$F$28</f>
        <v>*</v>
      </c>
      <c r="Z36" s="11" t="str">
        <f>[32]Outubro!$F$29</f>
        <v>*</v>
      </c>
      <c r="AA36" s="11" t="str">
        <f>[32]Outubro!$F$30</f>
        <v>*</v>
      </c>
      <c r="AB36" s="11" t="str">
        <f>[32]Outubro!$F$31</f>
        <v>*</v>
      </c>
      <c r="AC36" s="11" t="str">
        <f>[32]Outubro!$F$32</f>
        <v>*</v>
      </c>
      <c r="AD36" s="11" t="str">
        <f>[32]Outubro!$F$33</f>
        <v>*</v>
      </c>
      <c r="AE36" s="11" t="str">
        <f>[32]Outubro!$F$34</f>
        <v>*</v>
      </c>
      <c r="AF36" s="11" t="str">
        <f>[32]Outubro!$F$35</f>
        <v>*</v>
      </c>
      <c r="AG36" s="14">
        <f t="shared" si="1"/>
        <v>0</v>
      </c>
      <c r="AH36" s="92" t="e">
        <f t="shared" si="2"/>
        <v>#DIV/0!</v>
      </c>
    </row>
    <row r="37" spans="1:36" x14ac:dyDescent="0.2">
      <c r="A37" s="57" t="s">
        <v>15</v>
      </c>
      <c r="B37" s="11" t="str">
        <f>[33]Outubro!$F$5</f>
        <v>*</v>
      </c>
      <c r="C37" s="11" t="str">
        <f>[33]Outubro!$F$6</f>
        <v>*</v>
      </c>
      <c r="D37" s="11" t="str">
        <f>[33]Outubro!$F$7</f>
        <v>*</v>
      </c>
      <c r="E37" s="11" t="str">
        <f>[33]Outubro!$F$8</f>
        <v>*</v>
      </c>
      <c r="F37" s="11" t="str">
        <f>[33]Outubro!$F$9</f>
        <v>*</v>
      </c>
      <c r="G37" s="11" t="str">
        <f>[33]Outubro!$F$10</f>
        <v>*</v>
      </c>
      <c r="H37" s="11" t="str">
        <f>[33]Outubro!$F$11</f>
        <v>*</v>
      </c>
      <c r="I37" s="11" t="str">
        <f>[33]Outubro!$F$12</f>
        <v>*</v>
      </c>
      <c r="J37" s="11" t="str">
        <f>[33]Outubro!$F$13</f>
        <v>*</v>
      </c>
      <c r="K37" s="11" t="str">
        <f>[33]Outubro!$F$14</f>
        <v>*</v>
      </c>
      <c r="L37" s="11" t="str">
        <f>[33]Outubro!$F$15</f>
        <v>*</v>
      </c>
      <c r="M37" s="11" t="str">
        <f>[33]Outubro!$F$16</f>
        <v>*</v>
      </c>
      <c r="N37" s="11" t="str">
        <f>[33]Outubro!$F$17</f>
        <v>*</v>
      </c>
      <c r="O37" s="11" t="str">
        <f>[33]Outubro!$F$18</f>
        <v>*</v>
      </c>
      <c r="P37" s="11" t="str">
        <f>[33]Outubro!$F$19</f>
        <v>*</v>
      </c>
      <c r="Q37" s="11" t="str">
        <f>[33]Outubro!$F$20</f>
        <v>*</v>
      </c>
      <c r="R37" s="11" t="str">
        <f>[33]Outubro!$F$21</f>
        <v>*</v>
      </c>
      <c r="S37" s="11" t="str">
        <f>[33]Outubro!$F$22</f>
        <v>*</v>
      </c>
      <c r="T37" s="11" t="str">
        <f>[33]Outubro!$F$23</f>
        <v>*</v>
      </c>
      <c r="U37" s="11">
        <f>[33]Outubro!$F$24</f>
        <v>95</v>
      </c>
      <c r="V37" s="11">
        <f>[33]Outubro!$F$25</f>
        <v>96</v>
      </c>
      <c r="W37" s="11">
        <f>[33]Outubro!$F$26</f>
        <v>78</v>
      </c>
      <c r="X37" s="11">
        <f>[33]Outubro!$F$27</f>
        <v>75</v>
      </c>
      <c r="Y37" s="11">
        <f>[33]Outubro!$F$28</f>
        <v>70</v>
      </c>
      <c r="Z37" s="11">
        <f>[33]Outubro!$F$29</f>
        <v>66</v>
      </c>
      <c r="AA37" s="11">
        <f>[33]Outubro!$F$30</f>
        <v>71</v>
      </c>
      <c r="AB37" s="11">
        <f>[33]Outubro!$F$31</f>
        <v>95</v>
      </c>
      <c r="AC37" s="11">
        <f>[33]Outubro!$F$32</f>
        <v>95</v>
      </c>
      <c r="AD37" s="11">
        <f>[33]Outubro!$F$33</f>
        <v>93</v>
      </c>
      <c r="AE37" s="11">
        <f>[33]Outubro!$F$34</f>
        <v>95</v>
      </c>
      <c r="AF37" s="11">
        <f>[33]Outubro!$F$35</f>
        <v>96</v>
      </c>
      <c r="AG37" s="14">
        <f t="shared" si="1"/>
        <v>96</v>
      </c>
      <c r="AH37" s="92">
        <f t="shared" si="2"/>
        <v>85.416666666666671</v>
      </c>
      <c r="AI37" s="12" t="s">
        <v>34</v>
      </c>
      <c r="AJ37" t="s">
        <v>34</v>
      </c>
    </row>
    <row r="38" spans="1:36" x14ac:dyDescent="0.2">
      <c r="A38" s="57" t="s">
        <v>16</v>
      </c>
      <c r="B38" s="11" t="str">
        <f>[34]Outubro!$F$5</f>
        <v>*</v>
      </c>
      <c r="C38" s="11" t="str">
        <f>[34]Outubro!$F$6</f>
        <v>*</v>
      </c>
      <c r="D38" s="11" t="str">
        <f>[34]Outubro!$F$7</f>
        <v>*</v>
      </c>
      <c r="E38" s="11" t="str">
        <f>[34]Outubro!$F$8</f>
        <v>*</v>
      </c>
      <c r="F38" s="11" t="str">
        <f>[34]Outubro!$F$9</f>
        <v>*</v>
      </c>
      <c r="G38" s="11" t="str">
        <f>[34]Outubro!$F$10</f>
        <v>*</v>
      </c>
      <c r="H38" s="11" t="str">
        <f>[34]Outubro!$F$11</f>
        <v>*</v>
      </c>
      <c r="I38" s="11" t="str">
        <f>[34]Outubro!$F$12</f>
        <v>*</v>
      </c>
      <c r="J38" s="11" t="str">
        <f>[34]Outubro!$F$13</f>
        <v>*</v>
      </c>
      <c r="K38" s="11" t="str">
        <f>[34]Outubro!$F$14</f>
        <v>*</v>
      </c>
      <c r="L38" s="11" t="str">
        <f>[34]Outubro!$F$15</f>
        <v>*</v>
      </c>
      <c r="M38" s="11" t="str">
        <f>[34]Outubro!$F$16</f>
        <v>*</v>
      </c>
      <c r="N38" s="11" t="str">
        <f>[34]Outubro!$F$17</f>
        <v>*</v>
      </c>
      <c r="O38" s="11" t="str">
        <f>[34]Outubro!$F$18</f>
        <v>*</v>
      </c>
      <c r="P38" s="11" t="str">
        <f>[34]Outubro!$F$19</f>
        <v>*</v>
      </c>
      <c r="Q38" s="11">
        <f>[34]Outubro!$F$20</f>
        <v>91</v>
      </c>
      <c r="R38" s="11">
        <f>[34]Outubro!$F$21</f>
        <v>96</v>
      </c>
      <c r="S38" s="11">
        <f>[34]Outubro!$F$22</f>
        <v>93</v>
      </c>
      <c r="T38" s="11">
        <f>[34]Outubro!$F$23</f>
        <v>96</v>
      </c>
      <c r="U38" s="11">
        <f>[34]Outubro!$F$24</f>
        <v>93</v>
      </c>
      <c r="V38" s="11">
        <f>[34]Outubro!$F$25</f>
        <v>92</v>
      </c>
      <c r="W38" s="11">
        <f>[34]Outubro!$F$26</f>
        <v>88</v>
      </c>
      <c r="X38" s="11">
        <f>[34]Outubro!$F$27</f>
        <v>87</v>
      </c>
      <c r="Y38" s="11">
        <f>[34]Outubro!$F$28</f>
        <v>86</v>
      </c>
      <c r="Z38" s="11">
        <f>[34]Outubro!$F$29</f>
        <v>86</v>
      </c>
      <c r="AA38" s="11">
        <f>[34]Outubro!$F$30</f>
        <v>76</v>
      </c>
      <c r="AB38" s="11">
        <f>[34]Outubro!$F$31</f>
        <v>96</v>
      </c>
      <c r="AC38" s="11" t="str">
        <f>[34]Outubro!$F$32</f>
        <v>*</v>
      </c>
      <c r="AD38" s="11" t="str">
        <f>[34]Outubro!$F$33</f>
        <v>*</v>
      </c>
      <c r="AE38" s="11" t="str">
        <f>[34]Outubro!$F$34</f>
        <v>*</v>
      </c>
      <c r="AF38" s="11" t="str">
        <f>[34]Outubro!$F$35</f>
        <v>*</v>
      </c>
      <c r="AG38" s="14">
        <f t="shared" si="1"/>
        <v>96</v>
      </c>
      <c r="AH38" s="92">
        <f t="shared" si="2"/>
        <v>90</v>
      </c>
    </row>
    <row r="39" spans="1:36" x14ac:dyDescent="0.2">
      <c r="A39" s="57" t="s">
        <v>157</v>
      </c>
      <c r="B39" s="11">
        <f>[35]Outubro!$F$5</f>
        <v>100</v>
      </c>
      <c r="C39" s="11">
        <f>[35]Outubro!$F$6</f>
        <v>99</v>
      </c>
      <c r="D39" s="11">
        <f>[35]Outubro!$F$7</f>
        <v>90</v>
      </c>
      <c r="E39" s="11">
        <f>[35]Outubro!$F$8</f>
        <v>89</v>
      </c>
      <c r="F39" s="11">
        <f>[35]Outubro!$F$9</f>
        <v>87</v>
      </c>
      <c r="G39" s="11">
        <f>[35]Outubro!$F$10</f>
        <v>98</v>
      </c>
      <c r="H39" s="11">
        <f>[35]Outubro!$F$11</f>
        <v>100</v>
      </c>
      <c r="I39" s="11">
        <f>[35]Outubro!$F$12</f>
        <v>99</v>
      </c>
      <c r="J39" s="11">
        <f>[35]Outubro!$F$13</f>
        <v>90</v>
      </c>
      <c r="K39" s="11">
        <f>[35]Outubro!$F$14</f>
        <v>100</v>
      </c>
      <c r="L39" s="11">
        <f>[35]Outubro!$F$15</f>
        <v>97</v>
      </c>
      <c r="M39" s="11">
        <f>[35]Outubro!$F$16</f>
        <v>99</v>
      </c>
      <c r="N39" s="11">
        <f>[35]Outubro!$F$17</f>
        <v>100</v>
      </c>
      <c r="O39" s="11">
        <f>[35]Outubro!$F$18</f>
        <v>98</v>
      </c>
      <c r="P39" s="11">
        <f>[35]Outubro!$F$19</f>
        <v>97</v>
      </c>
      <c r="Q39" s="11">
        <f>[35]Outubro!$F$20</f>
        <v>96</v>
      </c>
      <c r="R39" s="11">
        <f>[35]Outubro!$F$21</f>
        <v>92</v>
      </c>
      <c r="S39" s="11">
        <f>[35]Outubro!$F$22</f>
        <v>100</v>
      </c>
      <c r="T39" s="11">
        <f>[35]Outubro!$F$23</f>
        <v>100</v>
      </c>
      <c r="U39" s="11">
        <f>[35]Outubro!$F$24</f>
        <v>100</v>
      </c>
      <c r="V39" s="11">
        <f>[35]Outubro!$F$25</f>
        <v>100</v>
      </c>
      <c r="W39" s="11">
        <f>[35]Outubro!$F$26</f>
        <v>97</v>
      </c>
      <c r="X39" s="11">
        <f>[35]Outubro!$F$27</f>
        <v>98</v>
      </c>
      <c r="Y39" s="11">
        <f>[35]Outubro!$F$28</f>
        <v>98</v>
      </c>
      <c r="Z39" s="11">
        <f>[35]Outubro!$F$29</f>
        <v>95</v>
      </c>
      <c r="AA39" s="11">
        <f>[35]Outubro!$F$30</f>
        <v>70</v>
      </c>
      <c r="AB39" s="11">
        <f>[35]Outubro!$F$31</f>
        <v>100</v>
      </c>
      <c r="AC39" s="11">
        <f>[35]Outubro!$F$32</f>
        <v>100</v>
      </c>
      <c r="AD39" s="11">
        <f>[35]Outubro!$F$33</f>
        <v>97</v>
      </c>
      <c r="AE39" s="11">
        <f>[35]Outubro!$F$34</f>
        <v>94</v>
      </c>
      <c r="AF39" s="11">
        <f>[35]Outubro!$F$35</f>
        <v>100</v>
      </c>
      <c r="AG39" s="14">
        <f t="shared" si="1"/>
        <v>100</v>
      </c>
      <c r="AH39" s="92">
        <f t="shared" si="2"/>
        <v>96.129032258064512</v>
      </c>
    </row>
    <row r="40" spans="1:36" x14ac:dyDescent="0.2">
      <c r="A40" s="57" t="s">
        <v>17</v>
      </c>
      <c r="B40" s="11">
        <f>[36]Outubro!$F$5</f>
        <v>97</v>
      </c>
      <c r="C40" s="11">
        <f>[36]Outubro!$F$6</f>
        <v>99</v>
      </c>
      <c r="D40" s="11">
        <f>[36]Outubro!$F$7</f>
        <v>95</v>
      </c>
      <c r="E40" s="11">
        <f>[36]Outubro!$F$8</f>
        <v>93</v>
      </c>
      <c r="F40" s="11">
        <f>[36]Outubro!$F$9</f>
        <v>99</v>
      </c>
      <c r="G40" s="11">
        <f>[36]Outubro!$F$10</f>
        <v>99</v>
      </c>
      <c r="H40" s="11">
        <f>[36]Outubro!$F$11</f>
        <v>99</v>
      </c>
      <c r="I40" s="11">
        <f>[36]Outubro!$F$12</f>
        <v>98</v>
      </c>
      <c r="J40" s="11">
        <f>[36]Outubro!$F$13</f>
        <v>95</v>
      </c>
      <c r="K40" s="11">
        <f>[36]Outubro!$F$14</f>
        <v>99</v>
      </c>
      <c r="L40" s="11">
        <f>[36]Outubro!$F$15</f>
        <v>98</v>
      </c>
      <c r="M40" s="11">
        <f>[36]Outubro!$F$16</f>
        <v>100</v>
      </c>
      <c r="N40" s="11">
        <f>[36]Outubro!$F$17</f>
        <v>99</v>
      </c>
      <c r="O40" s="11">
        <f>[36]Outubro!$F$18</f>
        <v>97</v>
      </c>
      <c r="P40" s="11">
        <f>[36]Outubro!$F$19</f>
        <v>96</v>
      </c>
      <c r="Q40" s="11">
        <f>[36]Outubro!$F$20</f>
        <v>97</v>
      </c>
      <c r="R40" s="11">
        <f>[36]Outubro!$F$21</f>
        <v>96</v>
      </c>
      <c r="S40" s="11">
        <f>[36]Outubro!$F$22</f>
        <v>99</v>
      </c>
      <c r="T40" s="11">
        <f>[36]Outubro!$F$23</f>
        <v>99</v>
      </c>
      <c r="U40" s="11">
        <f>[36]Outubro!$F$24</f>
        <v>100</v>
      </c>
      <c r="V40" s="11">
        <f>[36]Outubro!$F$25</f>
        <v>100</v>
      </c>
      <c r="W40" s="11">
        <f>[36]Outubro!$F$26</f>
        <v>99</v>
      </c>
      <c r="X40" s="11">
        <f>[36]Outubro!$F$27</f>
        <v>99</v>
      </c>
      <c r="Y40" s="11">
        <f>[36]Outubro!$F$28</f>
        <v>97</v>
      </c>
      <c r="Z40" s="11">
        <f>[36]Outubro!$F$29</f>
        <v>95</v>
      </c>
      <c r="AA40" s="11">
        <f>[36]Outubro!$F$30</f>
        <v>71</v>
      </c>
      <c r="AB40" s="11">
        <f>[36]Outubro!$F$31</f>
        <v>92</v>
      </c>
      <c r="AC40" s="11">
        <f>[36]Outubro!$F$32</f>
        <v>99</v>
      </c>
      <c r="AD40" s="11">
        <f>[36]Outubro!$F$33</f>
        <v>92</v>
      </c>
      <c r="AE40" s="11">
        <f>[36]Outubro!$F$34</f>
        <v>93</v>
      </c>
      <c r="AF40" s="11">
        <f>[36]Outubro!$F$35</f>
        <v>96</v>
      </c>
      <c r="AG40" s="14">
        <f t="shared" si="1"/>
        <v>100</v>
      </c>
      <c r="AH40" s="92">
        <f t="shared" si="2"/>
        <v>96.354838709677423</v>
      </c>
    </row>
    <row r="41" spans="1:36" hidden="1" x14ac:dyDescent="0.2">
      <c r="A41" s="58" t="s">
        <v>140</v>
      </c>
      <c r="B41" s="11" t="str">
        <f>[37]Outubro!$F$5</f>
        <v>*</v>
      </c>
      <c r="C41" s="11" t="str">
        <f>[37]Outubro!$F$6</f>
        <v>*</v>
      </c>
      <c r="D41" s="11" t="str">
        <f>[37]Outubro!$F$7</f>
        <v>*</v>
      </c>
      <c r="E41" s="11" t="str">
        <f>[37]Outubro!$F$8</f>
        <v>*</v>
      </c>
      <c r="F41" s="11" t="str">
        <f>[37]Outubro!$F$9</f>
        <v>*</v>
      </c>
      <c r="G41" s="11" t="str">
        <f>[37]Outubro!$F$10</f>
        <v>*</v>
      </c>
      <c r="H41" s="11" t="str">
        <f>[37]Outubro!$F$11</f>
        <v>*</v>
      </c>
      <c r="I41" s="11" t="str">
        <f>[37]Outubro!$F$12</f>
        <v>*</v>
      </c>
      <c r="J41" s="11" t="str">
        <f>[37]Outubro!$F$13</f>
        <v>*</v>
      </c>
      <c r="K41" s="11" t="str">
        <f>[37]Outubro!$F$14</f>
        <v>*</v>
      </c>
      <c r="L41" s="11" t="str">
        <f>[37]Outubro!$F$15</f>
        <v>*</v>
      </c>
      <c r="M41" s="11" t="str">
        <f>[37]Outubro!$F$16</f>
        <v>*</v>
      </c>
      <c r="N41" s="11" t="str">
        <f>[37]Outubro!$F$17</f>
        <v>*</v>
      </c>
      <c r="O41" s="11" t="str">
        <f>[37]Outubro!$F$18</f>
        <v>*</v>
      </c>
      <c r="P41" s="11" t="str">
        <f>[37]Outubro!$F$19</f>
        <v>*</v>
      </c>
      <c r="Q41" s="11" t="str">
        <f>[37]Outubro!$F$20</f>
        <v>*</v>
      </c>
      <c r="R41" s="11" t="str">
        <f>[37]Outubro!$F$21</f>
        <v>*</v>
      </c>
      <c r="S41" s="11" t="str">
        <f>[37]Outubro!$F$22</f>
        <v>*</v>
      </c>
      <c r="T41" s="11" t="str">
        <f>[37]Outubro!$F$23</f>
        <v>*</v>
      </c>
      <c r="U41" s="11" t="str">
        <f>[37]Outubro!$F$24</f>
        <v>*</v>
      </c>
      <c r="V41" s="11" t="str">
        <f>[37]Outubro!$F$25</f>
        <v>*</v>
      </c>
      <c r="W41" s="11" t="str">
        <f>[37]Outubro!$F$26</f>
        <v>*</v>
      </c>
      <c r="X41" s="11" t="str">
        <f>[37]Outubro!$F$27</f>
        <v>*</v>
      </c>
      <c r="Y41" s="11" t="str">
        <f>[37]Outubro!$F$28</f>
        <v>*</v>
      </c>
      <c r="Z41" s="11" t="str">
        <f>[37]Outubro!$F$29</f>
        <v>*</v>
      </c>
      <c r="AA41" s="11" t="str">
        <f>[37]Outubro!$F$30</f>
        <v>*</v>
      </c>
      <c r="AB41" s="11" t="str">
        <f>[37]Outubro!$F$31</f>
        <v>*</v>
      </c>
      <c r="AC41" s="11" t="str">
        <f>[37]Outubro!$F$32</f>
        <v>*</v>
      </c>
      <c r="AD41" s="11" t="str">
        <f>[37]Outubro!$F$33</f>
        <v>*</v>
      </c>
      <c r="AE41" s="11" t="str">
        <f>[37]Outubro!$F$34</f>
        <v>*</v>
      </c>
      <c r="AF41" s="11" t="str">
        <f>[37]Outubro!$F$35</f>
        <v>*</v>
      </c>
      <c r="AG41" s="14">
        <f t="shared" si="1"/>
        <v>0</v>
      </c>
      <c r="AH41" s="92" t="e">
        <f t="shared" si="2"/>
        <v>#DIV/0!</v>
      </c>
    </row>
    <row r="42" spans="1:36" x14ac:dyDescent="0.2">
      <c r="A42" s="57" t="s">
        <v>18</v>
      </c>
      <c r="B42" s="11">
        <f>[38]Outubro!$F$5</f>
        <v>93</v>
      </c>
      <c r="C42" s="11">
        <f>[38]Outubro!$F$6</f>
        <v>88</v>
      </c>
      <c r="D42" s="11">
        <f>[38]Outubro!$F$7</f>
        <v>94</v>
      </c>
      <c r="E42" s="11">
        <f>[38]Outubro!$F$8</f>
        <v>82</v>
      </c>
      <c r="F42" s="11">
        <f>[38]Outubro!$F$9</f>
        <v>85</v>
      </c>
      <c r="G42" s="11">
        <f>[38]Outubro!$F$10</f>
        <v>95</v>
      </c>
      <c r="H42" s="11">
        <f>[38]Outubro!$F$11</f>
        <v>97</v>
      </c>
      <c r="I42" s="11">
        <f>[38]Outubro!$F$12</f>
        <v>87</v>
      </c>
      <c r="J42" s="11">
        <f>[38]Outubro!$F$13</f>
        <v>95</v>
      </c>
      <c r="K42" s="11">
        <f>[38]Outubro!$F$14</f>
        <v>97</v>
      </c>
      <c r="L42" s="11">
        <f>[38]Outubro!$F$15</f>
        <v>94</v>
      </c>
      <c r="M42" s="11">
        <f>[38]Outubro!$F$16</f>
        <v>98</v>
      </c>
      <c r="N42" s="11">
        <f>[38]Outubro!$F$17</f>
        <v>96</v>
      </c>
      <c r="O42" s="11">
        <f>[38]Outubro!$F$18</f>
        <v>87</v>
      </c>
      <c r="P42" s="11">
        <f>[38]Outubro!$F$19</f>
        <v>86</v>
      </c>
      <c r="Q42" s="11">
        <f>[38]Outubro!$F$20</f>
        <v>88</v>
      </c>
      <c r="R42" s="11">
        <f>[38]Outubro!$F$21</f>
        <v>84</v>
      </c>
      <c r="S42" s="11">
        <f>[38]Outubro!$F$22</f>
        <v>94</v>
      </c>
      <c r="T42" s="11">
        <f>[38]Outubro!$F$23</f>
        <v>91</v>
      </c>
      <c r="U42" s="11">
        <f>[38]Outubro!$F$24</f>
        <v>90</v>
      </c>
      <c r="V42" s="11">
        <f>[38]Outubro!$F$25</f>
        <v>100</v>
      </c>
      <c r="W42" s="11">
        <f>[38]Outubro!$F$26</f>
        <v>97</v>
      </c>
      <c r="X42" s="11">
        <f>[38]Outubro!$F$27</f>
        <v>82</v>
      </c>
      <c r="Y42" s="11">
        <f>[38]Outubro!$F$28</f>
        <v>79</v>
      </c>
      <c r="Z42" s="11">
        <f>[38]Outubro!$F$29</f>
        <v>72</v>
      </c>
      <c r="AA42" s="11">
        <f>[38]Outubro!$F$30</f>
        <v>69</v>
      </c>
      <c r="AB42" s="11">
        <f>[38]Outubro!$F$31</f>
        <v>94</v>
      </c>
      <c r="AC42" s="11">
        <f>[38]Outubro!$F$32</f>
        <v>90</v>
      </c>
      <c r="AD42" s="11">
        <f>[38]Outubro!$F$33</f>
        <v>87</v>
      </c>
      <c r="AE42" s="11">
        <f>[38]Outubro!$F$34</f>
        <v>90</v>
      </c>
      <c r="AF42" s="11">
        <f>[38]Outubro!$F$35</f>
        <v>95</v>
      </c>
      <c r="AG42" s="14">
        <f t="shared" si="1"/>
        <v>100</v>
      </c>
      <c r="AH42" s="92">
        <f t="shared" si="2"/>
        <v>89.548387096774192</v>
      </c>
      <c r="AJ42" t="s">
        <v>34</v>
      </c>
    </row>
    <row r="43" spans="1:36" x14ac:dyDescent="0.2">
      <c r="A43" s="57" t="s">
        <v>19</v>
      </c>
      <c r="B43" s="11" t="str">
        <f>[39]Outubro!$F$5</f>
        <v>*</v>
      </c>
      <c r="C43" s="11" t="str">
        <f>[39]Outubro!$F$6</f>
        <v>*</v>
      </c>
      <c r="D43" s="11" t="str">
        <f>[39]Outubro!$F$7</f>
        <v>*</v>
      </c>
      <c r="E43" s="11" t="str">
        <f>[39]Outubro!$F$8</f>
        <v>*</v>
      </c>
      <c r="F43" s="11" t="str">
        <f>[39]Outubro!$F$9</f>
        <v>*</v>
      </c>
      <c r="G43" s="11" t="str">
        <f>[39]Outubro!$F$10</f>
        <v>*</v>
      </c>
      <c r="H43" s="11" t="str">
        <f>[39]Outubro!$F$11</f>
        <v>*</v>
      </c>
      <c r="I43" s="11" t="str">
        <f>[39]Outubro!$F$12</f>
        <v>*</v>
      </c>
      <c r="J43" s="11" t="str">
        <f>[39]Outubro!$F$13</f>
        <v>*</v>
      </c>
      <c r="K43" s="11" t="str">
        <f>[39]Outubro!$F$14</f>
        <v>*</v>
      </c>
      <c r="L43" s="11" t="str">
        <f>[39]Outubro!$F$15</f>
        <v>*</v>
      </c>
      <c r="M43" s="11" t="str">
        <f>[39]Outubro!$F$16</f>
        <v>*</v>
      </c>
      <c r="N43" s="11" t="str">
        <f>[39]Outubro!$F$17</f>
        <v>*</v>
      </c>
      <c r="O43" s="11" t="str">
        <f>[39]Outubro!$F$18</f>
        <v>*</v>
      </c>
      <c r="P43" s="11" t="str">
        <f>[39]Outubro!$F$19</f>
        <v>*</v>
      </c>
      <c r="Q43" s="11" t="str">
        <f>[39]Outubro!$F$20</f>
        <v>*</v>
      </c>
      <c r="R43" s="11" t="str">
        <f>[39]Outubro!$F$21</f>
        <v>*</v>
      </c>
      <c r="S43" s="11" t="str">
        <f>[39]Outubro!$F$22</f>
        <v>*</v>
      </c>
      <c r="T43" s="11" t="str">
        <f>[39]Outubro!$F$23</f>
        <v>*</v>
      </c>
      <c r="U43" s="11" t="str">
        <f>[39]Outubro!$F$24</f>
        <v>*</v>
      </c>
      <c r="V43" s="11" t="str">
        <f>[39]Outubro!$F$25</f>
        <v>*</v>
      </c>
      <c r="W43" s="11" t="str">
        <f>[39]Outubro!$F$26</f>
        <v>*</v>
      </c>
      <c r="X43" s="11">
        <f>[39]Outubro!$F$27</f>
        <v>90</v>
      </c>
      <c r="Y43" s="11">
        <f>[39]Outubro!$F$28</f>
        <v>72</v>
      </c>
      <c r="Z43" s="11">
        <f>[39]Outubro!$F$29</f>
        <v>53</v>
      </c>
      <c r="AA43" s="11">
        <f>[39]Outubro!$F$30</f>
        <v>69</v>
      </c>
      <c r="AB43" s="11">
        <f>[39]Outubro!$F$31</f>
        <v>93</v>
      </c>
      <c r="AC43" s="11">
        <f>[39]Outubro!$F$32</f>
        <v>97</v>
      </c>
      <c r="AD43" s="11">
        <f>[39]Outubro!$F$33</f>
        <v>98</v>
      </c>
      <c r="AE43" s="11">
        <f>[39]Outubro!$F$34</f>
        <v>98</v>
      </c>
      <c r="AF43" s="11">
        <f>[39]Outubro!$F$35</f>
        <v>98</v>
      </c>
      <c r="AG43" s="14">
        <f t="shared" si="1"/>
        <v>98</v>
      </c>
      <c r="AH43" s="92">
        <f t="shared" si="2"/>
        <v>85.333333333333329</v>
      </c>
      <c r="AI43" s="12" t="s">
        <v>34</v>
      </c>
      <c r="AJ43" t="s">
        <v>34</v>
      </c>
    </row>
    <row r="44" spans="1:36" x14ac:dyDescent="0.2">
      <c r="A44" s="57" t="s">
        <v>23</v>
      </c>
      <c r="B44" s="11">
        <f>[40]Outubro!$F$5</f>
        <v>92</v>
      </c>
      <c r="C44" s="11">
        <f>[40]Outubro!$F$6</f>
        <v>90</v>
      </c>
      <c r="D44" s="11">
        <f>[40]Outubro!$F$7</f>
        <v>82</v>
      </c>
      <c r="E44" s="11">
        <f>[40]Outubro!$F$8</f>
        <v>72</v>
      </c>
      <c r="F44" s="11">
        <f>[40]Outubro!$F$9</f>
        <v>71</v>
      </c>
      <c r="G44" s="11">
        <f>[40]Outubro!$F$10</f>
        <v>89</v>
      </c>
      <c r="H44" s="11">
        <f>[40]Outubro!$F$11</f>
        <v>91</v>
      </c>
      <c r="I44" s="11">
        <f>[40]Outubro!$F$12</f>
        <v>84</v>
      </c>
      <c r="J44" s="11">
        <f>[40]Outubro!$F$13</f>
        <v>86</v>
      </c>
      <c r="K44" s="11">
        <f>[40]Outubro!$F$14</f>
        <v>91</v>
      </c>
      <c r="L44" s="11">
        <f>[40]Outubro!$F$15</f>
        <v>88</v>
      </c>
      <c r="M44" s="11">
        <f>[40]Outubro!$F$16</f>
        <v>93</v>
      </c>
      <c r="N44" s="11">
        <f>[40]Outubro!$F$17</f>
        <v>89</v>
      </c>
      <c r="O44" s="11">
        <f>[40]Outubro!$F$18</f>
        <v>92</v>
      </c>
      <c r="P44" s="11">
        <f>[40]Outubro!$F$19</f>
        <v>89</v>
      </c>
      <c r="Q44" s="11">
        <f>[40]Outubro!$F$20</f>
        <v>92</v>
      </c>
      <c r="R44" s="11">
        <f>[40]Outubro!$F$21</f>
        <v>89</v>
      </c>
      <c r="S44" s="11">
        <f>[40]Outubro!$F$22</f>
        <v>90</v>
      </c>
      <c r="T44" s="11">
        <f>[40]Outubro!$F$23</f>
        <v>91</v>
      </c>
      <c r="U44" s="11">
        <f>[40]Outubro!$F$24</f>
        <v>80</v>
      </c>
      <c r="V44" s="11">
        <f>[40]Outubro!$F$25</f>
        <v>92</v>
      </c>
      <c r="W44" s="11">
        <f>[40]Outubro!$F$26</f>
        <v>82</v>
      </c>
      <c r="X44" s="11">
        <f>[40]Outubro!$F$27</f>
        <v>84</v>
      </c>
      <c r="Y44" s="11">
        <f>[40]Outubro!$F$28</f>
        <v>73</v>
      </c>
      <c r="Z44" s="11">
        <f>[40]Outubro!$F$29</f>
        <v>63</v>
      </c>
      <c r="AA44" s="11">
        <f>[40]Outubro!$F$30</f>
        <v>55</v>
      </c>
      <c r="AB44" s="11">
        <f>[40]Outubro!$F$31</f>
        <v>87</v>
      </c>
      <c r="AC44" s="11">
        <f>[40]Outubro!$F$32</f>
        <v>84</v>
      </c>
      <c r="AD44" s="11">
        <f>[40]Outubro!$F$33</f>
        <v>77</v>
      </c>
      <c r="AE44" s="11">
        <f>[40]Outubro!$F$34</f>
        <v>83</v>
      </c>
      <c r="AF44" s="11">
        <f>[40]Outubro!$F$35</f>
        <v>89</v>
      </c>
      <c r="AG44" s="14">
        <f t="shared" si="1"/>
        <v>93</v>
      </c>
      <c r="AH44" s="92">
        <f t="shared" si="2"/>
        <v>84.193548387096769</v>
      </c>
      <c r="AJ44" t="s">
        <v>34</v>
      </c>
    </row>
    <row r="45" spans="1:36" x14ac:dyDescent="0.2">
      <c r="A45" s="57" t="s">
        <v>33</v>
      </c>
      <c r="B45" s="11">
        <f>[41]Outubro!$F$5</f>
        <v>100</v>
      </c>
      <c r="C45" s="11">
        <f>[41]Outubro!$F$6</f>
        <v>87</v>
      </c>
      <c r="D45" s="11">
        <f>[41]Outubro!$F$7</f>
        <v>84</v>
      </c>
      <c r="E45" s="11">
        <f>[41]Outubro!$F$8</f>
        <v>82</v>
      </c>
      <c r="F45" s="11">
        <f>[41]Outubro!$F$9</f>
        <v>77</v>
      </c>
      <c r="G45" s="11">
        <f>[41]Outubro!$F$10</f>
        <v>79</v>
      </c>
      <c r="H45" s="11">
        <f>[41]Outubro!$F$11</f>
        <v>100</v>
      </c>
      <c r="I45" s="11">
        <f>[41]Outubro!$F$12</f>
        <v>92</v>
      </c>
      <c r="J45" s="11">
        <f>[41]Outubro!$F$13</f>
        <v>99</v>
      </c>
      <c r="K45" s="11">
        <f>[41]Outubro!$F$14</f>
        <v>100</v>
      </c>
      <c r="L45" s="11">
        <f>[41]Outubro!$F$15</f>
        <v>93</v>
      </c>
      <c r="M45" s="11">
        <f>[41]Outubro!$F$16</f>
        <v>100</v>
      </c>
      <c r="N45" s="11">
        <f>[41]Outubro!$F$17</f>
        <v>100</v>
      </c>
      <c r="O45" s="11">
        <f>[41]Outubro!$F$18</f>
        <v>89</v>
      </c>
      <c r="P45" s="11">
        <f>[41]Outubro!$F$19</f>
        <v>89</v>
      </c>
      <c r="Q45" s="11">
        <f>[41]Outubro!$F$20</f>
        <v>76</v>
      </c>
      <c r="R45" s="11">
        <f>[41]Outubro!$F$21</f>
        <v>73</v>
      </c>
      <c r="S45" s="11">
        <f>[41]Outubro!$F$22</f>
        <v>78</v>
      </c>
      <c r="T45" s="11">
        <f>[41]Outubro!$F$23</f>
        <v>90</v>
      </c>
      <c r="U45" s="11">
        <f>[41]Outubro!$F$24</f>
        <v>76</v>
      </c>
      <c r="V45" s="11">
        <f>[41]Outubro!$F$25</f>
        <v>100</v>
      </c>
      <c r="W45" s="11">
        <f>[41]Outubro!$F$26</f>
        <v>100</v>
      </c>
      <c r="X45" s="11">
        <f>[41]Outubro!$F$27</f>
        <v>98</v>
      </c>
      <c r="Y45" s="11">
        <f>[41]Outubro!$F$28</f>
        <v>86</v>
      </c>
      <c r="Z45" s="11">
        <f>[41]Outubro!$F$29</f>
        <v>86</v>
      </c>
      <c r="AA45" s="11">
        <f>[41]Outubro!$F$30</f>
        <v>80</v>
      </c>
      <c r="AB45" s="11">
        <f>[41]Outubro!$F$31</f>
        <v>82</v>
      </c>
      <c r="AC45" s="11">
        <f>[41]Outubro!$F$32</f>
        <v>84</v>
      </c>
      <c r="AD45" s="11">
        <f>[41]Outubro!$F$33</f>
        <v>91</v>
      </c>
      <c r="AE45" s="11">
        <f>[41]Outubro!$F$34</f>
        <v>86</v>
      </c>
      <c r="AF45" s="11">
        <f>[41]Outubro!$F$35</f>
        <v>100</v>
      </c>
      <c r="AG45" s="14">
        <f t="shared" si="1"/>
        <v>100</v>
      </c>
      <c r="AH45" s="92">
        <f t="shared" si="2"/>
        <v>88.935483870967744</v>
      </c>
      <c r="AI45" s="12" t="s">
        <v>34</v>
      </c>
      <c r="AJ45" t="s">
        <v>34</v>
      </c>
    </row>
    <row r="46" spans="1:36" x14ac:dyDescent="0.2">
      <c r="A46" s="57" t="s">
        <v>20</v>
      </c>
      <c r="B46" s="11">
        <f>[42]Outubro!$F$5</f>
        <v>94</v>
      </c>
      <c r="C46" s="11">
        <f>[42]Outubro!$F$6</f>
        <v>88</v>
      </c>
      <c r="D46" s="11">
        <f>[42]Outubro!$F$7</f>
        <v>85</v>
      </c>
      <c r="E46" s="11">
        <f>[42]Outubro!$F$8</f>
        <v>77</v>
      </c>
      <c r="F46" s="11">
        <f>[42]Outubro!$F$9</f>
        <v>83</v>
      </c>
      <c r="G46" s="11">
        <f>[42]Outubro!$F$10</f>
        <v>90</v>
      </c>
      <c r="H46" s="11">
        <f>[42]Outubro!$F$11</f>
        <v>95</v>
      </c>
      <c r="I46" s="11">
        <f>[42]Outubro!$F$12</f>
        <v>92</v>
      </c>
      <c r="J46" s="11">
        <f>[42]Outubro!$F$13</f>
        <v>84</v>
      </c>
      <c r="K46" s="11">
        <f>[42]Outubro!$F$14</f>
        <v>92</v>
      </c>
      <c r="L46" s="11">
        <f>[42]Outubro!$F$15</f>
        <v>85</v>
      </c>
      <c r="M46" s="11">
        <f>[42]Outubro!$F$16</f>
        <v>94</v>
      </c>
      <c r="N46" s="11">
        <f>[42]Outubro!$F$17</f>
        <v>94</v>
      </c>
      <c r="O46" s="11">
        <f>[42]Outubro!$F$18</f>
        <v>88</v>
      </c>
      <c r="P46" s="11">
        <f>[42]Outubro!$F$19</f>
        <v>79</v>
      </c>
      <c r="Q46" s="11">
        <f>[42]Outubro!$F$20</f>
        <v>83</v>
      </c>
      <c r="R46" s="11">
        <f>[42]Outubro!$F$21</f>
        <v>84</v>
      </c>
      <c r="S46" s="11">
        <f>[42]Outubro!$F$22</f>
        <v>84</v>
      </c>
      <c r="T46" s="11">
        <f>[42]Outubro!$F$23</f>
        <v>92</v>
      </c>
      <c r="U46" s="11">
        <f>[42]Outubro!$F$24</f>
        <v>87</v>
      </c>
      <c r="V46" s="11">
        <f>[42]Outubro!$F$25</f>
        <v>95</v>
      </c>
      <c r="W46" s="11">
        <f>[42]Outubro!$F$26</f>
        <v>95</v>
      </c>
      <c r="X46" s="11">
        <f>[42]Outubro!$F$27</f>
        <v>94</v>
      </c>
      <c r="Y46" s="11">
        <f>[42]Outubro!$F$28</f>
        <v>85</v>
      </c>
      <c r="Z46" s="11">
        <f>[42]Outubro!$F$29</f>
        <v>75</v>
      </c>
      <c r="AA46" s="11">
        <f>[42]Outubro!$F$30</f>
        <v>67</v>
      </c>
      <c r="AB46" s="11">
        <f>[42]Outubro!$F$31</f>
        <v>93</v>
      </c>
      <c r="AC46" s="11">
        <f>[42]Outubro!$F$32</f>
        <v>93</v>
      </c>
      <c r="AD46" s="11">
        <f>[42]Outubro!$F$33</f>
        <v>80</v>
      </c>
      <c r="AE46" s="11">
        <f>[42]Outubro!$F$34</f>
        <v>87</v>
      </c>
      <c r="AF46" s="11">
        <f>[42]Outubro!$F$35</f>
        <v>93</v>
      </c>
      <c r="AG46" s="14">
        <f t="shared" si="1"/>
        <v>95</v>
      </c>
      <c r="AH46" s="92">
        <f t="shared" si="2"/>
        <v>87.322580645161295</v>
      </c>
    </row>
    <row r="47" spans="1:36" s="5" customFormat="1" ht="17.100000000000001" customHeight="1" x14ac:dyDescent="0.2">
      <c r="A47" s="58" t="s">
        <v>24</v>
      </c>
      <c r="B47" s="13">
        <f t="shared" ref="B47:AG47" si="3">MAX(B5:B46)</f>
        <v>100</v>
      </c>
      <c r="C47" s="13">
        <f t="shared" si="3"/>
        <v>100</v>
      </c>
      <c r="D47" s="13">
        <f t="shared" si="3"/>
        <v>98</v>
      </c>
      <c r="E47" s="13">
        <f t="shared" si="3"/>
        <v>95</v>
      </c>
      <c r="F47" s="13">
        <f t="shared" si="3"/>
        <v>100</v>
      </c>
      <c r="G47" s="13">
        <f t="shared" si="3"/>
        <v>100</v>
      </c>
      <c r="H47" s="13">
        <f t="shared" si="3"/>
        <v>100</v>
      </c>
      <c r="I47" s="13">
        <f t="shared" si="3"/>
        <v>100</v>
      </c>
      <c r="J47" s="13">
        <f t="shared" si="3"/>
        <v>100</v>
      </c>
      <c r="K47" s="13">
        <f t="shared" si="3"/>
        <v>100</v>
      </c>
      <c r="L47" s="13">
        <f t="shared" si="3"/>
        <v>100</v>
      </c>
      <c r="M47" s="13">
        <f t="shared" si="3"/>
        <v>100</v>
      </c>
      <c r="N47" s="13">
        <f t="shared" si="3"/>
        <v>100</v>
      </c>
      <c r="O47" s="13">
        <f t="shared" si="3"/>
        <v>100</v>
      </c>
      <c r="P47" s="13">
        <f t="shared" si="3"/>
        <v>100</v>
      </c>
      <c r="Q47" s="13">
        <f t="shared" si="3"/>
        <v>100</v>
      </c>
      <c r="R47" s="13">
        <f t="shared" si="3"/>
        <v>100</v>
      </c>
      <c r="S47" s="13">
        <f t="shared" si="3"/>
        <v>100</v>
      </c>
      <c r="T47" s="13">
        <f t="shared" si="3"/>
        <v>100</v>
      </c>
      <c r="U47" s="13">
        <f t="shared" si="3"/>
        <v>100</v>
      </c>
      <c r="V47" s="13">
        <f t="shared" si="3"/>
        <v>100</v>
      </c>
      <c r="W47" s="13">
        <f t="shared" si="3"/>
        <v>100</v>
      </c>
      <c r="X47" s="13">
        <f t="shared" si="3"/>
        <v>100</v>
      </c>
      <c r="Y47" s="13">
        <f t="shared" si="3"/>
        <v>100</v>
      </c>
      <c r="Z47" s="13">
        <f t="shared" si="3"/>
        <v>96</v>
      </c>
      <c r="AA47" s="13">
        <f t="shared" si="3"/>
        <v>95</v>
      </c>
      <c r="AB47" s="13">
        <f t="shared" si="3"/>
        <v>100</v>
      </c>
      <c r="AC47" s="13">
        <f t="shared" si="3"/>
        <v>100</v>
      </c>
      <c r="AD47" s="13">
        <f t="shared" si="3"/>
        <v>100</v>
      </c>
      <c r="AE47" s="13">
        <f t="shared" si="3"/>
        <v>100</v>
      </c>
      <c r="AF47" s="13">
        <f>MAX(AF5:AF46)</f>
        <v>100</v>
      </c>
      <c r="AG47" s="14">
        <f t="shared" si="3"/>
        <v>100</v>
      </c>
      <c r="AH47" s="92" t="s">
        <v>208</v>
      </c>
      <c r="AJ47" s="5" t="s">
        <v>34</v>
      </c>
    </row>
    <row r="48" spans="1:36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60" t="s">
        <v>34</v>
      </c>
      <c r="AF48" s="60"/>
      <c r="AG48" s="51"/>
      <c r="AH48" s="53"/>
    </row>
    <row r="49" spans="1:36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88"/>
      <c r="AF49" s="104"/>
      <c r="AG49" s="51"/>
      <c r="AH49" s="50"/>
    </row>
    <row r="50" spans="1:36" x14ac:dyDescent="0.2">
      <c r="A50" s="49"/>
      <c r="B50" s="88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51"/>
      <c r="AH50" s="50"/>
      <c r="AI50" s="12" t="s">
        <v>34</v>
      </c>
    </row>
    <row r="51" spans="1:36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51"/>
      <c r="AH51" s="93"/>
    </row>
    <row r="52" spans="1:36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54"/>
      <c r="AF52" s="54"/>
      <c r="AG52" s="51"/>
      <c r="AH52" s="53"/>
      <c r="AJ52" t="s">
        <v>34</v>
      </c>
    </row>
    <row r="53" spans="1:36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55"/>
      <c r="AF53" s="55"/>
      <c r="AG53" s="51"/>
      <c r="AH53" s="53"/>
    </row>
    <row r="54" spans="1:36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94"/>
    </row>
    <row r="55" spans="1:36" x14ac:dyDescent="0.2">
      <c r="AJ55" t="s">
        <v>34</v>
      </c>
    </row>
    <row r="56" spans="1:36" x14ac:dyDescent="0.2">
      <c r="U56" s="2" t="s">
        <v>34</v>
      </c>
      <c r="Y56" s="2" t="s">
        <v>34</v>
      </c>
      <c r="AJ56" t="s">
        <v>34</v>
      </c>
    </row>
    <row r="57" spans="1:36" x14ac:dyDescent="0.2">
      <c r="L57" s="2" t="s">
        <v>34</v>
      </c>
      <c r="Q57" s="2" t="s">
        <v>34</v>
      </c>
      <c r="U57" s="2" t="s">
        <v>34</v>
      </c>
      <c r="AD57" s="2" t="s">
        <v>34</v>
      </c>
      <c r="AJ57" t="s">
        <v>34</v>
      </c>
    </row>
    <row r="58" spans="1:36" x14ac:dyDescent="0.2">
      <c r="O58" s="2" t="s">
        <v>34</v>
      </c>
      <c r="AB58" s="2" t="s">
        <v>34</v>
      </c>
      <c r="AG58" s="7" t="s">
        <v>34</v>
      </c>
    </row>
    <row r="59" spans="1:36" x14ac:dyDescent="0.2">
      <c r="G59" s="2" t="s">
        <v>34</v>
      </c>
      <c r="L59" s="2" t="s">
        <v>34</v>
      </c>
      <c r="AF59" s="2" t="s">
        <v>34</v>
      </c>
    </row>
    <row r="60" spans="1:36" x14ac:dyDescent="0.2">
      <c r="P60" s="2" t="s">
        <v>211</v>
      </c>
      <c r="S60" s="2" t="s">
        <v>34</v>
      </c>
      <c r="U60" s="2" t="s">
        <v>34</v>
      </c>
      <c r="V60" s="2" t="s">
        <v>34</v>
      </c>
      <c r="Y60" s="2" t="s">
        <v>34</v>
      </c>
      <c r="AD60" s="2" t="s">
        <v>34</v>
      </c>
    </row>
    <row r="61" spans="1:36" x14ac:dyDescent="0.2">
      <c r="L61" s="2" t="s">
        <v>34</v>
      </c>
      <c r="S61" s="2" t="s">
        <v>34</v>
      </c>
      <c r="T61" s="2" t="s">
        <v>34</v>
      </c>
      <c r="Z61" s="2" t="s">
        <v>34</v>
      </c>
      <c r="AA61" s="2" t="s">
        <v>34</v>
      </c>
      <c r="AB61" s="2" t="s">
        <v>34</v>
      </c>
      <c r="AE61" s="2" t="s">
        <v>34</v>
      </c>
      <c r="AI61" t="s">
        <v>34</v>
      </c>
    </row>
    <row r="62" spans="1:36" x14ac:dyDescent="0.2">
      <c r="V62" s="2" t="s">
        <v>34</v>
      </c>
      <c r="W62" s="2" t="s">
        <v>34</v>
      </c>
      <c r="X62" s="2" t="s">
        <v>34</v>
      </c>
      <c r="Y62" s="2" t="s">
        <v>34</v>
      </c>
      <c r="AG62" s="7" t="s">
        <v>34</v>
      </c>
    </row>
    <row r="63" spans="1:36" x14ac:dyDescent="0.2">
      <c r="G63" s="2" t="s">
        <v>34</v>
      </c>
      <c r="P63" s="2" t="s">
        <v>34</v>
      </c>
      <c r="V63" s="2" t="s">
        <v>34</v>
      </c>
      <c r="Y63" s="2" t="s">
        <v>34</v>
      </c>
      <c r="AE63" s="2" t="s">
        <v>34</v>
      </c>
    </row>
    <row r="64" spans="1:36" x14ac:dyDescent="0.2">
      <c r="R64" s="2" t="s">
        <v>34</v>
      </c>
      <c r="U64" s="2" t="s">
        <v>34</v>
      </c>
    </row>
    <row r="65" spans="12:36" x14ac:dyDescent="0.2">
      <c r="L65" s="2" t="s">
        <v>34</v>
      </c>
      <c r="Y65" s="2" t="s">
        <v>34</v>
      </c>
      <c r="AC65" s="2" t="s">
        <v>34</v>
      </c>
      <c r="AD65" s="2" t="s">
        <v>34</v>
      </c>
    </row>
    <row r="66" spans="12:36" x14ac:dyDescent="0.2">
      <c r="AJ66" t="s">
        <v>34</v>
      </c>
    </row>
    <row r="67" spans="12:36" x14ac:dyDescent="0.2">
      <c r="N67" s="2" t="s">
        <v>34</v>
      </c>
    </row>
    <row r="68" spans="12:36" x14ac:dyDescent="0.2">
      <c r="U68" s="2" t="s">
        <v>34</v>
      </c>
    </row>
    <row r="73" spans="12:36" x14ac:dyDescent="0.2">
      <c r="W73" s="2" t="s">
        <v>34</v>
      </c>
    </row>
  </sheetData>
  <mergeCells count="36">
    <mergeCell ref="T50:X50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49:X49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topLeftCell="A4" zoomScale="90" zoomScaleNormal="90" workbookViewId="0">
      <selection activeCell="A9" sqref="A9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6" ht="20.100000000000001" customHeight="1" x14ac:dyDescent="0.2">
      <c r="A1" s="149" t="s">
        <v>218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6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57"/>
      <c r="AG2" s="134"/>
      <c r="AH2" s="135"/>
    </row>
    <row r="3" spans="1:36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56">
        <v>30</v>
      </c>
      <c r="AF3" s="145">
        <v>31</v>
      </c>
      <c r="AG3" s="106" t="s">
        <v>28</v>
      </c>
      <c r="AH3" s="59" t="s">
        <v>26</v>
      </c>
    </row>
    <row r="4" spans="1:36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56"/>
      <c r="AF4" s="146"/>
      <c r="AG4" s="106" t="s">
        <v>25</v>
      </c>
      <c r="AH4" s="59" t="s">
        <v>25</v>
      </c>
    </row>
    <row r="5" spans="1:36" s="5" customFormat="1" x14ac:dyDescent="0.2">
      <c r="A5" s="57" t="s">
        <v>30</v>
      </c>
      <c r="B5" s="113">
        <f>[1]Outubro!$G$5</f>
        <v>45</v>
      </c>
      <c r="C5" s="113">
        <f>[1]Outubro!$G$6</f>
        <v>34</v>
      </c>
      <c r="D5" s="113">
        <f>[1]Outubro!$G$7</f>
        <v>31</v>
      </c>
      <c r="E5" s="113">
        <f>[1]Outubro!$G$8</f>
        <v>28</v>
      </c>
      <c r="F5" s="113">
        <f>[1]Outubro!$G$9</f>
        <v>31</v>
      </c>
      <c r="G5" s="113">
        <f>[1]Outubro!$G$10</f>
        <v>32</v>
      </c>
      <c r="H5" s="113">
        <f>[1]Outubro!$G$11</f>
        <v>40</v>
      </c>
      <c r="I5" s="113">
        <f>[1]Outubro!$G$12</f>
        <v>36</v>
      </c>
      <c r="J5" s="113">
        <f>[1]Outubro!$G$13</f>
        <v>67</v>
      </c>
      <c r="K5" s="113">
        <f>[1]Outubro!$G$14</f>
        <v>51</v>
      </c>
      <c r="L5" s="113">
        <f>[1]Outubro!$G$15</f>
        <v>46</v>
      </c>
      <c r="M5" s="113">
        <f>[1]Outubro!$G$16</f>
        <v>54</v>
      </c>
      <c r="N5" s="113">
        <f>[1]Outubro!$G$17</f>
        <v>77</v>
      </c>
      <c r="O5" s="113">
        <f>[1]Outubro!$G$18</f>
        <v>53</v>
      </c>
      <c r="P5" s="113">
        <f>[1]Outubro!$G$19</f>
        <v>43</v>
      </c>
      <c r="Q5" s="113">
        <f>[1]Outubro!$G$20</f>
        <v>28</v>
      </c>
      <c r="R5" s="113">
        <f>[1]Outubro!$G$21</f>
        <v>27</v>
      </c>
      <c r="S5" s="113">
        <f>[1]Outubro!$G$22</f>
        <v>55</v>
      </c>
      <c r="T5" s="113">
        <f>[1]Outubro!$G$23</f>
        <v>41</v>
      </c>
      <c r="U5" s="113">
        <f>[1]Outubro!$G$24</f>
        <v>28</v>
      </c>
      <c r="V5" s="113">
        <f>[1]Outubro!$G$25</f>
        <v>51</v>
      </c>
      <c r="W5" s="113">
        <f>[1]Outubro!$G$26</f>
        <v>37</v>
      </c>
      <c r="X5" s="113">
        <f>[1]Outubro!$G$27</f>
        <v>33</v>
      </c>
      <c r="Y5" s="113">
        <f>[1]Outubro!$G$28</f>
        <v>26</v>
      </c>
      <c r="Z5" s="113">
        <f>[1]Outubro!$G$29</f>
        <v>25</v>
      </c>
      <c r="AA5" s="113">
        <f>[1]Outubro!$G$30</f>
        <v>23</v>
      </c>
      <c r="AB5" s="113">
        <f>[1]Outubro!$G$31</f>
        <v>53</v>
      </c>
      <c r="AC5" s="113">
        <f>[1]Outubro!$G$32</f>
        <v>35</v>
      </c>
      <c r="AD5" s="113">
        <f>[1]Outubro!$G$33</f>
        <v>36</v>
      </c>
      <c r="AE5" s="113">
        <f>[1]Outubro!$G$34</f>
        <v>38</v>
      </c>
      <c r="AF5" s="113">
        <f>[1]Outubro!$G$35</f>
        <v>44</v>
      </c>
      <c r="AG5" s="14">
        <f>MIN(B5:AF5)</f>
        <v>23</v>
      </c>
      <c r="AH5" s="92">
        <f>AVERAGE(B5:AF5)</f>
        <v>40.258064516129032</v>
      </c>
    </row>
    <row r="6" spans="1:36" x14ac:dyDescent="0.2">
      <c r="A6" s="57" t="s">
        <v>0</v>
      </c>
      <c r="B6" s="11" t="str">
        <f>[2]Outubro!$G$5</f>
        <v>*</v>
      </c>
      <c r="C6" s="11" t="str">
        <f>[2]Outubro!$G$6</f>
        <v>*</v>
      </c>
      <c r="D6" s="11" t="str">
        <f>[2]Outubro!$G$7</f>
        <v>*</v>
      </c>
      <c r="E6" s="11" t="str">
        <f>[2]Outubro!$G$8</f>
        <v>*</v>
      </c>
      <c r="F6" s="11" t="str">
        <f>[2]Outubro!$G$9</f>
        <v>*</v>
      </c>
      <c r="G6" s="11" t="str">
        <f>[2]Outubro!$G$10</f>
        <v>*</v>
      </c>
      <c r="H6" s="11" t="str">
        <f>[2]Outubro!$G$11</f>
        <v>*</v>
      </c>
      <c r="I6" s="11" t="str">
        <f>[2]Outubro!$G$12</f>
        <v>*</v>
      </c>
      <c r="J6" s="11" t="str">
        <f>[2]Outubro!$G$13</f>
        <v>*</v>
      </c>
      <c r="K6" s="11" t="str">
        <f>[2]Outubro!$G$14</f>
        <v>*</v>
      </c>
      <c r="L6" s="11" t="str">
        <f>[2]Outubro!$G$15</f>
        <v>*</v>
      </c>
      <c r="M6" s="11" t="str">
        <f>[2]Outubro!$G$16</f>
        <v>*</v>
      </c>
      <c r="N6" s="11" t="str">
        <f>[2]Outubro!$G$17</f>
        <v>*</v>
      </c>
      <c r="O6" s="11" t="str">
        <f>[2]Outubro!$G$18</f>
        <v>*</v>
      </c>
      <c r="P6" s="11" t="str">
        <f>[2]Outubro!$G$19</f>
        <v>*</v>
      </c>
      <c r="Q6" s="11" t="str">
        <f>[2]Outubro!$G$20</f>
        <v>*</v>
      </c>
      <c r="R6" s="11" t="str">
        <f>[2]Outubro!$G$21</f>
        <v>*</v>
      </c>
      <c r="S6" s="11" t="str">
        <f>[2]Outubro!$G$22</f>
        <v>*</v>
      </c>
      <c r="T6" s="11" t="str">
        <f>[2]Outubro!$G$23</f>
        <v>*</v>
      </c>
      <c r="U6" s="11" t="str">
        <f>[2]Outubro!$G$24</f>
        <v>*</v>
      </c>
      <c r="V6" s="11" t="str">
        <f>[2]Outubro!$G$25</f>
        <v>*</v>
      </c>
      <c r="W6" s="11">
        <f>[2]Outubro!$G$26</f>
        <v>32</v>
      </c>
      <c r="X6" s="11">
        <f>[2]Outubro!$G$27</f>
        <v>23</v>
      </c>
      <c r="Y6" s="11">
        <f>[2]Outubro!$G$28</f>
        <v>19</v>
      </c>
      <c r="Z6" s="11">
        <f>[2]Outubro!$G$29</f>
        <v>18</v>
      </c>
      <c r="AA6" s="11">
        <f>[2]Outubro!$G$30</f>
        <v>17</v>
      </c>
      <c r="AB6" s="11">
        <f>[2]Outubro!$G$31</f>
        <v>41</v>
      </c>
      <c r="AC6" s="11">
        <f>[2]Outubro!$G$32</f>
        <v>28</v>
      </c>
      <c r="AD6" s="11">
        <f>[2]Outubro!$G$33</f>
        <v>57</v>
      </c>
      <c r="AE6" s="11">
        <f>[2]Outubro!$G$34</f>
        <v>36</v>
      </c>
      <c r="AF6" s="11">
        <f>[2]Outubro!$G$35</f>
        <v>60</v>
      </c>
      <c r="AG6" s="14">
        <f t="shared" ref="AG6:AG46" si="1">MIN(B6:AF6)</f>
        <v>17</v>
      </c>
      <c r="AH6" s="92">
        <f t="shared" ref="AH6:AH46" si="2">AVERAGE(B6:AF6)</f>
        <v>33.1</v>
      </c>
    </row>
    <row r="7" spans="1:36" x14ac:dyDescent="0.2">
      <c r="A7" s="57" t="s">
        <v>88</v>
      </c>
      <c r="B7" s="11">
        <f>[3]Outubro!$G$5</f>
        <v>50</v>
      </c>
      <c r="C7" s="11">
        <f>[3]Outubro!$G$6</f>
        <v>45</v>
      </c>
      <c r="D7" s="11">
        <f>[3]Outubro!$G$7</f>
        <v>36</v>
      </c>
      <c r="E7" s="11">
        <f>[3]Outubro!$G$8</f>
        <v>34</v>
      </c>
      <c r="F7" s="11">
        <f>[3]Outubro!$G$9</f>
        <v>51</v>
      </c>
      <c r="G7" s="11">
        <f>[3]Outubro!$G$10</f>
        <v>51</v>
      </c>
      <c r="H7" s="11">
        <f>[3]Outubro!$G$11</f>
        <v>51</v>
      </c>
      <c r="I7" s="11">
        <f>[3]Outubro!$G$12</f>
        <v>33</v>
      </c>
      <c r="J7" s="11">
        <f>[3]Outubro!$G$13</f>
        <v>57</v>
      </c>
      <c r="K7" s="11">
        <f>[3]Outubro!$G$14</f>
        <v>63</v>
      </c>
      <c r="L7" s="11">
        <f>[3]Outubro!$G$15</f>
        <v>67</v>
      </c>
      <c r="M7" s="11">
        <f>[3]Outubro!$G$16</f>
        <v>60</v>
      </c>
      <c r="N7" s="11">
        <f>[3]Outubro!$G$17</f>
        <v>65</v>
      </c>
      <c r="O7" s="11">
        <f>[3]Outubro!$G$18</f>
        <v>55</v>
      </c>
      <c r="P7" s="11">
        <f>[3]Outubro!$G$19</f>
        <v>68</v>
      </c>
      <c r="Q7" s="11">
        <f>[3]Outubro!$G$20</f>
        <v>54</v>
      </c>
      <c r="R7" s="11">
        <f>[3]Outubro!$G$21</f>
        <v>38</v>
      </c>
      <c r="S7" s="11">
        <f>[3]Outubro!$G$22</f>
        <v>60</v>
      </c>
      <c r="T7" s="11">
        <f>[3]Outubro!$G$23</f>
        <v>48</v>
      </c>
      <c r="U7" s="11">
        <f>[3]Outubro!$G$24</f>
        <v>56</v>
      </c>
      <c r="V7" s="11">
        <f>[3]Outubro!$G$25</f>
        <v>44</v>
      </c>
      <c r="W7" s="11">
        <f>[3]Outubro!$G$26</f>
        <v>36</v>
      </c>
      <c r="X7" s="11">
        <f>[3]Outubro!$G$27</f>
        <v>33</v>
      </c>
      <c r="Y7" s="11">
        <f>[3]Outubro!$G$28</f>
        <v>31</v>
      </c>
      <c r="Z7" s="11">
        <f>[3]Outubro!$G$29</f>
        <v>24</v>
      </c>
      <c r="AA7" s="11">
        <f>[3]Outubro!$G$30</f>
        <v>26</v>
      </c>
      <c r="AB7" s="11">
        <f>[3]Outubro!$G$31</f>
        <v>52</v>
      </c>
      <c r="AC7" s="11">
        <f>[3]Outubro!$G$32</f>
        <v>37</v>
      </c>
      <c r="AD7" s="11">
        <f>[3]Outubro!$G$33</f>
        <v>57</v>
      </c>
      <c r="AE7" s="11">
        <f>[3]Outubro!$G$34</f>
        <v>44</v>
      </c>
      <c r="AF7" s="11">
        <f>[3]Outubro!$G$35</f>
        <v>64</v>
      </c>
      <c r="AG7" s="14">
        <f t="shared" si="1"/>
        <v>24</v>
      </c>
      <c r="AH7" s="92">
        <f t="shared" si="2"/>
        <v>48.064516129032256</v>
      </c>
    </row>
    <row r="8" spans="1:36" x14ac:dyDescent="0.2">
      <c r="A8" s="57" t="s">
        <v>1</v>
      </c>
      <c r="B8" s="11">
        <f>[4]Outubro!$G$5</f>
        <v>45</v>
      </c>
      <c r="C8" s="11">
        <f>[4]Outubro!$G$6</f>
        <v>38</v>
      </c>
      <c r="D8" s="11">
        <f>[4]Outubro!$G$7</f>
        <v>28</v>
      </c>
      <c r="E8" s="11">
        <f>[4]Outubro!$G$8</f>
        <v>24</v>
      </c>
      <c r="F8" s="11">
        <f>[4]Outubro!$G$9</f>
        <v>48</v>
      </c>
      <c r="G8" s="11">
        <f>[4]Outubro!$G$10</f>
        <v>46</v>
      </c>
      <c r="H8" s="11">
        <f>[4]Outubro!$G$11</f>
        <v>44</v>
      </c>
      <c r="I8" s="11">
        <f>[4]Outubro!$G$12</f>
        <v>32</v>
      </c>
      <c r="J8" s="11">
        <f>[4]Outubro!$G$13</f>
        <v>51</v>
      </c>
      <c r="K8" s="11">
        <f>[4]Outubro!$G$14</f>
        <v>57</v>
      </c>
      <c r="L8" s="11">
        <f>[4]Outubro!$G$15</f>
        <v>66</v>
      </c>
      <c r="M8" s="11">
        <f>[4]Outubro!$G$16</f>
        <v>68</v>
      </c>
      <c r="N8" s="11">
        <f>[4]Outubro!$G$17</f>
        <v>52</v>
      </c>
      <c r="O8" s="11">
        <f>[4]Outubro!$G$18</f>
        <v>64</v>
      </c>
      <c r="P8" s="11">
        <f>[4]Outubro!$G$19</f>
        <v>63</v>
      </c>
      <c r="Q8" s="11">
        <f>[4]Outubro!$G$20</f>
        <v>39</v>
      </c>
      <c r="R8" s="11">
        <f>[4]Outubro!$G$21</f>
        <v>38</v>
      </c>
      <c r="S8" s="11">
        <f>[4]Outubro!$G$22</f>
        <v>58</v>
      </c>
      <c r="T8" s="11">
        <f>[4]Outubro!$G$23</f>
        <v>42</v>
      </c>
      <c r="U8" s="11">
        <f>[4]Outubro!$G$24</f>
        <v>51</v>
      </c>
      <c r="V8" s="11">
        <f>[4]Outubro!$G$25</f>
        <v>43</v>
      </c>
      <c r="W8" s="11">
        <f>[4]Outubro!$G$26</f>
        <v>34</v>
      </c>
      <c r="X8" s="11">
        <f>[4]Outubro!$G$27</f>
        <v>33</v>
      </c>
      <c r="Y8" s="11">
        <f>[4]Outubro!$G$28</f>
        <v>29</v>
      </c>
      <c r="Z8" s="11">
        <f>[4]Outubro!$G$29</f>
        <v>26</v>
      </c>
      <c r="AA8" s="11">
        <f>[4]Outubro!$G$30</f>
        <v>31</v>
      </c>
      <c r="AB8" s="11">
        <f>[4]Outubro!$G$31</f>
        <v>60</v>
      </c>
      <c r="AC8" s="11">
        <f>[4]Outubro!$G$32</f>
        <v>41</v>
      </c>
      <c r="AD8" s="11">
        <f>[4]Outubro!$G$33</f>
        <v>52</v>
      </c>
      <c r="AE8" s="11">
        <f>[4]Outubro!$G$34</f>
        <v>44</v>
      </c>
      <c r="AF8" s="11">
        <f>[4]Outubro!$G$35</f>
        <v>55</v>
      </c>
      <c r="AG8" s="14">
        <f t="shared" si="1"/>
        <v>24</v>
      </c>
      <c r="AH8" s="92">
        <f t="shared" si="2"/>
        <v>45.225806451612904</v>
      </c>
    </row>
    <row r="9" spans="1:36" x14ac:dyDescent="0.2">
      <c r="A9" s="57" t="s">
        <v>149</v>
      </c>
      <c r="B9" s="11">
        <f>[5]Outubro!$G$5</f>
        <v>65</v>
      </c>
      <c r="C9" s="11">
        <f>[5]Outubro!$G$6</f>
        <v>57</v>
      </c>
      <c r="D9" s="11">
        <f>[5]Outubro!$G$7</f>
        <v>28</v>
      </c>
      <c r="E9" s="11">
        <f>[5]Outubro!$G$8</f>
        <v>19</v>
      </c>
      <c r="F9" s="11">
        <f>[5]Outubro!$G$9</f>
        <v>38</v>
      </c>
      <c r="G9" s="11">
        <f>[5]Outubro!$G$10</f>
        <v>66</v>
      </c>
      <c r="H9" s="11">
        <f>[5]Outubro!$G$11</f>
        <v>50</v>
      </c>
      <c r="I9" s="11">
        <f>[5]Outubro!$G$12</f>
        <v>33</v>
      </c>
      <c r="J9" s="11">
        <f>[5]Outubro!$G$13</f>
        <v>50</v>
      </c>
      <c r="K9" s="11">
        <f>[5]Outubro!$G$14</f>
        <v>66</v>
      </c>
      <c r="L9" s="11">
        <f>[5]Outubro!$G$15</f>
        <v>85</v>
      </c>
      <c r="M9" s="11">
        <f>[5]Outubro!$G$16</f>
        <v>80</v>
      </c>
      <c r="N9" s="11">
        <f>[5]Outubro!$G$17</f>
        <v>60</v>
      </c>
      <c r="O9" s="11">
        <f>[5]Outubro!$G$18</f>
        <v>70</v>
      </c>
      <c r="P9" s="11">
        <f>[5]Outubro!$G$19</f>
        <v>64</v>
      </c>
      <c r="Q9" s="11">
        <f>[5]Outubro!$G$20</f>
        <v>49</v>
      </c>
      <c r="R9" s="11">
        <f>[5]Outubro!$G$21</f>
        <v>48</v>
      </c>
      <c r="S9" s="11">
        <f>[5]Outubro!$G$22</f>
        <v>63</v>
      </c>
      <c r="T9" s="11">
        <f>[5]Outubro!$G$23</f>
        <v>43</v>
      </c>
      <c r="U9" s="11">
        <f>[5]Outubro!$G$24</f>
        <v>43</v>
      </c>
      <c r="V9" s="11" t="str">
        <f>[5]Outubro!$G$25</f>
        <v>*</v>
      </c>
      <c r="W9" s="11" t="str">
        <f>[5]Outubro!$G$26</f>
        <v>*</v>
      </c>
      <c r="X9" s="11" t="str">
        <f>[5]Outubro!$G$27</f>
        <v>*</v>
      </c>
      <c r="Y9" s="11" t="str">
        <f>[5]Outubro!$G$28</f>
        <v>*</v>
      </c>
      <c r="Z9" s="11" t="str">
        <f>[5]Outubro!$G$29</f>
        <v>*</v>
      </c>
      <c r="AA9" s="11" t="str">
        <f>[5]Outubro!$G$30</f>
        <v>*</v>
      </c>
      <c r="AB9" s="11" t="str">
        <f>[5]Outubro!$G$31</f>
        <v>*</v>
      </c>
      <c r="AC9" s="11" t="str">
        <f>[5]Outubro!$G$32</f>
        <v>*</v>
      </c>
      <c r="AD9" s="11" t="str">
        <f>[5]Outubro!$G$33</f>
        <v>*</v>
      </c>
      <c r="AE9" s="11" t="str">
        <f>[5]Outubro!$G$34</f>
        <v>*</v>
      </c>
      <c r="AF9" s="11" t="str">
        <f>[5]Outubro!$G$35</f>
        <v>*</v>
      </c>
      <c r="AG9" s="14">
        <f t="shared" si="1"/>
        <v>19</v>
      </c>
      <c r="AH9" s="92">
        <f t="shared" si="2"/>
        <v>53.85</v>
      </c>
    </row>
    <row r="10" spans="1:36" x14ac:dyDescent="0.2">
      <c r="A10" s="57" t="s">
        <v>95</v>
      </c>
      <c r="B10" s="11">
        <f>[6]Outubro!$G$5</f>
        <v>43</v>
      </c>
      <c r="C10" s="11">
        <f>[6]Outubro!$G$6</f>
        <v>37</v>
      </c>
      <c r="D10" s="11">
        <f>[6]Outubro!$G$7</f>
        <v>42</v>
      </c>
      <c r="E10" s="11">
        <f>[6]Outubro!$G$8</f>
        <v>37</v>
      </c>
      <c r="F10" s="11">
        <f>[6]Outubro!$G$9</f>
        <v>40</v>
      </c>
      <c r="G10" s="11">
        <f>[6]Outubro!$G$10</f>
        <v>40</v>
      </c>
      <c r="H10" s="11">
        <f>[6]Outubro!$G$11</f>
        <v>33</v>
      </c>
      <c r="I10" s="11">
        <f>[6]Outubro!$G$12</f>
        <v>28</v>
      </c>
      <c r="J10" s="11">
        <f>[6]Outubro!$G$13</f>
        <v>54</v>
      </c>
      <c r="K10" s="11">
        <f>[6]Outubro!$G$14</f>
        <v>56</v>
      </c>
      <c r="L10" s="11">
        <f>[6]Outubro!$G$15</f>
        <v>63</v>
      </c>
      <c r="M10" s="11">
        <f>[6]Outubro!$G$16</f>
        <v>65</v>
      </c>
      <c r="N10" s="11">
        <f>[6]Outubro!$G$17</f>
        <v>50</v>
      </c>
      <c r="O10" s="11">
        <f>[6]Outubro!$G$18</f>
        <v>46</v>
      </c>
      <c r="P10" s="11">
        <f>[6]Outubro!$G$19</f>
        <v>43</v>
      </c>
      <c r="Q10" s="11">
        <f>[6]Outubro!$G$20</f>
        <v>28</v>
      </c>
      <c r="R10" s="11">
        <f>[6]Outubro!$G$21</f>
        <v>31</v>
      </c>
      <c r="S10" s="11">
        <f>[6]Outubro!$G$22</f>
        <v>56</v>
      </c>
      <c r="T10" s="11">
        <f>[6]Outubro!$G$23</f>
        <v>47</v>
      </c>
      <c r="U10" s="11">
        <f>[6]Outubro!$G$24</f>
        <v>44</v>
      </c>
      <c r="V10" s="11">
        <f>[6]Outubro!$G$25</f>
        <v>68</v>
      </c>
      <c r="W10" s="11">
        <f>[6]Outubro!$G$26</f>
        <v>41</v>
      </c>
      <c r="X10" s="11">
        <f>[6]Outubro!$G$27</f>
        <v>35</v>
      </c>
      <c r="Y10" s="11">
        <f>[6]Outubro!$G$28</f>
        <v>29</v>
      </c>
      <c r="Z10" s="11">
        <f>[6]Outubro!$G$29</f>
        <v>25</v>
      </c>
      <c r="AA10" s="11">
        <f>[6]Outubro!$G$30</f>
        <v>29</v>
      </c>
      <c r="AB10" s="11">
        <f>[6]Outubro!$G$31</f>
        <v>63</v>
      </c>
      <c r="AC10" s="11">
        <f>[6]Outubro!$G$32</f>
        <v>44</v>
      </c>
      <c r="AD10" s="11">
        <f>[6]Outubro!$G$33</f>
        <v>46</v>
      </c>
      <c r="AE10" s="11">
        <f>[6]Outubro!$G$34</f>
        <v>49</v>
      </c>
      <c r="AF10" s="11">
        <f>[6]Outubro!$G$35</f>
        <v>61</v>
      </c>
      <c r="AG10" s="14">
        <f t="shared" si="1"/>
        <v>25</v>
      </c>
      <c r="AH10" s="92">
        <f t="shared" si="2"/>
        <v>44.29032258064516</v>
      </c>
    </row>
    <row r="11" spans="1:36" x14ac:dyDescent="0.2">
      <c r="A11" s="57" t="s">
        <v>51</v>
      </c>
      <c r="B11" s="11" t="str">
        <f>[7]Outubro!$G$5</f>
        <v>*</v>
      </c>
      <c r="C11" s="11">
        <f>[7]Outubro!$G$6</f>
        <v>40</v>
      </c>
      <c r="D11" s="11">
        <f>[7]Outubro!$G$7</f>
        <v>42</v>
      </c>
      <c r="E11" s="11" t="str">
        <f>[7]Outubro!$G$8</f>
        <v>*</v>
      </c>
      <c r="F11" s="11">
        <f>[7]Outubro!$G$9</f>
        <v>39</v>
      </c>
      <c r="G11" s="11" t="str">
        <f>[7]Outubro!$G$10</f>
        <v>*</v>
      </c>
      <c r="H11" s="11" t="str">
        <f>[7]Outubro!$G$11</f>
        <v>*</v>
      </c>
      <c r="I11" s="11">
        <f>[7]Outubro!$G$12</f>
        <v>38</v>
      </c>
      <c r="J11" s="11" t="str">
        <f>[7]Outubro!$G$13</f>
        <v>*</v>
      </c>
      <c r="K11" s="11" t="str">
        <f>[7]Outubro!$G$14</f>
        <v>*</v>
      </c>
      <c r="L11" s="11">
        <f>[7]Outubro!$G$15</f>
        <v>37</v>
      </c>
      <c r="M11" s="11" t="str">
        <f>[7]Outubro!$G$16</f>
        <v>*</v>
      </c>
      <c r="N11" s="11" t="str">
        <f>[7]Outubro!$G$17</f>
        <v>*</v>
      </c>
      <c r="O11" s="11" t="str">
        <f>[7]Outubro!$G$18</f>
        <v>*</v>
      </c>
      <c r="P11" s="11">
        <f>[7]Outubro!$G$19</f>
        <v>61</v>
      </c>
      <c r="Q11" s="11">
        <f>[7]Outubro!$G$20</f>
        <v>41</v>
      </c>
      <c r="R11" s="11">
        <f>[7]Outubro!$G$21</f>
        <v>40</v>
      </c>
      <c r="S11" s="11" t="str">
        <f>[7]Outubro!$G$22</f>
        <v>*</v>
      </c>
      <c r="T11" s="11" t="str">
        <f>[7]Outubro!$G$23</f>
        <v>*</v>
      </c>
      <c r="U11" s="11">
        <f>[7]Outubro!$G$24</f>
        <v>56</v>
      </c>
      <c r="V11" s="11" t="str">
        <f>[7]Outubro!$G$25</f>
        <v>*</v>
      </c>
      <c r="W11" s="11">
        <f>[7]Outubro!$G$26</f>
        <v>36</v>
      </c>
      <c r="X11" s="11">
        <f>[7]Outubro!$G$27</f>
        <v>33</v>
      </c>
      <c r="Y11" s="11">
        <f>[7]Outubro!$G$28</f>
        <v>22</v>
      </c>
      <c r="Z11" s="11">
        <f>[7]Outubro!$G$29</f>
        <v>22</v>
      </c>
      <c r="AA11" s="11">
        <f>[7]Outubro!$G$30</f>
        <v>26</v>
      </c>
      <c r="AB11" s="11">
        <f>[7]Outubro!$G$31</f>
        <v>41</v>
      </c>
      <c r="AC11" s="11" t="str">
        <f>[7]Outubro!$G$32</f>
        <v>*</v>
      </c>
      <c r="AD11" s="11">
        <f>[7]Outubro!$G$33</f>
        <v>44</v>
      </c>
      <c r="AE11" s="11" t="str">
        <f>[7]Outubro!$G$34</f>
        <v>*</v>
      </c>
      <c r="AF11" s="11">
        <f>[7]Outubro!$G$35</f>
        <v>55</v>
      </c>
      <c r="AG11" s="14">
        <f t="shared" si="1"/>
        <v>22</v>
      </c>
      <c r="AH11" s="92">
        <f t="shared" si="2"/>
        <v>39.588235294117645</v>
      </c>
    </row>
    <row r="12" spans="1:36" hidden="1" x14ac:dyDescent="0.2">
      <c r="A12" s="58" t="s">
        <v>98</v>
      </c>
      <c r="B12" s="11" t="str">
        <f>[8]Outubro!$G$5</f>
        <v>*</v>
      </c>
      <c r="C12" s="11" t="str">
        <f>[8]Outubro!$G$6</f>
        <v>*</v>
      </c>
      <c r="D12" s="11" t="str">
        <f>[8]Outubro!$G$7</f>
        <v>*</v>
      </c>
      <c r="E12" s="11" t="str">
        <f>[8]Outubro!$G$8</f>
        <v>*</v>
      </c>
      <c r="F12" s="11" t="str">
        <f>[8]Outubro!$G$9</f>
        <v>*</v>
      </c>
      <c r="G12" s="11" t="str">
        <f>[8]Outubro!$G$10</f>
        <v>*</v>
      </c>
      <c r="H12" s="11" t="str">
        <f>[8]Outubro!$G$11</f>
        <v>*</v>
      </c>
      <c r="I12" s="11" t="str">
        <f>[8]Outubro!$G$12</f>
        <v>*</v>
      </c>
      <c r="J12" s="11" t="str">
        <f>[8]Outubro!$G$13</f>
        <v>*</v>
      </c>
      <c r="K12" s="11" t="str">
        <f>[8]Outubro!$G$14</f>
        <v>*</v>
      </c>
      <c r="L12" s="11" t="str">
        <f>[8]Outubro!$G$15</f>
        <v>*</v>
      </c>
      <c r="M12" s="11" t="str">
        <f>[8]Outubro!$G$16</f>
        <v>*</v>
      </c>
      <c r="N12" s="11" t="str">
        <f>[8]Outubro!$G$17</f>
        <v>*</v>
      </c>
      <c r="O12" s="11" t="str">
        <f>[8]Outubro!$G$18</f>
        <v>*</v>
      </c>
      <c r="P12" s="11" t="str">
        <f>[8]Outubro!$G$19</f>
        <v>*</v>
      </c>
      <c r="Q12" s="11" t="str">
        <f>[8]Outubro!$G$20</f>
        <v>*</v>
      </c>
      <c r="R12" s="11" t="str">
        <f>[8]Outubro!$G$21</f>
        <v>*</v>
      </c>
      <c r="S12" s="11" t="str">
        <f>[8]Outubro!$G$22</f>
        <v>*</v>
      </c>
      <c r="T12" s="11" t="str">
        <f>[8]Outubro!$G$23</f>
        <v>*</v>
      </c>
      <c r="U12" s="11" t="str">
        <f>[8]Outubro!$G$24</f>
        <v>*</v>
      </c>
      <c r="V12" s="11" t="str">
        <f>[8]Outubro!$G$25</f>
        <v>*</v>
      </c>
      <c r="W12" s="11" t="str">
        <f>[8]Outubro!$G$26</f>
        <v>*</v>
      </c>
      <c r="X12" s="11" t="str">
        <f>[8]Outubro!$G$27</f>
        <v>*</v>
      </c>
      <c r="Y12" s="11" t="str">
        <f>[8]Outubro!$G$28</f>
        <v>*</v>
      </c>
      <c r="Z12" s="11" t="str">
        <f>[8]Outubro!$G$29</f>
        <v>*</v>
      </c>
      <c r="AA12" s="11" t="str">
        <f>[8]Outubro!$G$30</f>
        <v>*</v>
      </c>
      <c r="AB12" s="11" t="str">
        <f>[8]Outubro!$G$31</f>
        <v>*</v>
      </c>
      <c r="AC12" s="11" t="str">
        <f>[8]Outubro!$G$32</f>
        <v>*</v>
      </c>
      <c r="AD12" s="11" t="str">
        <f>[8]Outubro!$G$33</f>
        <v>*</v>
      </c>
      <c r="AE12" s="11" t="str">
        <f>[8]Outubro!$G$34</f>
        <v>*</v>
      </c>
      <c r="AF12" s="11" t="str">
        <f>[8]Outubro!$G$35</f>
        <v>*</v>
      </c>
      <c r="AG12" s="14">
        <f t="shared" si="1"/>
        <v>0</v>
      </c>
      <c r="AH12" s="92" t="e">
        <f t="shared" si="2"/>
        <v>#DIV/0!</v>
      </c>
    </row>
    <row r="13" spans="1:36" x14ac:dyDescent="0.2">
      <c r="A13" s="57" t="s">
        <v>104</v>
      </c>
      <c r="B13" s="11">
        <f>[9]Outubro!$G$5</f>
        <v>60</v>
      </c>
      <c r="C13" s="11">
        <f>[9]Outubro!$G$6</f>
        <v>49</v>
      </c>
      <c r="D13" s="11">
        <f>[9]Outubro!$G$7</f>
        <v>24</v>
      </c>
      <c r="E13" s="11">
        <f>[9]Outubro!$G$8</f>
        <v>26</v>
      </c>
      <c r="F13" s="11">
        <f>[9]Outubro!$G$9</f>
        <v>42</v>
      </c>
      <c r="G13" s="11">
        <f>[9]Outubro!$G$10</f>
        <v>68</v>
      </c>
      <c r="H13" s="11">
        <f>[9]Outubro!$G$11</f>
        <v>45</v>
      </c>
      <c r="I13" s="11">
        <f>[9]Outubro!$G$12</f>
        <v>39</v>
      </c>
      <c r="J13" s="11">
        <f>[9]Outubro!$G$13</f>
        <v>56</v>
      </c>
      <c r="K13" s="11">
        <f>[9]Outubro!$G$14</f>
        <v>62</v>
      </c>
      <c r="L13" s="11">
        <f>[9]Outubro!$G$15</f>
        <v>72</v>
      </c>
      <c r="M13" s="11">
        <f>[9]Outubro!$G$16</f>
        <v>71</v>
      </c>
      <c r="N13" s="11">
        <f>[9]Outubro!$G$17</f>
        <v>58</v>
      </c>
      <c r="O13" s="11">
        <f>[9]Outubro!$G$18</f>
        <v>68</v>
      </c>
      <c r="P13" s="11">
        <f>[9]Outubro!$G$19</f>
        <v>65</v>
      </c>
      <c r="Q13" s="11">
        <f>[9]Outubro!$G$20</f>
        <v>53</v>
      </c>
      <c r="R13" s="11">
        <f>[9]Outubro!$G$21</f>
        <v>47</v>
      </c>
      <c r="S13" s="11">
        <f>[9]Outubro!$G$22</f>
        <v>66</v>
      </c>
      <c r="T13" s="11">
        <f>[9]Outubro!$G$23</f>
        <v>47</v>
      </c>
      <c r="U13" s="11">
        <f>[9]Outubro!$G$24</f>
        <v>68</v>
      </c>
      <c r="V13" s="11">
        <f>[9]Outubro!$G$25</f>
        <v>38</v>
      </c>
      <c r="W13" s="11">
        <f>[9]Outubro!$G$26</f>
        <v>35</v>
      </c>
      <c r="X13" s="11">
        <f>[9]Outubro!$G$27</f>
        <v>29</v>
      </c>
      <c r="Y13" s="11">
        <f>[9]Outubro!$G$28</f>
        <v>28</v>
      </c>
      <c r="Z13" s="11">
        <f>[9]Outubro!$G$29</f>
        <v>23</v>
      </c>
      <c r="AA13" s="11">
        <f>[9]Outubro!$G$30</f>
        <v>26</v>
      </c>
      <c r="AB13" s="11">
        <f>[9]Outubro!$G$31</f>
        <v>42</v>
      </c>
      <c r="AC13" s="11">
        <f>[9]Outubro!$G$32</f>
        <v>35</v>
      </c>
      <c r="AD13" s="11">
        <f>[9]Outubro!$G$33</f>
        <v>55</v>
      </c>
      <c r="AE13" s="11">
        <f>[9]Outubro!$G$34</f>
        <v>41</v>
      </c>
      <c r="AF13" s="11">
        <f>[9]Outubro!$G$35</f>
        <v>60</v>
      </c>
      <c r="AG13" s="14">
        <f t="shared" si="1"/>
        <v>23</v>
      </c>
      <c r="AH13" s="92">
        <f t="shared" si="2"/>
        <v>48.322580645161288</v>
      </c>
    </row>
    <row r="14" spans="1:36" x14ac:dyDescent="0.2">
      <c r="A14" s="57" t="s">
        <v>150</v>
      </c>
      <c r="B14" s="11" t="str">
        <f>[10]Outubro!$G$5</f>
        <v>*</v>
      </c>
      <c r="C14" s="11" t="str">
        <f>[10]Outubro!$G$6</f>
        <v>*</v>
      </c>
      <c r="D14" s="11" t="str">
        <f>[10]Outubro!$G$7</f>
        <v>*</v>
      </c>
      <c r="E14" s="11" t="str">
        <f>[10]Outubro!$G$8</f>
        <v>*</v>
      </c>
      <c r="F14" s="11" t="str">
        <f>[10]Outubro!$G$9</f>
        <v>*</v>
      </c>
      <c r="G14" s="11" t="str">
        <f>[10]Outubro!$G$10</f>
        <v>*</v>
      </c>
      <c r="H14" s="11" t="str">
        <f>[10]Outubro!$G$11</f>
        <v>*</v>
      </c>
      <c r="I14" s="11" t="str">
        <f>[10]Outubro!$G$12</f>
        <v>*</v>
      </c>
      <c r="J14" s="11" t="str">
        <f>[10]Outubro!$G$13</f>
        <v>*</v>
      </c>
      <c r="K14" s="11" t="str">
        <f>[10]Outubro!$G$14</f>
        <v>*</v>
      </c>
      <c r="L14" s="11" t="str">
        <f>[10]Outubro!$G$15</f>
        <v>*</v>
      </c>
      <c r="M14" s="11" t="str">
        <f>[10]Outubro!$G$16</f>
        <v>*</v>
      </c>
      <c r="N14" s="11" t="str">
        <f>[10]Outubro!$G$17</f>
        <v>*</v>
      </c>
      <c r="O14" s="11" t="str">
        <f>[10]Outubro!$G$18</f>
        <v>*</v>
      </c>
      <c r="P14" s="11" t="str">
        <f>[10]Outubro!$G$19</f>
        <v>*</v>
      </c>
      <c r="Q14" s="11" t="str">
        <f>[10]Outubro!$G$20</f>
        <v>*</v>
      </c>
      <c r="R14" s="11" t="str">
        <f>[10]Outubro!$G$21</f>
        <v>*</v>
      </c>
      <c r="S14" s="11" t="str">
        <f>[10]Outubro!$G$22</f>
        <v>*</v>
      </c>
      <c r="T14" s="11" t="str">
        <f>[10]Outubro!$G$23</f>
        <v>*</v>
      </c>
      <c r="U14" s="11" t="str">
        <f>[10]Outubro!$G$24</f>
        <v>*</v>
      </c>
      <c r="V14" s="11" t="str">
        <f>[10]Outubro!$G$25</f>
        <v>*</v>
      </c>
      <c r="W14" s="11" t="str">
        <f>[10]Outubro!$G$26</f>
        <v>*</v>
      </c>
      <c r="X14" s="11" t="str">
        <f>[10]Outubro!$G$27</f>
        <v>*</v>
      </c>
      <c r="Y14" s="11" t="str">
        <f>[10]Outubro!$G$28</f>
        <v>*</v>
      </c>
      <c r="Z14" s="11" t="str">
        <f>[10]Outubro!$G$29</f>
        <v>*</v>
      </c>
      <c r="AA14" s="11" t="str">
        <f>[10]Outubro!$G$30</f>
        <v>*</v>
      </c>
      <c r="AB14" s="11" t="str">
        <f>[10]Outubro!$G$31</f>
        <v>*</v>
      </c>
      <c r="AC14" s="11" t="str">
        <f>[10]Outubro!$G$32</f>
        <v>*</v>
      </c>
      <c r="AD14" s="11" t="str">
        <f>[10]Outubro!$G$33</f>
        <v>*</v>
      </c>
      <c r="AE14" s="11" t="str">
        <f>[10]Outubro!$G$34</f>
        <v>*</v>
      </c>
      <c r="AF14" s="11" t="str">
        <f>[10]Outubro!$G$35</f>
        <v>*</v>
      </c>
      <c r="AG14" s="14" t="s">
        <v>208</v>
      </c>
      <c r="AH14" s="92" t="s">
        <v>208</v>
      </c>
    </row>
    <row r="15" spans="1:36" x14ac:dyDescent="0.2">
      <c r="A15" s="57" t="s">
        <v>2</v>
      </c>
      <c r="B15" s="11">
        <f>[11]Outubro!$G$5</f>
        <v>40</v>
      </c>
      <c r="C15" s="11">
        <f>[11]Outubro!$G$6</f>
        <v>35</v>
      </c>
      <c r="D15" s="11">
        <f>[11]Outubro!$G$7</f>
        <v>28</v>
      </c>
      <c r="E15" s="11">
        <f>[11]Outubro!$G$8</f>
        <v>30</v>
      </c>
      <c r="F15" s="11">
        <f>[11]Outubro!$G$9</f>
        <v>43</v>
      </c>
      <c r="G15" s="11">
        <f>[11]Outubro!$G$10</f>
        <v>41</v>
      </c>
      <c r="H15" s="11">
        <f>[11]Outubro!$G$11</f>
        <v>39</v>
      </c>
      <c r="I15" s="11">
        <f>[11]Outubro!$G$12</f>
        <v>26</v>
      </c>
      <c r="J15" s="11">
        <f>[11]Outubro!$G$13</f>
        <v>44</v>
      </c>
      <c r="K15" s="11">
        <f>[11]Outubro!$G$14</f>
        <v>60</v>
      </c>
      <c r="L15" s="11">
        <f>[11]Outubro!$G$15</f>
        <v>55</v>
      </c>
      <c r="M15" s="11">
        <f>[11]Outubro!$G$16</f>
        <v>59</v>
      </c>
      <c r="N15" s="11">
        <f>[11]Outubro!$G$17</f>
        <v>49</v>
      </c>
      <c r="O15" s="11">
        <f>[11]Outubro!$G$18</f>
        <v>47</v>
      </c>
      <c r="P15" s="11">
        <f>[11]Outubro!$G$19</f>
        <v>57</v>
      </c>
      <c r="Q15" s="11">
        <f>[11]Outubro!$G$20</f>
        <v>30</v>
      </c>
      <c r="R15" s="11">
        <f>[11]Outubro!$G$21</f>
        <v>28</v>
      </c>
      <c r="S15" s="11">
        <f>[11]Outubro!$G$22</f>
        <v>67</v>
      </c>
      <c r="T15" s="11">
        <f>[11]Outubro!$G$23</f>
        <v>42</v>
      </c>
      <c r="U15" s="11">
        <f>[11]Outubro!$G$24</f>
        <v>37</v>
      </c>
      <c r="V15" s="11">
        <f>[11]Outubro!$G$25</f>
        <v>50</v>
      </c>
      <c r="W15" s="11">
        <f>[11]Outubro!$G$26</f>
        <v>34</v>
      </c>
      <c r="X15" s="11">
        <f>[11]Outubro!$G$27</f>
        <v>25</v>
      </c>
      <c r="Y15" s="11">
        <f>[11]Outubro!$G$28</f>
        <v>25</v>
      </c>
      <c r="Z15" s="11">
        <f>[11]Outubro!$G$29</f>
        <v>24</v>
      </c>
      <c r="AA15" s="11">
        <f>[11]Outubro!$G$30</f>
        <v>25</v>
      </c>
      <c r="AB15" s="11">
        <f>[11]Outubro!$G$31</f>
        <v>54</v>
      </c>
      <c r="AC15" s="11">
        <f>[11]Outubro!$G$32</f>
        <v>38</v>
      </c>
      <c r="AD15" s="11">
        <f>[11]Outubro!$G$33</f>
        <v>48</v>
      </c>
      <c r="AE15" s="11">
        <f>[11]Outubro!$G$34</f>
        <v>52</v>
      </c>
      <c r="AF15" s="11">
        <f>[11]Outubro!$G$35</f>
        <v>63</v>
      </c>
      <c r="AG15" s="14">
        <f t="shared" si="1"/>
        <v>24</v>
      </c>
      <c r="AH15" s="92">
        <f t="shared" si="2"/>
        <v>41.774193548387096</v>
      </c>
      <c r="AJ15" s="12" t="s">
        <v>34</v>
      </c>
    </row>
    <row r="16" spans="1:36" x14ac:dyDescent="0.2">
      <c r="A16" s="57" t="s">
        <v>3</v>
      </c>
      <c r="B16" s="11">
        <f>[12]Outubro!$G$5</f>
        <v>36</v>
      </c>
      <c r="C16" s="11">
        <f>[12]Outubro!$G$6</f>
        <v>29</v>
      </c>
      <c r="D16" s="11">
        <f>[12]Outubro!$G$7</f>
        <v>22</v>
      </c>
      <c r="E16" s="11">
        <f>[12]Outubro!$G$8</f>
        <v>30</v>
      </c>
      <c r="F16" s="11">
        <f>[12]Outubro!$G$9</f>
        <v>33</v>
      </c>
      <c r="G16" s="11">
        <f>[12]Outubro!$G$10</f>
        <v>36</v>
      </c>
      <c r="H16" s="11">
        <f>[12]Outubro!$G$11</f>
        <v>46</v>
      </c>
      <c r="I16" s="11">
        <f>[12]Outubro!$G$12</f>
        <v>43</v>
      </c>
      <c r="J16" s="11">
        <f>[12]Outubro!$G$13</f>
        <v>72</v>
      </c>
      <c r="K16" s="11">
        <f>[12]Outubro!$G$14</f>
        <v>74</v>
      </c>
      <c r="L16" s="11">
        <f>[12]Outubro!$G$15</f>
        <v>39</v>
      </c>
      <c r="M16" s="11">
        <f>[12]Outubro!$G$16</f>
        <v>65</v>
      </c>
      <c r="N16" s="11">
        <f>[12]Outubro!$G$17</f>
        <v>31</v>
      </c>
      <c r="O16" s="11">
        <f>[12]Outubro!$G$18</f>
        <v>25</v>
      </c>
      <c r="P16" s="11">
        <f>[12]Outubro!$G$19</f>
        <v>30</v>
      </c>
      <c r="Q16" s="11">
        <f>[12]Outubro!$G$20</f>
        <v>21</v>
      </c>
      <c r="R16" s="11">
        <f>[12]Outubro!$G$21</f>
        <v>23</v>
      </c>
      <c r="S16" s="11">
        <f>[12]Outubro!$G$22</f>
        <v>40</v>
      </c>
      <c r="T16" s="11">
        <f>[12]Outubro!$G$23</f>
        <v>31</v>
      </c>
      <c r="U16" s="11">
        <f>[12]Outubro!$G$24</f>
        <v>34</v>
      </c>
      <c r="V16" s="11" t="str">
        <f>[12]Outubro!$G$25</f>
        <v>*</v>
      </c>
      <c r="W16" s="11" t="str">
        <f>[12]Outubro!$G$26</f>
        <v>*</v>
      </c>
      <c r="X16" s="11" t="str">
        <f>[12]Outubro!$G$27</f>
        <v>*</v>
      </c>
      <c r="Y16" s="11" t="str">
        <f>[12]Outubro!$G$28</f>
        <v>*</v>
      </c>
      <c r="Z16" s="11" t="str">
        <f>[12]Outubro!$G$29</f>
        <v>*</v>
      </c>
      <c r="AA16" s="11">
        <f>[12]Outubro!$G$30</f>
        <v>27</v>
      </c>
      <c r="AB16" s="11">
        <f>[12]Outubro!$G$31</f>
        <v>38</v>
      </c>
      <c r="AC16" s="11">
        <f>[12]Outubro!$G$32</f>
        <v>42</v>
      </c>
      <c r="AD16" s="11">
        <f>[12]Outubro!$G$33</f>
        <v>48</v>
      </c>
      <c r="AE16" s="11">
        <f>[12]Outubro!$G$34</f>
        <v>48</v>
      </c>
      <c r="AF16" s="11">
        <f>[12]Outubro!$G$35</f>
        <v>41</v>
      </c>
      <c r="AG16" s="14">
        <f t="shared" si="1"/>
        <v>21</v>
      </c>
      <c r="AH16" s="92">
        <f t="shared" si="2"/>
        <v>38.615384615384613</v>
      </c>
      <c r="AI16" s="12" t="s">
        <v>34</v>
      </c>
      <c r="AJ16" s="12" t="s">
        <v>34</v>
      </c>
    </row>
    <row r="17" spans="1:39" x14ac:dyDescent="0.2">
      <c r="A17" s="57" t="s">
        <v>4</v>
      </c>
      <c r="B17" s="11">
        <f>[13]Outubro!$G$5</f>
        <v>42</v>
      </c>
      <c r="C17" s="11">
        <f>[13]Outubro!$G$6</f>
        <v>27</v>
      </c>
      <c r="D17" s="11">
        <f>[13]Outubro!$G$7</f>
        <v>24</v>
      </c>
      <c r="E17" s="11">
        <f>[13]Outubro!$G$8</f>
        <v>30</v>
      </c>
      <c r="F17" s="11">
        <f>[13]Outubro!$G$9</f>
        <v>32</v>
      </c>
      <c r="G17" s="11">
        <f>[13]Outubro!$G$10</f>
        <v>40</v>
      </c>
      <c r="H17" s="11">
        <f>[13]Outubro!$G$11</f>
        <v>57</v>
      </c>
      <c r="I17" s="11">
        <f>[13]Outubro!$G$12</f>
        <v>45</v>
      </c>
      <c r="J17" s="11">
        <f>[13]Outubro!$G$13</f>
        <v>75</v>
      </c>
      <c r="K17" s="11">
        <f>[13]Outubro!$G$14</f>
        <v>65</v>
      </c>
      <c r="L17" s="11">
        <f>[13]Outubro!$G$15</f>
        <v>47</v>
      </c>
      <c r="M17" s="11">
        <f>[13]Outubro!$G$16</f>
        <v>63</v>
      </c>
      <c r="N17" s="11">
        <f>[13]Outubro!$G$17</f>
        <v>32</v>
      </c>
      <c r="O17" s="11">
        <f>[13]Outubro!$G$18</f>
        <v>23</v>
      </c>
      <c r="P17" s="11">
        <f>[13]Outubro!$G$19</f>
        <v>25</v>
      </c>
      <c r="Q17" s="11">
        <f>[13]Outubro!$G$20</f>
        <v>23</v>
      </c>
      <c r="R17" s="11">
        <f>[13]Outubro!$G$21</f>
        <v>20</v>
      </c>
      <c r="S17" s="11">
        <f>[13]Outubro!$G$22</f>
        <v>36</v>
      </c>
      <c r="T17" s="11">
        <f>[13]Outubro!$G$23</f>
        <v>28</v>
      </c>
      <c r="U17" s="11">
        <f>[13]Outubro!$G$24</f>
        <v>30</v>
      </c>
      <c r="V17" s="11">
        <f>[13]Outubro!$G$25</f>
        <v>61</v>
      </c>
      <c r="W17" s="11">
        <f>[13]Outubro!$G$26</f>
        <v>51</v>
      </c>
      <c r="X17" s="11">
        <f>[13]Outubro!$G$27</f>
        <v>40</v>
      </c>
      <c r="Y17" s="11">
        <f>[13]Outubro!$G$28</f>
        <v>29</v>
      </c>
      <c r="Z17" s="11">
        <f>[13]Outubro!$G$29</f>
        <v>25</v>
      </c>
      <c r="AA17" s="11">
        <f>[13]Outubro!$G$30</f>
        <v>27</v>
      </c>
      <c r="AB17" s="11">
        <f>[13]Outubro!$G$31</f>
        <v>33</v>
      </c>
      <c r="AC17" s="11">
        <f>[13]Outubro!$G$32</f>
        <v>39</v>
      </c>
      <c r="AD17" s="11">
        <f>[13]Outubro!$G$33</f>
        <v>36</v>
      </c>
      <c r="AE17" s="11">
        <f>[13]Outubro!$G$34</f>
        <v>44</v>
      </c>
      <c r="AF17" s="11">
        <f>[13]Outubro!$G$35</f>
        <v>40</v>
      </c>
      <c r="AG17" s="14">
        <f t="shared" si="1"/>
        <v>20</v>
      </c>
      <c r="AH17" s="92">
        <f t="shared" si="2"/>
        <v>38.354838709677416</v>
      </c>
      <c r="AL17" t="s">
        <v>34</v>
      </c>
    </row>
    <row r="18" spans="1:39" x14ac:dyDescent="0.2">
      <c r="A18" s="57" t="s">
        <v>5</v>
      </c>
      <c r="B18" s="11">
        <f>[14]Outubro!$G$5</f>
        <v>38</v>
      </c>
      <c r="C18" s="11">
        <f>[14]Outubro!$G$6</f>
        <v>30</v>
      </c>
      <c r="D18" s="11">
        <f>[14]Outubro!$G$7</f>
        <v>21</v>
      </c>
      <c r="E18" s="11">
        <f>[14]Outubro!$G$8</f>
        <v>26</v>
      </c>
      <c r="F18" s="11">
        <f>[14]Outubro!$G$9</f>
        <v>30</v>
      </c>
      <c r="G18" s="11">
        <f>[14]Outubro!$G$10</f>
        <v>35</v>
      </c>
      <c r="H18" s="11">
        <f>[14]Outubro!$G$11</f>
        <v>31</v>
      </c>
      <c r="I18" s="11">
        <f>[14]Outubro!$G$12</f>
        <v>36</v>
      </c>
      <c r="J18" s="11">
        <f>[14]Outubro!$G$13</f>
        <v>45</v>
      </c>
      <c r="K18" s="11">
        <f>[14]Outubro!$G$14</f>
        <v>46</v>
      </c>
      <c r="L18" s="11">
        <f>[14]Outubro!$G$15</f>
        <v>50</v>
      </c>
      <c r="M18" s="11">
        <f>[14]Outubro!$G$16</f>
        <v>78</v>
      </c>
      <c r="N18" s="11">
        <f>[14]Outubro!$G$17</f>
        <v>73</v>
      </c>
      <c r="O18" s="11">
        <f>[14]Outubro!$G$18</f>
        <v>49</v>
      </c>
      <c r="P18" s="11">
        <f>[14]Outubro!$G$19</f>
        <v>47</v>
      </c>
      <c r="Q18" s="11">
        <f>[14]Outubro!$G$20</f>
        <v>37</v>
      </c>
      <c r="R18" s="11">
        <f>[14]Outubro!$G$21</f>
        <v>31</v>
      </c>
      <c r="S18" s="11">
        <f>[14]Outubro!$G$22</f>
        <v>42</v>
      </c>
      <c r="T18" s="11">
        <f>[14]Outubro!$G$23</f>
        <v>45</v>
      </c>
      <c r="U18" s="11">
        <f>[14]Outubro!$G$24</f>
        <v>41</v>
      </c>
      <c r="V18" s="11">
        <f>[14]Outubro!$G$25</f>
        <v>47</v>
      </c>
      <c r="W18" s="11">
        <f>[14]Outubro!$G$26</f>
        <v>38</v>
      </c>
      <c r="X18" s="11">
        <f>[14]Outubro!$G$27</f>
        <v>36</v>
      </c>
      <c r="Y18" s="11">
        <f>[14]Outubro!$G$28</f>
        <v>28</v>
      </c>
      <c r="Z18" s="11">
        <f>[14]Outubro!$G$29</f>
        <v>25</v>
      </c>
      <c r="AA18" s="11">
        <f>[14]Outubro!$G$30</f>
        <v>33</v>
      </c>
      <c r="AB18" s="11">
        <f>[14]Outubro!$G$31</f>
        <v>51</v>
      </c>
      <c r="AC18" s="11">
        <f>[14]Outubro!$G$32</f>
        <v>33</v>
      </c>
      <c r="AD18" s="11">
        <f>[14]Outubro!$G$33</f>
        <v>34</v>
      </c>
      <c r="AE18" s="11">
        <f>[14]Outubro!$G$34</f>
        <v>31</v>
      </c>
      <c r="AF18" s="11">
        <f>[14]Outubro!$G$35</f>
        <v>51</v>
      </c>
      <c r="AG18" s="14">
        <f t="shared" si="1"/>
        <v>21</v>
      </c>
      <c r="AH18" s="92">
        <f t="shared" si="2"/>
        <v>39.935483870967744</v>
      </c>
      <c r="AI18" s="12" t="s">
        <v>34</v>
      </c>
    </row>
    <row r="19" spans="1:39" x14ac:dyDescent="0.2">
      <c r="A19" s="57" t="s">
        <v>32</v>
      </c>
      <c r="B19" s="11">
        <f>[15]Outubro!$G$5</f>
        <v>31</v>
      </c>
      <c r="C19" s="11">
        <f>[15]Outubro!$G$6</f>
        <v>23</v>
      </c>
      <c r="D19" s="11">
        <f>[15]Outubro!$G$7</f>
        <v>26</v>
      </c>
      <c r="E19" s="11">
        <f>[15]Outubro!$G$8</f>
        <v>32</v>
      </c>
      <c r="F19" s="11">
        <f>[15]Outubro!$G$9</f>
        <v>35</v>
      </c>
      <c r="G19" s="11">
        <f>[15]Outubro!$G$10</f>
        <v>42</v>
      </c>
      <c r="H19" s="11">
        <f>[15]Outubro!$G$11</f>
        <v>54</v>
      </c>
      <c r="I19" s="11">
        <f>[15]Outubro!$G$12</f>
        <v>57</v>
      </c>
      <c r="J19" s="11">
        <f>[15]Outubro!$G$13</f>
        <v>74</v>
      </c>
      <c r="K19" s="11">
        <f>[15]Outubro!$G$14</f>
        <v>62</v>
      </c>
      <c r="L19" s="11">
        <f>[15]Outubro!$G$15</f>
        <v>63</v>
      </c>
      <c r="M19" s="11">
        <f>[15]Outubro!$G$16</f>
        <v>59</v>
      </c>
      <c r="N19" s="11">
        <f>[15]Outubro!$G$17</f>
        <v>33</v>
      </c>
      <c r="O19" s="11">
        <f>[15]Outubro!$G$18</f>
        <v>21</v>
      </c>
      <c r="P19" s="11">
        <f>[15]Outubro!$G$19</f>
        <v>16</v>
      </c>
      <c r="Q19" s="11">
        <f>[15]Outubro!$G$20</f>
        <v>19</v>
      </c>
      <c r="R19" s="11">
        <f>[15]Outubro!$G$21</f>
        <v>21</v>
      </c>
      <c r="S19" s="11">
        <f>[15]Outubro!$G$22</f>
        <v>34</v>
      </c>
      <c r="T19" s="11">
        <f>[15]Outubro!$G$23</f>
        <v>27</v>
      </c>
      <c r="U19" s="11">
        <f>[15]Outubro!$G$24</f>
        <v>34</v>
      </c>
      <c r="V19" s="11">
        <f>[15]Outubro!$G$25</f>
        <v>61</v>
      </c>
      <c r="W19" s="11">
        <f>[15]Outubro!$G$26</f>
        <v>61</v>
      </c>
      <c r="X19" s="11">
        <f>[15]Outubro!$G$27</f>
        <v>39</v>
      </c>
      <c r="Y19" s="11">
        <f>[15]Outubro!$G$28</f>
        <v>26</v>
      </c>
      <c r="Z19" s="11">
        <f>[15]Outubro!$G$29</f>
        <v>25</v>
      </c>
      <c r="AA19" s="11">
        <f>[15]Outubro!$G$30</f>
        <v>31</v>
      </c>
      <c r="AB19" s="11">
        <f>[15]Outubro!$G$31</f>
        <v>34</v>
      </c>
      <c r="AC19" s="11">
        <f>[15]Outubro!$G$32</f>
        <v>47</v>
      </c>
      <c r="AD19" s="11">
        <f>[15]Outubro!$G$33</f>
        <v>44</v>
      </c>
      <c r="AE19" s="11">
        <f>[15]Outubro!$G$34</f>
        <v>49</v>
      </c>
      <c r="AF19" s="11">
        <f>[15]Outubro!$G$35</f>
        <v>49</v>
      </c>
      <c r="AG19" s="14">
        <f t="shared" si="1"/>
        <v>16</v>
      </c>
      <c r="AH19" s="92">
        <f t="shared" si="2"/>
        <v>39.645161290322584</v>
      </c>
      <c r="AJ19" t="s">
        <v>34</v>
      </c>
      <c r="AL19" t="s">
        <v>34</v>
      </c>
    </row>
    <row r="20" spans="1:39" x14ac:dyDescent="0.2">
      <c r="A20" s="57" t="s">
        <v>6</v>
      </c>
      <c r="B20" s="11">
        <f>[16]Outubro!$G$5</f>
        <v>36</v>
      </c>
      <c r="C20" s="11">
        <f>[16]Outubro!$G$6</f>
        <v>28</v>
      </c>
      <c r="D20" s="11">
        <f>[16]Outubro!$G$7</f>
        <v>28</v>
      </c>
      <c r="E20" s="11">
        <f>[16]Outubro!$G$8</f>
        <v>29</v>
      </c>
      <c r="F20" s="11">
        <f>[16]Outubro!$G$9</f>
        <v>30</v>
      </c>
      <c r="G20" s="11">
        <f>[16]Outubro!$G$10</f>
        <v>31</v>
      </c>
      <c r="H20" s="11">
        <f>[16]Outubro!$G$11</f>
        <v>36</v>
      </c>
      <c r="I20" s="11">
        <f>[16]Outubro!$G$12</f>
        <v>34</v>
      </c>
      <c r="J20" s="11">
        <f>[16]Outubro!$G$13</f>
        <v>61</v>
      </c>
      <c r="K20" s="11">
        <f>[16]Outubro!$G$14</f>
        <v>66</v>
      </c>
      <c r="L20" s="11">
        <f>[16]Outubro!$G$15</f>
        <v>60</v>
      </c>
      <c r="M20" s="11">
        <f>[16]Outubro!$G$16</f>
        <v>73</v>
      </c>
      <c r="N20" s="11">
        <f>[16]Outubro!$G$17</f>
        <v>51</v>
      </c>
      <c r="O20" s="11">
        <f>[16]Outubro!$G$18</f>
        <v>34</v>
      </c>
      <c r="P20" s="11">
        <f>[16]Outubro!$G$19</f>
        <v>34</v>
      </c>
      <c r="Q20" s="11">
        <f>[16]Outubro!$G$20</f>
        <v>26</v>
      </c>
      <c r="R20" s="11">
        <f>[16]Outubro!$G$21</f>
        <v>27</v>
      </c>
      <c r="S20" s="11">
        <f>[16]Outubro!$G$22</f>
        <v>45</v>
      </c>
      <c r="T20" s="11">
        <f>[16]Outubro!$G$23</f>
        <v>39</v>
      </c>
      <c r="U20" s="11">
        <f>[16]Outubro!$G$24</f>
        <v>33</v>
      </c>
      <c r="V20" s="11">
        <f>[16]Outubro!$G$25</f>
        <v>54</v>
      </c>
      <c r="W20" s="11">
        <f>[16]Outubro!$G$26</f>
        <v>52</v>
      </c>
      <c r="X20" s="11">
        <f>[16]Outubro!$G$27</f>
        <v>36</v>
      </c>
      <c r="Y20" s="11">
        <f>[16]Outubro!$G$28</f>
        <v>31</v>
      </c>
      <c r="Z20" s="11">
        <f>[16]Outubro!$G$29</f>
        <v>28</v>
      </c>
      <c r="AA20" s="11">
        <f>[16]Outubro!$G$30</f>
        <v>34</v>
      </c>
      <c r="AB20" s="11">
        <f>[16]Outubro!$G$31</f>
        <v>41</v>
      </c>
      <c r="AC20" s="11">
        <f>[16]Outubro!$G$32</f>
        <v>49</v>
      </c>
      <c r="AD20" s="11">
        <f>[16]Outubro!$G$33</f>
        <v>42</v>
      </c>
      <c r="AE20" s="11">
        <f>[16]Outubro!$G$34</f>
        <v>39</v>
      </c>
      <c r="AF20" s="11">
        <f>[16]Outubro!$G$35</f>
        <v>46</v>
      </c>
      <c r="AG20" s="14">
        <f t="shared" si="1"/>
        <v>26</v>
      </c>
      <c r="AH20" s="92">
        <f t="shared" si="2"/>
        <v>40.41935483870968</v>
      </c>
      <c r="AK20" t="s">
        <v>34</v>
      </c>
      <c r="AL20" t="s">
        <v>34</v>
      </c>
    </row>
    <row r="21" spans="1:39" x14ac:dyDescent="0.2">
      <c r="A21" s="57" t="s">
        <v>7</v>
      </c>
      <c r="B21" s="11" t="str">
        <f>[17]Outubro!$G$5</f>
        <v>*</v>
      </c>
      <c r="C21" s="11" t="str">
        <f>[17]Outubro!$G$6</f>
        <v>*</v>
      </c>
      <c r="D21" s="11" t="str">
        <f>[17]Outubro!$G$7</f>
        <v>*</v>
      </c>
      <c r="E21" s="11" t="str">
        <f>[17]Outubro!$G$8</f>
        <v>*</v>
      </c>
      <c r="F21" s="11" t="str">
        <f>[17]Outubro!$G$9</f>
        <v>*</v>
      </c>
      <c r="G21" s="11" t="str">
        <f>[17]Outubro!$G$10</f>
        <v>*</v>
      </c>
      <c r="H21" s="11" t="str">
        <f>[17]Outubro!$G$11</f>
        <v>*</v>
      </c>
      <c r="I21" s="11" t="str">
        <f>[17]Outubro!$G$12</f>
        <v>*</v>
      </c>
      <c r="J21" s="11" t="str">
        <f>[17]Outubro!$G$13</f>
        <v>*</v>
      </c>
      <c r="K21" s="11" t="str">
        <f>[17]Outubro!$G$14</f>
        <v>*</v>
      </c>
      <c r="L21" s="11" t="str">
        <f>[17]Outubro!$G$15</f>
        <v>*</v>
      </c>
      <c r="M21" s="11" t="str">
        <f>[17]Outubro!$G$16</f>
        <v>*</v>
      </c>
      <c r="N21" s="11" t="str">
        <f>[17]Outubro!$G$17</f>
        <v>*</v>
      </c>
      <c r="O21" s="11" t="str">
        <f>[17]Outubro!$G$18</f>
        <v>*</v>
      </c>
      <c r="P21" s="11" t="str">
        <f>[17]Outubro!$G$19</f>
        <v>*</v>
      </c>
      <c r="Q21" s="11" t="str">
        <f>[17]Outubro!$G$20</f>
        <v>*</v>
      </c>
      <c r="R21" s="11" t="str">
        <f>[17]Outubro!$G$21</f>
        <v>*</v>
      </c>
      <c r="S21" s="11" t="str">
        <f>[17]Outubro!$G$22</f>
        <v>*</v>
      </c>
      <c r="T21" s="11" t="str">
        <f>[17]Outubro!$G$23</f>
        <v>*</v>
      </c>
      <c r="U21" s="11">
        <f>[17]Outubro!$G$24</f>
        <v>37</v>
      </c>
      <c r="V21" s="11">
        <f>[17]Outubro!$G$25</f>
        <v>34</v>
      </c>
      <c r="W21" s="11">
        <f>[17]Outubro!$G$26</f>
        <v>31</v>
      </c>
      <c r="X21" s="11">
        <f>[17]Outubro!$G$27</f>
        <v>26</v>
      </c>
      <c r="Y21" s="11">
        <f>[17]Outubro!$G$28</f>
        <v>24</v>
      </c>
      <c r="Z21" s="11">
        <f>[17]Outubro!$G$29</f>
        <v>18</v>
      </c>
      <c r="AA21" s="11">
        <f>[17]Outubro!$G$30</f>
        <v>23</v>
      </c>
      <c r="AB21" s="11">
        <f>[17]Outubro!$G$31</f>
        <v>40</v>
      </c>
      <c r="AC21" s="11">
        <f>[17]Outubro!$G$32</f>
        <v>33</v>
      </c>
      <c r="AD21" s="11">
        <f>[17]Outubro!$G$33</f>
        <v>46</v>
      </c>
      <c r="AE21" s="11">
        <f>[17]Outubro!$G$34</f>
        <v>39</v>
      </c>
      <c r="AF21" s="11">
        <f>[17]Outubro!$G$35</f>
        <v>61</v>
      </c>
      <c r="AG21" s="14">
        <f t="shared" si="1"/>
        <v>18</v>
      </c>
      <c r="AH21" s="92">
        <f t="shared" si="2"/>
        <v>34.333333333333336</v>
      </c>
      <c r="AJ21" t="s">
        <v>34</v>
      </c>
      <c r="AK21" t="s">
        <v>34</v>
      </c>
    </row>
    <row r="22" spans="1:39" hidden="1" x14ac:dyDescent="0.2">
      <c r="A22" s="58" t="s">
        <v>151</v>
      </c>
      <c r="B22" s="11" t="str">
        <f>[18]Outubro!$G$5</f>
        <v>*</v>
      </c>
      <c r="C22" s="11" t="str">
        <f>[18]Outubro!$G$6</f>
        <v>*</v>
      </c>
      <c r="D22" s="11" t="str">
        <f>[18]Outubro!$G$7</f>
        <v>*</v>
      </c>
      <c r="E22" s="11" t="str">
        <f>[18]Outubro!$G$8</f>
        <v>*</v>
      </c>
      <c r="F22" s="11" t="str">
        <f>[18]Outubro!$G$9</f>
        <v>*</v>
      </c>
      <c r="G22" s="11" t="str">
        <f>[18]Outubro!$G$10</f>
        <v>*</v>
      </c>
      <c r="H22" s="11" t="str">
        <f>[18]Outubro!$G$11</f>
        <v>*</v>
      </c>
      <c r="I22" s="11" t="str">
        <f>[18]Outubro!$G$12</f>
        <v>*</v>
      </c>
      <c r="J22" s="11" t="str">
        <f>[18]Outubro!$G$13</f>
        <v>*</v>
      </c>
      <c r="K22" s="11" t="str">
        <f>[18]Outubro!$G$14</f>
        <v>*</v>
      </c>
      <c r="L22" s="11" t="str">
        <f>[18]Outubro!$G$15</f>
        <v>*</v>
      </c>
      <c r="M22" s="11" t="str">
        <f>[18]Outubro!$G$16</f>
        <v>*</v>
      </c>
      <c r="N22" s="11" t="str">
        <f>[18]Outubro!$G$17</f>
        <v>*</v>
      </c>
      <c r="O22" s="11" t="str">
        <f>[18]Outubro!$G$18</f>
        <v>*</v>
      </c>
      <c r="P22" s="11" t="str">
        <f>[18]Outubro!$G$19</f>
        <v>*</v>
      </c>
      <c r="Q22" s="11" t="str">
        <f>[18]Outubro!$G$20</f>
        <v>*</v>
      </c>
      <c r="R22" s="11" t="str">
        <f>[18]Outubro!$G$21</f>
        <v>*</v>
      </c>
      <c r="S22" s="11" t="str">
        <f>[18]Outubro!$G$22</f>
        <v>*</v>
      </c>
      <c r="T22" s="11" t="str">
        <f>[18]Outubro!$G$23</f>
        <v>*</v>
      </c>
      <c r="U22" s="11" t="str">
        <f>[18]Outubro!$G$24</f>
        <v>*</v>
      </c>
      <c r="V22" s="11" t="str">
        <f>[18]Outubro!$G$25</f>
        <v>*</v>
      </c>
      <c r="W22" s="11" t="str">
        <f>[18]Outubro!$G$26</f>
        <v>*</v>
      </c>
      <c r="X22" s="11" t="str">
        <f>[18]Outubro!$G$27</f>
        <v>*</v>
      </c>
      <c r="Y22" s="11" t="str">
        <f>[18]Outubro!$G$28</f>
        <v>*</v>
      </c>
      <c r="Z22" s="11" t="str">
        <f>[18]Outubro!$G$29</f>
        <v>*</v>
      </c>
      <c r="AA22" s="11" t="str">
        <f>[18]Outubro!$G$30</f>
        <v>*</v>
      </c>
      <c r="AB22" s="11" t="str">
        <f>[18]Outubro!$G$31</f>
        <v>*</v>
      </c>
      <c r="AC22" s="11" t="str">
        <f>[18]Outubro!$G$32</f>
        <v>*</v>
      </c>
      <c r="AD22" s="11" t="str">
        <f>[18]Outubro!$G$33</f>
        <v>*</v>
      </c>
      <c r="AE22" s="11" t="str">
        <f>[18]Outubro!$G$34</f>
        <v>*</v>
      </c>
      <c r="AF22" s="11" t="str">
        <f>[18]Outubro!$G$35</f>
        <v>*</v>
      </c>
      <c r="AG22" s="14">
        <f t="shared" si="1"/>
        <v>0</v>
      </c>
      <c r="AH22" s="92" t="e">
        <f t="shared" si="2"/>
        <v>#DIV/0!</v>
      </c>
      <c r="AJ22" t="s">
        <v>34</v>
      </c>
    </row>
    <row r="23" spans="1:39" hidden="1" x14ac:dyDescent="0.2">
      <c r="A23" s="58" t="s">
        <v>152</v>
      </c>
      <c r="B23" s="11" t="str">
        <f>[19]Outubro!$G$5</f>
        <v>*</v>
      </c>
      <c r="C23" s="11" t="str">
        <f>[19]Outubro!$G$6</f>
        <v>*</v>
      </c>
      <c r="D23" s="11" t="str">
        <f>[19]Outubro!$G$7</f>
        <v>*</v>
      </c>
      <c r="E23" s="11" t="str">
        <f>[19]Outubro!$G$8</f>
        <v>*</v>
      </c>
      <c r="F23" s="11" t="str">
        <f>[19]Outubro!$G$9</f>
        <v>*</v>
      </c>
      <c r="G23" s="11" t="str">
        <f>[19]Outubro!$G$10</f>
        <v>*</v>
      </c>
      <c r="H23" s="11" t="str">
        <f>[19]Outubro!$G$11</f>
        <v>*</v>
      </c>
      <c r="I23" s="11" t="str">
        <f>[19]Outubro!$G$12</f>
        <v>*</v>
      </c>
      <c r="J23" s="11" t="str">
        <f>[19]Outubro!$G$13</f>
        <v>*</v>
      </c>
      <c r="K23" s="11" t="str">
        <f>[19]Outubro!$G$14</f>
        <v>*</v>
      </c>
      <c r="L23" s="11" t="str">
        <f>[19]Outubro!$G$15</f>
        <v>*</v>
      </c>
      <c r="M23" s="11" t="str">
        <f>[19]Outubro!$G$16</f>
        <v>*</v>
      </c>
      <c r="N23" s="11" t="str">
        <f>[19]Outubro!$G$17</f>
        <v>*</v>
      </c>
      <c r="O23" s="11" t="str">
        <f>[19]Outubro!$G$18</f>
        <v>*</v>
      </c>
      <c r="P23" s="11" t="str">
        <f>[19]Outubro!$G$19</f>
        <v>*</v>
      </c>
      <c r="Q23" s="11" t="str">
        <f>[19]Outubro!$G$20</f>
        <v>*</v>
      </c>
      <c r="R23" s="11" t="str">
        <f>[19]Outubro!$G$21</f>
        <v>*</v>
      </c>
      <c r="S23" s="11" t="str">
        <f>[19]Outubro!$G$22</f>
        <v>*</v>
      </c>
      <c r="T23" s="11" t="str">
        <f>[19]Outubro!$G$23</f>
        <v>*</v>
      </c>
      <c r="U23" s="11" t="str">
        <f>[19]Outubro!$G$24</f>
        <v>*</v>
      </c>
      <c r="V23" s="11" t="str">
        <f>[19]Outubro!$G$25</f>
        <v>*</v>
      </c>
      <c r="W23" s="11" t="str">
        <f>[19]Outubro!$G$26</f>
        <v>*</v>
      </c>
      <c r="X23" s="11" t="str">
        <f>[19]Outubro!$G$27</f>
        <v>*</v>
      </c>
      <c r="Y23" s="11" t="str">
        <f>[19]Outubro!$G$28</f>
        <v>*</v>
      </c>
      <c r="Z23" s="11" t="str">
        <f>[19]Outubro!$G$29</f>
        <v>*</v>
      </c>
      <c r="AA23" s="11" t="str">
        <f>[19]Outubro!$G$30</f>
        <v>*</v>
      </c>
      <c r="AB23" s="11" t="str">
        <f>[19]Outubro!$G$31</f>
        <v>*</v>
      </c>
      <c r="AC23" s="11" t="str">
        <f>[19]Outubro!$G$32</f>
        <v>*</v>
      </c>
      <c r="AD23" s="11" t="str">
        <f>[19]Outubro!$G$33</f>
        <v>*</v>
      </c>
      <c r="AE23" s="11" t="str">
        <f>[19]Outubro!$G$34</f>
        <v>*</v>
      </c>
      <c r="AF23" s="11" t="str">
        <f>[19]Outubro!$G$35</f>
        <v>*</v>
      </c>
      <c r="AG23" s="14">
        <f t="shared" si="1"/>
        <v>0</v>
      </c>
      <c r="AH23" s="92" t="e">
        <f t="shared" si="2"/>
        <v>#DIV/0!</v>
      </c>
      <c r="AI23" s="12" t="s">
        <v>34</v>
      </c>
      <c r="AJ23" t="s">
        <v>34</v>
      </c>
    </row>
    <row r="24" spans="1:39" x14ac:dyDescent="0.2">
      <c r="A24" s="57" t="s">
        <v>153</v>
      </c>
      <c r="B24" s="11">
        <f>[20]Outubro!$G$5</f>
        <v>50</v>
      </c>
      <c r="C24" s="11">
        <f>[20]Outubro!$G$6</f>
        <v>41</v>
      </c>
      <c r="D24" s="11">
        <f>[20]Outubro!$G$7</f>
        <v>27</v>
      </c>
      <c r="E24" s="11">
        <f>[20]Outubro!$G$8</f>
        <v>29</v>
      </c>
      <c r="F24" s="11">
        <f>[20]Outubro!$G$9</f>
        <v>43</v>
      </c>
      <c r="G24" s="11">
        <f>[20]Outubro!$G$10</f>
        <v>49</v>
      </c>
      <c r="H24" s="11">
        <f>[20]Outubro!$G$11</f>
        <v>44</v>
      </c>
      <c r="I24" s="11">
        <f>[20]Outubro!$G$12</f>
        <v>31</v>
      </c>
      <c r="J24" s="11">
        <f>[20]Outubro!$G$13</f>
        <v>50</v>
      </c>
      <c r="K24" s="11">
        <f>[20]Outubro!$G$14</f>
        <v>54</v>
      </c>
      <c r="L24" s="11">
        <f>[20]Outubro!$G$15</f>
        <v>74</v>
      </c>
      <c r="M24" s="11">
        <f>[20]Outubro!$G$16</f>
        <v>73</v>
      </c>
      <c r="N24" s="11">
        <f>[20]Outubro!$G$17</f>
        <v>62</v>
      </c>
      <c r="O24" s="11">
        <f>[20]Outubro!$G$18</f>
        <v>63</v>
      </c>
      <c r="P24" s="11">
        <f>[20]Outubro!$G$19</f>
        <v>64</v>
      </c>
      <c r="Q24" s="11">
        <f>[20]Outubro!$G$20</f>
        <v>48</v>
      </c>
      <c r="R24" s="11">
        <f>[20]Outubro!$G$21</f>
        <v>42</v>
      </c>
      <c r="S24" s="11">
        <f>[20]Outubro!$G$22</f>
        <v>65</v>
      </c>
      <c r="T24" s="11">
        <f>[20]Outubro!$G$23</f>
        <v>44</v>
      </c>
      <c r="U24" s="11">
        <f>[20]Outubro!$G$24</f>
        <v>39</v>
      </c>
      <c r="V24" s="11">
        <f>[20]Outubro!$G$25</f>
        <v>36</v>
      </c>
      <c r="W24" s="11">
        <f>[20]Outubro!$G$26</f>
        <v>32</v>
      </c>
      <c r="X24" s="11">
        <f>[20]Outubro!$G$27</f>
        <v>25</v>
      </c>
      <c r="Y24" s="11">
        <f>[20]Outubro!$G$28</f>
        <v>23</v>
      </c>
      <c r="Z24" s="11">
        <f>[20]Outubro!$G$29</f>
        <v>20</v>
      </c>
      <c r="AA24" s="11">
        <f>[20]Outubro!$G$30</f>
        <v>27</v>
      </c>
      <c r="AB24" s="11">
        <f>[20]Outubro!$G$31</f>
        <v>43</v>
      </c>
      <c r="AC24" s="11">
        <f>[20]Outubro!$G$32</f>
        <v>34</v>
      </c>
      <c r="AD24" s="11">
        <f>[20]Outubro!$G$33</f>
        <v>46</v>
      </c>
      <c r="AE24" s="11">
        <f>[20]Outubro!$G$34</f>
        <v>39</v>
      </c>
      <c r="AF24" s="11">
        <f>[20]Outubro!$G$35</f>
        <v>62</v>
      </c>
      <c r="AG24" s="14">
        <f t="shared" si="1"/>
        <v>20</v>
      </c>
      <c r="AH24" s="92">
        <f t="shared" si="2"/>
        <v>44.483870967741936</v>
      </c>
      <c r="AJ24" t="s">
        <v>34</v>
      </c>
      <c r="AM24" t="s">
        <v>34</v>
      </c>
    </row>
    <row r="25" spans="1:39" x14ac:dyDescent="0.2">
      <c r="A25" s="57" t="s">
        <v>8</v>
      </c>
      <c r="B25" s="11" t="str">
        <f>[21]Outubro!$G$5</f>
        <v>*</v>
      </c>
      <c r="C25" s="11" t="str">
        <f>[21]Outubro!$G$6</f>
        <v>*</v>
      </c>
      <c r="D25" s="11" t="str">
        <f>[21]Outubro!$G$7</f>
        <v>*</v>
      </c>
      <c r="E25" s="11" t="str">
        <f>[21]Outubro!$G$8</f>
        <v>*</v>
      </c>
      <c r="F25" s="11" t="str">
        <f>[21]Outubro!$G$9</f>
        <v>*</v>
      </c>
      <c r="G25" s="11" t="str">
        <f>[21]Outubro!$G$10</f>
        <v>*</v>
      </c>
      <c r="H25" s="11" t="str">
        <f>[21]Outubro!$G$11</f>
        <v>*</v>
      </c>
      <c r="I25" s="11" t="str">
        <f>[21]Outubro!$G$12</f>
        <v>*</v>
      </c>
      <c r="J25" s="11" t="str">
        <f>[21]Outubro!$G$13</f>
        <v>*</v>
      </c>
      <c r="K25" s="11" t="str">
        <f>[21]Outubro!$G$14</f>
        <v>*</v>
      </c>
      <c r="L25" s="11" t="str">
        <f>[21]Outubro!$G$15</f>
        <v>*</v>
      </c>
      <c r="M25" s="11" t="str">
        <f>[21]Outubro!$G$16</f>
        <v>*</v>
      </c>
      <c r="N25" s="11" t="str">
        <f>[21]Outubro!$G$17</f>
        <v>*</v>
      </c>
      <c r="O25" s="11" t="str">
        <f>[21]Outubro!$G$18</f>
        <v>*</v>
      </c>
      <c r="P25" s="11" t="str">
        <f>[21]Outubro!$G$19</f>
        <v>*</v>
      </c>
      <c r="Q25" s="11" t="str">
        <f>[21]Outubro!$G$20</f>
        <v>*</v>
      </c>
      <c r="R25" s="11" t="str">
        <f>[21]Outubro!$G$21</f>
        <v>*</v>
      </c>
      <c r="S25" s="11" t="str">
        <f>[21]Outubro!$G$22</f>
        <v>*</v>
      </c>
      <c r="T25" s="11" t="str">
        <f>[21]Outubro!$G$23</f>
        <v>*</v>
      </c>
      <c r="U25" s="11" t="str">
        <f>[21]Outubro!$G$24</f>
        <v>*</v>
      </c>
      <c r="V25" s="11" t="str">
        <f>[21]Outubro!$G$25</f>
        <v>*</v>
      </c>
      <c r="W25" s="11" t="str">
        <f>[21]Outubro!$G$26</f>
        <v>*</v>
      </c>
      <c r="X25" s="11" t="str">
        <f>[21]Outubro!$G$27</f>
        <v>*</v>
      </c>
      <c r="Y25" s="11">
        <f>[21]Outubro!$G$28</f>
        <v>25</v>
      </c>
      <c r="Z25" s="11">
        <f>[21]Outubro!$G$29</f>
        <v>30</v>
      </c>
      <c r="AA25" s="11">
        <f>[21]Outubro!$G$30</f>
        <v>32</v>
      </c>
      <c r="AB25" s="11">
        <f>[21]Outubro!$G$31</f>
        <v>47</v>
      </c>
      <c r="AC25" s="11" t="str">
        <f>[21]Outubro!$G$32</f>
        <v>*</v>
      </c>
      <c r="AD25" s="11">
        <f>[21]Outubro!$G$33</f>
        <v>55</v>
      </c>
      <c r="AE25" s="11" t="str">
        <f>[21]Outubro!$G$34</f>
        <v>*</v>
      </c>
      <c r="AF25" s="11" t="str">
        <f>[21]Outubro!$G$35</f>
        <v>*</v>
      </c>
      <c r="AG25" s="14">
        <f t="shared" si="1"/>
        <v>25</v>
      </c>
      <c r="AH25" s="92">
        <f t="shared" si="2"/>
        <v>37.799999999999997</v>
      </c>
      <c r="AJ25" t="s">
        <v>34</v>
      </c>
      <c r="AK25" t="s">
        <v>34</v>
      </c>
      <c r="AL25" t="s">
        <v>34</v>
      </c>
    </row>
    <row r="26" spans="1:39" x14ac:dyDescent="0.2">
      <c r="A26" s="57" t="s">
        <v>9</v>
      </c>
      <c r="B26" s="11" t="str">
        <f>[22]Outubro!$G$5</f>
        <v>*</v>
      </c>
      <c r="C26" s="11" t="str">
        <f>[22]Outubro!$G$6</f>
        <v>*</v>
      </c>
      <c r="D26" s="11" t="str">
        <f>[22]Outubro!$G$7</f>
        <v>*</v>
      </c>
      <c r="E26" s="11" t="str">
        <f>[22]Outubro!$G$8</f>
        <v>*</v>
      </c>
      <c r="F26" s="11" t="str">
        <f>[22]Outubro!$G$9</f>
        <v>*</v>
      </c>
      <c r="G26" s="11" t="str">
        <f>[22]Outubro!$G$10</f>
        <v>*</v>
      </c>
      <c r="H26" s="11" t="str">
        <f>[22]Outubro!$G$11</f>
        <v>*</v>
      </c>
      <c r="I26" s="11" t="str">
        <f>[22]Outubro!$G$12</f>
        <v>*</v>
      </c>
      <c r="J26" s="11" t="str">
        <f>[22]Outubro!$G$13</f>
        <v>*</v>
      </c>
      <c r="K26" s="11" t="str">
        <f>[22]Outubro!$G$14</f>
        <v>*</v>
      </c>
      <c r="L26" s="11" t="str">
        <f>[22]Outubro!$G$15</f>
        <v>*</v>
      </c>
      <c r="M26" s="11" t="str">
        <f>[22]Outubro!$G$16</f>
        <v>*</v>
      </c>
      <c r="N26" s="11" t="str">
        <f>[22]Outubro!$G$17</f>
        <v>*</v>
      </c>
      <c r="O26" s="11" t="str">
        <f>[22]Outubro!$G$18</f>
        <v>*</v>
      </c>
      <c r="P26" s="11" t="str">
        <f>[22]Outubro!$G$19</f>
        <v>*</v>
      </c>
      <c r="Q26" s="11" t="str">
        <f>[22]Outubro!$G$20</f>
        <v>*</v>
      </c>
      <c r="R26" s="11" t="str">
        <f>[22]Outubro!$G$21</f>
        <v>*</v>
      </c>
      <c r="S26" s="11" t="str">
        <f>[22]Outubro!$G$22</f>
        <v>*</v>
      </c>
      <c r="T26" s="11" t="str">
        <f>[22]Outubro!$G$23</f>
        <v>*</v>
      </c>
      <c r="U26" s="11" t="str">
        <f>[22]Outubro!$G$24</f>
        <v>*</v>
      </c>
      <c r="V26" s="11" t="str">
        <f>[22]Outubro!$G$25</f>
        <v>*</v>
      </c>
      <c r="W26" s="11" t="str">
        <f>[22]Outubro!$G$26</f>
        <v>*</v>
      </c>
      <c r="X26" s="11" t="str">
        <f>[22]Outubro!$G$27</f>
        <v>*</v>
      </c>
      <c r="Y26" s="11" t="str">
        <f>[22]Outubro!$G$28</f>
        <v>*</v>
      </c>
      <c r="Z26" s="11">
        <f>[22]Outubro!$G$29</f>
        <v>22</v>
      </c>
      <c r="AA26" s="11">
        <f>[22]Outubro!$G$30</f>
        <v>24</v>
      </c>
      <c r="AB26" s="11">
        <f>[22]Outubro!$G$31</f>
        <v>46</v>
      </c>
      <c r="AC26" s="11">
        <f>[22]Outubro!$G$32</f>
        <v>33</v>
      </c>
      <c r="AD26" s="11">
        <f>[22]Outubro!$G$33</f>
        <v>47</v>
      </c>
      <c r="AE26" s="11">
        <f>[22]Outubro!$G$34</f>
        <v>37</v>
      </c>
      <c r="AF26" s="11">
        <f>[22]Outubro!$G$35</f>
        <v>57</v>
      </c>
      <c r="AG26" s="14">
        <f t="shared" si="1"/>
        <v>22</v>
      </c>
      <c r="AH26" s="92">
        <f t="shared" si="2"/>
        <v>38</v>
      </c>
      <c r="AL26" t="s">
        <v>34</v>
      </c>
    </row>
    <row r="27" spans="1:39" x14ac:dyDescent="0.2">
      <c r="A27" s="57" t="s">
        <v>31</v>
      </c>
      <c r="B27" s="11">
        <f>[23]Outubro!$G$5</f>
        <v>52</v>
      </c>
      <c r="C27" s="11">
        <f>[23]Outubro!$G$6</f>
        <v>38</v>
      </c>
      <c r="D27" s="11">
        <f>[23]Outubro!$G$7</f>
        <v>26</v>
      </c>
      <c r="E27" s="11">
        <f>[23]Outubro!$G$8</f>
        <v>26</v>
      </c>
      <c r="F27" s="11">
        <f>[23]Outubro!$G$9</f>
        <v>42</v>
      </c>
      <c r="G27" s="11">
        <f>[23]Outubro!$G$10</f>
        <v>52</v>
      </c>
      <c r="H27" s="11">
        <f>[23]Outubro!$G$11</f>
        <v>44</v>
      </c>
      <c r="I27" s="11">
        <f>[23]Outubro!$G$12</f>
        <v>32</v>
      </c>
      <c r="J27" s="11">
        <f>[23]Outubro!$G$13</f>
        <v>44</v>
      </c>
      <c r="K27" s="11">
        <f>[23]Outubro!$G$14</f>
        <v>57</v>
      </c>
      <c r="L27" s="11">
        <f>[23]Outubro!$G$15</f>
        <v>66</v>
      </c>
      <c r="M27" s="11">
        <f>[23]Outubro!$G$16</f>
        <v>78</v>
      </c>
      <c r="N27" s="11">
        <f>[23]Outubro!$G$17</f>
        <v>57</v>
      </c>
      <c r="O27" s="11">
        <f>[23]Outubro!$G$18</f>
        <v>59</v>
      </c>
      <c r="P27" s="11">
        <f>[23]Outubro!$G$19</f>
        <v>55</v>
      </c>
      <c r="Q27" s="11">
        <f>[23]Outubro!$G$20</f>
        <v>38</v>
      </c>
      <c r="R27" s="11">
        <f>[23]Outubro!$G$21</f>
        <v>43</v>
      </c>
      <c r="S27" s="11">
        <f>[23]Outubro!$G$22</f>
        <v>58</v>
      </c>
      <c r="T27" s="11">
        <f>[23]Outubro!$G$23</f>
        <v>45</v>
      </c>
      <c r="U27" s="11">
        <f>[23]Outubro!$G$24</f>
        <v>48</v>
      </c>
      <c r="V27" s="11">
        <f>[23]Outubro!$G$25</f>
        <v>42</v>
      </c>
      <c r="W27" s="11">
        <f>[23]Outubro!$G$26</f>
        <v>26</v>
      </c>
      <c r="X27" s="11">
        <f>[23]Outubro!$G$27</f>
        <v>25</v>
      </c>
      <c r="Y27" s="11">
        <f>[23]Outubro!$G$28</f>
        <v>23</v>
      </c>
      <c r="Z27" s="11">
        <f>[23]Outubro!$G$29</f>
        <v>21</v>
      </c>
      <c r="AA27" s="11">
        <f>[23]Outubro!$G$30</f>
        <v>28</v>
      </c>
      <c r="AB27" s="11">
        <f>[23]Outubro!$G$31</f>
        <v>47</v>
      </c>
      <c r="AC27" s="11">
        <f>[23]Outubro!$G$32</f>
        <v>35</v>
      </c>
      <c r="AD27" s="11">
        <f>[23]Outubro!$G$33</f>
        <v>48</v>
      </c>
      <c r="AE27" s="11">
        <f>[23]Outubro!$G$34</f>
        <v>45</v>
      </c>
      <c r="AF27" s="11" t="str">
        <f>[23]Outubro!$G$35</f>
        <v>*</v>
      </c>
      <c r="AG27" s="14">
        <f t="shared" si="1"/>
        <v>21</v>
      </c>
      <c r="AH27" s="92">
        <f t="shared" si="2"/>
        <v>43.333333333333336</v>
      </c>
      <c r="AK27" t="s">
        <v>34</v>
      </c>
      <c r="AL27" t="s">
        <v>34</v>
      </c>
    </row>
    <row r="28" spans="1:39" hidden="1" x14ac:dyDescent="0.2">
      <c r="A28" s="58" t="s">
        <v>10</v>
      </c>
      <c r="B28" s="11" t="str">
        <f>[24]Outubro!$G$5</f>
        <v>*</v>
      </c>
      <c r="C28" s="11" t="str">
        <f>[24]Outubro!$G$6</f>
        <v>*</v>
      </c>
      <c r="D28" s="11" t="str">
        <f>[24]Outubro!$G$7</f>
        <v>*</v>
      </c>
      <c r="E28" s="11" t="str">
        <f>[24]Outubro!$G$8</f>
        <v>*</v>
      </c>
      <c r="F28" s="11" t="str">
        <f>[24]Outubro!$G$9</f>
        <v>*</v>
      </c>
      <c r="G28" s="11" t="str">
        <f>[24]Outubro!$G$10</f>
        <v>*</v>
      </c>
      <c r="H28" s="11" t="str">
        <f>[24]Outubro!$G$11</f>
        <v>*</v>
      </c>
      <c r="I28" s="11" t="str">
        <f>[24]Outubro!$G$12</f>
        <v>*</v>
      </c>
      <c r="J28" s="11" t="str">
        <f>[24]Outubro!$G$13</f>
        <v>*</v>
      </c>
      <c r="K28" s="11" t="str">
        <f>[24]Outubro!$G$14</f>
        <v>*</v>
      </c>
      <c r="L28" s="11" t="str">
        <f>[24]Outubro!$G$15</f>
        <v>*</v>
      </c>
      <c r="M28" s="11" t="str">
        <f>[24]Outubro!$G$16</f>
        <v>*</v>
      </c>
      <c r="N28" s="11" t="str">
        <f>[24]Outubro!$G$17</f>
        <v>*</v>
      </c>
      <c r="O28" s="11" t="str">
        <f>[24]Outubro!$G$18</f>
        <v>*</v>
      </c>
      <c r="P28" s="11" t="str">
        <f>[24]Outubro!$G$19</f>
        <v>*</v>
      </c>
      <c r="Q28" s="11" t="str">
        <f>[24]Outubro!$G$20</f>
        <v>*</v>
      </c>
      <c r="R28" s="11" t="str">
        <f>[24]Outubro!$G$21</f>
        <v>*</v>
      </c>
      <c r="S28" s="11" t="str">
        <f>[24]Outubro!$G$22</f>
        <v>*</v>
      </c>
      <c r="T28" s="11" t="str">
        <f>[24]Outubro!$G$23</f>
        <v>*</v>
      </c>
      <c r="U28" s="11" t="str">
        <f>[24]Outubro!$G$24</f>
        <v>*</v>
      </c>
      <c r="V28" s="11" t="str">
        <f>[24]Outubro!$G$25</f>
        <v>*</v>
      </c>
      <c r="W28" s="11" t="str">
        <f>[24]Outubro!$G$26</f>
        <v>*</v>
      </c>
      <c r="X28" s="11" t="str">
        <f>[24]Outubro!$G$27</f>
        <v>*</v>
      </c>
      <c r="Y28" s="11" t="str">
        <f>[24]Outubro!$G$28</f>
        <v>*</v>
      </c>
      <c r="Z28" s="11" t="str">
        <f>[24]Outubro!$G$29</f>
        <v>*</v>
      </c>
      <c r="AA28" s="11" t="str">
        <f>[24]Outubro!$G$30</f>
        <v>*</v>
      </c>
      <c r="AB28" s="11" t="str">
        <f>[24]Outubro!$G$31</f>
        <v>*</v>
      </c>
      <c r="AC28" s="11" t="str">
        <f>[24]Outubro!$G$32</f>
        <v>*</v>
      </c>
      <c r="AD28" s="11" t="str">
        <f>[24]Outubro!$G$33</f>
        <v>*</v>
      </c>
      <c r="AE28" s="11" t="str">
        <f>[24]Outubro!$G$34</f>
        <v>*</v>
      </c>
      <c r="AF28" s="11" t="str">
        <f>[24]Outubro!$G$35</f>
        <v>*</v>
      </c>
      <c r="AG28" s="14">
        <f t="shared" si="1"/>
        <v>0</v>
      </c>
      <c r="AH28" s="92" t="e">
        <f t="shared" si="2"/>
        <v>#DIV/0!</v>
      </c>
      <c r="AK28" t="s">
        <v>34</v>
      </c>
      <c r="AL28" t="s">
        <v>34</v>
      </c>
    </row>
    <row r="29" spans="1:39" hidden="1" x14ac:dyDescent="0.2">
      <c r="A29" s="58" t="s">
        <v>154</v>
      </c>
      <c r="B29" s="11" t="str">
        <f>[25]Outubro!$G$5</f>
        <v>*</v>
      </c>
      <c r="C29" s="11" t="str">
        <f>[25]Outubro!$G$6</f>
        <v>*</v>
      </c>
      <c r="D29" s="11" t="str">
        <f>[25]Outubro!$G$7</f>
        <v>*</v>
      </c>
      <c r="E29" s="11" t="str">
        <f>[25]Outubro!$G$8</f>
        <v>*</v>
      </c>
      <c r="F29" s="11" t="str">
        <f>[25]Outubro!$G$9</f>
        <v>*</v>
      </c>
      <c r="G29" s="11" t="str">
        <f>[25]Outubro!$G$10</f>
        <v>*</v>
      </c>
      <c r="H29" s="11" t="str">
        <f>[25]Outubro!$G$11</f>
        <v>*</v>
      </c>
      <c r="I29" s="11" t="str">
        <f>[25]Outubro!$G$12</f>
        <v>*</v>
      </c>
      <c r="J29" s="11" t="str">
        <f>[25]Outubro!$G$13</f>
        <v>*</v>
      </c>
      <c r="K29" s="11" t="str">
        <f>[25]Outubro!$G$14</f>
        <v>*</v>
      </c>
      <c r="L29" s="11" t="str">
        <f>[25]Outubro!$G$15</f>
        <v>*</v>
      </c>
      <c r="M29" s="11" t="str">
        <f>[25]Outubro!$G$16</f>
        <v>*</v>
      </c>
      <c r="N29" s="11" t="str">
        <f>[25]Outubro!$G$17</f>
        <v>*</v>
      </c>
      <c r="O29" s="11" t="str">
        <f>[25]Outubro!$G$18</f>
        <v>*</v>
      </c>
      <c r="P29" s="11" t="str">
        <f>[25]Outubro!$G$19</f>
        <v>*</v>
      </c>
      <c r="Q29" s="11" t="str">
        <f>[25]Outubro!$G$20</f>
        <v>*</v>
      </c>
      <c r="R29" s="11" t="str">
        <f>[25]Outubro!$G$21</f>
        <v>*</v>
      </c>
      <c r="S29" s="11" t="str">
        <f>[25]Outubro!$G$22</f>
        <v>*</v>
      </c>
      <c r="T29" s="11" t="str">
        <f>[25]Outubro!$G$23</f>
        <v>*</v>
      </c>
      <c r="U29" s="11" t="str">
        <f>[25]Outubro!$G$24</f>
        <v>*</v>
      </c>
      <c r="V29" s="11" t="str">
        <f>[25]Outubro!$G$25</f>
        <v>*</v>
      </c>
      <c r="W29" s="11" t="str">
        <f>[25]Outubro!$G$26</f>
        <v>*</v>
      </c>
      <c r="X29" s="11" t="str">
        <f>[25]Outubro!$G$27</f>
        <v>*</v>
      </c>
      <c r="Y29" s="11" t="str">
        <f>[25]Outubro!$G$28</f>
        <v>*</v>
      </c>
      <c r="Z29" s="11" t="str">
        <f>[25]Outubro!$G$29</f>
        <v>*</v>
      </c>
      <c r="AA29" s="11" t="str">
        <f>[25]Outubro!$G$30</f>
        <v>*</v>
      </c>
      <c r="AB29" s="11" t="str">
        <f>[25]Outubro!$G$31</f>
        <v>*</v>
      </c>
      <c r="AC29" s="11" t="str">
        <f>[25]Outubro!$G$32</f>
        <v>*</v>
      </c>
      <c r="AD29" s="11" t="str">
        <f>[25]Outubro!$G$33</f>
        <v>*</v>
      </c>
      <c r="AE29" s="11" t="str">
        <f>[25]Outubro!$G$34</f>
        <v>*</v>
      </c>
      <c r="AF29" s="11" t="str">
        <f>[25]Outubro!$G$35</f>
        <v>*</v>
      </c>
      <c r="AG29" s="14">
        <f t="shared" si="1"/>
        <v>0</v>
      </c>
      <c r="AH29" s="92" t="e">
        <f t="shared" si="2"/>
        <v>#DIV/0!</v>
      </c>
      <c r="AI29" s="12" t="s">
        <v>34</v>
      </c>
      <c r="AJ29" t="s">
        <v>34</v>
      </c>
      <c r="AL29" t="s">
        <v>34</v>
      </c>
    </row>
    <row r="30" spans="1:39" x14ac:dyDescent="0.2">
      <c r="A30" s="57" t="s">
        <v>11</v>
      </c>
      <c r="B30" s="11" t="str">
        <f>[26]Outubro!$G$5</f>
        <v>*</v>
      </c>
      <c r="C30" s="11" t="str">
        <f>[26]Outubro!$G$6</f>
        <v>*</v>
      </c>
      <c r="D30" s="11" t="str">
        <f>[26]Outubro!$G$7</f>
        <v>*</v>
      </c>
      <c r="E30" s="11" t="str">
        <f>[26]Outubro!$G$8</f>
        <v>*</v>
      </c>
      <c r="F30" s="11" t="str">
        <f>[26]Outubro!$G$9</f>
        <v>*</v>
      </c>
      <c r="G30" s="11" t="str">
        <f>[26]Outubro!$G$10</f>
        <v>*</v>
      </c>
      <c r="H30" s="11" t="str">
        <f>[26]Outubro!$G$11</f>
        <v>*</v>
      </c>
      <c r="I30" s="11" t="str">
        <f>[26]Outubro!$G$12</f>
        <v>*</v>
      </c>
      <c r="J30" s="11" t="str">
        <f>[26]Outubro!$G$13</f>
        <v>*</v>
      </c>
      <c r="K30" s="11" t="str">
        <f>[26]Outubro!$G$14</f>
        <v>*</v>
      </c>
      <c r="L30" s="11" t="str">
        <f>[26]Outubro!$G$15</f>
        <v>*</v>
      </c>
      <c r="M30" s="11" t="str">
        <f>[26]Outubro!$G$16</f>
        <v>*</v>
      </c>
      <c r="N30" s="11" t="str">
        <f>[26]Outubro!$G$17</f>
        <v>*</v>
      </c>
      <c r="O30" s="11" t="str">
        <f>[26]Outubro!$G$18</f>
        <v>*</v>
      </c>
      <c r="P30" s="11" t="str">
        <f>[26]Outubro!$G$19</f>
        <v>*</v>
      </c>
      <c r="Q30" s="11" t="str">
        <f>[26]Outubro!$G$20</f>
        <v>*</v>
      </c>
      <c r="R30" s="11" t="str">
        <f>[26]Outubro!$G$21</f>
        <v>*</v>
      </c>
      <c r="S30" s="11">
        <f>[26]Outubro!$G$22</f>
        <v>74</v>
      </c>
      <c r="T30" s="11">
        <f>[26]Outubro!$G$23</f>
        <v>43</v>
      </c>
      <c r="U30" s="11">
        <f>[26]Outubro!$G$24</f>
        <v>37</v>
      </c>
      <c r="V30" s="11">
        <f>[26]Outubro!$G$25</f>
        <v>33</v>
      </c>
      <c r="W30" s="11">
        <f>[26]Outubro!$G$26</f>
        <v>23</v>
      </c>
      <c r="X30" s="11">
        <f>[26]Outubro!$G$27</f>
        <v>21</v>
      </c>
      <c r="Y30" s="11">
        <f>[26]Outubro!$G$28</f>
        <v>19</v>
      </c>
      <c r="Z30" s="11">
        <f>[26]Outubro!$G$29</f>
        <v>17</v>
      </c>
      <c r="AA30" s="11">
        <f>[26]Outubro!$G$30</f>
        <v>24</v>
      </c>
      <c r="AB30" s="11">
        <f>[26]Outubro!$G$31</f>
        <v>49</v>
      </c>
      <c r="AC30" s="11">
        <f>[26]Outubro!$G$32</f>
        <v>12</v>
      </c>
      <c r="AD30" s="11">
        <f>[26]Outubro!$G$33</f>
        <v>40</v>
      </c>
      <c r="AE30" s="11">
        <f>[26]Outubro!$G$34</f>
        <v>38</v>
      </c>
      <c r="AF30" s="11">
        <f>[26]Outubro!$G$35</f>
        <v>65</v>
      </c>
      <c r="AG30" s="14">
        <f t="shared" si="1"/>
        <v>12</v>
      </c>
      <c r="AH30" s="92">
        <f t="shared" si="2"/>
        <v>35.357142857142854</v>
      </c>
      <c r="AL30" t="s">
        <v>34</v>
      </c>
    </row>
    <row r="31" spans="1:39" s="5" customFormat="1" x14ac:dyDescent="0.2">
      <c r="A31" s="57" t="s">
        <v>12</v>
      </c>
      <c r="B31" s="11">
        <f>[27]Outubro!$G$5</f>
        <v>46</v>
      </c>
      <c r="C31" s="11">
        <f>[27]Outubro!$G$6</f>
        <v>31</v>
      </c>
      <c r="D31" s="11">
        <f>[27]Outubro!$G$7</f>
        <v>25</v>
      </c>
      <c r="E31" s="11">
        <f>[27]Outubro!$G$8</f>
        <v>30</v>
      </c>
      <c r="F31" s="11">
        <f>[27]Outubro!$G$9</f>
        <v>50</v>
      </c>
      <c r="G31" s="11">
        <f>[27]Outubro!$G$10</f>
        <v>51</v>
      </c>
      <c r="H31" s="11">
        <f>[27]Outubro!$G$11</f>
        <v>42</v>
      </c>
      <c r="I31" s="11">
        <f>[27]Outubro!$G$12</f>
        <v>32</v>
      </c>
      <c r="J31" s="11">
        <f>[27]Outubro!$G$13</f>
        <v>48</v>
      </c>
      <c r="K31" s="11">
        <f>[27]Outubro!$G$14</f>
        <v>56</v>
      </c>
      <c r="L31" s="11">
        <f>[27]Outubro!$G$15</f>
        <v>78</v>
      </c>
      <c r="M31" s="11">
        <f>[27]Outubro!$G$16</f>
        <v>83</v>
      </c>
      <c r="N31" s="11">
        <f>[27]Outubro!$G$17</f>
        <v>58</v>
      </c>
      <c r="O31" s="11">
        <f>[27]Outubro!$G$18</f>
        <v>64</v>
      </c>
      <c r="P31" s="11">
        <f>[27]Outubro!$G$19</f>
        <v>64</v>
      </c>
      <c r="Q31" s="11">
        <f>[27]Outubro!$G$20</f>
        <v>44</v>
      </c>
      <c r="R31" s="11">
        <f>[27]Outubro!$G$21</f>
        <v>44</v>
      </c>
      <c r="S31" s="11">
        <f>[27]Outubro!$G$22</f>
        <v>57</v>
      </c>
      <c r="T31" s="11">
        <f>[27]Outubro!$G$23</f>
        <v>44</v>
      </c>
      <c r="U31" s="11">
        <f>[27]Outubro!$G$24</f>
        <v>49</v>
      </c>
      <c r="V31" s="11">
        <f>[27]Outubro!$G$25</f>
        <v>40</v>
      </c>
      <c r="W31" s="11">
        <f>[27]Outubro!$G$26</f>
        <v>37</v>
      </c>
      <c r="X31" s="11">
        <f>[27]Outubro!$G$27</f>
        <v>35</v>
      </c>
      <c r="Y31" s="11">
        <f>[27]Outubro!$G$28</f>
        <v>26</v>
      </c>
      <c r="Z31" s="11">
        <f>[27]Outubro!$G$29</f>
        <v>30</v>
      </c>
      <c r="AA31" s="11">
        <f>[27]Outubro!$G$30</f>
        <v>36</v>
      </c>
      <c r="AB31" s="11">
        <f>[27]Outubro!$G$31</f>
        <v>60</v>
      </c>
      <c r="AC31" s="11">
        <f>[27]Outubro!$G$32</f>
        <v>38</v>
      </c>
      <c r="AD31" s="11">
        <f>[27]Outubro!$G$33</f>
        <v>50</v>
      </c>
      <c r="AE31" s="11">
        <f>[27]Outubro!$G$34</f>
        <v>44</v>
      </c>
      <c r="AF31" s="11">
        <f>[27]Outubro!$G$35</f>
        <v>60</v>
      </c>
      <c r="AG31" s="14">
        <f t="shared" si="1"/>
        <v>25</v>
      </c>
      <c r="AH31" s="92">
        <f t="shared" si="2"/>
        <v>46.838709677419352</v>
      </c>
      <c r="AJ31" s="5" t="s">
        <v>34</v>
      </c>
    </row>
    <row r="32" spans="1:39" x14ac:dyDescent="0.2">
      <c r="A32" s="57" t="s">
        <v>13</v>
      </c>
      <c r="B32" s="11">
        <f>[28]Outubro!$G$5</f>
        <v>45</v>
      </c>
      <c r="C32" s="11">
        <f>[28]Outubro!$G$6</f>
        <v>32</v>
      </c>
      <c r="D32" s="11">
        <f>[28]Outubro!$G$7</f>
        <v>28</v>
      </c>
      <c r="E32" s="11">
        <f>[28]Outubro!$G$8</f>
        <v>30</v>
      </c>
      <c r="F32" s="11">
        <f>[28]Outubro!$G$9</f>
        <v>33</v>
      </c>
      <c r="G32" s="11">
        <f>[28]Outubro!$G$10</f>
        <v>40</v>
      </c>
      <c r="H32" s="11">
        <f>[28]Outubro!$G$11</f>
        <v>39</v>
      </c>
      <c r="I32" s="11">
        <f>[28]Outubro!$G$12</f>
        <v>31</v>
      </c>
      <c r="J32" s="11">
        <f>[28]Outubro!$G$13</f>
        <v>48</v>
      </c>
      <c r="K32" s="11">
        <f>[28]Outubro!$G$14</f>
        <v>58</v>
      </c>
      <c r="L32" s="11">
        <f>[28]Outubro!$G$15</f>
        <v>64</v>
      </c>
      <c r="M32" s="11">
        <f>[28]Outubro!$G$16</f>
        <v>65</v>
      </c>
      <c r="N32" s="11">
        <f>[28]Outubro!$G$17</f>
        <v>51</v>
      </c>
      <c r="O32" s="11">
        <f>[28]Outubro!$G$18</f>
        <v>47</v>
      </c>
      <c r="P32" s="11">
        <f>[28]Outubro!$G$19</f>
        <v>51</v>
      </c>
      <c r="Q32" s="11">
        <f>[28]Outubro!$G$20</f>
        <v>33</v>
      </c>
      <c r="R32" s="11">
        <f>[28]Outubro!$G$21</f>
        <v>31</v>
      </c>
      <c r="S32" s="11">
        <f>[28]Outubro!$G$22</f>
        <v>57</v>
      </c>
      <c r="T32" s="11">
        <f>[28]Outubro!$G$23</f>
        <v>40</v>
      </c>
      <c r="U32" s="11">
        <f>[28]Outubro!$G$24</f>
        <v>46</v>
      </c>
      <c r="V32" s="11">
        <f>[28]Outubro!$G$25</f>
        <v>55</v>
      </c>
      <c r="W32" s="11">
        <f>[28]Outubro!$G$26</f>
        <v>43</v>
      </c>
      <c r="X32" s="11">
        <f>[28]Outubro!$G$27</f>
        <v>38</v>
      </c>
      <c r="Y32" s="11">
        <f>[28]Outubro!$G$28</f>
        <v>29</v>
      </c>
      <c r="Z32" s="11">
        <f>[28]Outubro!$G$29</f>
        <v>29</v>
      </c>
      <c r="AA32" s="11">
        <f>[28]Outubro!$G$30</f>
        <v>38</v>
      </c>
      <c r="AB32" s="11">
        <f>[28]Outubro!$G$31</f>
        <v>57</v>
      </c>
      <c r="AC32" s="11">
        <f>[28]Outubro!$G$32</f>
        <v>35</v>
      </c>
      <c r="AD32" s="11">
        <f>[28]Outubro!$G$33</f>
        <v>42</v>
      </c>
      <c r="AE32" s="11">
        <f>[28]Outubro!$G$34</f>
        <v>40</v>
      </c>
      <c r="AF32" s="11">
        <f>[28]Outubro!$G$35</f>
        <v>50</v>
      </c>
      <c r="AG32" s="14">
        <f t="shared" si="1"/>
        <v>28</v>
      </c>
      <c r="AH32" s="92">
        <f t="shared" si="2"/>
        <v>42.741935483870968</v>
      </c>
      <c r="AK32" t="s">
        <v>34</v>
      </c>
    </row>
    <row r="33" spans="1:39" x14ac:dyDescent="0.2">
      <c r="A33" s="57" t="s">
        <v>155</v>
      </c>
      <c r="B33" s="11">
        <f>[29]Outubro!$G$5</f>
        <v>46</v>
      </c>
      <c r="C33" s="11">
        <f>[29]Outubro!$G$6</f>
        <v>42</v>
      </c>
      <c r="D33" s="11">
        <f>[29]Outubro!$G$7</f>
        <v>32</v>
      </c>
      <c r="E33" s="11">
        <f>[29]Outubro!$G$8</f>
        <v>30</v>
      </c>
      <c r="F33" s="11">
        <f>[29]Outubro!$G$9</f>
        <v>47</v>
      </c>
      <c r="G33" s="11">
        <f>[29]Outubro!$G$10</f>
        <v>38</v>
      </c>
      <c r="H33" s="11">
        <f>[29]Outubro!$G$11</f>
        <v>47</v>
      </c>
      <c r="I33" s="11">
        <f>[29]Outubro!$G$12</f>
        <v>31</v>
      </c>
      <c r="J33" s="11">
        <f>[29]Outubro!$G$13</f>
        <v>46</v>
      </c>
      <c r="K33" s="11">
        <f>[29]Outubro!$G$14</f>
        <v>59</v>
      </c>
      <c r="L33" s="11">
        <f>[29]Outubro!$G$15</f>
        <v>71</v>
      </c>
      <c r="M33" s="11">
        <f>[29]Outubro!$G$16</f>
        <v>69</v>
      </c>
      <c r="N33" s="11">
        <f>[29]Outubro!$G$17</f>
        <v>59</v>
      </c>
      <c r="O33" s="11">
        <f>[29]Outubro!$G$18</f>
        <v>53</v>
      </c>
      <c r="P33" s="11">
        <f>[29]Outubro!$G$19</f>
        <v>66</v>
      </c>
      <c r="Q33" s="11">
        <f>[29]Outubro!$G$20</f>
        <v>48</v>
      </c>
      <c r="R33" s="11">
        <f>[29]Outubro!$G$21</f>
        <v>41</v>
      </c>
      <c r="S33" s="11">
        <f>[29]Outubro!$G$22</f>
        <v>79</v>
      </c>
      <c r="T33" s="11">
        <f>[29]Outubro!$G$23</f>
        <v>46</v>
      </c>
      <c r="U33" s="11">
        <f>[29]Outubro!$G$24</f>
        <v>36</v>
      </c>
      <c r="V33" s="11">
        <f>[29]Outubro!$G$25</f>
        <v>39</v>
      </c>
      <c r="W33" s="11">
        <f>[29]Outubro!$G$26</f>
        <v>36</v>
      </c>
      <c r="X33" s="11">
        <f>[29]Outubro!$G$27</f>
        <v>28</v>
      </c>
      <c r="Y33" s="11">
        <f>[29]Outubro!$G$28</f>
        <v>27</v>
      </c>
      <c r="Z33" s="11">
        <f>[29]Outubro!$G$29</f>
        <v>27</v>
      </c>
      <c r="AA33" s="11">
        <f>[29]Outubro!$G$30</f>
        <v>28</v>
      </c>
      <c r="AB33" s="11">
        <f>[29]Outubro!$G$31</f>
        <v>49</v>
      </c>
      <c r="AC33" s="11">
        <f>[29]Outubro!$G$32</f>
        <v>40</v>
      </c>
      <c r="AD33" s="11" t="str">
        <f>[29]Outubro!$G$33</f>
        <v>*</v>
      </c>
      <c r="AE33" s="11" t="str">
        <f>[29]Outubro!$G$34</f>
        <v>*</v>
      </c>
      <c r="AF33" s="11" t="str">
        <f>[29]Outubro!$G$35</f>
        <v>*</v>
      </c>
      <c r="AG33" s="14">
        <f t="shared" si="1"/>
        <v>27</v>
      </c>
      <c r="AH33" s="92">
        <f t="shared" si="2"/>
        <v>45</v>
      </c>
    </row>
    <row r="34" spans="1:39" hidden="1" x14ac:dyDescent="0.2">
      <c r="A34" s="58" t="s">
        <v>127</v>
      </c>
      <c r="B34" s="11" t="str">
        <f>[30]Outubro!$G$5</f>
        <v>*</v>
      </c>
      <c r="C34" s="11" t="str">
        <f>[30]Outubro!$G$6</f>
        <v>*</v>
      </c>
      <c r="D34" s="11" t="str">
        <f>[30]Outubro!$G$7</f>
        <v>*</v>
      </c>
      <c r="E34" s="11" t="str">
        <f>[30]Outubro!$G$8</f>
        <v>*</v>
      </c>
      <c r="F34" s="11" t="str">
        <f>[30]Outubro!$G$9</f>
        <v>*</v>
      </c>
      <c r="G34" s="11" t="str">
        <f>[30]Outubro!$G$10</f>
        <v>*</v>
      </c>
      <c r="H34" s="11" t="str">
        <f>[30]Outubro!$G$11</f>
        <v>*</v>
      </c>
      <c r="I34" s="11" t="str">
        <f>[30]Outubro!$G$12</f>
        <v>*</v>
      </c>
      <c r="J34" s="11" t="str">
        <f>[30]Outubro!$G$13</f>
        <v>*</v>
      </c>
      <c r="K34" s="11" t="str">
        <f>[30]Outubro!$G$14</f>
        <v>*</v>
      </c>
      <c r="L34" s="11" t="str">
        <f>[30]Outubro!$G$15</f>
        <v>*</v>
      </c>
      <c r="M34" s="11" t="str">
        <f>[30]Outubro!$G$16</f>
        <v>*</v>
      </c>
      <c r="N34" s="11" t="str">
        <f>[30]Outubro!$G$17</f>
        <v>*</v>
      </c>
      <c r="O34" s="11" t="str">
        <f>[30]Outubro!$G$18</f>
        <v>*</v>
      </c>
      <c r="P34" s="11" t="str">
        <f>[30]Outubro!$G$19</f>
        <v>*</v>
      </c>
      <c r="Q34" s="11" t="str">
        <f>[30]Outubro!$G$20</f>
        <v>*</v>
      </c>
      <c r="R34" s="11" t="str">
        <f>[30]Outubro!$G$21</f>
        <v>*</v>
      </c>
      <c r="S34" s="11" t="str">
        <f>[30]Outubro!$G$22</f>
        <v>*</v>
      </c>
      <c r="T34" s="11" t="str">
        <f>[30]Outubro!$G$23</f>
        <v>*</v>
      </c>
      <c r="U34" s="11" t="str">
        <f>[30]Outubro!$G$24</f>
        <v>*</v>
      </c>
      <c r="V34" s="11" t="str">
        <f>[30]Outubro!$G$25</f>
        <v>*</v>
      </c>
      <c r="W34" s="11" t="str">
        <f>[30]Outubro!$G$26</f>
        <v>*</v>
      </c>
      <c r="X34" s="11" t="str">
        <f>[30]Outubro!$G$27</f>
        <v>*</v>
      </c>
      <c r="Y34" s="11" t="str">
        <f>[30]Outubro!$G$28</f>
        <v>*</v>
      </c>
      <c r="Z34" s="11" t="str">
        <f>[30]Outubro!$G$29</f>
        <v>*</v>
      </c>
      <c r="AA34" s="11" t="str">
        <f>[30]Outubro!$G$30</f>
        <v>*</v>
      </c>
      <c r="AB34" s="11" t="str">
        <f>[30]Outubro!$G$31</f>
        <v>*</v>
      </c>
      <c r="AC34" s="11" t="str">
        <f>[30]Outubro!$G$32</f>
        <v>*</v>
      </c>
      <c r="AD34" s="11" t="str">
        <f>[30]Outubro!$G$33</f>
        <v>*</v>
      </c>
      <c r="AE34" s="11" t="str">
        <f>[30]Outubro!$G$34</f>
        <v>*</v>
      </c>
      <c r="AF34" s="11" t="str">
        <f>[30]Outubro!$G$35</f>
        <v>*</v>
      </c>
      <c r="AG34" s="14">
        <f t="shared" si="1"/>
        <v>0</v>
      </c>
      <c r="AH34" s="92" t="e">
        <f t="shared" si="2"/>
        <v>#DIV/0!</v>
      </c>
    </row>
    <row r="35" spans="1:39" x14ac:dyDescent="0.2">
      <c r="A35" s="57" t="s">
        <v>14</v>
      </c>
      <c r="B35" s="11">
        <f>[31]Outubro!$G$5</f>
        <v>44</v>
      </c>
      <c r="C35" s="11">
        <f>[31]Outubro!$G$6</f>
        <v>31</v>
      </c>
      <c r="D35" s="11">
        <f>[31]Outubro!$G$7</f>
        <v>24</v>
      </c>
      <c r="E35" s="11">
        <f>[31]Outubro!$G$8</f>
        <v>32</v>
      </c>
      <c r="F35" s="11">
        <f>[31]Outubro!$G$9</f>
        <v>31</v>
      </c>
      <c r="G35" s="11">
        <f>[31]Outubro!$G$10</f>
        <v>32</v>
      </c>
      <c r="H35" s="11">
        <f>[31]Outubro!$G$11</f>
        <v>41</v>
      </c>
      <c r="I35" s="11">
        <f>[31]Outubro!$G$12</f>
        <v>41</v>
      </c>
      <c r="J35" s="11">
        <f>[31]Outubro!$G$13</f>
        <v>62</v>
      </c>
      <c r="K35" s="11">
        <f>[31]Outubro!$G$14</f>
        <v>58</v>
      </c>
      <c r="L35" s="11">
        <f>[31]Outubro!$G$15</f>
        <v>43</v>
      </c>
      <c r="M35" s="11">
        <f>[31]Outubro!$G$16</f>
        <v>66</v>
      </c>
      <c r="N35" s="11">
        <f>[31]Outubro!$G$17</f>
        <v>32</v>
      </c>
      <c r="O35" s="11">
        <f>[31]Outubro!$G$18</f>
        <v>24</v>
      </c>
      <c r="P35" s="11">
        <f>[31]Outubro!$G$19</f>
        <v>28</v>
      </c>
      <c r="Q35" s="11">
        <f>[31]Outubro!$G$20</f>
        <v>23</v>
      </c>
      <c r="R35" s="11">
        <f>[31]Outubro!$G$21</f>
        <v>22</v>
      </c>
      <c r="S35" s="11">
        <f>[31]Outubro!$G$22</f>
        <v>43</v>
      </c>
      <c r="T35" s="11">
        <f>[31]Outubro!$G$23</f>
        <v>33</v>
      </c>
      <c r="U35" s="11">
        <f>[31]Outubro!$G$24</f>
        <v>30</v>
      </c>
      <c r="V35" s="11">
        <f>[31]Outubro!$G$25</f>
        <v>50</v>
      </c>
      <c r="W35" s="11">
        <f>[31]Outubro!$G$26</f>
        <v>45</v>
      </c>
      <c r="X35" s="11">
        <f>[31]Outubro!$G$27</f>
        <v>34</v>
      </c>
      <c r="Y35" s="11">
        <f>[31]Outubro!$G$28</f>
        <v>30</v>
      </c>
      <c r="Z35" s="11">
        <f>[31]Outubro!$G$29</f>
        <v>22</v>
      </c>
      <c r="AA35" s="11">
        <f>[31]Outubro!$G$30</f>
        <v>22</v>
      </c>
      <c r="AB35" s="11">
        <f>[31]Outubro!$G$31</f>
        <v>45</v>
      </c>
      <c r="AC35" s="11">
        <f>[31]Outubro!$G$32</f>
        <v>32</v>
      </c>
      <c r="AD35" s="11">
        <f>[31]Outubro!$G$33</f>
        <v>32</v>
      </c>
      <c r="AE35" s="11">
        <f>[31]Outubro!$G$34</f>
        <v>35</v>
      </c>
      <c r="AF35" s="11">
        <f>[31]Outubro!$G$35</f>
        <v>44</v>
      </c>
      <c r="AG35" s="14">
        <f t="shared" si="1"/>
        <v>22</v>
      </c>
      <c r="AH35" s="92">
        <f t="shared" si="2"/>
        <v>36.483870967741936</v>
      </c>
    </row>
    <row r="36" spans="1:39" hidden="1" x14ac:dyDescent="0.2">
      <c r="A36" s="58" t="s">
        <v>156</v>
      </c>
      <c r="B36" s="11" t="str">
        <f>[32]Outubro!$G$5</f>
        <v>*</v>
      </c>
      <c r="C36" s="11" t="str">
        <f>[32]Outubro!$G$6</f>
        <v>*</v>
      </c>
      <c r="D36" s="11" t="str">
        <f>[32]Outubro!$G$7</f>
        <v>*</v>
      </c>
      <c r="E36" s="11" t="str">
        <f>[32]Outubro!$G$8</f>
        <v>*</v>
      </c>
      <c r="F36" s="11" t="str">
        <f>[32]Outubro!$G$9</f>
        <v>*</v>
      </c>
      <c r="G36" s="11" t="str">
        <f>[32]Outubro!$G$10</f>
        <v>*</v>
      </c>
      <c r="H36" s="11" t="str">
        <f>[32]Outubro!$G$11</f>
        <v>*</v>
      </c>
      <c r="I36" s="11" t="str">
        <f>[32]Outubro!$G$12</f>
        <v>*</v>
      </c>
      <c r="J36" s="11" t="str">
        <f>[32]Outubro!$G$13</f>
        <v>*</v>
      </c>
      <c r="K36" s="11" t="str">
        <f>[32]Outubro!$G$14</f>
        <v>*</v>
      </c>
      <c r="L36" s="11" t="str">
        <f>[32]Outubro!$G$15</f>
        <v>*</v>
      </c>
      <c r="M36" s="11" t="str">
        <f>[32]Outubro!$G$16</f>
        <v>*</v>
      </c>
      <c r="N36" s="11" t="str">
        <f>[32]Outubro!$G$17</f>
        <v>*</v>
      </c>
      <c r="O36" s="11" t="str">
        <f>[32]Outubro!$G$18</f>
        <v>*</v>
      </c>
      <c r="P36" s="11" t="str">
        <f>[32]Outubro!$G$19</f>
        <v>*</v>
      </c>
      <c r="Q36" s="11" t="str">
        <f>[32]Outubro!$G$20</f>
        <v>*</v>
      </c>
      <c r="R36" s="11" t="str">
        <f>[32]Outubro!$G$21</f>
        <v>*</v>
      </c>
      <c r="S36" s="11" t="str">
        <f>[32]Outubro!$G$22</f>
        <v>*</v>
      </c>
      <c r="T36" s="11" t="str">
        <f>[32]Outubro!$G$23</f>
        <v>*</v>
      </c>
      <c r="U36" s="11" t="str">
        <f>[32]Outubro!$G$24</f>
        <v>*</v>
      </c>
      <c r="V36" s="11" t="str">
        <f>[32]Outubro!$G$25</f>
        <v>*</v>
      </c>
      <c r="W36" s="11" t="str">
        <f>[32]Outubro!$G$26</f>
        <v>*</v>
      </c>
      <c r="X36" s="11" t="str">
        <f>[32]Outubro!$G$27</f>
        <v>*</v>
      </c>
      <c r="Y36" s="11" t="str">
        <f>[32]Outubro!$G$28</f>
        <v>*</v>
      </c>
      <c r="Z36" s="11" t="str">
        <f>[32]Outubro!$G$29</f>
        <v>*</v>
      </c>
      <c r="AA36" s="11" t="str">
        <f>[32]Outubro!$G$30</f>
        <v>*</v>
      </c>
      <c r="AB36" s="11" t="str">
        <f>[32]Outubro!$G$31</f>
        <v>*</v>
      </c>
      <c r="AC36" s="11" t="str">
        <f>[32]Outubro!$G$32</f>
        <v>*</v>
      </c>
      <c r="AD36" s="11" t="str">
        <f>[32]Outubro!$G$33</f>
        <v>*</v>
      </c>
      <c r="AE36" s="11" t="str">
        <f>[32]Outubro!$G$34</f>
        <v>*</v>
      </c>
      <c r="AF36" s="11" t="str">
        <f>[32]Outubro!$G$35</f>
        <v>*</v>
      </c>
      <c r="AG36" s="14">
        <f t="shared" si="1"/>
        <v>0</v>
      </c>
      <c r="AH36" s="92" t="e">
        <f t="shared" si="2"/>
        <v>#DIV/0!</v>
      </c>
      <c r="AJ36" t="s">
        <v>34</v>
      </c>
      <c r="AK36" t="s">
        <v>34</v>
      </c>
    </row>
    <row r="37" spans="1:39" x14ac:dyDescent="0.2">
      <c r="A37" s="57" t="s">
        <v>15</v>
      </c>
      <c r="B37" s="11" t="str">
        <f>[33]Outubro!$G$5</f>
        <v>*</v>
      </c>
      <c r="C37" s="11" t="str">
        <f>[33]Outubro!$G$6</f>
        <v>*</v>
      </c>
      <c r="D37" s="11" t="str">
        <f>[33]Outubro!$G$7</f>
        <v>*</v>
      </c>
      <c r="E37" s="11" t="str">
        <f>[33]Outubro!$G$8</f>
        <v>*</v>
      </c>
      <c r="F37" s="11" t="str">
        <f>[33]Outubro!$G$9</f>
        <v>*</v>
      </c>
      <c r="G37" s="11" t="str">
        <f>[33]Outubro!$G$10</f>
        <v>*</v>
      </c>
      <c r="H37" s="11" t="str">
        <f>[33]Outubro!$G$11</f>
        <v>*</v>
      </c>
      <c r="I37" s="11" t="str">
        <f>[33]Outubro!$G$12</f>
        <v>*</v>
      </c>
      <c r="J37" s="11" t="str">
        <f>[33]Outubro!$G$13</f>
        <v>*</v>
      </c>
      <c r="K37" s="11" t="str">
        <f>[33]Outubro!$G$14</f>
        <v>*</v>
      </c>
      <c r="L37" s="11" t="str">
        <f>[33]Outubro!$G$15</f>
        <v>*</v>
      </c>
      <c r="M37" s="11" t="str">
        <f>[33]Outubro!$G$16</f>
        <v>*</v>
      </c>
      <c r="N37" s="11" t="str">
        <f>[33]Outubro!$G$17</f>
        <v>*</v>
      </c>
      <c r="O37" s="11" t="str">
        <f>[33]Outubro!$G$18</f>
        <v>*</v>
      </c>
      <c r="P37" s="11" t="str">
        <f>[33]Outubro!$G$19</f>
        <v>*</v>
      </c>
      <c r="Q37" s="11" t="str">
        <f>[33]Outubro!$G$20</f>
        <v>*</v>
      </c>
      <c r="R37" s="11" t="str">
        <f>[33]Outubro!$G$21</f>
        <v>*</v>
      </c>
      <c r="S37" s="11" t="str">
        <f>[33]Outubro!$G$22</f>
        <v>*</v>
      </c>
      <c r="T37" s="11" t="str">
        <f>[33]Outubro!$G$23</f>
        <v>*</v>
      </c>
      <c r="U37" s="11">
        <f>[33]Outubro!$G$24</f>
        <v>60</v>
      </c>
      <c r="V37" s="11">
        <f>[33]Outubro!$G$25</f>
        <v>43</v>
      </c>
      <c r="W37" s="11">
        <f>[33]Outubro!$G$26</f>
        <v>36</v>
      </c>
      <c r="X37" s="11">
        <f>[33]Outubro!$G$27</f>
        <v>28</v>
      </c>
      <c r="Y37" s="11">
        <f>[33]Outubro!$G$28</f>
        <v>23</v>
      </c>
      <c r="Z37" s="11">
        <f>[33]Outubro!$G$29</f>
        <v>14</v>
      </c>
      <c r="AA37" s="11">
        <f>[33]Outubro!$G$30</f>
        <v>22</v>
      </c>
      <c r="AB37" s="11">
        <f>[33]Outubro!$G$31</f>
        <v>45</v>
      </c>
      <c r="AC37" s="11">
        <f>[33]Outubro!$G$32</f>
        <v>34</v>
      </c>
      <c r="AD37" s="11">
        <f>[33]Outubro!$G$33</f>
        <v>55</v>
      </c>
      <c r="AE37" s="11">
        <f>[33]Outubro!$G$34</f>
        <v>45</v>
      </c>
      <c r="AF37" s="11">
        <f>[33]Outubro!$G$35</f>
        <v>63</v>
      </c>
      <c r="AG37" s="14">
        <f t="shared" si="1"/>
        <v>14</v>
      </c>
      <c r="AH37" s="92">
        <f t="shared" si="2"/>
        <v>39</v>
      </c>
      <c r="AI37" s="12" t="s">
        <v>34</v>
      </c>
      <c r="AK37" t="s">
        <v>34</v>
      </c>
      <c r="AL37" t="s">
        <v>34</v>
      </c>
      <c r="AM37" t="s">
        <v>34</v>
      </c>
    </row>
    <row r="38" spans="1:39" x14ac:dyDescent="0.2">
      <c r="A38" s="57" t="s">
        <v>16</v>
      </c>
      <c r="B38" s="11" t="str">
        <f>[34]Outubro!$G$5</f>
        <v>*</v>
      </c>
      <c r="C38" s="11" t="str">
        <f>[34]Outubro!$G$6</f>
        <v>*</v>
      </c>
      <c r="D38" s="11" t="str">
        <f>[34]Outubro!$G$7</f>
        <v>*</v>
      </c>
      <c r="E38" s="11" t="str">
        <f>[34]Outubro!$G$8</f>
        <v>*</v>
      </c>
      <c r="F38" s="11" t="str">
        <f>[34]Outubro!$G$9</f>
        <v>*</v>
      </c>
      <c r="G38" s="11" t="str">
        <f>[34]Outubro!$G$10</f>
        <v>*</v>
      </c>
      <c r="H38" s="11" t="str">
        <f>[34]Outubro!$G$11</f>
        <v>*</v>
      </c>
      <c r="I38" s="11" t="str">
        <f>[34]Outubro!$G$12</f>
        <v>*</v>
      </c>
      <c r="J38" s="11" t="str">
        <f>[34]Outubro!$G$13</f>
        <v>*</v>
      </c>
      <c r="K38" s="11" t="str">
        <f>[34]Outubro!$G$14</f>
        <v>*</v>
      </c>
      <c r="L38" s="11" t="str">
        <f>[34]Outubro!$G$15</f>
        <v>*</v>
      </c>
      <c r="M38" s="11" t="str">
        <f>[34]Outubro!$G$16</f>
        <v>*</v>
      </c>
      <c r="N38" s="11" t="str">
        <f>[34]Outubro!$G$17</f>
        <v>*</v>
      </c>
      <c r="O38" s="11" t="str">
        <f>[34]Outubro!$G$18</f>
        <v>*</v>
      </c>
      <c r="P38" s="11" t="str">
        <f>[34]Outubro!$G$19</f>
        <v>*</v>
      </c>
      <c r="Q38" s="11">
        <f>[34]Outubro!$G$20</f>
        <v>40</v>
      </c>
      <c r="R38" s="11">
        <f>[34]Outubro!$G$21</f>
        <v>47</v>
      </c>
      <c r="S38" s="11">
        <f>[34]Outubro!$G$22</f>
        <v>75</v>
      </c>
      <c r="T38" s="11">
        <f>[34]Outubro!$G$23</f>
        <v>44</v>
      </c>
      <c r="U38" s="11">
        <f>[34]Outubro!$G$24</f>
        <v>56</v>
      </c>
      <c r="V38" s="11">
        <f>[34]Outubro!$G$25</f>
        <v>35</v>
      </c>
      <c r="W38" s="11">
        <f>[34]Outubro!$G$26</f>
        <v>30</v>
      </c>
      <c r="X38" s="11">
        <f>[34]Outubro!$G$27</f>
        <v>28</v>
      </c>
      <c r="Y38" s="11">
        <f>[34]Outubro!$G$28</f>
        <v>21</v>
      </c>
      <c r="Z38" s="11">
        <f>[34]Outubro!$G$29</f>
        <v>21</v>
      </c>
      <c r="AA38" s="11">
        <f>[34]Outubro!$G$30</f>
        <v>26</v>
      </c>
      <c r="AB38" s="11">
        <f>[34]Outubro!$G$31</f>
        <v>40</v>
      </c>
      <c r="AC38" s="11" t="str">
        <f>[34]Outubro!$G$32</f>
        <v>*</v>
      </c>
      <c r="AD38" s="11" t="str">
        <f>[34]Outubro!$G$33</f>
        <v>*</v>
      </c>
      <c r="AE38" s="11" t="str">
        <f>[34]Outubro!$G$34</f>
        <v>*</v>
      </c>
      <c r="AF38" s="11" t="str">
        <f>[34]Outubro!$G$35</f>
        <v>*</v>
      </c>
      <c r="AG38" s="14">
        <f t="shared" si="1"/>
        <v>21</v>
      </c>
      <c r="AH38" s="92">
        <f t="shared" si="2"/>
        <v>38.583333333333336</v>
      </c>
      <c r="AL38" t="s">
        <v>34</v>
      </c>
    </row>
    <row r="39" spans="1:39" x14ac:dyDescent="0.2">
      <c r="A39" s="57" t="s">
        <v>157</v>
      </c>
      <c r="B39" s="11">
        <f>[35]Outubro!$G$5</f>
        <v>45</v>
      </c>
      <c r="C39" s="11">
        <f>[35]Outubro!$G$6</f>
        <v>38</v>
      </c>
      <c r="D39" s="11">
        <f>[35]Outubro!$G$7</f>
        <v>35</v>
      </c>
      <c r="E39" s="11">
        <f>[35]Outubro!$G$8</f>
        <v>33</v>
      </c>
      <c r="F39" s="11">
        <f>[35]Outubro!$G$9</f>
        <v>35</v>
      </c>
      <c r="G39" s="11">
        <f>[35]Outubro!$G$10</f>
        <v>36</v>
      </c>
      <c r="H39" s="11">
        <f>[35]Outubro!$G$11</f>
        <v>39</v>
      </c>
      <c r="I39" s="11">
        <f>[35]Outubro!$G$12</f>
        <v>29</v>
      </c>
      <c r="J39" s="11">
        <f>[35]Outubro!$G$13</f>
        <v>54</v>
      </c>
      <c r="K39" s="11">
        <f>[35]Outubro!$G$14</f>
        <v>58</v>
      </c>
      <c r="L39" s="11">
        <f>[35]Outubro!$G$15</f>
        <v>68</v>
      </c>
      <c r="M39" s="11">
        <f>[35]Outubro!$G$16</f>
        <v>64</v>
      </c>
      <c r="N39" s="11">
        <f>[35]Outubro!$G$17</f>
        <v>61</v>
      </c>
      <c r="O39" s="11">
        <f>[35]Outubro!$G$18</f>
        <v>56</v>
      </c>
      <c r="P39" s="11">
        <f>[35]Outubro!$E$19</f>
        <v>76.166666666666671</v>
      </c>
      <c r="Q39" s="11">
        <f>[35]Outubro!$G$20</f>
        <v>38</v>
      </c>
      <c r="R39" s="11">
        <f>[35]Outubro!$G$21</f>
        <v>31</v>
      </c>
      <c r="S39" s="11">
        <f>[35]Outubro!$G$22</f>
        <v>50</v>
      </c>
      <c r="T39" s="11">
        <f>[35]Outubro!$G$23</f>
        <v>54</v>
      </c>
      <c r="U39" s="11">
        <f>[35]Outubro!$G$24</f>
        <v>40</v>
      </c>
      <c r="V39" s="11">
        <f>[35]Outubro!$G$25</f>
        <v>50</v>
      </c>
      <c r="W39" s="11">
        <f>[35]Outubro!$G$26</f>
        <v>38</v>
      </c>
      <c r="X39" s="11">
        <f>[35]Outubro!$G$27</f>
        <v>33</v>
      </c>
      <c r="Y39" s="11">
        <f>[35]Outubro!$G$28</f>
        <v>26</v>
      </c>
      <c r="Z39" s="11">
        <f>[35]Outubro!$G$29</f>
        <v>31</v>
      </c>
      <c r="AA39" s="11">
        <f>[35]Outubro!$G$30</f>
        <v>26</v>
      </c>
      <c r="AB39" s="11">
        <f>[35]Outubro!$G$31</f>
        <v>49</v>
      </c>
      <c r="AC39" s="11">
        <f>[35]Outubro!$G$32</f>
        <v>43</v>
      </c>
      <c r="AD39" s="11">
        <f>[35]Outubro!$G$33</f>
        <v>42</v>
      </c>
      <c r="AE39" s="11">
        <f>[35]Outubro!$G$34</f>
        <v>45</v>
      </c>
      <c r="AF39" s="11">
        <f>[35]Outubro!$G$35</f>
        <v>55</v>
      </c>
      <c r="AG39" s="14">
        <f t="shared" si="1"/>
        <v>26</v>
      </c>
      <c r="AH39" s="92">
        <f t="shared" si="2"/>
        <v>44.456989247311824</v>
      </c>
      <c r="AJ39" t="s">
        <v>34</v>
      </c>
      <c r="AL39" t="s">
        <v>34</v>
      </c>
    </row>
    <row r="40" spans="1:39" x14ac:dyDescent="0.2">
      <c r="A40" s="57" t="s">
        <v>17</v>
      </c>
      <c r="B40" s="11">
        <f>[36]Outubro!$G$5</f>
        <v>46</v>
      </c>
      <c r="C40" s="11">
        <f>[36]Outubro!$G$6</f>
        <v>41</v>
      </c>
      <c r="D40" s="11">
        <f>[36]Outubro!$G$7</f>
        <v>27</v>
      </c>
      <c r="E40" s="11">
        <f>[36]Outubro!$G$8</f>
        <v>30</v>
      </c>
      <c r="F40" s="11">
        <f>[36]Outubro!$G$9</f>
        <v>52</v>
      </c>
      <c r="G40" s="11">
        <f>[36]Outubro!$G$10</f>
        <v>39</v>
      </c>
      <c r="H40" s="11">
        <f>[36]Outubro!$G$11</f>
        <v>45</v>
      </c>
      <c r="I40" s="11">
        <f>[36]Outubro!$G$12</f>
        <v>30</v>
      </c>
      <c r="J40" s="11">
        <f>[36]Outubro!$G$13</f>
        <v>56</v>
      </c>
      <c r="K40" s="11">
        <f>[36]Outubro!$G$14</f>
        <v>55</v>
      </c>
      <c r="L40" s="11">
        <f>[36]Outubro!$G$15</f>
        <v>76</v>
      </c>
      <c r="M40" s="11">
        <f>[36]Outubro!$G$16</f>
        <v>65</v>
      </c>
      <c r="N40" s="11">
        <f>[36]Outubro!$G$17</f>
        <v>63</v>
      </c>
      <c r="O40" s="11">
        <f>[36]Outubro!$G$18</f>
        <v>60</v>
      </c>
      <c r="P40" s="11">
        <f>[36]Outubro!$G$19</f>
        <v>70</v>
      </c>
      <c r="Q40" s="11">
        <f>[36]Outubro!$G$20</f>
        <v>50</v>
      </c>
      <c r="R40" s="11">
        <f>[36]Outubro!$G$21</f>
        <v>41</v>
      </c>
      <c r="S40" s="11">
        <f>[36]Outubro!$G$22</f>
        <v>73</v>
      </c>
      <c r="T40" s="11">
        <f>[36]Outubro!$G$23</f>
        <v>47</v>
      </c>
      <c r="U40" s="11">
        <f>[36]Outubro!$G$24</f>
        <v>37</v>
      </c>
      <c r="V40" s="11">
        <f>[36]Outubro!$G$25</f>
        <v>42</v>
      </c>
      <c r="W40" s="11">
        <f>[36]Outubro!$G$26</f>
        <v>31</v>
      </c>
      <c r="X40" s="11">
        <f>[36]Outubro!$G$27</f>
        <v>25</v>
      </c>
      <c r="Y40" s="11">
        <f>[36]Outubro!$G$28</f>
        <v>26</v>
      </c>
      <c r="Z40" s="11">
        <f>[36]Outubro!$G$29</f>
        <v>21</v>
      </c>
      <c r="AA40" s="11">
        <f>[36]Outubro!$G$30</f>
        <v>27</v>
      </c>
      <c r="AB40" s="11">
        <f>[36]Outubro!$G$31</f>
        <v>46</v>
      </c>
      <c r="AC40" s="11">
        <f>[36]Outubro!$G$32</f>
        <v>36</v>
      </c>
      <c r="AD40" s="11">
        <f>[36]Outubro!$G$33</f>
        <v>43</v>
      </c>
      <c r="AE40" s="11">
        <f>[36]Outubro!$G$34</f>
        <v>38</v>
      </c>
      <c r="AF40" s="11">
        <f>[36]Outubro!$G$35</f>
        <v>63</v>
      </c>
      <c r="AG40" s="14">
        <f t="shared" si="1"/>
        <v>21</v>
      </c>
      <c r="AH40" s="92">
        <f t="shared" si="2"/>
        <v>45.193548387096776</v>
      </c>
    </row>
    <row r="41" spans="1:39" hidden="1" x14ac:dyDescent="0.2">
      <c r="A41" s="58" t="s">
        <v>140</v>
      </c>
      <c r="B41" s="11" t="str">
        <f>[37]Outubro!$G$5</f>
        <v>*</v>
      </c>
      <c r="C41" s="11" t="str">
        <f>[37]Outubro!$G$6</f>
        <v>*</v>
      </c>
      <c r="D41" s="11" t="str">
        <f>[37]Outubro!$G$7</f>
        <v>*</v>
      </c>
      <c r="E41" s="11" t="str">
        <f>[37]Outubro!$G$8</f>
        <v>*</v>
      </c>
      <c r="F41" s="11" t="str">
        <f>[37]Outubro!$G$9</f>
        <v>*</v>
      </c>
      <c r="G41" s="11" t="str">
        <f>[37]Outubro!$G$10</f>
        <v>*</v>
      </c>
      <c r="H41" s="11" t="str">
        <f>[37]Outubro!$G$11</f>
        <v>*</v>
      </c>
      <c r="I41" s="11" t="str">
        <f>[37]Outubro!$G$12</f>
        <v>*</v>
      </c>
      <c r="J41" s="11" t="str">
        <f>[37]Outubro!$G$13</f>
        <v>*</v>
      </c>
      <c r="K41" s="11" t="str">
        <f>[37]Outubro!$G$14</f>
        <v>*</v>
      </c>
      <c r="L41" s="11" t="str">
        <f>[37]Outubro!$G$15</f>
        <v>*</v>
      </c>
      <c r="M41" s="11" t="str">
        <f>[37]Outubro!$G$16</f>
        <v>*</v>
      </c>
      <c r="N41" s="11" t="str">
        <f>[37]Outubro!$G$17</f>
        <v>*</v>
      </c>
      <c r="O41" s="11" t="str">
        <f>[37]Outubro!$G$18</f>
        <v>*</v>
      </c>
      <c r="P41" s="11" t="str">
        <f>[37]Outubro!$G$19</f>
        <v>*</v>
      </c>
      <c r="Q41" s="11" t="str">
        <f>[37]Outubro!$G$20</f>
        <v>*</v>
      </c>
      <c r="R41" s="11" t="str">
        <f>[37]Outubro!$G$21</f>
        <v>*</v>
      </c>
      <c r="S41" s="11" t="str">
        <f>[37]Outubro!$G$22</f>
        <v>*</v>
      </c>
      <c r="T41" s="11" t="str">
        <f>[37]Outubro!$G$23</f>
        <v>*</v>
      </c>
      <c r="U41" s="11" t="str">
        <f>[37]Outubro!$G$24</f>
        <v>*</v>
      </c>
      <c r="V41" s="11" t="str">
        <f>[37]Outubro!$G$25</f>
        <v>*</v>
      </c>
      <c r="W41" s="11" t="str">
        <f>[37]Outubro!$G$26</f>
        <v>*</v>
      </c>
      <c r="X41" s="11" t="str">
        <f>[37]Outubro!$G$27</f>
        <v>*</v>
      </c>
      <c r="Y41" s="11" t="str">
        <f>[37]Outubro!$G$28</f>
        <v>*</v>
      </c>
      <c r="Z41" s="11" t="str">
        <f>[37]Outubro!$G$29</f>
        <v>*</v>
      </c>
      <c r="AA41" s="11" t="str">
        <f>[37]Outubro!$G$30</f>
        <v>*</v>
      </c>
      <c r="AB41" s="11" t="str">
        <f>[37]Outubro!$G$31</f>
        <v>*</v>
      </c>
      <c r="AC41" s="11" t="str">
        <f>[37]Outubro!$G$32</f>
        <v>*</v>
      </c>
      <c r="AD41" s="11" t="str">
        <f>[37]Outubro!$G$33</f>
        <v>*</v>
      </c>
      <c r="AE41" s="11" t="str">
        <f>[37]Outubro!$G$34</f>
        <v>*</v>
      </c>
      <c r="AF41" s="11" t="str">
        <f>[37]Outubro!$G$35</f>
        <v>*</v>
      </c>
      <c r="AG41" s="14">
        <f t="shared" si="1"/>
        <v>0</v>
      </c>
      <c r="AH41" s="92" t="e">
        <f t="shared" si="2"/>
        <v>#DIV/0!</v>
      </c>
      <c r="AJ41" t="s">
        <v>34</v>
      </c>
      <c r="AL41" t="s">
        <v>34</v>
      </c>
      <c r="AM41" t="s">
        <v>34</v>
      </c>
    </row>
    <row r="42" spans="1:39" x14ac:dyDescent="0.2">
      <c r="A42" s="57" t="s">
        <v>18</v>
      </c>
      <c r="B42" s="11">
        <f>[38]Outubro!$G$5</f>
        <v>43</v>
      </c>
      <c r="C42" s="11">
        <f>[38]Outubro!$G$6</f>
        <v>29</v>
      </c>
      <c r="D42" s="11">
        <f>[38]Outubro!$G$7</f>
        <v>37</v>
      </c>
      <c r="E42" s="11">
        <f>[38]Outubro!$G$8</f>
        <v>31</v>
      </c>
      <c r="F42" s="11">
        <f>[38]Outubro!$G$9</f>
        <v>33</v>
      </c>
      <c r="G42" s="11">
        <f>[38]Outubro!$G$10</f>
        <v>41</v>
      </c>
      <c r="H42" s="11">
        <f>[38]Outubro!$G$11</f>
        <v>34</v>
      </c>
      <c r="I42" s="11">
        <f>[38]Outubro!$G$12</f>
        <v>26</v>
      </c>
      <c r="J42" s="11">
        <f>[38]Outubro!$G$13</f>
        <v>61</v>
      </c>
      <c r="K42" s="11">
        <f>[38]Outubro!$G$14</f>
        <v>59</v>
      </c>
      <c r="L42" s="11">
        <f>[38]Outubro!$G$15</f>
        <v>63</v>
      </c>
      <c r="M42" s="11">
        <f>[38]Outubro!$G$16</f>
        <v>68</v>
      </c>
      <c r="N42" s="11">
        <f>[38]Outubro!$G$17</f>
        <v>44</v>
      </c>
      <c r="O42" s="11">
        <f>[38]Outubro!$G$18</f>
        <v>37</v>
      </c>
      <c r="P42" s="11">
        <f>[38]Outubro!$G$19</f>
        <v>42</v>
      </c>
      <c r="Q42" s="11">
        <f>[38]Outubro!$G$20</f>
        <v>21</v>
      </c>
      <c r="R42" s="11">
        <f>[38]Outubro!$G$21</f>
        <v>27</v>
      </c>
      <c r="S42" s="11">
        <f>[38]Outubro!$G$22</f>
        <v>54</v>
      </c>
      <c r="T42" s="11">
        <f>[38]Outubro!$G$23</f>
        <v>37</v>
      </c>
      <c r="U42" s="11">
        <f>[38]Outubro!$G$24</f>
        <v>34</v>
      </c>
      <c r="V42" s="11">
        <f>[38]Outubro!$G$25</f>
        <v>73</v>
      </c>
      <c r="W42" s="11">
        <f>[38]Outubro!$G$26</f>
        <v>49</v>
      </c>
      <c r="X42" s="11">
        <f>[38]Outubro!$G$27</f>
        <v>37</v>
      </c>
      <c r="Y42" s="11">
        <f>[38]Outubro!$G$28</f>
        <v>28</v>
      </c>
      <c r="Z42" s="11">
        <f>[38]Outubro!$G$29</f>
        <v>26</v>
      </c>
      <c r="AA42" s="11">
        <f>[38]Outubro!$G$30</f>
        <v>24</v>
      </c>
      <c r="AB42" s="11">
        <f>[38]Outubro!$G$31</f>
        <v>59</v>
      </c>
      <c r="AC42" s="11">
        <f>[38]Outubro!$G$32</f>
        <v>41</v>
      </c>
      <c r="AD42" s="11">
        <f>[38]Outubro!$G$33</f>
        <v>44</v>
      </c>
      <c r="AE42" s="11">
        <f>[38]Outubro!$G$34</f>
        <v>44</v>
      </c>
      <c r="AF42" s="11">
        <f>[38]Outubro!$G$35</f>
        <v>53</v>
      </c>
      <c r="AG42" s="14">
        <f t="shared" si="1"/>
        <v>21</v>
      </c>
      <c r="AH42" s="92">
        <f t="shared" si="2"/>
        <v>41.903225806451616</v>
      </c>
    </row>
    <row r="43" spans="1:39" x14ac:dyDescent="0.2">
      <c r="A43" s="57" t="s">
        <v>19</v>
      </c>
      <c r="B43" s="11" t="str">
        <f>[39]Outubro!$G$5</f>
        <v>*</v>
      </c>
      <c r="C43" s="11" t="str">
        <f>[39]Outubro!$G$6</f>
        <v>*</v>
      </c>
      <c r="D43" s="11" t="str">
        <f>[39]Outubro!$G$7</f>
        <v>*</v>
      </c>
      <c r="E43" s="11" t="str">
        <f>[39]Outubro!$G$8</f>
        <v>*</v>
      </c>
      <c r="F43" s="11" t="str">
        <f>[39]Outubro!$G$9</f>
        <v>*</v>
      </c>
      <c r="G43" s="11" t="str">
        <f>[39]Outubro!$G$10</f>
        <v>*</v>
      </c>
      <c r="H43" s="11" t="str">
        <f>[39]Outubro!$G$11</f>
        <v>*</v>
      </c>
      <c r="I43" s="11" t="str">
        <f>[39]Outubro!$G$12</f>
        <v>*</v>
      </c>
      <c r="J43" s="11" t="str">
        <f>[39]Outubro!$G$13</f>
        <v>*</v>
      </c>
      <c r="K43" s="11" t="str">
        <f>[39]Outubro!$G$14</f>
        <v>*</v>
      </c>
      <c r="L43" s="11" t="str">
        <f>[39]Outubro!$G$15</f>
        <v>*</v>
      </c>
      <c r="M43" s="11" t="str">
        <f>[39]Outubro!$G$16</f>
        <v>*</v>
      </c>
      <c r="N43" s="11" t="str">
        <f>[39]Outubro!$G$17</f>
        <v>*</v>
      </c>
      <c r="O43" s="11" t="str">
        <f>[39]Outubro!$G$18</f>
        <v>*</v>
      </c>
      <c r="P43" s="11" t="str">
        <f>[39]Outubro!$G$19</f>
        <v>*</v>
      </c>
      <c r="Q43" s="11" t="str">
        <f>[39]Outubro!$G$20</f>
        <v>*</v>
      </c>
      <c r="R43" s="11" t="str">
        <f>[39]Outubro!$G$21</f>
        <v>*</v>
      </c>
      <c r="S43" s="11" t="str">
        <f>[39]Outubro!$G$22</f>
        <v>*</v>
      </c>
      <c r="T43" s="11" t="str">
        <f>[39]Outubro!$G$23</f>
        <v>*</v>
      </c>
      <c r="U43" s="11" t="str">
        <f>[39]Outubro!$G$24</f>
        <v>*</v>
      </c>
      <c r="V43" s="11" t="str">
        <f>[39]Outubro!$G$25</f>
        <v>*</v>
      </c>
      <c r="W43" s="11" t="str">
        <f>[39]Outubro!$G$26</f>
        <v>*</v>
      </c>
      <c r="X43" s="11">
        <f>[39]Outubro!$G$27</f>
        <v>27</v>
      </c>
      <c r="Y43" s="11">
        <f>[39]Outubro!$G$28</f>
        <v>22</v>
      </c>
      <c r="Z43" s="11">
        <f>[39]Outubro!$G$29</f>
        <v>25</v>
      </c>
      <c r="AA43" s="11">
        <f>[39]Outubro!$G$30</f>
        <v>28</v>
      </c>
      <c r="AB43" s="11">
        <f>[39]Outubro!$G$31</f>
        <v>40</v>
      </c>
      <c r="AC43" s="11">
        <f>[39]Outubro!$G$32</f>
        <v>37</v>
      </c>
      <c r="AD43" s="11">
        <f>[39]Outubro!$G$33</f>
        <v>53</v>
      </c>
      <c r="AE43" s="11">
        <f>[39]Outubro!$G$34</f>
        <v>55</v>
      </c>
      <c r="AF43" s="11">
        <f>[39]Outubro!$G$35</f>
        <v>74</v>
      </c>
      <c r="AG43" s="14">
        <f t="shared" si="1"/>
        <v>22</v>
      </c>
      <c r="AH43" s="92">
        <f t="shared" si="2"/>
        <v>40.111111111111114</v>
      </c>
      <c r="AI43" s="12" t="s">
        <v>34</v>
      </c>
      <c r="AJ43" t="s">
        <v>34</v>
      </c>
      <c r="AK43" t="s">
        <v>34</v>
      </c>
      <c r="AL43" t="s">
        <v>34</v>
      </c>
    </row>
    <row r="44" spans="1:39" x14ac:dyDescent="0.2">
      <c r="A44" s="57" t="s">
        <v>23</v>
      </c>
      <c r="B44" s="11">
        <f>[40]Outubro!$G$5</f>
        <v>47</v>
      </c>
      <c r="C44" s="11">
        <f>[40]Outubro!$G$6</f>
        <v>39</v>
      </c>
      <c r="D44" s="11">
        <f>[40]Outubro!$G$7</f>
        <v>32</v>
      </c>
      <c r="E44" s="11">
        <f>[40]Outubro!$G$8</f>
        <v>32</v>
      </c>
      <c r="F44" s="11">
        <f>[40]Outubro!$G$9</f>
        <v>48</v>
      </c>
      <c r="G44" s="11">
        <f>[40]Outubro!$G$10</f>
        <v>48</v>
      </c>
      <c r="H44" s="11">
        <f>[40]Outubro!$G$11</f>
        <v>47</v>
      </c>
      <c r="I44" s="11">
        <f>[40]Outubro!$G$12</f>
        <v>32</v>
      </c>
      <c r="J44" s="11">
        <f>[40]Outubro!$G$13</f>
        <v>49</v>
      </c>
      <c r="K44" s="11">
        <f>[40]Outubro!$G$14</f>
        <v>62</v>
      </c>
      <c r="L44" s="11">
        <f>[40]Outubro!$G$15</f>
        <v>69</v>
      </c>
      <c r="M44" s="11">
        <f>[40]Outubro!$G$16</f>
        <v>67</v>
      </c>
      <c r="N44" s="11">
        <f>[40]Outubro!$G$17</f>
        <v>54</v>
      </c>
      <c r="O44" s="11">
        <f>[40]Outubro!$G$18</f>
        <v>52</v>
      </c>
      <c r="P44" s="11">
        <f>[40]Outubro!$G$19</f>
        <v>65</v>
      </c>
      <c r="Q44" s="11">
        <f>[40]Outubro!$G$20</f>
        <v>34</v>
      </c>
      <c r="R44" s="11">
        <f>[40]Outubro!$G$21</f>
        <v>35</v>
      </c>
      <c r="S44" s="11">
        <f>[40]Outubro!$G$22</f>
        <v>68</v>
      </c>
      <c r="T44" s="11">
        <f>[40]Outubro!$G$23</f>
        <v>49</v>
      </c>
      <c r="U44" s="11">
        <f>[40]Outubro!$G$24</f>
        <v>46</v>
      </c>
      <c r="V44" s="11">
        <f>[40]Outubro!$G$25</f>
        <v>48</v>
      </c>
      <c r="W44" s="11">
        <f>[40]Outubro!$G$26</f>
        <v>33</v>
      </c>
      <c r="X44" s="11">
        <f>[40]Outubro!$G$27</f>
        <v>25</v>
      </c>
      <c r="Y44" s="11">
        <f>[40]Outubro!$G$28</f>
        <v>27</v>
      </c>
      <c r="Z44" s="11">
        <f>[40]Outubro!$G$29</f>
        <v>26</v>
      </c>
      <c r="AA44" s="11">
        <f>[40]Outubro!$G$30</f>
        <v>27</v>
      </c>
      <c r="AB44" s="11">
        <f>[40]Outubro!$G$31</f>
        <v>55</v>
      </c>
      <c r="AC44" s="11">
        <f>[40]Outubro!$G$32</f>
        <v>41</v>
      </c>
      <c r="AD44" s="11">
        <f>[40]Outubro!$G$33</f>
        <v>51</v>
      </c>
      <c r="AE44" s="11">
        <f>[40]Outubro!$G$34</f>
        <v>52</v>
      </c>
      <c r="AF44" s="11">
        <f>[40]Outubro!$G$35</f>
        <v>63</v>
      </c>
      <c r="AG44" s="14">
        <f t="shared" si="1"/>
        <v>25</v>
      </c>
      <c r="AH44" s="92">
        <f t="shared" si="2"/>
        <v>45.903225806451616</v>
      </c>
      <c r="AL44" t="s">
        <v>34</v>
      </c>
    </row>
    <row r="45" spans="1:39" x14ac:dyDescent="0.2">
      <c r="A45" s="57" t="s">
        <v>33</v>
      </c>
      <c r="B45" s="11">
        <f>[41]Outubro!$G$5</f>
        <v>40</v>
      </c>
      <c r="C45" s="11">
        <f>[41]Outubro!$G$6</f>
        <v>30</v>
      </c>
      <c r="D45" s="11">
        <f>[41]Outubro!$G$7</f>
        <v>31</v>
      </c>
      <c r="E45" s="11">
        <f>[41]Outubro!$G$8</f>
        <v>34</v>
      </c>
      <c r="F45" s="11">
        <f>[41]Outubro!$G$9</f>
        <v>30</v>
      </c>
      <c r="G45" s="11">
        <f>[41]Outubro!$G$10</f>
        <v>30</v>
      </c>
      <c r="H45" s="11">
        <f>[41]Outubro!$G$11</f>
        <v>45</v>
      </c>
      <c r="I45" s="11">
        <f>[41]Outubro!$G$12</f>
        <v>47</v>
      </c>
      <c r="J45" s="11">
        <f>[41]Outubro!$G$13</f>
        <v>66</v>
      </c>
      <c r="K45" s="11">
        <f>[41]Outubro!$G$14</f>
        <v>66</v>
      </c>
      <c r="L45" s="11">
        <f>[41]Outubro!$G$15</f>
        <v>65</v>
      </c>
      <c r="M45" s="11">
        <f>[41]Outubro!$G$16</f>
        <v>75</v>
      </c>
      <c r="N45" s="11">
        <f>[41]Outubro!$G$17</f>
        <v>50</v>
      </c>
      <c r="O45" s="11">
        <f>[41]Outubro!$G$18</f>
        <v>38</v>
      </c>
      <c r="P45" s="11">
        <f>[41]Outubro!$G$19</f>
        <v>21</v>
      </c>
      <c r="Q45" s="11">
        <f>[41]Outubro!$G$20</f>
        <v>17</v>
      </c>
      <c r="R45" s="11">
        <f>[41]Outubro!$G$21</f>
        <v>19</v>
      </c>
      <c r="S45" s="11">
        <f>[41]Outubro!$G$22</f>
        <v>38</v>
      </c>
      <c r="T45" s="11">
        <f>[41]Outubro!$G$23</f>
        <v>39</v>
      </c>
      <c r="U45" s="11">
        <f>[41]Outubro!$G$24</f>
        <v>34</v>
      </c>
      <c r="V45" s="11">
        <f>[41]Outubro!$G$25</f>
        <v>68</v>
      </c>
      <c r="W45" s="11">
        <f>[41]Outubro!$G$26</f>
        <v>58</v>
      </c>
      <c r="X45" s="11">
        <f>[41]Outubro!$G$27</f>
        <v>45</v>
      </c>
      <c r="Y45" s="11">
        <f>[41]Outubro!$G$28</f>
        <v>38</v>
      </c>
      <c r="Z45" s="11">
        <f>[41]Outubro!$G$29</f>
        <v>34</v>
      </c>
      <c r="AA45" s="11">
        <f>[41]Outubro!$G$30</f>
        <v>30</v>
      </c>
      <c r="AB45" s="11">
        <f>[41]Outubro!$G$31</f>
        <v>40</v>
      </c>
      <c r="AC45" s="11">
        <f>[41]Outubro!$G$32</f>
        <v>33</v>
      </c>
      <c r="AD45" s="11">
        <f>[41]Outubro!$G$33</f>
        <v>45</v>
      </c>
      <c r="AE45" s="11">
        <f>[41]Outubro!$G$34</f>
        <v>39</v>
      </c>
      <c r="AF45" s="11">
        <f>[41]Outubro!$G$35</f>
        <v>55</v>
      </c>
      <c r="AG45" s="14">
        <f t="shared" si="1"/>
        <v>17</v>
      </c>
      <c r="AH45" s="92">
        <f t="shared" si="2"/>
        <v>41.935483870967744</v>
      </c>
      <c r="AI45" s="12" t="s">
        <v>34</v>
      </c>
      <c r="AJ45" t="s">
        <v>34</v>
      </c>
      <c r="AK45" t="s">
        <v>34</v>
      </c>
    </row>
    <row r="46" spans="1:39" x14ac:dyDescent="0.2">
      <c r="A46" s="57" t="s">
        <v>20</v>
      </c>
      <c r="B46" s="11">
        <f>[42]Outubro!$G$5</f>
        <v>35</v>
      </c>
      <c r="C46" s="11">
        <f>[42]Outubro!$G$6</f>
        <v>25</v>
      </c>
      <c r="D46" s="11">
        <f>[42]Outubro!$G$7</f>
        <v>30</v>
      </c>
      <c r="E46" s="11">
        <f>[42]Outubro!$G$8</f>
        <v>22</v>
      </c>
      <c r="F46" s="11">
        <f>[42]Outubro!$G$9</f>
        <v>24</v>
      </c>
      <c r="G46" s="11">
        <f>[42]Outubro!$G$10</f>
        <v>27</v>
      </c>
      <c r="H46" s="11">
        <f>[42]Outubro!$G$11</f>
        <v>41</v>
      </c>
      <c r="I46" s="11">
        <f>[42]Outubro!$G$12</f>
        <v>34</v>
      </c>
      <c r="J46" s="11">
        <f>[42]Outubro!$G$13</f>
        <v>62</v>
      </c>
      <c r="K46" s="11">
        <f>[42]Outubro!$G$14</f>
        <v>55</v>
      </c>
      <c r="L46" s="11">
        <f>[42]Outubro!$G$15</f>
        <v>34</v>
      </c>
      <c r="M46" s="11">
        <f>[42]Outubro!$G$16</f>
        <v>57</v>
      </c>
      <c r="N46" s="11">
        <f>[42]Outubro!$G$17</f>
        <v>52</v>
      </c>
      <c r="O46" s="11">
        <f>[42]Outubro!$G$18</f>
        <v>29</v>
      </c>
      <c r="P46" s="11">
        <f>[42]Outubro!$G$19</f>
        <v>27</v>
      </c>
      <c r="Q46" s="11">
        <f>[42]Outubro!$G$20</f>
        <v>30</v>
      </c>
      <c r="R46" s="11">
        <f>[42]Outubro!$G$21</f>
        <v>27</v>
      </c>
      <c r="S46" s="11">
        <f>[42]Outubro!$G$22</f>
        <v>40</v>
      </c>
      <c r="T46" s="11">
        <f>[42]Outubro!$G$23</f>
        <v>36</v>
      </c>
      <c r="U46" s="11">
        <f>[42]Outubro!$G$24</f>
        <v>55</v>
      </c>
      <c r="V46" s="11">
        <f>[42]Outubro!$G$25</f>
        <v>57</v>
      </c>
      <c r="W46" s="11">
        <f>[42]Outubro!$G$26</f>
        <v>29</v>
      </c>
      <c r="X46" s="11">
        <f>[42]Outubro!$G$27</f>
        <v>30</v>
      </c>
      <c r="Y46" s="11">
        <f>[42]Outubro!$G$28</f>
        <v>22</v>
      </c>
      <c r="Z46" s="11">
        <f>[42]Outubro!$G$29</f>
        <v>20</v>
      </c>
      <c r="AA46" s="11">
        <f>[42]Outubro!$G$30</f>
        <v>20</v>
      </c>
      <c r="AB46" s="11">
        <f>[42]Outubro!$G$31</f>
        <v>46</v>
      </c>
      <c r="AC46" s="11">
        <f>[42]Outubro!$G$32</f>
        <v>34</v>
      </c>
      <c r="AD46" s="11">
        <f>[42]Outubro!$G$33</f>
        <v>37</v>
      </c>
      <c r="AE46" s="11">
        <f>[42]Outubro!$G$34</f>
        <v>35</v>
      </c>
      <c r="AF46" s="11">
        <f>[42]Outubro!$G$35</f>
        <v>41</v>
      </c>
      <c r="AG46" s="14">
        <f t="shared" si="1"/>
        <v>20</v>
      </c>
      <c r="AH46" s="92">
        <f t="shared" si="2"/>
        <v>35.903225806451616</v>
      </c>
      <c r="AJ46" t="s">
        <v>34</v>
      </c>
    </row>
    <row r="47" spans="1:39" s="5" customFormat="1" ht="17.100000000000001" customHeight="1" x14ac:dyDescent="0.2">
      <c r="A47" s="58" t="s">
        <v>210</v>
      </c>
      <c r="B47" s="13">
        <f t="shared" ref="B47:AE47" si="3">MIN(B5:B46)</f>
        <v>31</v>
      </c>
      <c r="C47" s="13">
        <f t="shared" si="3"/>
        <v>23</v>
      </c>
      <c r="D47" s="13">
        <f t="shared" si="3"/>
        <v>21</v>
      </c>
      <c r="E47" s="13">
        <f t="shared" si="3"/>
        <v>19</v>
      </c>
      <c r="F47" s="13">
        <f t="shared" si="3"/>
        <v>24</v>
      </c>
      <c r="G47" s="13">
        <f t="shared" si="3"/>
        <v>27</v>
      </c>
      <c r="H47" s="13">
        <f t="shared" si="3"/>
        <v>31</v>
      </c>
      <c r="I47" s="13">
        <f t="shared" si="3"/>
        <v>26</v>
      </c>
      <c r="J47" s="13">
        <f t="shared" si="3"/>
        <v>44</v>
      </c>
      <c r="K47" s="13">
        <f t="shared" si="3"/>
        <v>46</v>
      </c>
      <c r="L47" s="13">
        <f t="shared" si="3"/>
        <v>34</v>
      </c>
      <c r="M47" s="13">
        <f t="shared" si="3"/>
        <v>54</v>
      </c>
      <c r="N47" s="13">
        <f t="shared" si="3"/>
        <v>31</v>
      </c>
      <c r="O47" s="13">
        <f t="shared" si="3"/>
        <v>21</v>
      </c>
      <c r="P47" s="13">
        <f t="shared" si="3"/>
        <v>16</v>
      </c>
      <c r="Q47" s="13">
        <f t="shared" si="3"/>
        <v>17</v>
      </c>
      <c r="R47" s="13">
        <f t="shared" si="3"/>
        <v>19</v>
      </c>
      <c r="S47" s="13">
        <f t="shared" si="3"/>
        <v>34</v>
      </c>
      <c r="T47" s="13">
        <f t="shared" si="3"/>
        <v>27</v>
      </c>
      <c r="U47" s="13">
        <f t="shared" si="3"/>
        <v>28</v>
      </c>
      <c r="V47" s="13">
        <f t="shared" si="3"/>
        <v>33</v>
      </c>
      <c r="W47" s="13">
        <f t="shared" si="3"/>
        <v>23</v>
      </c>
      <c r="X47" s="13">
        <f t="shared" si="3"/>
        <v>21</v>
      </c>
      <c r="Y47" s="13">
        <f t="shared" si="3"/>
        <v>19</v>
      </c>
      <c r="Z47" s="13">
        <f t="shared" si="3"/>
        <v>14</v>
      </c>
      <c r="AA47" s="13">
        <f t="shared" si="3"/>
        <v>17</v>
      </c>
      <c r="AB47" s="13">
        <f t="shared" si="3"/>
        <v>33</v>
      </c>
      <c r="AC47" s="13">
        <f t="shared" si="3"/>
        <v>12</v>
      </c>
      <c r="AD47" s="13">
        <f t="shared" si="3"/>
        <v>32</v>
      </c>
      <c r="AE47" s="13">
        <f t="shared" si="3"/>
        <v>31</v>
      </c>
      <c r="AF47" s="13">
        <f>MIN(AF5:AF46)</f>
        <v>40</v>
      </c>
      <c r="AG47" s="14" t="s">
        <v>208</v>
      </c>
      <c r="AH47" s="92" t="s">
        <v>208</v>
      </c>
      <c r="AL47" s="5" t="s">
        <v>34</v>
      </c>
    </row>
    <row r="48" spans="1:39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60" t="s">
        <v>34</v>
      </c>
      <c r="AF48" s="60"/>
      <c r="AG48" s="51"/>
      <c r="AH48" s="53"/>
    </row>
    <row r="49" spans="1:39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88"/>
      <c r="AF49" s="104"/>
      <c r="AG49" s="51"/>
      <c r="AH49" s="50"/>
      <c r="AJ49" s="12" t="s">
        <v>34</v>
      </c>
      <c r="AL49" t="s">
        <v>34</v>
      </c>
    </row>
    <row r="50" spans="1:39" x14ac:dyDescent="0.2">
      <c r="A50" s="49"/>
      <c r="B50" s="88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51"/>
      <c r="AH50" s="50"/>
    </row>
    <row r="51" spans="1:39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51"/>
      <c r="AH51" s="93"/>
    </row>
    <row r="52" spans="1:39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54"/>
      <c r="AF52" s="54"/>
      <c r="AG52" s="51"/>
      <c r="AH52" s="53"/>
      <c r="AL52" t="s">
        <v>34</v>
      </c>
    </row>
    <row r="53" spans="1:39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55"/>
      <c r="AF53" s="55"/>
      <c r="AG53" s="51"/>
      <c r="AH53" s="53"/>
    </row>
    <row r="54" spans="1:39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94"/>
    </row>
    <row r="55" spans="1:39" x14ac:dyDescent="0.2">
      <c r="AG55" s="7"/>
    </row>
    <row r="60" spans="1:39" x14ac:dyDescent="0.2">
      <c r="P60" s="2" t="s">
        <v>34</v>
      </c>
      <c r="AE60" s="2" t="s">
        <v>34</v>
      </c>
      <c r="AI60" t="s">
        <v>34</v>
      </c>
    </row>
    <row r="61" spans="1:39" x14ac:dyDescent="0.2">
      <c r="T61" s="2" t="s">
        <v>34</v>
      </c>
      <c r="Z61" s="2" t="s">
        <v>34</v>
      </c>
    </row>
    <row r="62" spans="1:39" x14ac:dyDescent="0.2">
      <c r="AM62" t="s">
        <v>34</v>
      </c>
    </row>
    <row r="63" spans="1:39" x14ac:dyDescent="0.2">
      <c r="N63" s="2" t="s">
        <v>34</v>
      </c>
    </row>
    <row r="64" spans="1:39" x14ac:dyDescent="0.2">
      <c r="G64" s="2" t="s">
        <v>34</v>
      </c>
    </row>
    <row r="66" spans="10:38" x14ac:dyDescent="0.2">
      <c r="J66" s="2" t="s">
        <v>34</v>
      </c>
    </row>
    <row r="69" spans="10:38" x14ac:dyDescent="0.2">
      <c r="AL69" t="s">
        <v>34</v>
      </c>
    </row>
  </sheetData>
  <mergeCells count="36">
    <mergeCell ref="H3:H4"/>
    <mergeCell ref="T49:X49"/>
    <mergeCell ref="T50:X50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9" sqref="A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49" t="s">
        <v>219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52"/>
    </row>
    <row r="2" spans="1:36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6" s="5" customFormat="1" ht="20.100000000000001" customHeight="1" x14ac:dyDescent="0.2">
      <c r="A3" s="139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47">
        <v>30</v>
      </c>
      <c r="AF3" s="145">
        <v>31</v>
      </c>
      <c r="AG3" s="45" t="s">
        <v>27</v>
      </c>
      <c r="AH3" s="100" t="s">
        <v>26</v>
      </c>
    </row>
    <row r="4" spans="1:36" s="5" customFormat="1" ht="20.100000000000001" customHeight="1" x14ac:dyDescent="0.2">
      <c r="A4" s="139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6"/>
      <c r="AG4" s="45" t="s">
        <v>25</v>
      </c>
      <c r="AH4" s="59" t="s">
        <v>25</v>
      </c>
    </row>
    <row r="5" spans="1:36" s="5" customFormat="1" x14ac:dyDescent="0.2">
      <c r="A5" s="57" t="s">
        <v>30</v>
      </c>
      <c r="B5" s="113">
        <f>[1]Outubro!$H$5</f>
        <v>7.2</v>
      </c>
      <c r="C5" s="113">
        <f>[1]Outubro!$H$6</f>
        <v>9</v>
      </c>
      <c r="D5" s="113">
        <f>[1]Outubro!$H$7</f>
        <v>14.04</v>
      </c>
      <c r="E5" s="113">
        <f>[1]Outubro!$H$8</f>
        <v>11.520000000000001</v>
      </c>
      <c r="F5" s="113">
        <f>[1]Outubro!$H$9</f>
        <v>30.6</v>
      </c>
      <c r="G5" s="113">
        <f>[1]Outubro!$H$10</f>
        <v>18.36</v>
      </c>
      <c r="H5" s="113">
        <f>[1]Outubro!$H$11</f>
        <v>14.04</v>
      </c>
      <c r="I5" s="113">
        <f>[1]Outubro!$H$12</f>
        <v>10.8</v>
      </c>
      <c r="J5" s="113">
        <f>[1]Outubro!$H$13</f>
        <v>11.879999999999999</v>
      </c>
      <c r="K5" s="113">
        <f>[1]Outubro!$H$14</f>
        <v>11.520000000000001</v>
      </c>
      <c r="L5" s="113">
        <f>[1]Outubro!$H$15</f>
        <v>12.24</v>
      </c>
      <c r="M5" s="113">
        <f>[1]Outubro!$H$16</f>
        <v>8.2799999999999994</v>
      </c>
      <c r="N5" s="113">
        <f>[1]Outubro!$H$17</f>
        <v>6.84</v>
      </c>
      <c r="O5" s="113">
        <f>[1]Outubro!$H$18</f>
        <v>9.3600000000000012</v>
      </c>
      <c r="P5" s="113">
        <f>[1]Outubro!$H$19</f>
        <v>11.879999999999999</v>
      </c>
      <c r="Q5" s="113">
        <f>[1]Outubro!$H$20</f>
        <v>8.64</v>
      </c>
      <c r="R5" s="113">
        <f>[1]Outubro!$H$21</f>
        <v>9</v>
      </c>
      <c r="S5" s="113">
        <f>[1]Outubro!$H$22</f>
        <v>12.96</v>
      </c>
      <c r="T5" s="113">
        <f>[1]Outubro!$H$23</f>
        <v>6.84</v>
      </c>
      <c r="U5" s="113">
        <f>[1]Outubro!$H$24</f>
        <v>14.04</v>
      </c>
      <c r="V5" s="113">
        <f>[1]Outubro!$H$25</f>
        <v>11.879999999999999</v>
      </c>
      <c r="W5" s="113">
        <f>[1]Outubro!$H$26</f>
        <v>10.08</v>
      </c>
      <c r="X5" s="113">
        <f>[1]Outubro!$H$27</f>
        <v>8.2799999999999994</v>
      </c>
      <c r="Y5" s="113">
        <f>[1]Outubro!$H$28</f>
        <v>7.9200000000000008</v>
      </c>
      <c r="Z5" s="113">
        <f>[1]Outubro!$H$29</f>
        <v>13.32</v>
      </c>
      <c r="AA5" s="113">
        <f>[1]Outubro!$H$30</f>
        <v>11.879999999999999</v>
      </c>
      <c r="AB5" s="113">
        <f>[1]Outubro!$H$31</f>
        <v>11.16</v>
      </c>
      <c r="AC5" s="113">
        <f>[1]Outubro!$H$32</f>
        <v>11.520000000000001</v>
      </c>
      <c r="AD5" s="113">
        <f>[1]Outubro!$H$33</f>
        <v>16.559999999999999</v>
      </c>
      <c r="AE5" s="113">
        <f>[1]Outubro!$H$34</f>
        <v>15.120000000000001</v>
      </c>
      <c r="AF5" s="113">
        <f>[1]Outubro!$H$35</f>
        <v>24.48</v>
      </c>
      <c r="AG5" s="14">
        <f>MAX(B5:AF5)</f>
        <v>30.6</v>
      </c>
      <c r="AH5" s="92">
        <f>AVERAGE(B5:AF5)</f>
        <v>12.298064516129033</v>
      </c>
    </row>
    <row r="6" spans="1:36" x14ac:dyDescent="0.2">
      <c r="A6" s="57" t="s">
        <v>0</v>
      </c>
      <c r="B6" s="11" t="str">
        <f>[2]Outubro!$H$5</f>
        <v>*</v>
      </c>
      <c r="C6" s="11" t="str">
        <f>[2]Outubro!$H$6</f>
        <v>*</v>
      </c>
      <c r="D6" s="11" t="str">
        <f>[2]Outubro!$H$7</f>
        <v>*</v>
      </c>
      <c r="E6" s="11" t="str">
        <f>[2]Outubro!$H$8</f>
        <v>*</v>
      </c>
      <c r="F6" s="11" t="str">
        <f>[2]Outubro!$H$9</f>
        <v>*</v>
      </c>
      <c r="G6" s="11" t="str">
        <f>[2]Outubro!$H$10</f>
        <v>*</v>
      </c>
      <c r="H6" s="11" t="str">
        <f>[2]Outubro!$H$11</f>
        <v>*</v>
      </c>
      <c r="I6" s="11" t="str">
        <f>[2]Outubro!$H$12</f>
        <v>*</v>
      </c>
      <c r="J6" s="11" t="str">
        <f>[2]Outubro!$H$13</f>
        <v>*</v>
      </c>
      <c r="K6" s="11" t="str">
        <f>[2]Outubro!$H$14</f>
        <v>*</v>
      </c>
      <c r="L6" s="11" t="str">
        <f>[2]Outubro!$H$15</f>
        <v>*</v>
      </c>
      <c r="M6" s="11" t="str">
        <f>[2]Outubro!$H$16</f>
        <v>*</v>
      </c>
      <c r="N6" s="11" t="str">
        <f>[2]Outubro!$H$17</f>
        <v>*</v>
      </c>
      <c r="O6" s="11" t="str">
        <f>[2]Outubro!$H$18</f>
        <v>*</v>
      </c>
      <c r="P6" s="11" t="str">
        <f>[2]Outubro!$H$19</f>
        <v>*</v>
      </c>
      <c r="Q6" s="11" t="str">
        <f>[2]Outubro!$H$20</f>
        <v>*</v>
      </c>
      <c r="R6" s="11" t="str">
        <f>[2]Outubro!$H$21</f>
        <v>*</v>
      </c>
      <c r="S6" s="11" t="str">
        <f>[2]Outubro!$H$22</f>
        <v>*</v>
      </c>
      <c r="T6" s="11" t="str">
        <f>[2]Outubro!$H$23</f>
        <v>*</v>
      </c>
      <c r="U6" s="11" t="str">
        <f>[2]Outubro!$H$24</f>
        <v>*</v>
      </c>
      <c r="V6" s="11" t="str">
        <f>[2]Outubro!$H$25</f>
        <v>*</v>
      </c>
      <c r="W6" s="11">
        <f>[2]Outubro!$H$26</f>
        <v>6.84</v>
      </c>
      <c r="X6" s="11">
        <f>[2]Outubro!$H$27</f>
        <v>9.3600000000000012</v>
      </c>
      <c r="Y6" s="11">
        <f>[2]Outubro!$H$28</f>
        <v>10.8</v>
      </c>
      <c r="Z6" s="11">
        <f>[2]Outubro!$H$29</f>
        <v>11.520000000000001</v>
      </c>
      <c r="AA6" s="11">
        <f>[2]Outubro!$H$30</f>
        <v>20.52</v>
      </c>
      <c r="AB6" s="11">
        <f>[2]Outubro!$H$31</f>
        <v>16.2</v>
      </c>
      <c r="AC6" s="11">
        <f>[2]Outubro!$H$32</f>
        <v>15.120000000000001</v>
      </c>
      <c r="AD6" s="11">
        <f>[2]Outubro!$H$33</f>
        <v>14.04</v>
      </c>
      <c r="AE6" s="11">
        <f>[2]Outubro!$H$34</f>
        <v>18.36</v>
      </c>
      <c r="AF6" s="11">
        <f>[2]Outubro!$H$35</f>
        <v>13.68</v>
      </c>
      <c r="AG6" s="14">
        <f t="shared" ref="AG6:AG46" si="1">MAX(B6:AF6)</f>
        <v>20.52</v>
      </c>
      <c r="AH6" s="92">
        <f t="shared" ref="AH6:AH46" si="2">AVERAGE(B6:AF6)</f>
        <v>13.644</v>
      </c>
    </row>
    <row r="7" spans="1:36" x14ac:dyDescent="0.2">
      <c r="A7" s="57" t="s">
        <v>88</v>
      </c>
      <c r="B7" s="11">
        <f>[3]Outubro!$H$5</f>
        <v>11.879999999999999</v>
      </c>
      <c r="C7" s="11">
        <f>[3]Outubro!$H$6</f>
        <v>9</v>
      </c>
      <c r="D7" s="11">
        <f>[3]Outubro!$H$7</f>
        <v>14.76</v>
      </c>
      <c r="E7" s="11">
        <f>[3]Outubro!$H$8</f>
        <v>10.44</v>
      </c>
      <c r="F7" s="11">
        <f>[3]Outubro!$H$9</f>
        <v>20.52</v>
      </c>
      <c r="G7" s="11">
        <f>[3]Outubro!$H$10</f>
        <v>21.96</v>
      </c>
      <c r="H7" s="11">
        <f>[3]Outubro!$H$11</f>
        <v>18.36</v>
      </c>
      <c r="I7" s="11">
        <f>[3]Outubro!$H$12</f>
        <v>10.8</v>
      </c>
      <c r="J7" s="11">
        <f>[3]Outubro!$H$13</f>
        <v>18</v>
      </c>
      <c r="K7" s="11">
        <f>[3]Outubro!$H$14</f>
        <v>13.68</v>
      </c>
      <c r="L7" s="11">
        <f>[3]Outubro!$H$15</f>
        <v>15.120000000000001</v>
      </c>
      <c r="M7" s="11">
        <f>[3]Outubro!$H$16</f>
        <v>12.24</v>
      </c>
      <c r="N7" s="11">
        <f>[3]Outubro!$H$17</f>
        <v>11.16</v>
      </c>
      <c r="O7" s="11">
        <f>[3]Outubro!$H$18</f>
        <v>17.28</v>
      </c>
      <c r="P7" s="11">
        <f>[3]Outubro!$H$19</f>
        <v>21.96</v>
      </c>
      <c r="Q7" s="11">
        <f>[3]Outubro!$H$20</f>
        <v>13.32</v>
      </c>
      <c r="R7" s="11">
        <f>[3]Outubro!$H$21</f>
        <v>12.24</v>
      </c>
      <c r="S7" s="11">
        <f>[3]Outubro!$H$22</f>
        <v>16.2</v>
      </c>
      <c r="T7" s="11">
        <f>[3]Outubro!$H$23</f>
        <v>11.879999999999999</v>
      </c>
      <c r="U7" s="11">
        <f>[3]Outubro!$H$24</f>
        <v>16.559999999999999</v>
      </c>
      <c r="V7" s="11">
        <f>[3]Outubro!$H$25</f>
        <v>16.2</v>
      </c>
      <c r="W7" s="11">
        <f>[3]Outubro!$H$26</f>
        <v>10.8</v>
      </c>
      <c r="X7" s="11">
        <f>[3]Outubro!$H$27</f>
        <v>7.5600000000000005</v>
      </c>
      <c r="Y7" s="11">
        <f>[3]Outubro!$H$28</f>
        <v>9.3600000000000012</v>
      </c>
      <c r="Z7" s="11">
        <f>[3]Outubro!$H$29</f>
        <v>17.28</v>
      </c>
      <c r="AA7" s="11">
        <f>[3]Outubro!$H$30</f>
        <v>21.96</v>
      </c>
      <c r="AB7" s="11">
        <f>[3]Outubro!$H$31</f>
        <v>14.04</v>
      </c>
      <c r="AC7" s="11">
        <f>[3]Outubro!$H$32</f>
        <v>12.6</v>
      </c>
      <c r="AD7" s="11">
        <f>[3]Outubro!$H$33</f>
        <v>16.920000000000002</v>
      </c>
      <c r="AE7" s="11">
        <f>[3]Outubro!$H$34</f>
        <v>22.68</v>
      </c>
      <c r="AF7" s="11">
        <f>[3]Outubro!$H$35</f>
        <v>27.720000000000002</v>
      </c>
      <c r="AG7" s="14">
        <f t="shared" si="1"/>
        <v>27.720000000000002</v>
      </c>
      <c r="AH7" s="92">
        <f t="shared" si="2"/>
        <v>15.305806451612908</v>
      </c>
    </row>
    <row r="8" spans="1:36" x14ac:dyDescent="0.2">
      <c r="A8" s="57" t="s">
        <v>1</v>
      </c>
      <c r="B8" s="11">
        <f>[4]Outubro!$H$5</f>
        <v>9</v>
      </c>
      <c r="C8" s="11">
        <f>[4]Outubro!$H$6</f>
        <v>9.7200000000000006</v>
      </c>
      <c r="D8" s="11">
        <f>[4]Outubro!$H$7</f>
        <v>7.2</v>
      </c>
      <c r="E8" s="11">
        <f>[4]Outubro!$H$8</f>
        <v>10.44</v>
      </c>
      <c r="F8" s="11">
        <f>[4]Outubro!$H$9</f>
        <v>10.44</v>
      </c>
      <c r="G8" s="11">
        <f>[4]Outubro!$H$10</f>
        <v>17.64</v>
      </c>
      <c r="H8" s="11">
        <f>[4]Outubro!$H$11</f>
        <v>9.3600000000000012</v>
      </c>
      <c r="I8" s="11">
        <f>[4]Outubro!$H$12</f>
        <v>11.16</v>
      </c>
      <c r="J8" s="11">
        <f>[4]Outubro!$H$13</f>
        <v>16.559999999999999</v>
      </c>
      <c r="K8" s="11">
        <f>[4]Outubro!$H$14</f>
        <v>7.2</v>
      </c>
      <c r="L8" s="11">
        <f>[4]Outubro!$H$15</f>
        <v>7.2</v>
      </c>
      <c r="M8" s="11">
        <f>[4]Outubro!$H$16</f>
        <v>13.68</v>
      </c>
      <c r="N8" s="11">
        <f>[4]Outubro!$H$17</f>
        <v>11.879999999999999</v>
      </c>
      <c r="O8" s="11">
        <f>[4]Outubro!$H$18</f>
        <v>15.840000000000002</v>
      </c>
      <c r="P8" s="11">
        <f>[4]Outubro!$H$19</f>
        <v>12.96</v>
      </c>
      <c r="Q8" s="11">
        <f>[4]Outubro!$H$20</f>
        <v>10.44</v>
      </c>
      <c r="R8" s="11">
        <f>[4]Outubro!$H$21</f>
        <v>15.120000000000001</v>
      </c>
      <c r="S8" s="11">
        <f>[4]Outubro!$H$22</f>
        <v>15.120000000000001</v>
      </c>
      <c r="T8" s="11">
        <f>[4]Outubro!$H$23</f>
        <v>7.5600000000000005</v>
      </c>
      <c r="U8" s="11">
        <f>[4]Outubro!$H$24</f>
        <v>13.32</v>
      </c>
      <c r="V8" s="11">
        <f>[4]Outubro!$H$25</f>
        <v>7.5600000000000005</v>
      </c>
      <c r="W8" s="11">
        <f>[4]Outubro!$H$26</f>
        <v>8.64</v>
      </c>
      <c r="X8" s="11">
        <f>[4]Outubro!$H$27</f>
        <v>11.16</v>
      </c>
      <c r="Y8" s="11">
        <f>[4]Outubro!$H$28</f>
        <v>8.64</v>
      </c>
      <c r="Z8" s="11">
        <f>[4]Outubro!$H$29</f>
        <v>7.9200000000000008</v>
      </c>
      <c r="AA8" s="11">
        <f>[4]Outubro!$H$30</f>
        <v>25.2</v>
      </c>
      <c r="AB8" s="11">
        <f>[4]Outubro!$H$31</f>
        <v>15.120000000000001</v>
      </c>
      <c r="AC8" s="11">
        <f>[4]Outubro!$H$32</f>
        <v>11.879999999999999</v>
      </c>
      <c r="AD8" s="11">
        <f>[4]Outubro!$H$33</f>
        <v>17.28</v>
      </c>
      <c r="AE8" s="11">
        <f>[4]Outubro!$H$34</f>
        <v>18.36</v>
      </c>
      <c r="AF8" s="11">
        <f>[4]Outubro!$H$35</f>
        <v>16.920000000000002</v>
      </c>
      <c r="AG8" s="14">
        <f t="shared" si="1"/>
        <v>25.2</v>
      </c>
      <c r="AH8" s="92">
        <f t="shared" si="2"/>
        <v>12.27483870967742</v>
      </c>
    </row>
    <row r="9" spans="1:36" x14ac:dyDescent="0.2">
      <c r="A9" s="57" t="s">
        <v>149</v>
      </c>
      <c r="B9" s="11">
        <f>[5]Outubro!$H$5</f>
        <v>12.6</v>
      </c>
      <c r="C9" s="11">
        <f>[5]Outubro!$H$6</f>
        <v>14.76</v>
      </c>
      <c r="D9" s="11">
        <f>[5]Outubro!$H$7</f>
        <v>11.520000000000001</v>
      </c>
      <c r="E9" s="11">
        <f>[5]Outubro!$H$8</f>
        <v>11.879999999999999</v>
      </c>
      <c r="F9" s="11">
        <f>[5]Outubro!$H$9</f>
        <v>23.759999999999998</v>
      </c>
      <c r="G9" s="11">
        <f>[5]Outubro!$H$10</f>
        <v>26.64</v>
      </c>
      <c r="H9" s="11">
        <f>[5]Outubro!$H$11</f>
        <v>16.920000000000002</v>
      </c>
      <c r="I9" s="11">
        <f>[5]Outubro!$H$12</f>
        <v>14.4</v>
      </c>
      <c r="J9" s="11">
        <f>[5]Outubro!$H$13</f>
        <v>15.48</v>
      </c>
      <c r="K9" s="11">
        <f>[5]Outubro!$H$14</f>
        <v>14.76</v>
      </c>
      <c r="L9" s="11">
        <f>[5]Outubro!$H$15</f>
        <v>12.24</v>
      </c>
      <c r="M9" s="11">
        <f>[5]Outubro!$H$16</f>
        <v>13.32</v>
      </c>
      <c r="N9" s="11">
        <f>[5]Outubro!$H$17</f>
        <v>15.120000000000001</v>
      </c>
      <c r="O9" s="11">
        <f>[5]Outubro!$H$18</f>
        <v>18.36</v>
      </c>
      <c r="P9" s="11">
        <f>[5]Outubro!$H$19</f>
        <v>24.12</v>
      </c>
      <c r="Q9" s="11">
        <f>[5]Outubro!$H$20</f>
        <v>18</v>
      </c>
      <c r="R9" s="11">
        <f>[5]Outubro!$H$21</f>
        <v>19.079999999999998</v>
      </c>
      <c r="S9" s="11">
        <f>[5]Outubro!$H$22</f>
        <v>22.32</v>
      </c>
      <c r="T9" s="11">
        <f>[5]Outubro!$H$23</f>
        <v>12.6</v>
      </c>
      <c r="U9" s="11">
        <f>[5]Outubro!$H$24</f>
        <v>45.36</v>
      </c>
      <c r="V9" s="11" t="str">
        <f>[5]Outubro!$H$25</f>
        <v>*</v>
      </c>
      <c r="W9" s="11" t="str">
        <f>[5]Outubro!$H$26</f>
        <v>*</v>
      </c>
      <c r="X9" s="11" t="str">
        <f>[5]Outubro!$H$27</f>
        <v>*</v>
      </c>
      <c r="Y9" s="11" t="str">
        <f>[5]Outubro!$H$28</f>
        <v>*</v>
      </c>
      <c r="Z9" s="11" t="str">
        <f>[5]Outubro!$H$29</f>
        <v>*</v>
      </c>
      <c r="AA9" s="11" t="str">
        <f>[5]Outubro!$H$30</f>
        <v>*</v>
      </c>
      <c r="AB9" s="11" t="str">
        <f>[5]Outubro!$H$31</f>
        <v>*</v>
      </c>
      <c r="AC9" s="11" t="str">
        <f>[5]Outubro!$H$32</f>
        <v>*</v>
      </c>
      <c r="AD9" s="11" t="str">
        <f>[5]Outubro!$H$33</f>
        <v>*</v>
      </c>
      <c r="AE9" s="11" t="str">
        <f>[5]Outubro!$H$34</f>
        <v>*</v>
      </c>
      <c r="AF9" s="11" t="str">
        <f>[5]Outubro!$H$35</f>
        <v>*</v>
      </c>
      <c r="AG9" s="14">
        <f t="shared" si="1"/>
        <v>45.36</v>
      </c>
      <c r="AH9" s="92">
        <f t="shared" si="2"/>
        <v>18.161999999999999</v>
      </c>
    </row>
    <row r="10" spans="1:36" x14ac:dyDescent="0.2">
      <c r="A10" s="57" t="s">
        <v>95</v>
      </c>
      <c r="B10" s="11">
        <f>[6]Outubro!$H$5</f>
        <v>21.6</v>
      </c>
      <c r="C10" s="11">
        <f>[6]Outubro!$H$6</f>
        <v>15.120000000000001</v>
      </c>
      <c r="D10" s="11">
        <f>[6]Outubro!$H$7</f>
        <v>17.28</v>
      </c>
      <c r="E10" s="11">
        <f>[6]Outubro!$H$8</f>
        <v>13.32</v>
      </c>
      <c r="F10" s="11">
        <f>[6]Outubro!$H$9</f>
        <v>44.64</v>
      </c>
      <c r="G10" s="11">
        <f>[6]Outubro!$H$10</f>
        <v>36</v>
      </c>
      <c r="H10" s="11">
        <f>[6]Outubro!$H$11</f>
        <v>16.2</v>
      </c>
      <c r="I10" s="11">
        <f>[6]Outubro!$H$12</f>
        <v>17.28</v>
      </c>
      <c r="J10" s="11">
        <f>[6]Outubro!$H$13</f>
        <v>25.56</v>
      </c>
      <c r="K10" s="11">
        <f>[6]Outubro!$H$14</f>
        <v>18.720000000000002</v>
      </c>
      <c r="L10" s="11">
        <f>[6]Outubro!$H$15</f>
        <v>27</v>
      </c>
      <c r="M10" s="11">
        <f>[6]Outubro!$H$16</f>
        <v>20.88</v>
      </c>
      <c r="N10" s="11">
        <f>[6]Outubro!$H$17</f>
        <v>22.32</v>
      </c>
      <c r="O10" s="11">
        <f>[6]Outubro!$H$18</f>
        <v>24.48</v>
      </c>
      <c r="P10" s="11">
        <f>[6]Outubro!$H$19</f>
        <v>30.240000000000002</v>
      </c>
      <c r="Q10" s="11">
        <f>[6]Outubro!$H$20</f>
        <v>24.48</v>
      </c>
      <c r="R10" s="11">
        <f>[6]Outubro!$H$21</f>
        <v>21.6</v>
      </c>
      <c r="S10" s="11">
        <f>[6]Outubro!$H$22</f>
        <v>31.319999999999997</v>
      </c>
      <c r="T10" s="11">
        <f>[6]Outubro!$H$23</f>
        <v>22.32</v>
      </c>
      <c r="U10" s="11">
        <f>[6]Outubro!$H$24</f>
        <v>25.92</v>
      </c>
      <c r="V10" s="11">
        <f>[6]Outubro!$H$25</f>
        <v>24.840000000000003</v>
      </c>
      <c r="W10" s="11">
        <f>[6]Outubro!$H$26</f>
        <v>21.240000000000002</v>
      </c>
      <c r="X10" s="11">
        <f>[6]Outubro!$H$27</f>
        <v>18.36</v>
      </c>
      <c r="Y10" s="11">
        <f>[6]Outubro!$H$28</f>
        <v>16.920000000000002</v>
      </c>
      <c r="Z10" s="11">
        <f>[6]Outubro!$H$29</f>
        <v>21.96</v>
      </c>
      <c r="AA10" s="11">
        <f>[6]Outubro!$H$30</f>
        <v>24.840000000000003</v>
      </c>
      <c r="AB10" s="11">
        <f>[6]Outubro!$H$31</f>
        <v>39.24</v>
      </c>
      <c r="AC10" s="11">
        <f>[6]Outubro!$H$32</f>
        <v>23.400000000000002</v>
      </c>
      <c r="AD10" s="11">
        <f>[6]Outubro!$H$33</f>
        <v>23.040000000000003</v>
      </c>
      <c r="AE10" s="11">
        <f>[6]Outubro!$H$34</f>
        <v>27.36</v>
      </c>
      <c r="AF10" s="11">
        <f>[6]Outubro!$H$35</f>
        <v>24.12</v>
      </c>
      <c r="AG10" s="14">
        <f t="shared" si="1"/>
        <v>44.64</v>
      </c>
      <c r="AH10" s="92">
        <f t="shared" si="2"/>
        <v>23.92258064516129</v>
      </c>
    </row>
    <row r="11" spans="1:36" x14ac:dyDescent="0.2">
      <c r="A11" s="57" t="s">
        <v>51</v>
      </c>
      <c r="B11" s="11">
        <f>[7]Outubro!$H$5</f>
        <v>16.920000000000002</v>
      </c>
      <c r="C11" s="11">
        <f>[7]Outubro!$H$6</f>
        <v>12.24</v>
      </c>
      <c r="D11" s="11">
        <f>[7]Outubro!$H$7</f>
        <v>16.2</v>
      </c>
      <c r="E11" s="11">
        <f>[7]Outubro!$H$8</f>
        <v>15.840000000000002</v>
      </c>
      <c r="F11" s="11">
        <f>[7]Outubro!$H$9</f>
        <v>21.6</v>
      </c>
      <c r="G11" s="11">
        <f>[7]Outubro!$H$10</f>
        <v>25.92</v>
      </c>
      <c r="H11" s="11">
        <f>[7]Outubro!$H$11</f>
        <v>23.759999999999998</v>
      </c>
      <c r="I11" s="11">
        <f>[7]Outubro!$H$12</f>
        <v>14.4</v>
      </c>
      <c r="J11" s="11">
        <f>[7]Outubro!$H$13</f>
        <v>26.28</v>
      </c>
      <c r="K11" s="11">
        <f>[7]Outubro!$H$14</f>
        <v>18</v>
      </c>
      <c r="L11" s="11">
        <f>[7]Outubro!$H$15</f>
        <v>18</v>
      </c>
      <c r="M11" s="11">
        <f>[7]Outubro!$H$16</f>
        <v>16.920000000000002</v>
      </c>
      <c r="N11" s="11">
        <f>[7]Outubro!$H$17</f>
        <v>15.48</v>
      </c>
      <c r="O11" s="11">
        <f>[7]Outubro!$H$18</f>
        <v>18.36</v>
      </c>
      <c r="P11" s="11">
        <f>[7]Outubro!$H$19</f>
        <v>24.48</v>
      </c>
      <c r="Q11" s="11">
        <f>[7]Outubro!$H$20</f>
        <v>26.64</v>
      </c>
      <c r="R11" s="11">
        <f>[7]Outubro!$H$21</f>
        <v>17.28</v>
      </c>
      <c r="S11" s="11">
        <f>[7]Outubro!$H$22</f>
        <v>24.12</v>
      </c>
      <c r="T11" s="11">
        <f>[7]Outubro!$H$23</f>
        <v>15.840000000000002</v>
      </c>
      <c r="U11" s="11">
        <f>[7]Outubro!$H$24</f>
        <v>20.88</v>
      </c>
      <c r="V11" s="11">
        <f>[7]Outubro!$H$25</f>
        <v>28.44</v>
      </c>
      <c r="W11" s="11">
        <f>[7]Outubro!$H$26</f>
        <v>15.120000000000001</v>
      </c>
      <c r="X11" s="11">
        <f>[7]Outubro!$H$27</f>
        <v>21.6</v>
      </c>
      <c r="Y11" s="11">
        <f>[7]Outubro!$H$28</f>
        <v>15.120000000000001</v>
      </c>
      <c r="Z11" s="11">
        <f>[7]Outubro!$H$29</f>
        <v>25.2</v>
      </c>
      <c r="AA11" s="11">
        <f>[7]Outubro!$H$30</f>
        <v>23.759999999999998</v>
      </c>
      <c r="AB11" s="11">
        <f>[7]Outubro!$H$31</f>
        <v>21.240000000000002</v>
      </c>
      <c r="AC11" s="11">
        <f>[7]Outubro!$H$32</f>
        <v>12.6</v>
      </c>
      <c r="AD11" s="11">
        <f>[7]Outubro!$H$33</f>
        <v>36</v>
      </c>
      <c r="AE11" s="11">
        <f>[7]Outubro!$H$34</f>
        <v>22.32</v>
      </c>
      <c r="AF11" s="11">
        <f>[7]Outubro!$H$35</f>
        <v>29.16</v>
      </c>
      <c r="AG11" s="14">
        <f t="shared" si="1"/>
        <v>36</v>
      </c>
      <c r="AH11" s="92">
        <f t="shared" si="2"/>
        <v>20.636129032258069</v>
      </c>
    </row>
    <row r="12" spans="1:36" hidden="1" x14ac:dyDescent="0.2">
      <c r="A12" s="58" t="s">
        <v>98</v>
      </c>
      <c r="B12" s="11" t="str">
        <f>[8]Outubro!$H$5</f>
        <v>*</v>
      </c>
      <c r="C12" s="11" t="str">
        <f>[8]Outubro!$H$6</f>
        <v>*</v>
      </c>
      <c r="D12" s="11" t="str">
        <f>[8]Outubro!$H$7</f>
        <v>*</v>
      </c>
      <c r="E12" s="11" t="str">
        <f>[8]Outubro!$H$8</f>
        <v>*</v>
      </c>
      <c r="F12" s="11" t="str">
        <f>[8]Outubro!$H$9</f>
        <v>*</v>
      </c>
      <c r="G12" s="11" t="str">
        <f>[8]Outubro!$H$10</f>
        <v>*</v>
      </c>
      <c r="H12" s="11" t="str">
        <f>[8]Outubro!$H$11</f>
        <v>*</v>
      </c>
      <c r="I12" s="11" t="str">
        <f>[8]Outubro!$H$12</f>
        <v>*</v>
      </c>
      <c r="J12" s="11" t="str">
        <f>[8]Outubro!$H$13</f>
        <v>*</v>
      </c>
      <c r="K12" s="11" t="str">
        <f>[8]Outubro!$H$14</f>
        <v>*</v>
      </c>
      <c r="L12" s="11" t="str">
        <f>[8]Outubro!$H$15</f>
        <v>*</v>
      </c>
      <c r="M12" s="11" t="str">
        <f>[8]Outubro!$H$16</f>
        <v>*</v>
      </c>
      <c r="N12" s="11" t="str">
        <f>[8]Outubro!$H$17</f>
        <v>*</v>
      </c>
      <c r="O12" s="11" t="str">
        <f>[8]Outubro!$H$18</f>
        <v>*</v>
      </c>
      <c r="P12" s="11" t="str">
        <f>[8]Outubro!$H$19</f>
        <v>*</v>
      </c>
      <c r="Q12" s="11" t="str">
        <f>[8]Outubro!$H$20</f>
        <v>*</v>
      </c>
      <c r="R12" s="11" t="str">
        <f>[8]Outubro!$H$21</f>
        <v>*</v>
      </c>
      <c r="S12" s="11" t="str">
        <f>[8]Outubro!$H$22</f>
        <v>*</v>
      </c>
      <c r="T12" s="11" t="str">
        <f>[8]Outubro!$H$23</f>
        <v>*</v>
      </c>
      <c r="U12" s="11" t="str">
        <f>[8]Outubro!$H$24</f>
        <v>*</v>
      </c>
      <c r="V12" s="11" t="str">
        <f>[8]Outubro!$H$25</f>
        <v>*</v>
      </c>
      <c r="W12" s="11" t="str">
        <f>[8]Outubro!$H$26</f>
        <v>*</v>
      </c>
      <c r="X12" s="11" t="str">
        <f>[8]Outubro!$H$27</f>
        <v>*</v>
      </c>
      <c r="Y12" s="11" t="str">
        <f>[8]Outubro!$H$28</f>
        <v>*</v>
      </c>
      <c r="Z12" s="11" t="str">
        <f>[8]Outubro!$H$29</f>
        <v>*</v>
      </c>
      <c r="AA12" s="11" t="str">
        <f>[8]Outubro!$H$30</f>
        <v>*</v>
      </c>
      <c r="AB12" s="11" t="str">
        <f>[8]Outubro!$H$31</f>
        <v>*</v>
      </c>
      <c r="AC12" s="11" t="str">
        <f>[8]Outubro!$H$32</f>
        <v>*</v>
      </c>
      <c r="AD12" s="11" t="str">
        <f>[8]Outubro!$H$33</f>
        <v>*</v>
      </c>
      <c r="AE12" s="11" t="str">
        <f>[8]Outubro!$H$34</f>
        <v>*</v>
      </c>
      <c r="AF12" s="11" t="str">
        <f>[8]Outubro!$H$35</f>
        <v>*</v>
      </c>
      <c r="AG12" s="14">
        <f t="shared" si="1"/>
        <v>0</v>
      </c>
      <c r="AH12" s="92" t="e">
        <f t="shared" si="2"/>
        <v>#DIV/0!</v>
      </c>
    </row>
    <row r="13" spans="1:36" x14ac:dyDescent="0.2">
      <c r="A13" s="57" t="s">
        <v>104</v>
      </c>
      <c r="B13" s="11">
        <f>[9]Outubro!$H$5</f>
        <v>18.720000000000002</v>
      </c>
      <c r="C13" s="11">
        <f>[9]Outubro!$H$6</f>
        <v>21.96</v>
      </c>
      <c r="D13" s="11">
        <f>[9]Outubro!$H$7</f>
        <v>15.120000000000001</v>
      </c>
      <c r="E13" s="11">
        <f>[9]Outubro!$H$8</f>
        <v>10.44</v>
      </c>
      <c r="F13" s="11">
        <f>[9]Outubro!$H$9</f>
        <v>24.12</v>
      </c>
      <c r="G13" s="11">
        <f>[9]Outubro!$H$10</f>
        <v>26.64</v>
      </c>
      <c r="H13" s="11">
        <f>[9]Outubro!$H$11</f>
        <v>22.68</v>
      </c>
      <c r="I13" s="11">
        <f>[9]Outubro!$H$12</f>
        <v>14.76</v>
      </c>
      <c r="J13" s="11">
        <f>[9]Outubro!$H$13</f>
        <v>17.64</v>
      </c>
      <c r="K13" s="11">
        <f>[9]Outubro!$H$14</f>
        <v>21.6</v>
      </c>
      <c r="L13" s="11">
        <f>[9]Outubro!$H$15</f>
        <v>18</v>
      </c>
      <c r="M13" s="11">
        <f>[9]Outubro!$H$16</f>
        <v>15.48</v>
      </c>
      <c r="N13" s="11">
        <f>[9]Outubro!$H$17</f>
        <v>20.88</v>
      </c>
      <c r="O13" s="11">
        <f>[9]Outubro!$H$18</f>
        <v>17.64</v>
      </c>
      <c r="P13" s="11">
        <f>[9]Outubro!$H$19</f>
        <v>17.28</v>
      </c>
      <c r="Q13" s="11">
        <f>[9]Outubro!$H$20</f>
        <v>12.96</v>
      </c>
      <c r="R13" s="11">
        <f>[9]Outubro!$H$21</f>
        <v>15.840000000000002</v>
      </c>
      <c r="S13" s="11">
        <f>[9]Outubro!$H$22</f>
        <v>19.8</v>
      </c>
      <c r="T13" s="11">
        <f>[9]Outubro!$H$23</f>
        <v>13.32</v>
      </c>
      <c r="U13" s="11">
        <f>[9]Outubro!$H$24</f>
        <v>19.8</v>
      </c>
      <c r="V13" s="11">
        <f>[9]Outubro!$H$25</f>
        <v>17.28</v>
      </c>
      <c r="W13" s="11">
        <f>[9]Outubro!$H$26</f>
        <v>17.64</v>
      </c>
      <c r="X13" s="11">
        <f>[9]Outubro!$H$27</f>
        <v>14.4</v>
      </c>
      <c r="Y13" s="11">
        <f>[9]Outubro!$H$28</f>
        <v>11.16</v>
      </c>
      <c r="Z13" s="11">
        <f>[9]Outubro!$H$29</f>
        <v>14.4</v>
      </c>
      <c r="AA13" s="11">
        <f>[9]Outubro!$H$30</f>
        <v>24.48</v>
      </c>
      <c r="AB13" s="11">
        <f>[9]Outubro!$H$31</f>
        <v>34.200000000000003</v>
      </c>
      <c r="AC13" s="11">
        <f>[9]Outubro!$H$32</f>
        <v>15.120000000000001</v>
      </c>
      <c r="AD13" s="11">
        <f>[9]Outubro!$H$33</f>
        <v>26.28</v>
      </c>
      <c r="AE13" s="11">
        <f>[9]Outubro!$H$34</f>
        <v>21.6</v>
      </c>
      <c r="AF13" s="11">
        <f>[9]Outubro!$H$35</f>
        <v>34.92</v>
      </c>
      <c r="AG13" s="14">
        <f t="shared" si="1"/>
        <v>34.92</v>
      </c>
      <c r="AH13" s="92">
        <f t="shared" si="2"/>
        <v>19.23096774193548</v>
      </c>
    </row>
    <row r="14" spans="1:36" x14ac:dyDescent="0.2">
      <c r="A14" s="57" t="s">
        <v>150</v>
      </c>
      <c r="B14" s="11">
        <f>[10]Outubro!$H$5</f>
        <v>17.28</v>
      </c>
      <c r="C14" s="11">
        <f>[10]Outubro!$H$6</f>
        <v>19.440000000000001</v>
      </c>
      <c r="D14" s="11">
        <f>[10]Outubro!$H$7</f>
        <v>16.920000000000002</v>
      </c>
      <c r="E14" s="11">
        <f>[10]Outubro!$H$8</f>
        <v>11.520000000000001</v>
      </c>
      <c r="F14" s="11">
        <f>[10]Outubro!$H$9</f>
        <v>23.759999999999998</v>
      </c>
      <c r="G14" s="11">
        <f>[10]Outubro!$H$10</f>
        <v>27</v>
      </c>
      <c r="H14" s="11">
        <f>[10]Outubro!$H$11</f>
        <v>18.720000000000002</v>
      </c>
      <c r="I14" s="11">
        <f>[10]Outubro!$H$12</f>
        <v>21.6</v>
      </c>
      <c r="J14" s="11">
        <f>[10]Outubro!$H$13</f>
        <v>19.440000000000001</v>
      </c>
      <c r="K14" s="11">
        <f>[10]Outubro!$H$14</f>
        <v>11.520000000000001</v>
      </c>
      <c r="L14" s="11">
        <f>[10]Outubro!$H$15</f>
        <v>14.4</v>
      </c>
      <c r="M14" s="11">
        <f>[10]Outubro!$H$16</f>
        <v>19.8</v>
      </c>
      <c r="N14" s="11">
        <f>[10]Outubro!$H$17</f>
        <v>11.879999999999999</v>
      </c>
      <c r="O14" s="11">
        <f>[10]Outubro!$H$18</f>
        <v>23.759999999999998</v>
      </c>
      <c r="P14" s="11">
        <f>[10]Outubro!$H$19</f>
        <v>24.12</v>
      </c>
      <c r="Q14" s="11">
        <f>[10]Outubro!$H$20</f>
        <v>22.32</v>
      </c>
      <c r="R14" s="11">
        <f>[10]Outubro!$H$21</f>
        <v>15.120000000000001</v>
      </c>
      <c r="S14" s="11">
        <f>[10]Outubro!$H$22</f>
        <v>32.4</v>
      </c>
      <c r="T14" s="11">
        <f>[10]Outubro!$H$23</f>
        <v>25.56</v>
      </c>
      <c r="U14" s="11">
        <f>[10]Outubro!$H$24</f>
        <v>20.52</v>
      </c>
      <c r="V14" s="11">
        <f>[10]Outubro!$H$25</f>
        <v>21.6</v>
      </c>
      <c r="W14" s="11">
        <f>[10]Outubro!$H$26</f>
        <v>16.559999999999999</v>
      </c>
      <c r="X14" s="11">
        <f>[10]Outubro!$H$27</f>
        <v>14.04</v>
      </c>
      <c r="Y14" s="11">
        <f>[10]Outubro!$H$28</f>
        <v>18.36</v>
      </c>
      <c r="Z14" s="11">
        <f>[10]Outubro!$H$29</f>
        <v>20.52</v>
      </c>
      <c r="AA14" s="11">
        <f>[10]Outubro!$H$30</f>
        <v>20.88</v>
      </c>
      <c r="AB14" s="11">
        <f>[10]Outubro!$H$31</f>
        <v>25.92</v>
      </c>
      <c r="AC14" s="11">
        <f>[10]Outubro!$H$32</f>
        <v>19.440000000000001</v>
      </c>
      <c r="AD14" s="11">
        <f>[10]Outubro!$H$33</f>
        <v>25.56</v>
      </c>
      <c r="AE14" s="11">
        <f>[10]Outubro!$H$34</f>
        <v>24.840000000000003</v>
      </c>
      <c r="AF14" s="11">
        <f>[10]Outubro!$H$35</f>
        <v>36</v>
      </c>
      <c r="AG14" s="14">
        <f t="shared" si="1"/>
        <v>36</v>
      </c>
      <c r="AH14" s="92">
        <f t="shared" si="2"/>
        <v>20.670967741935485</v>
      </c>
    </row>
    <row r="15" spans="1:36" x14ac:dyDescent="0.2">
      <c r="A15" s="57" t="s">
        <v>2</v>
      </c>
      <c r="B15" s="11">
        <f>[11]Outubro!$H$5</f>
        <v>13.68</v>
      </c>
      <c r="C15" s="11">
        <f>[11]Outubro!$H$6</f>
        <v>11.879999999999999</v>
      </c>
      <c r="D15" s="11">
        <f>[11]Outubro!$H$7</f>
        <v>15.120000000000001</v>
      </c>
      <c r="E15" s="11">
        <f>[11]Outubro!$H$8</f>
        <v>10.8</v>
      </c>
      <c r="F15" s="11">
        <f>[11]Outubro!$H$9</f>
        <v>20.88</v>
      </c>
      <c r="G15" s="11">
        <f>[11]Outubro!$H$10</f>
        <v>23.759999999999998</v>
      </c>
      <c r="H15" s="11">
        <f>[11]Outubro!$H$11</f>
        <v>20.88</v>
      </c>
      <c r="I15" s="11">
        <f>[11]Outubro!$H$12</f>
        <v>14.76</v>
      </c>
      <c r="J15" s="11">
        <f>[11]Outubro!$H$13</f>
        <v>19.079999999999998</v>
      </c>
      <c r="K15" s="11">
        <f>[11]Outubro!$H$14</f>
        <v>12.6</v>
      </c>
      <c r="L15" s="11">
        <f>[11]Outubro!$H$15</f>
        <v>16.2</v>
      </c>
      <c r="M15" s="11">
        <f>[11]Outubro!$H$16</f>
        <v>15.840000000000002</v>
      </c>
      <c r="N15" s="11">
        <f>[11]Outubro!$H$17</f>
        <v>15.840000000000002</v>
      </c>
      <c r="O15" s="11">
        <f>[11]Outubro!$H$18</f>
        <v>23.400000000000002</v>
      </c>
      <c r="P15" s="11">
        <f>[11]Outubro!$H$19</f>
        <v>29.52</v>
      </c>
      <c r="Q15" s="11">
        <f>[11]Outubro!$H$20</f>
        <v>21.240000000000002</v>
      </c>
      <c r="R15" s="11">
        <f>[11]Outubro!$H$21</f>
        <v>21.96</v>
      </c>
      <c r="S15" s="11">
        <f>[11]Outubro!$H$22</f>
        <v>26.28</v>
      </c>
      <c r="T15" s="11">
        <f>[11]Outubro!$H$23</f>
        <v>18.36</v>
      </c>
      <c r="U15" s="11">
        <f>[11]Outubro!$H$24</f>
        <v>19.440000000000001</v>
      </c>
      <c r="V15" s="11">
        <f>[11]Outubro!$H$25</f>
        <v>16.920000000000002</v>
      </c>
      <c r="W15" s="11">
        <f>[11]Outubro!$H$26</f>
        <v>16.2</v>
      </c>
      <c r="X15" s="11">
        <f>[11]Outubro!$H$27</f>
        <v>12.24</v>
      </c>
      <c r="Y15" s="11">
        <f>[11]Outubro!$H$28</f>
        <v>14.76</v>
      </c>
      <c r="Z15" s="11">
        <f>[11]Outubro!$H$29</f>
        <v>16.559999999999999</v>
      </c>
      <c r="AA15" s="11">
        <f>[11]Outubro!$H$30</f>
        <v>23.040000000000003</v>
      </c>
      <c r="AB15" s="11">
        <f>[11]Outubro!$H$31</f>
        <v>23.040000000000003</v>
      </c>
      <c r="AC15" s="11">
        <f>[11]Outubro!$H$32</f>
        <v>16.920000000000002</v>
      </c>
      <c r="AD15" s="11">
        <f>[11]Outubro!$H$33</f>
        <v>20.16</v>
      </c>
      <c r="AE15" s="11">
        <f>[11]Outubro!$H$34</f>
        <v>23.040000000000003</v>
      </c>
      <c r="AF15" s="11">
        <f>[11]Outubro!$H$35</f>
        <v>21.240000000000002</v>
      </c>
      <c r="AG15" s="14">
        <f t="shared" si="1"/>
        <v>29.52</v>
      </c>
      <c r="AH15" s="92">
        <f t="shared" si="2"/>
        <v>18.569032258064517</v>
      </c>
      <c r="AJ15" s="12" t="s">
        <v>34</v>
      </c>
    </row>
    <row r="16" spans="1:36" x14ac:dyDescent="0.2">
      <c r="A16" s="57" t="s">
        <v>3</v>
      </c>
      <c r="B16" s="11">
        <f>[12]Outubro!$H$5</f>
        <v>7.9200000000000008</v>
      </c>
      <c r="C16" s="11">
        <f>[12]Outubro!$H$6</f>
        <v>10.44</v>
      </c>
      <c r="D16" s="11">
        <f>[12]Outubro!$H$7</f>
        <v>14.4</v>
      </c>
      <c r="E16" s="11">
        <f>[12]Outubro!$H$8</f>
        <v>20.88</v>
      </c>
      <c r="F16" s="11">
        <f>[12]Outubro!$H$9</f>
        <v>15.120000000000001</v>
      </c>
      <c r="G16" s="11">
        <f>[12]Outubro!$H$10</f>
        <v>16.559999999999999</v>
      </c>
      <c r="H16" s="11">
        <f>[12]Outubro!$H$11</f>
        <v>24.840000000000003</v>
      </c>
      <c r="I16" s="11">
        <f>[12]Outubro!$H$12</f>
        <v>8.2799999999999994</v>
      </c>
      <c r="J16" s="11">
        <f>[12]Outubro!$H$13</f>
        <v>13.32</v>
      </c>
      <c r="K16" s="11">
        <f>[12]Outubro!$H$14</f>
        <v>11.520000000000001</v>
      </c>
      <c r="L16" s="11">
        <f>[12]Outubro!$H$15</f>
        <v>12.24</v>
      </c>
      <c r="M16" s="11">
        <f>[12]Outubro!$H$16</f>
        <v>23.040000000000003</v>
      </c>
      <c r="N16" s="11">
        <f>[12]Outubro!$H$17</f>
        <v>16.920000000000002</v>
      </c>
      <c r="O16" s="11">
        <f>[12]Outubro!$H$18</f>
        <v>12.24</v>
      </c>
      <c r="P16" s="11">
        <f>[12]Outubro!$H$19</f>
        <v>18</v>
      </c>
      <c r="Q16" s="11">
        <f>[12]Outubro!$H$20</f>
        <v>15.48</v>
      </c>
      <c r="R16" s="11">
        <f>[12]Outubro!$H$21</f>
        <v>13.68</v>
      </c>
      <c r="S16" s="11">
        <f>[12]Outubro!$H$22</f>
        <v>10.8</v>
      </c>
      <c r="T16" s="11">
        <f>[12]Outubro!$H$23</f>
        <v>21.240000000000002</v>
      </c>
      <c r="U16" s="11">
        <f>[12]Outubro!$H$24</f>
        <v>16.559999999999999</v>
      </c>
      <c r="V16" s="11" t="str">
        <f>[12]Outubro!$H$25</f>
        <v>*</v>
      </c>
      <c r="W16" s="11" t="str">
        <f>[12]Outubro!$H$26</f>
        <v>*</v>
      </c>
      <c r="X16" s="11" t="str">
        <f>[12]Outubro!$H$27</f>
        <v>*</v>
      </c>
      <c r="Y16" s="11" t="str">
        <f>[12]Outubro!$H$28</f>
        <v>*</v>
      </c>
      <c r="Z16" s="11" t="str">
        <f>[12]Outubro!$H$29</f>
        <v>*</v>
      </c>
      <c r="AA16" s="11">
        <f>[12]Outubro!$H$30</f>
        <v>0</v>
      </c>
      <c r="AB16" s="11">
        <f>[12]Outubro!$H$31</f>
        <v>0</v>
      </c>
      <c r="AC16" s="11">
        <f>[12]Outubro!$H$32</f>
        <v>0</v>
      </c>
      <c r="AD16" s="11">
        <f>[12]Outubro!$H$33</f>
        <v>0</v>
      </c>
      <c r="AE16" s="11">
        <f>[12]Outubro!$H$34</f>
        <v>0</v>
      </c>
      <c r="AF16" s="11">
        <f>[12]Outubro!$H$35</f>
        <v>0</v>
      </c>
      <c r="AG16" s="14">
        <f t="shared" si="1"/>
        <v>24.840000000000003</v>
      </c>
      <c r="AH16" s="92">
        <f t="shared" si="2"/>
        <v>11.672307692307694</v>
      </c>
      <c r="AI16" s="12" t="s">
        <v>34</v>
      </c>
      <c r="AJ16" s="12" t="s">
        <v>34</v>
      </c>
    </row>
    <row r="17" spans="1:38" x14ac:dyDescent="0.2">
      <c r="A17" s="57" t="s">
        <v>4</v>
      </c>
      <c r="B17" s="11">
        <f>[13]Outubro!$H$5</f>
        <v>13.68</v>
      </c>
      <c r="C17" s="11">
        <f>[13]Outubro!$H$6</f>
        <v>19.8</v>
      </c>
      <c r="D17" s="11">
        <f>[13]Outubro!$H$7</f>
        <v>16.920000000000002</v>
      </c>
      <c r="E17" s="11">
        <f>[13]Outubro!$H$8</f>
        <v>21.240000000000002</v>
      </c>
      <c r="F17" s="11">
        <f>[13]Outubro!$H$9</f>
        <v>20.52</v>
      </c>
      <c r="G17" s="11">
        <f>[13]Outubro!$H$10</f>
        <v>22.68</v>
      </c>
      <c r="H17" s="11">
        <f>[13]Outubro!$H$11</f>
        <v>23.759999999999998</v>
      </c>
      <c r="I17" s="11">
        <f>[13]Outubro!$H$12</f>
        <v>14.4</v>
      </c>
      <c r="J17" s="11">
        <f>[13]Outubro!$H$13</f>
        <v>23.040000000000003</v>
      </c>
      <c r="K17" s="11">
        <f>[13]Outubro!$H$14</f>
        <v>22.32</v>
      </c>
      <c r="L17" s="11">
        <f>[13]Outubro!$H$15</f>
        <v>18.36</v>
      </c>
      <c r="M17" s="11">
        <f>[13]Outubro!$H$16</f>
        <v>14.04</v>
      </c>
      <c r="N17" s="11">
        <f>[13]Outubro!$H$17</f>
        <v>19.8</v>
      </c>
      <c r="O17" s="11">
        <f>[13]Outubro!$H$18</f>
        <v>15.120000000000001</v>
      </c>
      <c r="P17" s="11">
        <f>[13]Outubro!$H$19</f>
        <v>20.16</v>
      </c>
      <c r="Q17" s="11">
        <f>[13]Outubro!$H$20</f>
        <v>19.079999999999998</v>
      </c>
      <c r="R17" s="11">
        <f>[13]Outubro!$H$21</f>
        <v>19.079999999999998</v>
      </c>
      <c r="S17" s="11">
        <f>[13]Outubro!$H$22</f>
        <v>20.52</v>
      </c>
      <c r="T17" s="11">
        <f>[13]Outubro!$H$23</f>
        <v>21.96</v>
      </c>
      <c r="U17" s="11">
        <f>[13]Outubro!$H$24</f>
        <v>20.88</v>
      </c>
      <c r="V17" s="11">
        <f>[13]Outubro!$H$25</f>
        <v>25.56</v>
      </c>
      <c r="W17" s="11">
        <f>[13]Outubro!$H$26</f>
        <v>11.879999999999999</v>
      </c>
      <c r="X17" s="11">
        <f>[13]Outubro!$H$27</f>
        <v>14.4</v>
      </c>
      <c r="Y17" s="11">
        <f>[13]Outubro!$H$28</f>
        <v>13.68</v>
      </c>
      <c r="Z17" s="11">
        <f>[13]Outubro!$H$29</f>
        <v>17.28</v>
      </c>
      <c r="AA17" s="11">
        <f>[13]Outubro!$H$30</f>
        <v>15.840000000000002</v>
      </c>
      <c r="AB17" s="11">
        <f>[13]Outubro!$H$31</f>
        <v>17.64</v>
      </c>
      <c r="AC17" s="11">
        <f>[13]Outubro!$H$32</f>
        <v>14.04</v>
      </c>
      <c r="AD17" s="11">
        <f>[13]Outubro!$H$33</f>
        <v>23.400000000000002</v>
      </c>
      <c r="AE17" s="11">
        <f>[13]Outubro!$H$34</f>
        <v>20.16</v>
      </c>
      <c r="AF17" s="11">
        <f>[13]Outubro!$H$35</f>
        <v>25.92</v>
      </c>
      <c r="AG17" s="14">
        <f t="shared" si="1"/>
        <v>25.92</v>
      </c>
      <c r="AH17" s="92">
        <f t="shared" si="2"/>
        <v>18.940645161290313</v>
      </c>
      <c r="AJ17" t="s">
        <v>34</v>
      </c>
    </row>
    <row r="18" spans="1:38" x14ac:dyDescent="0.2">
      <c r="A18" s="57" t="s">
        <v>5</v>
      </c>
      <c r="B18" s="11">
        <f>[14]Outubro!$H$5</f>
        <v>12.96</v>
      </c>
      <c r="C18" s="11">
        <f>[14]Outubro!$H$6</f>
        <v>13.68</v>
      </c>
      <c r="D18" s="11">
        <f>[14]Outubro!$H$7</f>
        <v>10.08</v>
      </c>
      <c r="E18" s="11">
        <f>[14]Outubro!$H$8</f>
        <v>13.68</v>
      </c>
      <c r="F18" s="11">
        <f>[14]Outubro!$H$9</f>
        <v>17.28</v>
      </c>
      <c r="G18" s="11">
        <f>[14]Outubro!$H$10</f>
        <v>28.8</v>
      </c>
      <c r="H18" s="11">
        <f>[14]Outubro!$H$11</f>
        <v>12.24</v>
      </c>
      <c r="I18" s="11">
        <f>[14]Outubro!$H$12</f>
        <v>12.96</v>
      </c>
      <c r="J18" s="11">
        <f>[14]Outubro!$H$13</f>
        <v>21.6</v>
      </c>
      <c r="K18" s="11">
        <f>[14]Outubro!$H$14</f>
        <v>16.559999999999999</v>
      </c>
      <c r="L18" s="11">
        <f>[14]Outubro!$H$15</f>
        <v>16.920000000000002</v>
      </c>
      <c r="M18" s="11">
        <f>[14]Outubro!$H$16</f>
        <v>16.2</v>
      </c>
      <c r="N18" s="11">
        <f>[14]Outubro!$H$17</f>
        <v>13.68</v>
      </c>
      <c r="O18" s="11">
        <f>[14]Outubro!$H$18</f>
        <v>12.96</v>
      </c>
      <c r="P18" s="11">
        <f>[14]Outubro!$H$19</f>
        <v>9</v>
      </c>
      <c r="Q18" s="11">
        <f>[14]Outubro!$H$20</f>
        <v>9.7200000000000006</v>
      </c>
      <c r="R18" s="11">
        <f>[14]Outubro!$H$21</f>
        <v>9</v>
      </c>
      <c r="S18" s="11">
        <f>[14]Outubro!$H$22</f>
        <v>15.840000000000002</v>
      </c>
      <c r="T18" s="11">
        <f>[14]Outubro!$H$23</f>
        <v>12.24</v>
      </c>
      <c r="U18" s="11">
        <f>[14]Outubro!$H$24</f>
        <v>18</v>
      </c>
      <c r="V18" s="11">
        <f>[14]Outubro!$H$25</f>
        <v>14.4</v>
      </c>
      <c r="W18" s="11">
        <f>[14]Outubro!$H$26</f>
        <v>8.64</v>
      </c>
      <c r="X18" s="11">
        <f>[14]Outubro!$H$27</f>
        <v>11.16</v>
      </c>
      <c r="Y18" s="11">
        <f>[14]Outubro!$H$28</f>
        <v>10.8</v>
      </c>
      <c r="Z18" s="11">
        <f>[14]Outubro!$H$29</f>
        <v>12.6</v>
      </c>
      <c r="AA18" s="11">
        <f>[14]Outubro!$H$30</f>
        <v>15.840000000000002</v>
      </c>
      <c r="AB18" s="11">
        <f>[14]Outubro!$H$31</f>
        <v>21.96</v>
      </c>
      <c r="AC18" s="11">
        <f>[14]Outubro!$H$32</f>
        <v>11.16</v>
      </c>
      <c r="AD18" s="11">
        <f>[14]Outubro!$H$33</f>
        <v>18.36</v>
      </c>
      <c r="AE18" s="11">
        <f>[14]Outubro!$H$34</f>
        <v>17.64</v>
      </c>
      <c r="AF18" s="11">
        <f>[14]Outubro!$H$35</f>
        <v>27.720000000000002</v>
      </c>
      <c r="AG18" s="14">
        <f t="shared" si="1"/>
        <v>28.8</v>
      </c>
      <c r="AH18" s="92">
        <f t="shared" si="2"/>
        <v>14.957419354838709</v>
      </c>
      <c r="AI18" s="12" t="s">
        <v>34</v>
      </c>
      <c r="AK18" t="s">
        <v>34</v>
      </c>
    </row>
    <row r="19" spans="1:38" x14ac:dyDescent="0.2">
      <c r="A19" s="57" t="s">
        <v>32</v>
      </c>
      <c r="B19" s="11">
        <f>[15]Outubro!$H$5</f>
        <v>19.079999999999998</v>
      </c>
      <c r="C19" s="11">
        <f>[15]Outubro!$H$6</f>
        <v>19.8</v>
      </c>
      <c r="D19" s="11">
        <f>[15]Outubro!$H$7</f>
        <v>20.16</v>
      </c>
      <c r="E19" s="11">
        <f>[15]Outubro!$H$8</f>
        <v>18.36</v>
      </c>
      <c r="F19" s="11">
        <f>[15]Outubro!$H$9</f>
        <v>23.759999999999998</v>
      </c>
      <c r="G19" s="11">
        <f>[15]Outubro!$H$10</f>
        <v>39.96</v>
      </c>
      <c r="H19" s="11">
        <f>[15]Outubro!$H$11</f>
        <v>29.880000000000003</v>
      </c>
      <c r="I19" s="11">
        <f>[15]Outubro!$H$12</f>
        <v>15.120000000000001</v>
      </c>
      <c r="J19" s="11">
        <f>[15]Outubro!$H$13</f>
        <v>22.32</v>
      </c>
      <c r="K19" s="11">
        <f>[15]Outubro!$H$14</f>
        <v>28.8</v>
      </c>
      <c r="L19" s="11">
        <f>[15]Outubro!$H$15</f>
        <v>19.440000000000001</v>
      </c>
      <c r="M19" s="11">
        <f>[15]Outubro!$H$16</f>
        <v>22.68</v>
      </c>
      <c r="N19" s="11">
        <f>[15]Outubro!$H$17</f>
        <v>19.440000000000001</v>
      </c>
      <c r="O19" s="11">
        <f>[15]Outubro!$H$18</f>
        <v>14.76</v>
      </c>
      <c r="P19" s="11">
        <f>[15]Outubro!$H$19</f>
        <v>20.52</v>
      </c>
      <c r="Q19" s="11">
        <f>[15]Outubro!$H$20</f>
        <v>22.32</v>
      </c>
      <c r="R19" s="11">
        <f>[15]Outubro!$H$21</f>
        <v>21.6</v>
      </c>
      <c r="S19" s="11">
        <f>[15]Outubro!$H$22</f>
        <v>33.119999999999997</v>
      </c>
      <c r="T19" s="11">
        <f>[15]Outubro!$H$23</f>
        <v>45.72</v>
      </c>
      <c r="U19" s="11">
        <f>[15]Outubro!$H$24</f>
        <v>21.6</v>
      </c>
      <c r="V19" s="11">
        <f>[15]Outubro!$H$25</f>
        <v>24.48</v>
      </c>
      <c r="W19" s="11">
        <f>[15]Outubro!$H$26</f>
        <v>13.32</v>
      </c>
      <c r="X19" s="11">
        <f>[15]Outubro!$H$27</f>
        <v>16.559999999999999</v>
      </c>
      <c r="Y19" s="11">
        <f>[15]Outubro!$H$28</f>
        <v>15.48</v>
      </c>
      <c r="Z19" s="11">
        <f>[15]Outubro!$H$29</f>
        <v>20.52</v>
      </c>
      <c r="AA19" s="11">
        <f>[15]Outubro!$H$30</f>
        <v>25.92</v>
      </c>
      <c r="AB19" s="11">
        <f>[15]Outubro!$H$31</f>
        <v>21.6</v>
      </c>
      <c r="AC19" s="11">
        <f>[15]Outubro!$H$32</f>
        <v>26.28</v>
      </c>
      <c r="AD19" s="11">
        <f>[15]Outubro!$H$33</f>
        <v>25.92</v>
      </c>
      <c r="AE19" s="11">
        <f>[15]Outubro!$H$34</f>
        <v>25.92</v>
      </c>
      <c r="AF19" s="11">
        <f>[15]Outubro!$H$35</f>
        <v>29.52</v>
      </c>
      <c r="AG19" s="14">
        <f t="shared" si="1"/>
        <v>45.72</v>
      </c>
      <c r="AH19" s="92">
        <f t="shared" si="2"/>
        <v>23.353548387096772</v>
      </c>
    </row>
    <row r="20" spans="1:38" x14ac:dyDescent="0.2">
      <c r="A20" s="57" t="s">
        <v>6</v>
      </c>
      <c r="B20" s="11">
        <f>[16]Outubro!$H$5</f>
        <v>11.879999999999999</v>
      </c>
      <c r="C20" s="11">
        <f>[16]Outubro!$H$6</f>
        <v>14.76</v>
      </c>
      <c r="D20" s="11">
        <f>[16]Outubro!$H$7</f>
        <v>12.96</v>
      </c>
      <c r="E20" s="11">
        <f>[16]Outubro!$H$8</f>
        <v>9.3600000000000012</v>
      </c>
      <c r="F20" s="11">
        <f>[16]Outubro!$H$9</f>
        <v>14.4</v>
      </c>
      <c r="G20" s="11">
        <f>[16]Outubro!$H$10</f>
        <v>33.119999999999997</v>
      </c>
      <c r="H20" s="11">
        <f>[16]Outubro!$H$11</f>
        <v>12.24</v>
      </c>
      <c r="I20" s="11">
        <f>[16]Outubro!$H$12</f>
        <v>12.24</v>
      </c>
      <c r="J20" s="11">
        <f>[16]Outubro!$H$13</f>
        <v>17.64</v>
      </c>
      <c r="K20" s="11">
        <f>[16]Outubro!$H$14</f>
        <v>15.48</v>
      </c>
      <c r="L20" s="11">
        <f>[16]Outubro!$H$15</f>
        <v>10.8</v>
      </c>
      <c r="M20" s="11">
        <f>[16]Outubro!$H$16</f>
        <v>9.3600000000000012</v>
      </c>
      <c r="N20" s="11">
        <f>[16]Outubro!$H$17</f>
        <v>8.2799999999999994</v>
      </c>
      <c r="O20" s="11">
        <f>[16]Outubro!$H$18</f>
        <v>13.68</v>
      </c>
      <c r="P20" s="11">
        <f>[16]Outubro!$H$19</f>
        <v>13.68</v>
      </c>
      <c r="Q20" s="11">
        <f>[16]Outubro!$H$20</f>
        <v>10.44</v>
      </c>
      <c r="R20" s="11">
        <f>[16]Outubro!$H$21</f>
        <v>10.44</v>
      </c>
      <c r="S20" s="11">
        <f>[16]Outubro!$H$22</f>
        <v>17.64</v>
      </c>
      <c r="T20" s="11">
        <f>[16]Outubro!$H$23</f>
        <v>8.64</v>
      </c>
      <c r="U20" s="11">
        <f>[16]Outubro!$H$24</f>
        <v>18</v>
      </c>
      <c r="V20" s="11">
        <f>[16]Outubro!$H$25</f>
        <v>13.32</v>
      </c>
      <c r="W20" s="11">
        <f>[16]Outubro!$H$26</f>
        <v>9.7200000000000006</v>
      </c>
      <c r="X20" s="11">
        <f>[16]Outubro!$H$27</f>
        <v>9</v>
      </c>
      <c r="Y20" s="11">
        <f>[16]Outubro!$H$28</f>
        <v>11.16</v>
      </c>
      <c r="Z20" s="11">
        <f>[16]Outubro!$H$29</f>
        <v>9.3600000000000012</v>
      </c>
      <c r="AA20" s="11">
        <f>[16]Outubro!$H$30</f>
        <v>10.8</v>
      </c>
      <c r="AB20" s="11">
        <f>[16]Outubro!$H$31</f>
        <v>18</v>
      </c>
      <c r="AC20" s="11">
        <f>[16]Outubro!$H$32</f>
        <v>11.520000000000001</v>
      </c>
      <c r="AD20" s="11">
        <f>[16]Outubro!$H$33</f>
        <v>14.04</v>
      </c>
      <c r="AE20" s="11">
        <f>[16]Outubro!$H$34</f>
        <v>16.2</v>
      </c>
      <c r="AF20" s="11">
        <f>[16]Outubro!$H$35</f>
        <v>23.040000000000003</v>
      </c>
      <c r="AG20" s="14">
        <f t="shared" si="1"/>
        <v>33.119999999999997</v>
      </c>
      <c r="AH20" s="92">
        <f t="shared" si="2"/>
        <v>13.587096774193549</v>
      </c>
    </row>
    <row r="21" spans="1:38" x14ac:dyDescent="0.2">
      <c r="A21" s="57" t="s">
        <v>7</v>
      </c>
      <c r="B21" s="11" t="str">
        <f>[17]Outubro!$H$5</f>
        <v>*</v>
      </c>
      <c r="C21" s="11" t="str">
        <f>[17]Outubro!$H$6</f>
        <v>*</v>
      </c>
      <c r="D21" s="11" t="str">
        <f>[17]Outubro!$H$7</f>
        <v>*</v>
      </c>
      <c r="E21" s="11" t="str">
        <f>[17]Outubro!$H$8</f>
        <v>*</v>
      </c>
      <c r="F21" s="11" t="str">
        <f>[17]Outubro!$H$9</f>
        <v>*</v>
      </c>
      <c r="G21" s="11" t="str">
        <f>[17]Outubro!$H$10</f>
        <v>*</v>
      </c>
      <c r="H21" s="11" t="str">
        <f>[17]Outubro!$H$11</f>
        <v>*</v>
      </c>
      <c r="I21" s="11" t="str">
        <f>[17]Outubro!$H$12</f>
        <v>*</v>
      </c>
      <c r="J21" s="11" t="str">
        <f>[17]Outubro!$H$13</f>
        <v>*</v>
      </c>
      <c r="K21" s="11" t="str">
        <f>[17]Outubro!$H$14</f>
        <v>*</v>
      </c>
      <c r="L21" s="11" t="str">
        <f>[17]Outubro!$H$15</f>
        <v>*</v>
      </c>
      <c r="M21" s="11" t="str">
        <f>[17]Outubro!$H$16</f>
        <v>*</v>
      </c>
      <c r="N21" s="11" t="str">
        <f>[17]Outubro!$H$17</f>
        <v>*</v>
      </c>
      <c r="O21" s="11" t="str">
        <f>[17]Outubro!$H$18</f>
        <v>*</v>
      </c>
      <c r="P21" s="11" t="str">
        <f>[17]Outubro!$H$19</f>
        <v>*</v>
      </c>
      <c r="Q21" s="11" t="str">
        <f>[17]Outubro!$H$20</f>
        <v>*</v>
      </c>
      <c r="R21" s="11" t="str">
        <f>[17]Outubro!$H$21</f>
        <v>*</v>
      </c>
      <c r="S21" s="11" t="str">
        <f>[17]Outubro!$H$22</f>
        <v>*</v>
      </c>
      <c r="T21" s="11" t="str">
        <f>[17]Outubro!$H$23</f>
        <v>*</v>
      </c>
      <c r="U21" s="11">
        <f>[17]Outubro!$H$24</f>
        <v>20.88</v>
      </c>
      <c r="V21" s="11">
        <f>[17]Outubro!$H$25</f>
        <v>14.4</v>
      </c>
      <c r="W21" s="11">
        <f>[17]Outubro!$H$26</f>
        <v>10.8</v>
      </c>
      <c r="X21" s="11">
        <f>[17]Outubro!$H$27</f>
        <v>11.16</v>
      </c>
      <c r="Y21" s="11">
        <f>[17]Outubro!$H$28</f>
        <v>10.08</v>
      </c>
      <c r="Z21" s="11">
        <f>[17]Outubro!$H$29</f>
        <v>14.76</v>
      </c>
      <c r="AA21" s="11">
        <f>[17]Outubro!$H$30</f>
        <v>21.240000000000002</v>
      </c>
      <c r="AB21" s="11">
        <f>[17]Outubro!$H$31</f>
        <v>24.12</v>
      </c>
      <c r="AC21" s="11">
        <f>[17]Outubro!$H$32</f>
        <v>12.24</v>
      </c>
      <c r="AD21" s="11">
        <f>[17]Outubro!$H$33</f>
        <v>19.440000000000001</v>
      </c>
      <c r="AE21" s="11">
        <f>[17]Outubro!$H$34</f>
        <v>21.240000000000002</v>
      </c>
      <c r="AF21" s="11">
        <f>[17]Outubro!$H$35</f>
        <v>26.64</v>
      </c>
      <c r="AG21" s="14">
        <f t="shared" si="1"/>
        <v>26.64</v>
      </c>
      <c r="AH21" s="92">
        <f t="shared" si="2"/>
        <v>17.25</v>
      </c>
    </row>
    <row r="22" spans="1:38" hidden="1" x14ac:dyDescent="0.2">
      <c r="A22" s="58" t="s">
        <v>151</v>
      </c>
      <c r="B22" s="11" t="str">
        <f>[18]Outubro!$H$5</f>
        <v>*</v>
      </c>
      <c r="C22" s="11" t="str">
        <f>[18]Outubro!$H$6</f>
        <v>*</v>
      </c>
      <c r="D22" s="11" t="str">
        <f>[18]Outubro!$H$7</f>
        <v>*</v>
      </c>
      <c r="E22" s="11" t="str">
        <f>[18]Outubro!$H$8</f>
        <v>*</v>
      </c>
      <c r="F22" s="11" t="str">
        <f>[18]Outubro!$H$9</f>
        <v>*</v>
      </c>
      <c r="G22" s="11" t="str">
        <f>[18]Outubro!$H$10</f>
        <v>*</v>
      </c>
      <c r="H22" s="11" t="str">
        <f>[18]Outubro!$H$11</f>
        <v>*</v>
      </c>
      <c r="I22" s="11" t="str">
        <f>[18]Outubro!$H$12</f>
        <v>*</v>
      </c>
      <c r="J22" s="11" t="str">
        <f>[18]Outubro!$H$13</f>
        <v>*</v>
      </c>
      <c r="K22" s="11" t="str">
        <f>[18]Outubro!$H$14</f>
        <v>*</v>
      </c>
      <c r="L22" s="11" t="str">
        <f>[18]Outubro!$H$15</f>
        <v>*</v>
      </c>
      <c r="M22" s="11" t="str">
        <f>[18]Outubro!$H$16</f>
        <v>*</v>
      </c>
      <c r="N22" s="11" t="str">
        <f>[18]Outubro!$H$17</f>
        <v>*</v>
      </c>
      <c r="O22" s="11" t="str">
        <f>[18]Outubro!$H$18</f>
        <v>*</v>
      </c>
      <c r="P22" s="11" t="str">
        <f>[18]Outubro!$H$19</f>
        <v>*</v>
      </c>
      <c r="Q22" s="11" t="str">
        <f>[18]Outubro!$H$20</f>
        <v>*</v>
      </c>
      <c r="R22" s="11" t="str">
        <f>[18]Outubro!$H$21</f>
        <v>*</v>
      </c>
      <c r="S22" s="11" t="str">
        <f>[18]Outubro!$H$22</f>
        <v>*</v>
      </c>
      <c r="T22" s="11" t="str">
        <f>[18]Outubro!$H$23</f>
        <v>*</v>
      </c>
      <c r="U22" s="11" t="str">
        <f>[18]Outubro!$H$24</f>
        <v>*</v>
      </c>
      <c r="V22" s="11" t="str">
        <f>[18]Outubro!$H$25</f>
        <v>*</v>
      </c>
      <c r="W22" s="11" t="str">
        <f>[18]Outubro!$H$25</f>
        <v>*</v>
      </c>
      <c r="X22" s="11" t="str">
        <f>[18]Outubro!$H$27</f>
        <v>*</v>
      </c>
      <c r="Y22" s="11" t="str">
        <f>[18]Outubro!$H$28</f>
        <v>*</v>
      </c>
      <c r="Z22" s="11" t="str">
        <f>[18]Outubro!$H$29</f>
        <v>*</v>
      </c>
      <c r="AA22" s="11" t="str">
        <f>[18]Outubro!$H$30</f>
        <v>*</v>
      </c>
      <c r="AB22" s="11" t="str">
        <f>[18]Outubro!$H$31</f>
        <v>*</v>
      </c>
      <c r="AC22" s="11" t="str">
        <f>[18]Outubro!$H$32</f>
        <v>*</v>
      </c>
      <c r="AD22" s="11" t="str">
        <f>[18]Outubro!$H$33</f>
        <v>*</v>
      </c>
      <c r="AE22" s="11" t="str">
        <f>[18]Outubro!$H$34</f>
        <v>*</v>
      </c>
      <c r="AF22" s="11" t="str">
        <f>[18]Outubro!$H$35</f>
        <v>*</v>
      </c>
      <c r="AG22" s="14">
        <f t="shared" si="1"/>
        <v>0</v>
      </c>
      <c r="AH22" s="92" t="e">
        <f t="shared" si="2"/>
        <v>#DIV/0!</v>
      </c>
      <c r="AK22" t="s">
        <v>34</v>
      </c>
      <c r="AL22" t="s">
        <v>34</v>
      </c>
    </row>
    <row r="23" spans="1:38" hidden="1" x14ac:dyDescent="0.2">
      <c r="A23" s="58" t="s">
        <v>152</v>
      </c>
      <c r="B23" s="11" t="str">
        <f>[19]Outubro!$H$5</f>
        <v>*</v>
      </c>
      <c r="C23" s="11" t="str">
        <f>[19]Outubro!$H$6</f>
        <v>*</v>
      </c>
      <c r="D23" s="11" t="str">
        <f>[19]Outubro!$H$7</f>
        <v>*</v>
      </c>
      <c r="E23" s="11" t="str">
        <f>[19]Outubro!$H$8</f>
        <v>*</v>
      </c>
      <c r="F23" s="11" t="str">
        <f>[19]Outubro!$H$9</f>
        <v>*</v>
      </c>
      <c r="G23" s="11" t="str">
        <f>[19]Outubro!$H$10</f>
        <v>*</v>
      </c>
      <c r="H23" s="11" t="str">
        <f>[19]Outubro!$H$11</f>
        <v>*</v>
      </c>
      <c r="I23" s="11" t="str">
        <f>[19]Outubro!$H$12</f>
        <v>*</v>
      </c>
      <c r="J23" s="11" t="str">
        <f>[19]Outubro!$H$13</f>
        <v>*</v>
      </c>
      <c r="K23" s="11" t="str">
        <f>[19]Outubro!$H$14</f>
        <v>*</v>
      </c>
      <c r="L23" s="11" t="str">
        <f>[19]Outubro!$H$15</f>
        <v>*</v>
      </c>
      <c r="M23" s="11" t="str">
        <f>[19]Outubro!$H$16</f>
        <v>*</v>
      </c>
      <c r="N23" s="11" t="str">
        <f>[19]Outubro!$H$17</f>
        <v>*</v>
      </c>
      <c r="O23" s="11" t="str">
        <f>[19]Outubro!$H$18</f>
        <v>*</v>
      </c>
      <c r="P23" s="11" t="str">
        <f>[19]Outubro!$H$19</f>
        <v>*</v>
      </c>
      <c r="Q23" s="11" t="str">
        <f>[19]Outubro!$H$20</f>
        <v>*</v>
      </c>
      <c r="R23" s="11" t="str">
        <f>[19]Outubro!$H$21</f>
        <v>*</v>
      </c>
      <c r="S23" s="11" t="str">
        <f>[19]Outubro!$H$22</f>
        <v>*</v>
      </c>
      <c r="T23" s="11" t="str">
        <f>[19]Outubro!$H$23</f>
        <v>*</v>
      </c>
      <c r="U23" s="11" t="str">
        <f>[19]Outubro!$H$24</f>
        <v>*</v>
      </c>
      <c r="V23" s="11" t="str">
        <f>[19]Outubro!$H$25</f>
        <v>*</v>
      </c>
      <c r="W23" s="11" t="str">
        <f>[19]Outubro!$H$26</f>
        <v>*</v>
      </c>
      <c r="X23" s="11" t="str">
        <f>[19]Outubro!$H$27</f>
        <v>*</v>
      </c>
      <c r="Y23" s="11" t="str">
        <f>[19]Outubro!$H$28</f>
        <v>*</v>
      </c>
      <c r="Z23" s="11" t="str">
        <f>[19]Outubro!$H$29</f>
        <v>*</v>
      </c>
      <c r="AA23" s="11" t="str">
        <f>[19]Outubro!$H$30</f>
        <v>*</v>
      </c>
      <c r="AB23" s="11" t="str">
        <f>[19]Outubro!$H$31</f>
        <v>*</v>
      </c>
      <c r="AC23" s="11" t="str">
        <f>[19]Outubro!$H$32</f>
        <v>*</v>
      </c>
      <c r="AD23" s="11" t="str">
        <f>[19]Outubro!$H$33</f>
        <v>*</v>
      </c>
      <c r="AE23" s="11" t="str">
        <f>[19]Outubro!$H$34</f>
        <v>*</v>
      </c>
      <c r="AF23" s="11" t="str">
        <f>[19]Outubro!$H$35</f>
        <v>*</v>
      </c>
      <c r="AG23" s="14">
        <f t="shared" si="1"/>
        <v>0</v>
      </c>
      <c r="AH23" s="92" t="e">
        <f t="shared" si="2"/>
        <v>#DIV/0!</v>
      </c>
      <c r="AI23" s="12" t="s">
        <v>34</v>
      </c>
    </row>
    <row r="24" spans="1:38" x14ac:dyDescent="0.2">
      <c r="A24" s="57" t="s">
        <v>153</v>
      </c>
      <c r="B24" s="11">
        <f>[20]Outubro!$H$5</f>
        <v>11.16</v>
      </c>
      <c r="C24" s="11">
        <f>[20]Outubro!$H$6</f>
        <v>12.24</v>
      </c>
      <c r="D24" s="11">
        <f>[20]Outubro!$H$7</f>
        <v>9.3600000000000012</v>
      </c>
      <c r="E24" s="11">
        <f>[20]Outubro!$H$8</f>
        <v>9.3600000000000012</v>
      </c>
      <c r="F24" s="11">
        <f>[20]Outubro!$H$9</f>
        <v>19.079999999999998</v>
      </c>
      <c r="G24" s="11">
        <f>[20]Outubro!$H$10</f>
        <v>27</v>
      </c>
      <c r="H24" s="11">
        <f>[20]Outubro!$H$11</f>
        <v>17.64</v>
      </c>
      <c r="I24" s="11">
        <f>[20]Outubro!$H$12</f>
        <v>12.24</v>
      </c>
      <c r="J24" s="11">
        <f>[20]Outubro!$H$13</f>
        <v>14.76</v>
      </c>
      <c r="K24" s="11">
        <f>[20]Outubro!$H$14</f>
        <v>18</v>
      </c>
      <c r="L24" s="11">
        <f>[20]Outubro!$H$15</f>
        <v>12.6</v>
      </c>
      <c r="M24" s="11">
        <f>[20]Outubro!$H$16</f>
        <v>14.76</v>
      </c>
      <c r="N24" s="11">
        <f>[20]Outubro!$H$17</f>
        <v>23.040000000000003</v>
      </c>
      <c r="O24" s="11">
        <f>[20]Outubro!$H$18</f>
        <v>11.879999999999999</v>
      </c>
      <c r="P24" s="11">
        <f>[20]Outubro!$H$19</f>
        <v>14.76</v>
      </c>
      <c r="Q24" s="11">
        <f>[20]Outubro!$H$20</f>
        <v>12.6</v>
      </c>
      <c r="R24" s="11">
        <f>[20]Outubro!$H$21</f>
        <v>26.28</v>
      </c>
      <c r="S24" s="11">
        <f>[20]Outubro!$H$22</f>
        <v>13.68</v>
      </c>
      <c r="T24" s="11">
        <f>[20]Outubro!$H$23</f>
        <v>10.8</v>
      </c>
      <c r="U24" s="11">
        <f>[20]Outubro!$H$24</f>
        <v>23.400000000000002</v>
      </c>
      <c r="V24" s="11">
        <f>[20]Outubro!$H$25</f>
        <v>14.76</v>
      </c>
      <c r="W24" s="11">
        <f>[20]Outubro!$H$26</f>
        <v>12.24</v>
      </c>
      <c r="X24" s="11">
        <f>[20]Outubro!$H$27</f>
        <v>15.120000000000001</v>
      </c>
      <c r="Y24" s="11">
        <f>[20]Outubro!$H$28</f>
        <v>10.44</v>
      </c>
      <c r="Z24" s="11">
        <f>[20]Outubro!$H$29</f>
        <v>14.4</v>
      </c>
      <c r="AA24" s="11">
        <f>[20]Outubro!$H$30</f>
        <v>21.6</v>
      </c>
      <c r="AB24" s="11">
        <f>[20]Outubro!$H$31</f>
        <v>23.400000000000002</v>
      </c>
      <c r="AC24" s="11">
        <f>[20]Outubro!$H$32</f>
        <v>13.68</v>
      </c>
      <c r="AD24" s="11">
        <f>[20]Outubro!$H$33</f>
        <v>29.880000000000003</v>
      </c>
      <c r="AE24" s="11">
        <f>[20]Outubro!$H$34</f>
        <v>33.840000000000003</v>
      </c>
      <c r="AF24" s="11">
        <f>[20]Outubro!$H$35</f>
        <v>28.8</v>
      </c>
      <c r="AG24" s="14">
        <f t="shared" si="1"/>
        <v>33.840000000000003</v>
      </c>
      <c r="AH24" s="92">
        <f t="shared" si="2"/>
        <v>17.187096774193542</v>
      </c>
      <c r="AI24" t="s">
        <v>34</v>
      </c>
      <c r="AJ24" t="s">
        <v>34</v>
      </c>
      <c r="AK24" t="s">
        <v>34</v>
      </c>
      <c r="AL24" t="s">
        <v>34</v>
      </c>
    </row>
    <row r="25" spans="1:38" x14ac:dyDescent="0.2">
      <c r="A25" s="57" t="s">
        <v>8</v>
      </c>
      <c r="B25" s="11" t="str">
        <f>[21]Outubro!$H$5</f>
        <v>*</v>
      </c>
      <c r="C25" s="11" t="str">
        <f>[21]Outubro!$H$6</f>
        <v>*</v>
      </c>
      <c r="D25" s="11" t="str">
        <f>[21]Outubro!$H$7</f>
        <v>*</v>
      </c>
      <c r="E25" s="11" t="str">
        <f>[21]Outubro!$H$8</f>
        <v>*</v>
      </c>
      <c r="F25" s="11" t="str">
        <f>[21]Outubro!$H$9</f>
        <v>*</v>
      </c>
      <c r="G25" s="11" t="str">
        <f>[21]Outubro!$H$10</f>
        <v>*</v>
      </c>
      <c r="H25" s="11" t="str">
        <f>[21]Outubro!$H$11</f>
        <v>*</v>
      </c>
      <c r="I25" s="11" t="str">
        <f>[21]Outubro!$H$12</f>
        <v>*</v>
      </c>
      <c r="J25" s="11" t="str">
        <f>[21]Outubro!$H$13</f>
        <v>*</v>
      </c>
      <c r="K25" s="11" t="str">
        <f>[21]Outubro!$H$14</f>
        <v>*</v>
      </c>
      <c r="L25" s="11" t="str">
        <f>[21]Outubro!$H$15</f>
        <v>*</v>
      </c>
      <c r="M25" s="11" t="str">
        <f>[21]Outubro!$H$16</f>
        <v>*</v>
      </c>
      <c r="N25" s="11" t="str">
        <f>[21]Outubro!$H$17</f>
        <v>*</v>
      </c>
      <c r="O25" s="11" t="str">
        <f>[21]Outubro!$H$18</f>
        <v>*</v>
      </c>
      <c r="P25" s="11" t="str">
        <f>[21]Outubro!$H$19</f>
        <v>*</v>
      </c>
      <c r="Q25" s="11" t="str">
        <f>[21]Outubro!$H$20</f>
        <v>*</v>
      </c>
      <c r="R25" s="11" t="str">
        <f>[21]Outubro!$H$21</f>
        <v>*</v>
      </c>
      <c r="S25" s="11" t="str">
        <f>[21]Outubro!$H$22</f>
        <v>*</v>
      </c>
      <c r="T25" s="11" t="str">
        <f>[21]Outubro!$H$23</f>
        <v>*</v>
      </c>
      <c r="U25" s="11" t="str">
        <f>[21]Outubro!$H$24</f>
        <v>*</v>
      </c>
      <c r="V25" s="11" t="str">
        <f>[21]Outubro!$H$25</f>
        <v>*</v>
      </c>
      <c r="W25" s="11" t="str">
        <f>[21]Outubro!$H$26</f>
        <v>*</v>
      </c>
      <c r="X25" s="11" t="str">
        <f>[21]Outubro!$H$27</f>
        <v>*</v>
      </c>
      <c r="Y25" s="11">
        <f>[21]Outubro!$H$28</f>
        <v>14.76</v>
      </c>
      <c r="Z25" s="11">
        <f>[21]Outubro!$H$29</f>
        <v>15.840000000000002</v>
      </c>
      <c r="AA25" s="11">
        <f>[21]Outubro!$H$30</f>
        <v>23.400000000000002</v>
      </c>
      <c r="AB25" s="11">
        <f>[21]Outubro!$H$31</f>
        <v>20.52</v>
      </c>
      <c r="AC25" s="11">
        <f>[21]Outubro!$H$32</f>
        <v>13.32</v>
      </c>
      <c r="AD25" s="11">
        <f>[21]Outubro!$H$33</f>
        <v>20.52</v>
      </c>
      <c r="AE25" s="11">
        <f>[21]Outubro!$H$34</f>
        <v>22.32</v>
      </c>
      <c r="AF25" s="11">
        <f>[21]Outubro!$H$35</f>
        <v>22.32</v>
      </c>
      <c r="AG25" s="14">
        <f t="shared" si="1"/>
        <v>23.400000000000002</v>
      </c>
      <c r="AH25" s="92">
        <f t="shared" si="2"/>
        <v>19.125</v>
      </c>
      <c r="AK25" t="s">
        <v>34</v>
      </c>
    </row>
    <row r="26" spans="1:38" x14ac:dyDescent="0.2">
      <c r="A26" s="57" t="s">
        <v>9</v>
      </c>
      <c r="B26" s="11" t="str">
        <f>[22]Outubro!$H$5</f>
        <v>*</v>
      </c>
      <c r="C26" s="11" t="str">
        <f>[22]Outubro!$H$6</f>
        <v>*</v>
      </c>
      <c r="D26" s="11" t="str">
        <f>[22]Outubro!$H$7</f>
        <v>*</v>
      </c>
      <c r="E26" s="11" t="str">
        <f>[22]Outubro!$H$8</f>
        <v>*</v>
      </c>
      <c r="F26" s="11" t="str">
        <f>[22]Outubro!$H$9</f>
        <v>*</v>
      </c>
      <c r="G26" s="11" t="str">
        <f>[22]Outubro!$H$10</f>
        <v>*</v>
      </c>
      <c r="H26" s="11" t="str">
        <f>[22]Outubro!$H$11</f>
        <v>*</v>
      </c>
      <c r="I26" s="11" t="str">
        <f>[22]Outubro!$H$12</f>
        <v>*</v>
      </c>
      <c r="J26" s="11" t="str">
        <f>[22]Outubro!$H$13</f>
        <v>*</v>
      </c>
      <c r="K26" s="11" t="str">
        <f>[22]Outubro!$H$14</f>
        <v>*</v>
      </c>
      <c r="L26" s="11" t="str">
        <f>[22]Outubro!$H$15</f>
        <v>*</v>
      </c>
      <c r="M26" s="11" t="str">
        <f>[22]Outubro!$H$16</f>
        <v>*</v>
      </c>
      <c r="N26" s="11" t="str">
        <f>[22]Outubro!$H$17</f>
        <v>*</v>
      </c>
      <c r="O26" s="11" t="str">
        <f>[22]Outubro!$H$18</f>
        <v>*</v>
      </c>
      <c r="P26" s="11" t="str">
        <f>[22]Outubro!$H$19</f>
        <v>*</v>
      </c>
      <c r="Q26" s="11" t="str">
        <f>[22]Outubro!$H$20</f>
        <v>*</v>
      </c>
      <c r="R26" s="11" t="str">
        <f>[22]Outubro!$H$21</f>
        <v>*</v>
      </c>
      <c r="S26" s="11" t="str">
        <f>[22]Outubro!$H$22</f>
        <v>*</v>
      </c>
      <c r="T26" s="11" t="str">
        <f>[22]Outubro!$H$23</f>
        <v>*</v>
      </c>
      <c r="U26" s="11" t="str">
        <f>[22]Outubro!$H$24</f>
        <v>*</v>
      </c>
      <c r="V26" s="11" t="str">
        <f>[22]Outubro!$H$25</f>
        <v>*</v>
      </c>
      <c r="W26" s="11" t="str">
        <f>[22]Outubro!$H$26</f>
        <v>*</v>
      </c>
      <c r="X26" s="11" t="str">
        <f>[22]Outubro!$H$27</f>
        <v>*</v>
      </c>
      <c r="Y26" s="11" t="str">
        <f>[22]Outubro!$H$28</f>
        <v>*</v>
      </c>
      <c r="Z26" s="11">
        <f>[22]Outubro!$H$29</f>
        <v>13.32</v>
      </c>
      <c r="AA26" s="11">
        <f>[22]Outubro!$H$30</f>
        <v>19.440000000000001</v>
      </c>
      <c r="AB26" s="11">
        <f>[22]Outubro!$H$31</f>
        <v>28.8</v>
      </c>
      <c r="AC26" s="11">
        <f>[22]Outubro!$H$32</f>
        <v>14.4</v>
      </c>
      <c r="AD26" s="11">
        <f>[22]Outubro!$H$33</f>
        <v>32.76</v>
      </c>
      <c r="AE26" s="11">
        <f>[22]Outubro!$H$34</f>
        <v>25.56</v>
      </c>
      <c r="AF26" s="11">
        <f>[22]Outubro!$H$35</f>
        <v>28.44</v>
      </c>
      <c r="AG26" s="14">
        <f t="shared" si="1"/>
        <v>32.76</v>
      </c>
      <c r="AH26" s="92">
        <f t="shared" si="2"/>
        <v>23.245714285714286</v>
      </c>
      <c r="AK26" t="s">
        <v>34</v>
      </c>
    </row>
    <row r="27" spans="1:38" x14ac:dyDescent="0.2">
      <c r="A27" s="57" t="s">
        <v>31</v>
      </c>
      <c r="B27" s="11">
        <f>[23]Outubro!$H$5</f>
        <v>9.7200000000000006</v>
      </c>
      <c r="C27" s="11">
        <f>[23]Outubro!$H$6</f>
        <v>10.8</v>
      </c>
      <c r="D27" s="11">
        <f>[23]Outubro!$H$7</f>
        <v>11.520000000000001</v>
      </c>
      <c r="E27" s="11">
        <f>[23]Outubro!$H$8</f>
        <v>6.48</v>
      </c>
      <c r="F27" s="11">
        <f>[23]Outubro!$H$9</f>
        <v>20.88</v>
      </c>
      <c r="G27" s="11">
        <f>[23]Outubro!$H$10</f>
        <v>18.720000000000002</v>
      </c>
      <c r="H27" s="11">
        <f>[23]Outubro!$H$11</f>
        <v>9.3600000000000012</v>
      </c>
      <c r="I27" s="11">
        <f>[23]Outubro!$H$12</f>
        <v>13.68</v>
      </c>
      <c r="J27" s="11">
        <f>[23]Outubro!$H$13</f>
        <v>10.8</v>
      </c>
      <c r="K27" s="11">
        <f>[23]Outubro!$H$14</f>
        <v>10.8</v>
      </c>
      <c r="L27" s="11">
        <f>[23]Outubro!$H$15</f>
        <v>12.96</v>
      </c>
      <c r="M27" s="11">
        <f>[23]Outubro!$H$16</f>
        <v>14.4</v>
      </c>
      <c r="N27" s="11">
        <f>[23]Outubro!$H$17</f>
        <v>20.88</v>
      </c>
      <c r="O27" s="11">
        <f>[23]Outubro!$H$18</f>
        <v>8.2799999999999994</v>
      </c>
      <c r="P27" s="11">
        <f>[23]Outubro!$H$19</f>
        <v>10.08</v>
      </c>
      <c r="Q27" s="11">
        <f>[23]Outubro!$H$20</f>
        <v>7.9200000000000008</v>
      </c>
      <c r="R27" s="11">
        <f>[23]Outubro!$H$21</f>
        <v>10.8</v>
      </c>
      <c r="S27" s="11">
        <f>[23]Outubro!$H$22</f>
        <v>13.68</v>
      </c>
      <c r="T27" s="11">
        <f>[23]Outubro!$H$23</f>
        <v>9.3600000000000012</v>
      </c>
      <c r="U27" s="11">
        <f>[23]Outubro!$H$24</f>
        <v>12.96</v>
      </c>
      <c r="V27" s="11">
        <f>[23]Outubro!$H$25</f>
        <v>14.04</v>
      </c>
      <c r="W27" s="11">
        <f>[23]Outubro!$H$26</f>
        <v>10.8</v>
      </c>
      <c r="X27" s="11">
        <f>[23]Outubro!$H$27</f>
        <v>6.84</v>
      </c>
      <c r="Y27" s="11">
        <f>[23]Outubro!$H$28</f>
        <v>7.5600000000000005</v>
      </c>
      <c r="Z27" s="11">
        <f>[23]Outubro!$H$29</f>
        <v>10.08</v>
      </c>
      <c r="AA27" s="11">
        <f>[23]Outubro!$H$30</f>
        <v>21.6</v>
      </c>
      <c r="AB27" s="11">
        <f>[23]Outubro!$H$31</f>
        <v>18</v>
      </c>
      <c r="AC27" s="11">
        <f>[23]Outubro!$H$32</f>
        <v>12.96</v>
      </c>
      <c r="AD27" s="11">
        <f>[23]Outubro!$H$33</f>
        <v>15.48</v>
      </c>
      <c r="AE27" s="11">
        <f>[23]Outubro!$H$34</f>
        <v>17.64</v>
      </c>
      <c r="AF27" s="11" t="str">
        <f>[23]Outubro!$H$35</f>
        <v>*</v>
      </c>
      <c r="AG27" s="14">
        <f t="shared" si="1"/>
        <v>21.6</v>
      </c>
      <c r="AH27" s="92">
        <f t="shared" si="2"/>
        <v>12.636000000000001</v>
      </c>
      <c r="AJ27" t="s">
        <v>34</v>
      </c>
    </row>
    <row r="28" spans="1:38" hidden="1" x14ac:dyDescent="0.2">
      <c r="A28" s="58" t="s">
        <v>10</v>
      </c>
      <c r="B28" s="11" t="str">
        <f>[24]Outubro!$H$5</f>
        <v>*</v>
      </c>
      <c r="C28" s="11" t="str">
        <f>[24]Outubro!$H$6</f>
        <v>*</v>
      </c>
      <c r="D28" s="11" t="str">
        <f>[24]Outubro!$H$7</f>
        <v>*</v>
      </c>
      <c r="E28" s="11" t="str">
        <f>[24]Outubro!$H$8</f>
        <v>*</v>
      </c>
      <c r="F28" s="11" t="str">
        <f>[24]Outubro!$H$9</f>
        <v>*</v>
      </c>
      <c r="G28" s="11" t="str">
        <f>[24]Outubro!$H$10</f>
        <v>*</v>
      </c>
      <c r="H28" s="11" t="str">
        <f>[24]Outubro!$H$11</f>
        <v>*</v>
      </c>
      <c r="I28" s="11" t="str">
        <f>[24]Outubro!$H$12</f>
        <v>*</v>
      </c>
      <c r="J28" s="11" t="str">
        <f>[24]Outubro!$H$13</f>
        <v>*</v>
      </c>
      <c r="K28" s="11" t="str">
        <f>[24]Outubro!$H$14</f>
        <v>*</v>
      </c>
      <c r="L28" s="11" t="str">
        <f>[24]Outubro!$H$15</f>
        <v>*</v>
      </c>
      <c r="M28" s="11" t="str">
        <f>[24]Outubro!$H$16</f>
        <v>*</v>
      </c>
      <c r="N28" s="11" t="str">
        <f>[24]Outubro!$H$17</f>
        <v>*</v>
      </c>
      <c r="O28" s="11" t="str">
        <f>[24]Outubro!$H$18</f>
        <v>*</v>
      </c>
      <c r="P28" s="11" t="str">
        <f>[24]Outubro!$H$19</f>
        <v>*</v>
      </c>
      <c r="Q28" s="11" t="str">
        <f>[24]Outubro!$H$20</f>
        <v>*</v>
      </c>
      <c r="R28" s="11" t="str">
        <f>[24]Outubro!$H$21</f>
        <v>*</v>
      </c>
      <c r="S28" s="11" t="str">
        <f>[24]Outubro!$H$22</f>
        <v>*</v>
      </c>
      <c r="T28" s="11" t="str">
        <f>[24]Outubro!$H$23</f>
        <v>*</v>
      </c>
      <c r="U28" s="11" t="str">
        <f>[24]Outubro!$H$24</f>
        <v>*</v>
      </c>
      <c r="V28" s="11" t="str">
        <f>[24]Outubro!$H$25</f>
        <v>*</v>
      </c>
      <c r="W28" s="11" t="str">
        <f>[24]Outubro!$H$26</f>
        <v>*</v>
      </c>
      <c r="X28" s="11" t="str">
        <f>[24]Outubro!$H$27</f>
        <v>*</v>
      </c>
      <c r="Y28" s="11" t="str">
        <f>[24]Outubro!$H$28</f>
        <v>*</v>
      </c>
      <c r="Z28" s="11" t="str">
        <f>[24]Outubro!$H$29</f>
        <v>*</v>
      </c>
      <c r="AA28" s="11" t="str">
        <f>[24]Outubro!$H$30</f>
        <v>*</v>
      </c>
      <c r="AB28" s="11" t="str">
        <f>[24]Outubro!$H$31</f>
        <v>*</v>
      </c>
      <c r="AC28" s="11" t="str">
        <f>[24]Outubro!$H$32</f>
        <v>*</v>
      </c>
      <c r="AD28" s="11" t="str">
        <f>[24]Outubro!$H$33</f>
        <v>*</v>
      </c>
      <c r="AE28" s="11" t="str">
        <f>[24]Outubro!$H$34</f>
        <v>*</v>
      </c>
      <c r="AF28" s="11" t="str">
        <f>[24]Outubro!$H$35</f>
        <v>*</v>
      </c>
      <c r="AG28" s="14">
        <f t="shared" si="1"/>
        <v>0</v>
      </c>
      <c r="AH28" s="92" t="e">
        <f t="shared" si="2"/>
        <v>#DIV/0!</v>
      </c>
      <c r="AL28" t="s">
        <v>34</v>
      </c>
    </row>
    <row r="29" spans="1:38" hidden="1" x14ac:dyDescent="0.2">
      <c r="A29" s="58" t="s">
        <v>154</v>
      </c>
      <c r="B29" s="11" t="str">
        <f>[25]Outubro!$H$5</f>
        <v>*</v>
      </c>
      <c r="C29" s="11" t="str">
        <f>[25]Outubro!$H$6</f>
        <v>*</v>
      </c>
      <c r="D29" s="11" t="str">
        <f>[25]Outubro!$H$7</f>
        <v>*</v>
      </c>
      <c r="E29" s="11" t="str">
        <f>[25]Outubro!$H$8</f>
        <v>*</v>
      </c>
      <c r="F29" s="11" t="str">
        <f>[25]Outubro!$H$9</f>
        <v>*</v>
      </c>
      <c r="G29" s="11" t="str">
        <f>[25]Outubro!$H$10</f>
        <v>*</v>
      </c>
      <c r="H29" s="11" t="str">
        <f>[25]Outubro!$H$11</f>
        <v>*</v>
      </c>
      <c r="I29" s="11" t="str">
        <f>[25]Outubro!$H$12</f>
        <v>*</v>
      </c>
      <c r="J29" s="11" t="str">
        <f>[25]Outubro!$H$13</f>
        <v>*</v>
      </c>
      <c r="K29" s="11" t="str">
        <f>[25]Outubro!$H$14</f>
        <v>*</v>
      </c>
      <c r="L29" s="11" t="str">
        <f>[25]Outubro!$H$15</f>
        <v>*</v>
      </c>
      <c r="M29" s="11" t="str">
        <f>[25]Outubro!$H$16</f>
        <v>*</v>
      </c>
      <c r="N29" s="11" t="str">
        <f>[25]Outubro!$H$17</f>
        <v>*</v>
      </c>
      <c r="O29" s="11" t="str">
        <f>[25]Outubro!$H$18</f>
        <v>*</v>
      </c>
      <c r="P29" s="11" t="str">
        <f>[25]Outubro!$H$19</f>
        <v>*</v>
      </c>
      <c r="Q29" s="11" t="str">
        <f>[25]Outubro!$H$20</f>
        <v>*</v>
      </c>
      <c r="R29" s="11" t="str">
        <f>[25]Outubro!$H$21</f>
        <v>*</v>
      </c>
      <c r="S29" s="11" t="str">
        <f>[25]Outubro!$H$22</f>
        <v>*</v>
      </c>
      <c r="T29" s="11" t="str">
        <f>[25]Outubro!$H$23</f>
        <v>*</v>
      </c>
      <c r="U29" s="11" t="str">
        <f>[25]Outubro!$H$24</f>
        <v>*</v>
      </c>
      <c r="V29" s="11" t="str">
        <f>[25]Outubro!$H$25</f>
        <v>*</v>
      </c>
      <c r="W29" s="11" t="str">
        <f>[25]Outubro!$H$26</f>
        <v>*</v>
      </c>
      <c r="X29" s="11" t="str">
        <f>[25]Outubro!$H$27</f>
        <v>*</v>
      </c>
      <c r="Y29" s="11" t="str">
        <f>[25]Outubro!$H$28</f>
        <v>*</v>
      </c>
      <c r="Z29" s="11" t="str">
        <f>[25]Outubro!$H$29</f>
        <v>*</v>
      </c>
      <c r="AA29" s="11" t="str">
        <f>[25]Outubro!$H$30</f>
        <v>*</v>
      </c>
      <c r="AB29" s="11" t="str">
        <f>[25]Outubro!$H$31</f>
        <v>*</v>
      </c>
      <c r="AC29" s="11" t="str">
        <f>[25]Outubro!$H$32</f>
        <v>*</v>
      </c>
      <c r="AD29" s="11" t="str">
        <f>[25]Outubro!$H$33</f>
        <v>*</v>
      </c>
      <c r="AE29" s="11" t="str">
        <f>[25]Outubro!$H$34</f>
        <v>*</v>
      </c>
      <c r="AF29" s="11" t="str">
        <f>[25]Outubro!$H$35</f>
        <v>*</v>
      </c>
      <c r="AG29" s="14">
        <f t="shared" si="1"/>
        <v>0</v>
      </c>
      <c r="AH29" s="92" t="e">
        <f t="shared" si="2"/>
        <v>#DIV/0!</v>
      </c>
      <c r="AI29" s="12" t="s">
        <v>34</v>
      </c>
      <c r="AK29" t="s">
        <v>34</v>
      </c>
    </row>
    <row r="30" spans="1:38" x14ac:dyDescent="0.2">
      <c r="A30" s="57" t="s">
        <v>11</v>
      </c>
      <c r="B30" s="11" t="str">
        <f>[26]Outubro!$H$5</f>
        <v>*</v>
      </c>
      <c r="C30" s="11" t="str">
        <f>[26]Outubro!$H$6</f>
        <v>*</v>
      </c>
      <c r="D30" s="11" t="str">
        <f>[26]Outubro!$H$7</f>
        <v>*</v>
      </c>
      <c r="E30" s="11" t="str">
        <f>[26]Outubro!$H$8</f>
        <v>*</v>
      </c>
      <c r="F30" s="11" t="str">
        <f>[26]Outubro!$H$9</f>
        <v>*</v>
      </c>
      <c r="G30" s="11" t="str">
        <f>[26]Outubro!$H$10</f>
        <v>*</v>
      </c>
      <c r="H30" s="11" t="str">
        <f>[26]Outubro!$H$11</f>
        <v>*</v>
      </c>
      <c r="I30" s="11" t="str">
        <f>[26]Outubro!$H$12</f>
        <v>*</v>
      </c>
      <c r="J30" s="11" t="str">
        <f>[26]Outubro!$H$13</f>
        <v>*</v>
      </c>
      <c r="K30" s="11" t="str">
        <f>[26]Outubro!$H$14</f>
        <v>*</v>
      </c>
      <c r="L30" s="11" t="str">
        <f>[26]Outubro!$H$15</f>
        <v>*</v>
      </c>
      <c r="M30" s="11" t="str">
        <f>[26]Outubro!$H$16</f>
        <v>*</v>
      </c>
      <c r="N30" s="11" t="str">
        <f>[26]Outubro!$H$17</f>
        <v>*</v>
      </c>
      <c r="O30" s="11" t="str">
        <f>[26]Outubro!$H$18</f>
        <v>*</v>
      </c>
      <c r="P30" s="11" t="str">
        <f>[26]Outubro!$H$19</f>
        <v>*</v>
      </c>
      <c r="Q30" s="11" t="str">
        <f>[26]Outubro!$H$20</f>
        <v>*</v>
      </c>
      <c r="R30" s="11" t="str">
        <f>[26]Outubro!$H$21</f>
        <v>*</v>
      </c>
      <c r="S30" s="11">
        <f>[26]Outubro!$H$22</f>
        <v>0</v>
      </c>
      <c r="T30" s="11">
        <f>[26]Outubro!$H$23</f>
        <v>0</v>
      </c>
      <c r="U30" s="11">
        <f>[26]Outubro!$H$24</f>
        <v>0</v>
      </c>
      <c r="V30" s="11">
        <f>[26]Outubro!$H$25</f>
        <v>0</v>
      </c>
      <c r="W30" s="11">
        <f>[26]Outubro!$H$26</f>
        <v>0</v>
      </c>
      <c r="X30" s="11">
        <f>[26]Outubro!$H$27</f>
        <v>0</v>
      </c>
      <c r="Y30" s="11">
        <f>[26]Outubro!$H$28</f>
        <v>0</v>
      </c>
      <c r="Z30" s="11">
        <f>[26]Outubro!$H$29</f>
        <v>0</v>
      </c>
      <c r="AA30" s="11">
        <f>[26]Outubro!$H$30</f>
        <v>0</v>
      </c>
      <c r="AB30" s="11">
        <f>[26]Outubro!$H$31</f>
        <v>0</v>
      </c>
      <c r="AC30" s="11">
        <f>[26]Outubro!$H$32</f>
        <v>0</v>
      </c>
      <c r="AD30" s="11">
        <f>[26]Outubro!$H$33</f>
        <v>0</v>
      </c>
      <c r="AE30" s="11">
        <f>[26]Outubro!$H$34</f>
        <v>0</v>
      </c>
      <c r="AF30" s="11">
        <f>[26]Outubro!$H$35</f>
        <v>0</v>
      </c>
      <c r="AG30" s="14" t="s">
        <v>208</v>
      </c>
      <c r="AH30" s="92" t="s">
        <v>208</v>
      </c>
      <c r="AK30" t="s">
        <v>34</v>
      </c>
      <c r="AL30" t="s">
        <v>34</v>
      </c>
    </row>
    <row r="31" spans="1:38" s="5" customFormat="1" x14ac:dyDescent="0.2">
      <c r="A31" s="57" t="s">
        <v>12</v>
      </c>
      <c r="B31" s="11">
        <f>[27]Outubro!$H$5</f>
        <v>6.12</v>
      </c>
      <c r="C31" s="11">
        <f>[27]Outubro!$H$6</f>
        <v>10.8</v>
      </c>
      <c r="D31" s="11">
        <f>[27]Outubro!$H$7</f>
        <v>5.04</v>
      </c>
      <c r="E31" s="11">
        <f>[27]Outubro!$H$8</f>
        <v>5.4</v>
      </c>
      <c r="F31" s="11">
        <f>[27]Outubro!$H$9</f>
        <v>5.04</v>
      </c>
      <c r="G31" s="11">
        <f>[27]Outubro!$H$10</f>
        <v>12.24</v>
      </c>
      <c r="H31" s="11">
        <f>[27]Outubro!$H$11</f>
        <v>13.32</v>
      </c>
      <c r="I31" s="11">
        <f>[27]Outubro!$H$12</f>
        <v>11.520000000000001</v>
      </c>
      <c r="J31" s="11">
        <f>[27]Outubro!$H$13</f>
        <v>14.4</v>
      </c>
      <c r="K31" s="11">
        <f>[27]Outubro!$H$14</f>
        <v>7.2</v>
      </c>
      <c r="L31" s="11">
        <f>[27]Outubro!$H$15</f>
        <v>7.2</v>
      </c>
      <c r="M31" s="11">
        <f>[27]Outubro!$H$16</f>
        <v>7.2</v>
      </c>
      <c r="N31" s="11">
        <f>[27]Outubro!$H$17</f>
        <v>10.8</v>
      </c>
      <c r="O31" s="11">
        <f>[27]Outubro!$H$18</f>
        <v>7.5600000000000005</v>
      </c>
      <c r="P31" s="11">
        <f>[27]Outubro!$H$19</f>
        <v>12.96</v>
      </c>
      <c r="Q31" s="11">
        <f>[27]Outubro!$H$20</f>
        <v>9</v>
      </c>
      <c r="R31" s="11">
        <f>[27]Outubro!$H$21</f>
        <v>6.84</v>
      </c>
      <c r="S31" s="11">
        <f>[27]Outubro!$H$22</f>
        <v>12.24</v>
      </c>
      <c r="T31" s="11">
        <f>[27]Outubro!$H$23</f>
        <v>6.48</v>
      </c>
      <c r="U31" s="11">
        <f>[27]Outubro!$H$24</f>
        <v>12.96</v>
      </c>
      <c r="V31" s="11">
        <f>[27]Outubro!$H$25</f>
        <v>13.68</v>
      </c>
      <c r="W31" s="11">
        <f>[27]Outubro!$H$26</f>
        <v>5.7600000000000007</v>
      </c>
      <c r="X31" s="11">
        <f>[27]Outubro!$H$27</f>
        <v>7.2</v>
      </c>
      <c r="Y31" s="11">
        <f>[27]Outubro!$H$28</f>
        <v>6.84</v>
      </c>
      <c r="Z31" s="11">
        <f>[27]Outubro!$H$29</f>
        <v>6.12</v>
      </c>
      <c r="AA31" s="11">
        <f>[27]Outubro!$H$30</f>
        <v>13.68</v>
      </c>
      <c r="AB31" s="11">
        <f>[27]Outubro!$H$31</f>
        <v>12.24</v>
      </c>
      <c r="AC31" s="11">
        <f>[27]Outubro!$H$32</f>
        <v>9</v>
      </c>
      <c r="AD31" s="11">
        <f>[27]Outubro!$H$33</f>
        <v>15.840000000000002</v>
      </c>
      <c r="AE31" s="11">
        <f>[27]Outubro!$H$34</f>
        <v>14.04</v>
      </c>
      <c r="AF31" s="11">
        <f>[27]Outubro!$H$35</f>
        <v>19.440000000000001</v>
      </c>
      <c r="AG31" s="14">
        <f t="shared" si="1"/>
        <v>19.440000000000001</v>
      </c>
      <c r="AH31" s="92">
        <f t="shared" si="2"/>
        <v>9.9406451612903233</v>
      </c>
      <c r="AK31" s="5" t="s">
        <v>34</v>
      </c>
      <c r="AL31" s="5" t="s">
        <v>34</v>
      </c>
    </row>
    <row r="32" spans="1:38" x14ac:dyDescent="0.2">
      <c r="A32" s="57" t="s">
        <v>13</v>
      </c>
      <c r="B32" s="11">
        <f>[28]Outubro!$H$5</f>
        <v>14.76</v>
      </c>
      <c r="C32" s="11">
        <f>[28]Outubro!$H$6</f>
        <v>12.96</v>
      </c>
      <c r="D32" s="11">
        <f>[28]Outubro!$H$7</f>
        <v>15.120000000000001</v>
      </c>
      <c r="E32" s="11">
        <f>[28]Outubro!$H$8</f>
        <v>11.879999999999999</v>
      </c>
      <c r="F32" s="11">
        <f>[28]Outubro!$H$9</f>
        <v>20.16</v>
      </c>
      <c r="G32" s="11">
        <f>[28]Outubro!$H$10</f>
        <v>24.12</v>
      </c>
      <c r="H32" s="11">
        <f>[28]Outubro!$H$11</f>
        <v>17.64</v>
      </c>
      <c r="I32" s="11">
        <f>[28]Outubro!$H$12</f>
        <v>19.440000000000001</v>
      </c>
      <c r="J32" s="11">
        <f>[28]Outubro!$H$13</f>
        <v>23.759999999999998</v>
      </c>
      <c r="K32" s="11">
        <f>[28]Outubro!$H$14</f>
        <v>16.559999999999999</v>
      </c>
      <c r="L32" s="11">
        <f>[28]Outubro!$H$15</f>
        <v>13.68</v>
      </c>
      <c r="M32" s="11">
        <f>[28]Outubro!$H$16</f>
        <v>24.840000000000003</v>
      </c>
      <c r="N32" s="11">
        <f>[28]Outubro!$H$17</f>
        <v>18.720000000000002</v>
      </c>
      <c r="O32" s="11">
        <f>[28]Outubro!$H$18</f>
        <v>18.36</v>
      </c>
      <c r="P32" s="11">
        <f>[28]Outubro!$H$19</f>
        <v>18</v>
      </c>
      <c r="Q32" s="11">
        <f>[28]Outubro!$H$20</f>
        <v>16.559999999999999</v>
      </c>
      <c r="R32" s="11">
        <f>[28]Outubro!$H$21</f>
        <v>10.08</v>
      </c>
      <c r="S32" s="11">
        <f>[28]Outubro!$H$22</f>
        <v>22.32</v>
      </c>
      <c r="T32" s="11">
        <f>[28]Outubro!$H$23</f>
        <v>11.16</v>
      </c>
      <c r="U32" s="11">
        <f>[28]Outubro!$H$24</f>
        <v>19.079999999999998</v>
      </c>
      <c r="V32" s="11">
        <f>[28]Outubro!$H$25</f>
        <v>14.76</v>
      </c>
      <c r="W32" s="11">
        <f>[28]Outubro!$H$26</f>
        <v>14.4</v>
      </c>
      <c r="X32" s="11">
        <f>[28]Outubro!$H$27</f>
        <v>11.520000000000001</v>
      </c>
      <c r="Y32" s="11">
        <f>[28]Outubro!$H$28</f>
        <v>11.879999999999999</v>
      </c>
      <c r="Z32" s="11">
        <f>[28]Outubro!$H$29</f>
        <v>16.2</v>
      </c>
      <c r="AA32" s="11">
        <f>[28]Outubro!$H$30</f>
        <v>19.8</v>
      </c>
      <c r="AB32" s="11">
        <f>[28]Outubro!$H$31</f>
        <v>24.840000000000003</v>
      </c>
      <c r="AC32" s="11">
        <f>[28]Outubro!$H$32</f>
        <v>15.840000000000002</v>
      </c>
      <c r="AD32" s="11">
        <f>[28]Outubro!$H$33</f>
        <v>27</v>
      </c>
      <c r="AE32" s="11">
        <f>[28]Outubro!$H$34</f>
        <v>30.240000000000002</v>
      </c>
      <c r="AF32" s="11">
        <f>[28]Outubro!$H$35</f>
        <v>33.119999999999997</v>
      </c>
      <c r="AG32" s="14">
        <f t="shared" si="1"/>
        <v>33.119999999999997</v>
      </c>
      <c r="AH32" s="92">
        <f t="shared" si="2"/>
        <v>18.348387096774189</v>
      </c>
      <c r="AK32" t="s">
        <v>34</v>
      </c>
    </row>
    <row r="33" spans="1:38" x14ac:dyDescent="0.2">
      <c r="A33" s="57" t="s">
        <v>155</v>
      </c>
      <c r="B33" s="11">
        <f>[29]Outubro!$H$5</f>
        <v>9</v>
      </c>
      <c r="C33" s="11">
        <f>[29]Outubro!$H$6</f>
        <v>8.64</v>
      </c>
      <c r="D33" s="11">
        <f>[29]Outubro!$H$7</f>
        <v>10.08</v>
      </c>
      <c r="E33" s="11">
        <f>[29]Outubro!$H$8</f>
        <v>9.3600000000000012</v>
      </c>
      <c r="F33" s="11">
        <f>[29]Outubro!$H$9</f>
        <v>18</v>
      </c>
      <c r="G33" s="11">
        <f>[29]Outubro!$H$10</f>
        <v>27.36</v>
      </c>
      <c r="H33" s="11">
        <f>[29]Outubro!$H$11</f>
        <v>16.559999999999999</v>
      </c>
      <c r="I33" s="11">
        <f>[29]Outubro!$H$12</f>
        <v>11.16</v>
      </c>
      <c r="J33" s="11">
        <f>[29]Outubro!$H$13</f>
        <v>14.76</v>
      </c>
      <c r="K33" s="11">
        <f>[29]Outubro!$H$14</f>
        <v>14.04</v>
      </c>
      <c r="L33" s="11">
        <f>[29]Outubro!$H$15</f>
        <v>21.240000000000002</v>
      </c>
      <c r="M33" s="11">
        <f>[29]Outubro!$H$16</f>
        <v>9.3600000000000012</v>
      </c>
      <c r="N33" s="11">
        <f>[29]Outubro!$H$17</f>
        <v>14.4</v>
      </c>
      <c r="O33" s="11">
        <f>[29]Outubro!$H$18</f>
        <v>13.68</v>
      </c>
      <c r="P33" s="11">
        <f>[29]Outubro!$H$19</f>
        <v>18</v>
      </c>
      <c r="Q33" s="11">
        <f>[29]Outubro!$H$20</f>
        <v>11.879999999999999</v>
      </c>
      <c r="R33" s="11">
        <f>[29]Outubro!$H$21</f>
        <v>14.76</v>
      </c>
      <c r="S33" s="11">
        <f>[29]Outubro!$H$22</f>
        <v>18.36</v>
      </c>
      <c r="T33" s="11">
        <f>[29]Outubro!$H$23</f>
        <v>9.3600000000000012</v>
      </c>
      <c r="U33" s="11">
        <f>[29]Outubro!$H$24</f>
        <v>21.240000000000002</v>
      </c>
      <c r="V33" s="11">
        <f>[29]Outubro!$H$25</f>
        <v>12.6</v>
      </c>
      <c r="W33" s="11">
        <f>[29]Outubro!$H$26</f>
        <v>10.44</v>
      </c>
      <c r="X33" s="11">
        <f>[29]Outubro!$H$27</f>
        <v>9</v>
      </c>
      <c r="Y33" s="11">
        <f>[29]Outubro!$H$28</f>
        <v>11.879999999999999</v>
      </c>
      <c r="Z33" s="11">
        <f>[29]Outubro!$H$29</f>
        <v>14.4</v>
      </c>
      <c r="AA33" s="11">
        <f>[29]Outubro!$H$30</f>
        <v>20.16</v>
      </c>
      <c r="AB33" s="11">
        <f>[29]Outubro!$H$31</f>
        <v>15.120000000000001</v>
      </c>
      <c r="AC33" s="11">
        <f>[29]Outubro!$H$32</f>
        <v>14.4</v>
      </c>
      <c r="AD33" s="11" t="str">
        <f>[29]Outubro!$H$33</f>
        <v>*</v>
      </c>
      <c r="AE33" s="11" t="str">
        <f>[29]Outubro!$H$34</f>
        <v>*</v>
      </c>
      <c r="AF33" s="11" t="str">
        <f>[29]Outubro!$H$35</f>
        <v>*</v>
      </c>
      <c r="AG33" s="14">
        <f t="shared" si="1"/>
        <v>27.36</v>
      </c>
      <c r="AH33" s="92">
        <f t="shared" si="2"/>
        <v>14.258571428571431</v>
      </c>
      <c r="AK33" t="s">
        <v>34</v>
      </c>
    </row>
    <row r="34" spans="1:38" hidden="1" x14ac:dyDescent="0.2">
      <c r="A34" s="58" t="s">
        <v>127</v>
      </c>
      <c r="B34" s="11" t="str">
        <f>[30]Outubro!$H$5</f>
        <v>*</v>
      </c>
      <c r="C34" s="11" t="str">
        <f>[30]Outubro!$H$6</f>
        <v>*</v>
      </c>
      <c r="D34" s="11" t="str">
        <f>[30]Outubro!$H$7</f>
        <v>*</v>
      </c>
      <c r="E34" s="11" t="str">
        <f>[30]Outubro!$H$8</f>
        <v>*</v>
      </c>
      <c r="F34" s="11" t="str">
        <f>[30]Outubro!$H$9</f>
        <v>*</v>
      </c>
      <c r="G34" s="11" t="str">
        <f>[30]Outubro!$H$10</f>
        <v>*</v>
      </c>
      <c r="H34" s="11" t="str">
        <f>[30]Outubro!$H$11</f>
        <v>*</v>
      </c>
      <c r="I34" s="11" t="str">
        <f>[30]Outubro!$H$12</f>
        <v>*</v>
      </c>
      <c r="J34" s="11" t="str">
        <f>[30]Outubro!$H$13</f>
        <v>*</v>
      </c>
      <c r="K34" s="11" t="str">
        <f>[30]Outubro!$H$14</f>
        <v>*</v>
      </c>
      <c r="L34" s="11" t="str">
        <f>[30]Outubro!$H$15</f>
        <v>*</v>
      </c>
      <c r="M34" s="11" t="str">
        <f>[30]Outubro!$H$16</f>
        <v>*</v>
      </c>
      <c r="N34" s="11" t="str">
        <f>[30]Outubro!$H$17</f>
        <v>*</v>
      </c>
      <c r="O34" s="11" t="str">
        <f>[30]Outubro!$H$18</f>
        <v>*</v>
      </c>
      <c r="P34" s="11" t="str">
        <f>[30]Outubro!$H$19</f>
        <v>*</v>
      </c>
      <c r="Q34" s="11" t="str">
        <f>[30]Outubro!$H$20</f>
        <v>*</v>
      </c>
      <c r="R34" s="11" t="str">
        <f>[30]Outubro!$H$21</f>
        <v>*</v>
      </c>
      <c r="S34" s="11" t="str">
        <f>[30]Outubro!$H$22</f>
        <v>*</v>
      </c>
      <c r="T34" s="11" t="str">
        <f>[30]Outubro!$H$23</f>
        <v>*</v>
      </c>
      <c r="U34" s="11" t="str">
        <f>[30]Outubro!$H$24</f>
        <v>*</v>
      </c>
      <c r="V34" s="11" t="str">
        <f>[30]Outubro!$H$25</f>
        <v>*</v>
      </c>
      <c r="W34" s="11" t="str">
        <f>[30]Outubro!$H$26</f>
        <v>*</v>
      </c>
      <c r="X34" s="11" t="str">
        <f>[30]Outubro!$H$27</f>
        <v>*</v>
      </c>
      <c r="Y34" s="11" t="str">
        <f>[30]Outubro!$H$28</f>
        <v>*</v>
      </c>
      <c r="Z34" s="11" t="str">
        <f>[30]Outubro!$H$29</f>
        <v>*</v>
      </c>
      <c r="AA34" s="11" t="str">
        <f>[30]Outubro!$H$30</f>
        <v>*</v>
      </c>
      <c r="AB34" s="11" t="str">
        <f>[30]Outubro!$H$31</f>
        <v>*</v>
      </c>
      <c r="AC34" s="11" t="str">
        <f>[30]Outubro!$H$32</f>
        <v>*</v>
      </c>
      <c r="AD34" s="11" t="str">
        <f>[30]Outubro!$H$33</f>
        <v>*</v>
      </c>
      <c r="AE34" s="11" t="str">
        <f>[30]Outubro!$H$34</f>
        <v>*</v>
      </c>
      <c r="AF34" s="11" t="str">
        <f>[30]Outubro!$H$35</f>
        <v>*</v>
      </c>
      <c r="AG34" s="14">
        <f t="shared" si="1"/>
        <v>0</v>
      </c>
      <c r="AH34" s="92" t="e">
        <f t="shared" si="2"/>
        <v>#DIV/0!</v>
      </c>
      <c r="AK34" t="s">
        <v>34</v>
      </c>
    </row>
    <row r="35" spans="1:38" x14ac:dyDescent="0.2">
      <c r="A35" s="57" t="s">
        <v>14</v>
      </c>
      <c r="B35" s="11">
        <f>[31]Outubro!$H$5</f>
        <v>0</v>
      </c>
      <c r="C35" s="11">
        <f>[31]Outubro!$H$6</f>
        <v>0</v>
      </c>
      <c r="D35" s="11">
        <f>[31]Outubro!$H$7</f>
        <v>9.7200000000000006</v>
      </c>
      <c r="E35" s="11">
        <f>[31]Outubro!$H$8</f>
        <v>0</v>
      </c>
      <c r="F35" s="11">
        <f>[31]Outubro!$H$9</f>
        <v>10.08</v>
      </c>
      <c r="G35" s="11">
        <f>[31]Outubro!$H$10</f>
        <v>22.32</v>
      </c>
      <c r="H35" s="11">
        <f>[31]Outubro!$H$11</f>
        <v>6.84</v>
      </c>
      <c r="I35" s="11">
        <f>[31]Outubro!$H$12</f>
        <v>1.4400000000000002</v>
      </c>
      <c r="J35" s="11">
        <f>[31]Outubro!$H$13</f>
        <v>0.36000000000000004</v>
      </c>
      <c r="K35" s="11">
        <f>[31]Outubro!$H$14</f>
        <v>16.2</v>
      </c>
      <c r="L35" s="11">
        <f>[31]Outubro!$H$15</f>
        <v>0.36000000000000004</v>
      </c>
      <c r="M35" s="11">
        <f>[31]Outubro!$H$16</f>
        <v>45</v>
      </c>
      <c r="N35" s="11">
        <f>[31]Outubro!$H$17</f>
        <v>0</v>
      </c>
      <c r="O35" s="11">
        <f>[31]Outubro!$H$18</f>
        <v>0</v>
      </c>
      <c r="P35" s="11">
        <f>[31]Outubro!$H$19</f>
        <v>17.28</v>
      </c>
      <c r="Q35" s="11">
        <f>[31]Outubro!$H$20</f>
        <v>1.4400000000000002</v>
      </c>
      <c r="R35" s="11">
        <f>[31]Outubro!$H$21</f>
        <v>0.72000000000000008</v>
      </c>
      <c r="S35" s="11">
        <f>[31]Outubro!$H$22</f>
        <v>21.6</v>
      </c>
      <c r="T35" s="11">
        <f>[31]Outubro!$H$23</f>
        <v>2.8800000000000003</v>
      </c>
      <c r="U35" s="11">
        <f>[31]Outubro!$H$24</f>
        <v>31.319999999999997</v>
      </c>
      <c r="V35" s="11">
        <f>[31]Outubro!$H$25</f>
        <v>11.16</v>
      </c>
      <c r="W35" s="11">
        <f>[31]Outubro!$H$26</f>
        <v>0</v>
      </c>
      <c r="X35" s="11">
        <f>[31]Outubro!$H$27</f>
        <v>0</v>
      </c>
      <c r="Y35" s="11">
        <f>[31]Outubro!$H$28</f>
        <v>0</v>
      </c>
      <c r="Z35" s="11">
        <f>[31]Outubro!$H$29</f>
        <v>0</v>
      </c>
      <c r="AA35" s="11">
        <f>[31]Outubro!$H$30</f>
        <v>0</v>
      </c>
      <c r="AB35" s="11">
        <f>[31]Outubro!$H$31</f>
        <v>30.6</v>
      </c>
      <c r="AC35" s="11">
        <f>[31]Outubro!$H$32</f>
        <v>0</v>
      </c>
      <c r="AD35" s="11">
        <f>[31]Outubro!$H$33</f>
        <v>7.9200000000000008</v>
      </c>
      <c r="AE35" s="11">
        <f>[31]Outubro!$H$34</f>
        <v>16.2</v>
      </c>
      <c r="AF35" s="11">
        <f>[31]Outubro!$H$35</f>
        <v>32.4</v>
      </c>
      <c r="AG35" s="14">
        <f t="shared" si="1"/>
        <v>45</v>
      </c>
      <c r="AH35" s="92">
        <f t="shared" si="2"/>
        <v>9.2206451612903226</v>
      </c>
      <c r="AK35" t="s">
        <v>34</v>
      </c>
    </row>
    <row r="36" spans="1:38" hidden="1" x14ac:dyDescent="0.2">
      <c r="A36" s="58" t="s">
        <v>156</v>
      </c>
      <c r="B36" s="11" t="str">
        <f>[32]Outubro!$H$5</f>
        <v>*</v>
      </c>
      <c r="C36" s="11" t="str">
        <f>[32]Outubro!$H$6</f>
        <v>*</v>
      </c>
      <c r="D36" s="11" t="str">
        <f>[32]Outubro!$H$7</f>
        <v>*</v>
      </c>
      <c r="E36" s="11" t="str">
        <f>[32]Outubro!$H$8</f>
        <v>*</v>
      </c>
      <c r="F36" s="11" t="str">
        <f>[32]Outubro!$H$9</f>
        <v>*</v>
      </c>
      <c r="G36" s="11" t="str">
        <f>[32]Outubro!$H$10</f>
        <v>*</v>
      </c>
      <c r="H36" s="11" t="str">
        <f>[32]Outubro!$H$11</f>
        <v>*</v>
      </c>
      <c r="I36" s="11" t="str">
        <f>[32]Outubro!$H$12</f>
        <v>*</v>
      </c>
      <c r="J36" s="11" t="str">
        <f>[32]Outubro!$H$13</f>
        <v>*</v>
      </c>
      <c r="K36" s="11" t="str">
        <f>[32]Outubro!$H$14</f>
        <v>*</v>
      </c>
      <c r="L36" s="11" t="str">
        <f>[32]Outubro!$H$15</f>
        <v>*</v>
      </c>
      <c r="M36" s="11" t="str">
        <f>[32]Outubro!$H$16</f>
        <v>*</v>
      </c>
      <c r="N36" s="11" t="str">
        <f>[32]Outubro!$H$17</f>
        <v>*</v>
      </c>
      <c r="O36" s="11" t="str">
        <f>[32]Outubro!$H$18</f>
        <v>*</v>
      </c>
      <c r="P36" s="11" t="str">
        <f>[32]Outubro!$H$19</f>
        <v>*</v>
      </c>
      <c r="Q36" s="11" t="str">
        <f>[32]Outubro!$H$20</f>
        <v>*</v>
      </c>
      <c r="R36" s="11" t="str">
        <f>[32]Outubro!$H$21</f>
        <v>*</v>
      </c>
      <c r="S36" s="11" t="str">
        <f>[32]Outubro!$H$22</f>
        <v>*</v>
      </c>
      <c r="T36" s="11" t="str">
        <f>[32]Outubro!$H$23</f>
        <v>*</v>
      </c>
      <c r="U36" s="11" t="str">
        <f>[32]Outubro!$H$24</f>
        <v>*</v>
      </c>
      <c r="V36" s="11" t="str">
        <f>[32]Outubro!$H$25</f>
        <v>*</v>
      </c>
      <c r="W36" s="11" t="str">
        <f>[32]Outubro!$H$26</f>
        <v>*</v>
      </c>
      <c r="X36" s="11" t="str">
        <f>[32]Outubro!$H$27</f>
        <v>*</v>
      </c>
      <c r="Y36" s="11" t="str">
        <f>[32]Outubro!$H$28</f>
        <v>*</v>
      </c>
      <c r="Z36" s="11" t="str">
        <f>[32]Outubro!$H$29</f>
        <v>*</v>
      </c>
      <c r="AA36" s="11" t="str">
        <f>[32]Outubro!$H$30</f>
        <v>*</v>
      </c>
      <c r="AB36" s="11" t="str">
        <f>[32]Outubro!$H$31</f>
        <v>*</v>
      </c>
      <c r="AC36" s="11" t="str">
        <f>[32]Outubro!$H$32</f>
        <v>*</v>
      </c>
      <c r="AD36" s="11" t="str">
        <f>[32]Outubro!$H$33</f>
        <v>*</v>
      </c>
      <c r="AE36" s="11" t="str">
        <f>[32]Outubro!$H$34</f>
        <v>*</v>
      </c>
      <c r="AF36" s="11" t="str">
        <f>[32]Outubro!$H$35</f>
        <v>*</v>
      </c>
      <c r="AG36" s="14">
        <f t="shared" si="1"/>
        <v>0</v>
      </c>
      <c r="AH36" s="92" t="e">
        <f t="shared" si="2"/>
        <v>#DIV/0!</v>
      </c>
    </row>
    <row r="37" spans="1:38" x14ac:dyDescent="0.2">
      <c r="A37" s="57" t="s">
        <v>15</v>
      </c>
      <c r="B37" s="11" t="str">
        <f>[33]Outubro!$H$5</f>
        <v>*</v>
      </c>
      <c r="C37" s="11" t="str">
        <f>[33]Outubro!$H$6</f>
        <v>*</v>
      </c>
      <c r="D37" s="11" t="str">
        <f>[33]Outubro!$H$7</f>
        <v>*</v>
      </c>
      <c r="E37" s="11" t="str">
        <f>[33]Outubro!$H$8</f>
        <v>*</v>
      </c>
      <c r="F37" s="11" t="str">
        <f>[33]Outubro!$H$9</f>
        <v>*</v>
      </c>
      <c r="G37" s="11" t="str">
        <f>[33]Outubro!$H$10</f>
        <v>*</v>
      </c>
      <c r="H37" s="11" t="str">
        <f>[33]Outubro!$H$11</f>
        <v>*</v>
      </c>
      <c r="I37" s="11" t="str">
        <f>[33]Outubro!$H$12</f>
        <v>*</v>
      </c>
      <c r="J37" s="11" t="str">
        <f>[33]Outubro!$H$13</f>
        <v>*</v>
      </c>
      <c r="K37" s="11" t="str">
        <f>[33]Outubro!$H$14</f>
        <v>*</v>
      </c>
      <c r="L37" s="11" t="str">
        <f>[33]Outubro!$H$15</f>
        <v>*</v>
      </c>
      <c r="M37" s="11" t="str">
        <f>[33]Outubro!$H$16</f>
        <v>*</v>
      </c>
      <c r="N37" s="11" t="str">
        <f>[33]Outubro!$H$17</f>
        <v>*</v>
      </c>
      <c r="O37" s="11" t="str">
        <f>[33]Outubro!$H$18</f>
        <v>*</v>
      </c>
      <c r="P37" s="11" t="str">
        <f>[33]Outubro!$H$19</f>
        <v>*</v>
      </c>
      <c r="Q37" s="11" t="str">
        <f>[33]Outubro!$H$20</f>
        <v>*</v>
      </c>
      <c r="R37" s="11" t="str">
        <f>[33]Outubro!$H$21</f>
        <v>*</v>
      </c>
      <c r="S37" s="11" t="str">
        <f>[33]Outubro!$H$22</f>
        <v>*</v>
      </c>
      <c r="T37" s="11" t="str">
        <f>[33]Outubro!$H$23</f>
        <v>*</v>
      </c>
      <c r="U37" s="11">
        <f>[33]Outubro!$H$24</f>
        <v>12.24</v>
      </c>
      <c r="V37" s="11">
        <f>[33]Outubro!$H$25</f>
        <v>19.440000000000001</v>
      </c>
      <c r="W37" s="11">
        <f>[33]Outubro!$H$26</f>
        <v>11.879999999999999</v>
      </c>
      <c r="X37" s="11">
        <f>[33]Outubro!$H$27</f>
        <v>10.8</v>
      </c>
      <c r="Y37" s="11">
        <f>[33]Outubro!$H$28</f>
        <v>9.7200000000000006</v>
      </c>
      <c r="Z37" s="11">
        <f>[33]Outubro!$H$29</f>
        <v>14.4</v>
      </c>
      <c r="AA37" s="11">
        <f>[33]Outubro!$H$30</f>
        <v>26.64</v>
      </c>
      <c r="AB37" s="11">
        <f>[33]Outubro!$H$31</f>
        <v>17.64</v>
      </c>
      <c r="AC37" s="11">
        <f>[33]Outubro!$H$32</f>
        <v>16.920000000000002</v>
      </c>
      <c r="AD37" s="11">
        <f>[33]Outubro!$H$33</f>
        <v>17.28</v>
      </c>
      <c r="AE37" s="11">
        <f>[33]Outubro!$H$34</f>
        <v>21.96</v>
      </c>
      <c r="AF37" s="11">
        <f>[33]Outubro!$H$35</f>
        <v>27.720000000000002</v>
      </c>
      <c r="AG37" s="14">
        <f t="shared" si="1"/>
        <v>27.720000000000002</v>
      </c>
      <c r="AH37" s="92">
        <f t="shared" si="2"/>
        <v>17.220000000000002</v>
      </c>
      <c r="AI37" s="12" t="s">
        <v>34</v>
      </c>
      <c r="AK37" t="s">
        <v>34</v>
      </c>
    </row>
    <row r="38" spans="1:38" x14ac:dyDescent="0.2">
      <c r="A38" s="57" t="s">
        <v>16</v>
      </c>
      <c r="B38" s="11" t="str">
        <f>[34]Outubro!$H$5</f>
        <v>*</v>
      </c>
      <c r="C38" s="11" t="str">
        <f>[34]Outubro!$H$6</f>
        <v>*</v>
      </c>
      <c r="D38" s="11" t="str">
        <f>[34]Outubro!$H$7</f>
        <v>*</v>
      </c>
      <c r="E38" s="11" t="str">
        <f>[34]Outubro!$H$8</f>
        <v>*</v>
      </c>
      <c r="F38" s="11" t="str">
        <f>[34]Outubro!$H$9</f>
        <v>*</v>
      </c>
      <c r="G38" s="11" t="str">
        <f>[34]Outubro!$H$10</f>
        <v>*</v>
      </c>
      <c r="H38" s="11" t="str">
        <f>[34]Outubro!$H$11</f>
        <v>*</v>
      </c>
      <c r="I38" s="11" t="str">
        <f>[34]Outubro!$H$12</f>
        <v>*</v>
      </c>
      <c r="J38" s="11" t="str">
        <f>[34]Outubro!$H$13</f>
        <v>*</v>
      </c>
      <c r="K38" s="11" t="str">
        <f>[34]Outubro!$H$14</f>
        <v>*</v>
      </c>
      <c r="L38" s="11" t="str">
        <f>[34]Outubro!$H$15</f>
        <v>*</v>
      </c>
      <c r="M38" s="11" t="str">
        <f>[34]Outubro!$H$16</f>
        <v>*</v>
      </c>
      <c r="N38" s="11" t="str">
        <f>[34]Outubro!$H$17</f>
        <v>*</v>
      </c>
      <c r="O38" s="11" t="str">
        <f>[34]Outubro!$H$18</f>
        <v>*</v>
      </c>
      <c r="P38" s="11" t="str">
        <f>[34]Outubro!$H$19</f>
        <v>*</v>
      </c>
      <c r="Q38" s="11">
        <f>[34]Outubro!$H$20</f>
        <v>12.24</v>
      </c>
      <c r="R38" s="11">
        <f>[34]Outubro!$H$21</f>
        <v>20.52</v>
      </c>
      <c r="S38" s="11">
        <f>[34]Outubro!$H$22</f>
        <v>14.04</v>
      </c>
      <c r="T38" s="11">
        <f>[34]Outubro!$H$23</f>
        <v>11.879999999999999</v>
      </c>
      <c r="U38" s="11">
        <f>[34]Outubro!$H$24</f>
        <v>18.36</v>
      </c>
      <c r="V38" s="11">
        <f>[34]Outubro!$H$25</f>
        <v>13.68</v>
      </c>
      <c r="W38" s="11">
        <f>[34]Outubro!$H$26</f>
        <v>14.4</v>
      </c>
      <c r="X38" s="11">
        <f>[34]Outubro!$H$27</f>
        <v>12.6</v>
      </c>
      <c r="Y38" s="11">
        <f>[34]Outubro!$H$28</f>
        <v>9.3600000000000012</v>
      </c>
      <c r="Z38" s="11">
        <f>[34]Outubro!$H$29</f>
        <v>11.16</v>
      </c>
      <c r="AA38" s="11">
        <f>[34]Outubro!$H$30</f>
        <v>19.440000000000001</v>
      </c>
      <c r="AB38" s="11">
        <f>[34]Outubro!$H$31</f>
        <v>21.240000000000002</v>
      </c>
      <c r="AC38" s="11" t="str">
        <f>[34]Outubro!$H$32</f>
        <v>*</v>
      </c>
      <c r="AD38" s="11" t="str">
        <f>[34]Outubro!$H$33</f>
        <v>*</v>
      </c>
      <c r="AE38" s="11" t="str">
        <f>[34]Outubro!$H$34</f>
        <v>*</v>
      </c>
      <c r="AF38" s="11" t="str">
        <f>[34]Outubro!$H$35</f>
        <v>*</v>
      </c>
      <c r="AG38" s="14">
        <f t="shared" si="1"/>
        <v>21.240000000000002</v>
      </c>
      <c r="AH38" s="92">
        <f t="shared" si="2"/>
        <v>14.910000000000002</v>
      </c>
      <c r="AK38" t="s">
        <v>34</v>
      </c>
    </row>
    <row r="39" spans="1:38" x14ac:dyDescent="0.2">
      <c r="A39" s="57" t="s">
        <v>157</v>
      </c>
      <c r="B39" s="11">
        <f>[35]Outubro!$H$5</f>
        <v>10.08</v>
      </c>
      <c r="C39" s="11">
        <f>[35]Outubro!$H$6</f>
        <v>9.7200000000000006</v>
      </c>
      <c r="D39" s="11">
        <f>[35]Outubro!$H$7</f>
        <v>16.2</v>
      </c>
      <c r="E39" s="11">
        <f>[35]Outubro!$H$8</f>
        <v>9.7200000000000006</v>
      </c>
      <c r="F39" s="11">
        <f>[35]Outubro!$H$9</f>
        <v>22.68</v>
      </c>
      <c r="G39" s="11">
        <f>[35]Outubro!$H$10</f>
        <v>31.319999999999997</v>
      </c>
      <c r="H39" s="11">
        <f>[35]Outubro!$H$11</f>
        <v>21.96</v>
      </c>
      <c r="I39" s="11">
        <f>[35]Outubro!$H$12</f>
        <v>13.68</v>
      </c>
      <c r="J39" s="11">
        <f>[35]Outubro!$H$13</f>
        <v>28.08</v>
      </c>
      <c r="K39" s="11">
        <f>[35]Outubro!$H$14</f>
        <v>15.840000000000002</v>
      </c>
      <c r="L39" s="11">
        <f>[35]Outubro!$H$15</f>
        <v>15.120000000000001</v>
      </c>
      <c r="M39" s="11">
        <f>[35]Outubro!$H$16</f>
        <v>18</v>
      </c>
      <c r="N39" s="11">
        <f>[35]Outubro!$H$17</f>
        <v>10.44</v>
      </c>
      <c r="O39" s="11">
        <f>[35]Outubro!$H$18</f>
        <v>17.64</v>
      </c>
      <c r="P39" s="11">
        <f>[35]Outubro!$H$19</f>
        <v>19.8</v>
      </c>
      <c r="Q39" s="11">
        <f>[35]Outubro!$H$20</f>
        <v>15.840000000000002</v>
      </c>
      <c r="R39" s="11">
        <f>[35]Outubro!$H$21</f>
        <v>15.120000000000001</v>
      </c>
      <c r="S39" s="11">
        <f>[35]Outubro!$H$22</f>
        <v>35.64</v>
      </c>
      <c r="T39" s="11">
        <f>[35]Outubro!$H$23</f>
        <v>10.8</v>
      </c>
      <c r="U39" s="11">
        <f>[35]Outubro!$H$24</f>
        <v>37.440000000000005</v>
      </c>
      <c r="V39" s="11">
        <f>[35]Outubro!$H$25</f>
        <v>24.840000000000003</v>
      </c>
      <c r="W39" s="11">
        <f>[35]Outubro!$H$26</f>
        <v>13.68</v>
      </c>
      <c r="X39" s="11">
        <f>[35]Outubro!$H$27</f>
        <v>10.44</v>
      </c>
      <c r="Y39" s="11">
        <f>[35]Outubro!$H$28</f>
        <v>11.879999999999999</v>
      </c>
      <c r="Z39" s="11">
        <f>[35]Outubro!$H$29</f>
        <v>12.6</v>
      </c>
      <c r="AA39" s="11">
        <f>[35]Outubro!$H$30</f>
        <v>17.28</v>
      </c>
      <c r="AB39" s="11">
        <f>[35]Outubro!$H$31</f>
        <v>34.92</v>
      </c>
      <c r="AC39" s="11">
        <f>[35]Outubro!$H$32</f>
        <v>19.440000000000001</v>
      </c>
      <c r="AD39" s="11">
        <f>[35]Outubro!$H$33</f>
        <v>23.759999999999998</v>
      </c>
      <c r="AE39" s="11">
        <f>[35]Outubro!$H$34</f>
        <v>19.079999999999998</v>
      </c>
      <c r="AF39" s="11">
        <f>[35]Outubro!$H$35</f>
        <v>26.28</v>
      </c>
      <c r="AG39" s="14">
        <f t="shared" si="1"/>
        <v>37.440000000000005</v>
      </c>
      <c r="AH39" s="92">
        <f t="shared" si="2"/>
        <v>19.010322580645163</v>
      </c>
      <c r="AK39" t="s">
        <v>34</v>
      </c>
    </row>
    <row r="40" spans="1:38" x14ac:dyDescent="0.2">
      <c r="A40" s="57" t="s">
        <v>17</v>
      </c>
      <c r="B40" s="11">
        <f>[36]Outubro!$H$5</f>
        <v>4.6800000000000006</v>
      </c>
      <c r="C40" s="11">
        <f>[36]Outubro!$H$6</f>
        <v>10.08</v>
      </c>
      <c r="D40" s="11">
        <f>[36]Outubro!$H$7</f>
        <v>11.879999999999999</v>
      </c>
      <c r="E40" s="11">
        <f>[36]Outubro!$H$8</f>
        <v>11.16</v>
      </c>
      <c r="F40" s="11">
        <f>[36]Outubro!$H$9</f>
        <v>17.64</v>
      </c>
      <c r="G40" s="11">
        <f>[36]Outubro!$H$10</f>
        <v>37.080000000000005</v>
      </c>
      <c r="H40" s="11">
        <f>[36]Outubro!$H$11</f>
        <v>14.76</v>
      </c>
      <c r="I40" s="11">
        <f>[36]Outubro!$H$12</f>
        <v>11.16</v>
      </c>
      <c r="J40" s="11">
        <f>[36]Outubro!$H$13</f>
        <v>10.44</v>
      </c>
      <c r="K40" s="11">
        <f>[36]Outubro!$H$14</f>
        <v>14.4</v>
      </c>
      <c r="L40" s="11">
        <f>[36]Outubro!$H$15</f>
        <v>13.68</v>
      </c>
      <c r="M40" s="11">
        <f>[36]Outubro!$H$16</f>
        <v>26.28</v>
      </c>
      <c r="N40" s="11">
        <f>[36]Outubro!$H$17</f>
        <v>23.040000000000003</v>
      </c>
      <c r="O40" s="11">
        <f>[36]Outubro!$H$18</f>
        <v>9.3600000000000012</v>
      </c>
      <c r="P40" s="11">
        <f>[36]Outubro!$H$19</f>
        <v>10.08</v>
      </c>
      <c r="Q40" s="11">
        <f>[36]Outubro!$H$20</f>
        <v>10.8</v>
      </c>
      <c r="R40" s="11">
        <f>[36]Outubro!$H$21</f>
        <v>32.04</v>
      </c>
      <c r="S40" s="11">
        <f>[36]Outubro!$H$22</f>
        <v>18.720000000000002</v>
      </c>
      <c r="T40" s="11">
        <f>[36]Outubro!$H$23</f>
        <v>10.44</v>
      </c>
      <c r="U40" s="11">
        <f>[36]Outubro!$H$24</f>
        <v>22.68</v>
      </c>
      <c r="V40" s="11">
        <f>[36]Outubro!$H$25</f>
        <v>11.520000000000001</v>
      </c>
      <c r="W40" s="11">
        <f>[36]Outubro!$H$26</f>
        <v>8.64</v>
      </c>
      <c r="X40" s="11">
        <f>[36]Outubro!$H$27</f>
        <v>7.5600000000000005</v>
      </c>
      <c r="Y40" s="11">
        <f>[36]Outubro!$H$28</f>
        <v>8.64</v>
      </c>
      <c r="Z40" s="11">
        <f>[36]Outubro!$H$29</f>
        <v>13.68</v>
      </c>
      <c r="AA40" s="11">
        <f>[36]Outubro!$H$30</f>
        <v>21.6</v>
      </c>
      <c r="AB40" s="11">
        <f>[36]Outubro!$H$31</f>
        <v>19.8</v>
      </c>
      <c r="AC40" s="11">
        <f>[36]Outubro!$H$32</f>
        <v>11.16</v>
      </c>
      <c r="AD40" s="11">
        <f>[36]Outubro!$H$33</f>
        <v>22.32</v>
      </c>
      <c r="AE40" s="11">
        <f>[36]Outubro!$H$34</f>
        <v>32.76</v>
      </c>
      <c r="AF40" s="11">
        <f>[36]Outubro!$H$35</f>
        <v>20.88</v>
      </c>
      <c r="AG40" s="14">
        <f t="shared" si="1"/>
        <v>37.080000000000005</v>
      </c>
      <c r="AH40" s="92">
        <f t="shared" si="2"/>
        <v>16.095483870967744</v>
      </c>
      <c r="AK40" t="s">
        <v>34</v>
      </c>
      <c r="AL40" t="s">
        <v>34</v>
      </c>
    </row>
    <row r="41" spans="1:38" hidden="1" x14ac:dyDescent="0.2">
      <c r="A41" s="58" t="s">
        <v>140</v>
      </c>
      <c r="B41" s="11" t="str">
        <f>[37]Outubro!$H$5</f>
        <v>*</v>
      </c>
      <c r="C41" s="11" t="str">
        <f>[37]Outubro!$H$6</f>
        <v>*</v>
      </c>
      <c r="D41" s="11" t="str">
        <f>[37]Outubro!$H$7</f>
        <v>*</v>
      </c>
      <c r="E41" s="11" t="str">
        <f>[37]Outubro!$H$8</f>
        <v>*</v>
      </c>
      <c r="F41" s="11" t="str">
        <f>[37]Outubro!$H$9</f>
        <v>*</v>
      </c>
      <c r="G41" s="11" t="str">
        <f>[37]Outubro!$H$10</f>
        <v>*</v>
      </c>
      <c r="H41" s="11" t="str">
        <f>[37]Outubro!$H$11</f>
        <v>*</v>
      </c>
      <c r="I41" s="11" t="str">
        <f>[37]Outubro!$H$12</f>
        <v>*</v>
      </c>
      <c r="J41" s="11" t="str">
        <f>[37]Outubro!$H$13</f>
        <v>*</v>
      </c>
      <c r="K41" s="11" t="str">
        <f>[37]Outubro!$H$14</f>
        <v>*</v>
      </c>
      <c r="L41" s="11" t="str">
        <f>[37]Outubro!$H$15</f>
        <v>*</v>
      </c>
      <c r="M41" s="11" t="str">
        <f>[37]Outubro!$H$16</f>
        <v>*</v>
      </c>
      <c r="N41" s="11" t="str">
        <f>[37]Outubro!$H$17</f>
        <v>*</v>
      </c>
      <c r="O41" s="11" t="str">
        <f>[37]Outubro!$H$18</f>
        <v>*</v>
      </c>
      <c r="P41" s="11" t="str">
        <f>[37]Outubro!$H$19</f>
        <v>*</v>
      </c>
      <c r="Q41" s="11" t="str">
        <f>[37]Outubro!$H$20</f>
        <v>*</v>
      </c>
      <c r="R41" s="11" t="str">
        <f>[37]Outubro!$H$21</f>
        <v>*</v>
      </c>
      <c r="S41" s="11" t="str">
        <f>[37]Outubro!$H$22</f>
        <v>*</v>
      </c>
      <c r="T41" s="11" t="str">
        <f>[37]Outubro!$H$23</f>
        <v>*</v>
      </c>
      <c r="U41" s="11" t="str">
        <f>[37]Outubro!$H$24</f>
        <v>*</v>
      </c>
      <c r="V41" s="11" t="str">
        <f>[37]Outubro!$H$25</f>
        <v>*</v>
      </c>
      <c r="W41" s="11" t="str">
        <f>[37]Outubro!$H$26</f>
        <v>*</v>
      </c>
      <c r="X41" s="11" t="str">
        <f>[37]Outubro!$H$27</f>
        <v>*</v>
      </c>
      <c r="Y41" s="11" t="str">
        <f>[37]Outubro!$H$28</f>
        <v>*</v>
      </c>
      <c r="Z41" s="11" t="str">
        <f>[37]Outubro!$H$29</f>
        <v>*</v>
      </c>
      <c r="AA41" s="11" t="str">
        <f>[37]Outubro!$H$30</f>
        <v>*</v>
      </c>
      <c r="AB41" s="11" t="str">
        <f>[37]Outubro!$H$31</f>
        <v>*</v>
      </c>
      <c r="AC41" s="11" t="str">
        <f>[37]Outubro!$H$32</f>
        <v>*</v>
      </c>
      <c r="AD41" s="11" t="str">
        <f>[37]Outubro!$H$33</f>
        <v>*</v>
      </c>
      <c r="AE41" s="11" t="str">
        <f>[37]Outubro!$H$34</f>
        <v>*</v>
      </c>
      <c r="AF41" s="11" t="str">
        <f>[37]Outubro!$H$35</f>
        <v>*</v>
      </c>
      <c r="AG41" s="14">
        <f t="shared" si="1"/>
        <v>0</v>
      </c>
      <c r="AH41" s="92" t="e">
        <f t="shared" si="2"/>
        <v>#DIV/0!</v>
      </c>
      <c r="AL41" t="s">
        <v>34</v>
      </c>
    </row>
    <row r="42" spans="1:38" x14ac:dyDescent="0.2">
      <c r="A42" s="57" t="s">
        <v>18</v>
      </c>
      <c r="B42" s="11">
        <f>[38]Outubro!$H$5</f>
        <v>16.559999999999999</v>
      </c>
      <c r="C42" s="11">
        <f>[38]Outubro!$H$6</f>
        <v>20.16</v>
      </c>
      <c r="D42" s="11">
        <f>[38]Outubro!$H$7</f>
        <v>19.8</v>
      </c>
      <c r="E42" s="11">
        <f>[38]Outubro!$H$8</f>
        <v>16.559999999999999</v>
      </c>
      <c r="F42" s="11">
        <f>[38]Outubro!$H$9</f>
        <v>20.88</v>
      </c>
      <c r="G42" s="11">
        <f>[38]Outubro!$H$10</f>
        <v>39.24</v>
      </c>
      <c r="H42" s="11">
        <f>[38]Outubro!$H$11</f>
        <v>28.08</v>
      </c>
      <c r="I42" s="11">
        <f>[38]Outubro!$H$12</f>
        <v>16.920000000000002</v>
      </c>
      <c r="J42" s="11">
        <f>[38]Outubro!$H$13</f>
        <v>15.48</v>
      </c>
      <c r="K42" s="11">
        <f>[38]Outubro!$H$14</f>
        <v>14.04</v>
      </c>
      <c r="L42" s="11">
        <f>[38]Outubro!$H$15</f>
        <v>18</v>
      </c>
      <c r="M42" s="11">
        <f>[38]Outubro!$H$16</f>
        <v>17.28</v>
      </c>
      <c r="N42" s="11">
        <f>[38]Outubro!$H$17</f>
        <v>16.559999999999999</v>
      </c>
      <c r="O42" s="11">
        <f>[38]Outubro!$H$18</f>
        <v>12.6</v>
      </c>
      <c r="P42" s="11">
        <f>[38]Outubro!$H$19</f>
        <v>20.88</v>
      </c>
      <c r="Q42" s="11">
        <f>[38]Outubro!$H$20</f>
        <v>13.32</v>
      </c>
      <c r="R42" s="11">
        <f>[38]Outubro!$H$21</f>
        <v>16.920000000000002</v>
      </c>
      <c r="S42" s="11">
        <f>[38]Outubro!$H$22</f>
        <v>17.28</v>
      </c>
      <c r="T42" s="11">
        <f>[38]Outubro!$H$23</f>
        <v>11.16</v>
      </c>
      <c r="U42" s="11">
        <f>[38]Outubro!$H$24</f>
        <v>26.28</v>
      </c>
      <c r="V42" s="11">
        <f>[38]Outubro!$H$25</f>
        <v>31.319999999999997</v>
      </c>
      <c r="W42" s="11">
        <f>[38]Outubro!$H$26</f>
        <v>14.76</v>
      </c>
      <c r="X42" s="11">
        <f>[38]Outubro!$H$27</f>
        <v>11.16</v>
      </c>
      <c r="Y42" s="11">
        <f>[38]Outubro!$H$28</f>
        <v>14.4</v>
      </c>
      <c r="Z42" s="11">
        <f>[38]Outubro!$H$29</f>
        <v>18.36</v>
      </c>
      <c r="AA42" s="11">
        <f>[38]Outubro!$H$30</f>
        <v>27.720000000000002</v>
      </c>
      <c r="AB42" s="11">
        <f>[38]Outubro!$H$31</f>
        <v>28.44</v>
      </c>
      <c r="AC42" s="11">
        <f>[38]Outubro!$H$32</f>
        <v>25.92</v>
      </c>
      <c r="AD42" s="11">
        <f>[38]Outubro!$H$33</f>
        <v>22.32</v>
      </c>
      <c r="AE42" s="11">
        <f>[38]Outubro!$H$34</f>
        <v>29.52</v>
      </c>
      <c r="AF42" s="11">
        <f>[38]Outubro!$H$35</f>
        <v>43.2</v>
      </c>
      <c r="AG42" s="14">
        <f t="shared" si="1"/>
        <v>43.2</v>
      </c>
      <c r="AH42" s="92">
        <f t="shared" si="2"/>
        <v>20.810322580645167</v>
      </c>
      <c r="AJ42" t="s">
        <v>34</v>
      </c>
      <c r="AK42" t="s">
        <v>34</v>
      </c>
      <c r="AL42" t="s">
        <v>34</v>
      </c>
    </row>
    <row r="43" spans="1:38" x14ac:dyDescent="0.2">
      <c r="A43" s="57" t="s">
        <v>19</v>
      </c>
      <c r="B43" s="11" t="str">
        <f>[39]Outubro!$H$5</f>
        <v>*</v>
      </c>
      <c r="C43" s="11" t="str">
        <f>[39]Outubro!$H$6</f>
        <v>*</v>
      </c>
      <c r="D43" s="11" t="str">
        <f>[39]Outubro!$H$7</f>
        <v>*</v>
      </c>
      <c r="E43" s="11" t="str">
        <f>[39]Outubro!$H$8</f>
        <v>*</v>
      </c>
      <c r="F43" s="11" t="str">
        <f>[39]Outubro!$H$9</f>
        <v>*</v>
      </c>
      <c r="G43" s="11" t="str">
        <f>[39]Outubro!$H$10</f>
        <v>*</v>
      </c>
      <c r="H43" s="11" t="str">
        <f>[39]Outubro!$H$11</f>
        <v>*</v>
      </c>
      <c r="I43" s="11" t="str">
        <f>[39]Outubro!$H$12</f>
        <v>*</v>
      </c>
      <c r="J43" s="11" t="str">
        <f>[39]Outubro!$H$13</f>
        <v>*</v>
      </c>
      <c r="K43" s="11" t="str">
        <f>[39]Outubro!$H$14</f>
        <v>*</v>
      </c>
      <c r="L43" s="11" t="str">
        <f>[39]Outubro!$H$15</f>
        <v>*</v>
      </c>
      <c r="M43" s="11" t="str">
        <f>[39]Outubro!$H$16</f>
        <v>*</v>
      </c>
      <c r="N43" s="11" t="str">
        <f>[39]Outubro!$H$17</f>
        <v>*</v>
      </c>
      <c r="O43" s="11" t="str">
        <f>[39]Outubro!$H$18</f>
        <v>*</v>
      </c>
      <c r="P43" s="11" t="str">
        <f>[39]Outubro!$H$19</f>
        <v>*</v>
      </c>
      <c r="Q43" s="11" t="str">
        <f>[39]Outubro!$H$20</f>
        <v>*</v>
      </c>
      <c r="R43" s="11" t="str">
        <f>[39]Outubro!$H$21</f>
        <v>*</v>
      </c>
      <c r="S43" s="11" t="str">
        <f>[39]Outubro!$H$22</f>
        <v>*</v>
      </c>
      <c r="T43" s="11" t="str">
        <f>[39]Outubro!$H$23</f>
        <v>*</v>
      </c>
      <c r="U43" s="11" t="str">
        <f>[39]Outubro!$H$24</f>
        <v>*</v>
      </c>
      <c r="V43" s="11" t="str">
        <f>[39]Outubro!$H$25</f>
        <v>*</v>
      </c>
      <c r="W43" s="11" t="str">
        <f>[39]Outubro!$H$26</f>
        <v>*</v>
      </c>
      <c r="X43" s="11">
        <f>[39]Outubro!$H$27</f>
        <v>2.52</v>
      </c>
      <c r="Y43" s="11">
        <f>[39]Outubro!$H$28</f>
        <v>2.16</v>
      </c>
      <c r="Z43" s="11">
        <f>[39]Outubro!$H$29</f>
        <v>2.8800000000000003</v>
      </c>
      <c r="AA43" s="11">
        <f>[39]Outubro!$H$30</f>
        <v>18.720000000000002</v>
      </c>
      <c r="AB43" s="11">
        <f>[39]Outubro!$H$31</f>
        <v>16.559999999999999</v>
      </c>
      <c r="AC43" s="11">
        <f>[39]Outubro!$H$32</f>
        <v>1.08</v>
      </c>
      <c r="AD43" s="11">
        <f>[39]Outubro!$H$33</f>
        <v>0.72000000000000008</v>
      </c>
      <c r="AE43" s="11">
        <f>[39]Outubro!$H$34</f>
        <v>4.32</v>
      </c>
      <c r="AF43" s="11">
        <f>[39]Outubro!$H$35</f>
        <v>12.96</v>
      </c>
      <c r="AG43" s="14">
        <f t="shared" si="1"/>
        <v>18.720000000000002</v>
      </c>
      <c r="AH43" s="92">
        <f t="shared" si="2"/>
        <v>6.88</v>
      </c>
      <c r="AI43" s="12" t="s">
        <v>34</v>
      </c>
    </row>
    <row r="44" spans="1:38" x14ac:dyDescent="0.2">
      <c r="A44" s="57" t="s">
        <v>23</v>
      </c>
      <c r="B44" s="11">
        <f>[40]Outubro!$H$5</f>
        <v>10.8</v>
      </c>
      <c r="C44" s="11">
        <f>[40]Outubro!$H$6</f>
        <v>12.6</v>
      </c>
      <c r="D44" s="11">
        <f>[40]Outubro!$H$7</f>
        <v>12.96</v>
      </c>
      <c r="E44" s="11">
        <f>[40]Outubro!$H$8</f>
        <v>9</v>
      </c>
      <c r="F44" s="11">
        <f>[40]Outubro!$H$9</f>
        <v>15.840000000000002</v>
      </c>
      <c r="G44" s="11">
        <f>[40]Outubro!$H$10</f>
        <v>21.240000000000002</v>
      </c>
      <c r="H44" s="11">
        <f>[40]Outubro!$H$11</f>
        <v>18.720000000000002</v>
      </c>
      <c r="I44" s="11">
        <f>[40]Outubro!$H$12</f>
        <v>11.520000000000001</v>
      </c>
      <c r="J44" s="11">
        <f>[40]Outubro!$H$13</f>
        <v>13.68</v>
      </c>
      <c r="K44" s="11">
        <f>[40]Outubro!$H$14</f>
        <v>11.879999999999999</v>
      </c>
      <c r="L44" s="11">
        <f>[40]Outubro!$H$15</f>
        <v>15.48</v>
      </c>
      <c r="M44" s="11">
        <f>[40]Outubro!$H$16</f>
        <v>17.64</v>
      </c>
      <c r="N44" s="11">
        <f>[40]Outubro!$H$17</f>
        <v>11.520000000000001</v>
      </c>
      <c r="O44" s="11">
        <f>[40]Outubro!$H$18</f>
        <v>17.28</v>
      </c>
      <c r="P44" s="11">
        <f>[40]Outubro!$H$19</f>
        <v>16.559999999999999</v>
      </c>
      <c r="Q44" s="11">
        <f>[40]Outubro!$H$20</f>
        <v>14.4</v>
      </c>
      <c r="R44" s="11">
        <f>[40]Outubro!$H$21</f>
        <v>16.2</v>
      </c>
      <c r="S44" s="11">
        <f>[40]Outubro!$H$22</f>
        <v>23.400000000000002</v>
      </c>
      <c r="T44" s="11">
        <f>[40]Outubro!$H$23</f>
        <v>10.8</v>
      </c>
      <c r="U44" s="11">
        <f>[40]Outubro!$H$24</f>
        <v>18.720000000000002</v>
      </c>
      <c r="V44" s="11">
        <f>[40]Outubro!$H$25</f>
        <v>12.96</v>
      </c>
      <c r="W44" s="11">
        <f>[40]Outubro!$H$26</f>
        <v>14.76</v>
      </c>
      <c r="X44" s="11">
        <f>[40]Outubro!$H$27</f>
        <v>14.04</v>
      </c>
      <c r="Y44" s="11">
        <f>[40]Outubro!$H$28</f>
        <v>14.04</v>
      </c>
      <c r="Z44" s="11">
        <f>[40]Outubro!$H$29</f>
        <v>14.76</v>
      </c>
      <c r="AA44" s="11">
        <f>[40]Outubro!$H$30</f>
        <v>23.400000000000002</v>
      </c>
      <c r="AB44" s="11">
        <f>[40]Outubro!$H$31</f>
        <v>15.48</v>
      </c>
      <c r="AC44" s="11">
        <f>[40]Outubro!$H$32</f>
        <v>12.6</v>
      </c>
      <c r="AD44" s="11">
        <f>[40]Outubro!$H$33</f>
        <v>18</v>
      </c>
      <c r="AE44" s="11">
        <f>[40]Outubro!$H$34</f>
        <v>19.079999999999998</v>
      </c>
      <c r="AF44" s="11">
        <f>[40]Outubro!$H$35</f>
        <v>21.240000000000002</v>
      </c>
      <c r="AG44" s="14">
        <f t="shared" si="1"/>
        <v>23.400000000000002</v>
      </c>
      <c r="AH44" s="92">
        <f t="shared" si="2"/>
        <v>15.503225806451614</v>
      </c>
    </row>
    <row r="45" spans="1:38" x14ac:dyDescent="0.2">
      <c r="A45" s="57" t="s">
        <v>33</v>
      </c>
      <c r="B45" s="11">
        <f>[41]Outubro!$H$5</f>
        <v>18.720000000000002</v>
      </c>
      <c r="C45" s="11">
        <f>[41]Outubro!$H$6</f>
        <v>19.079999999999998</v>
      </c>
      <c r="D45" s="11">
        <f>[41]Outubro!$H$7</f>
        <v>20.16</v>
      </c>
      <c r="E45" s="11">
        <f>[41]Outubro!$H$8</f>
        <v>12.96</v>
      </c>
      <c r="F45" s="11">
        <f>[41]Outubro!$H$9</f>
        <v>20.16</v>
      </c>
      <c r="G45" s="11">
        <f>[41]Outubro!$H$10</f>
        <v>30.96</v>
      </c>
      <c r="H45" s="11">
        <f>[41]Outubro!$H$11</f>
        <v>24.48</v>
      </c>
      <c r="I45" s="11">
        <f>[41]Outubro!$H$12</f>
        <v>11.16</v>
      </c>
      <c r="J45" s="11">
        <f>[41]Outubro!$H$13</f>
        <v>23.400000000000002</v>
      </c>
      <c r="K45" s="11">
        <f>[41]Outubro!$H$14</f>
        <v>21.96</v>
      </c>
      <c r="L45" s="11">
        <f>[41]Outubro!$H$15</f>
        <v>22.32</v>
      </c>
      <c r="M45" s="11">
        <f>[41]Outubro!$H$16</f>
        <v>21.240000000000002</v>
      </c>
      <c r="N45" s="11">
        <f>[41]Outubro!$H$17</f>
        <v>15.120000000000001</v>
      </c>
      <c r="O45" s="11">
        <f>[41]Outubro!$H$18</f>
        <v>22.68</v>
      </c>
      <c r="P45" s="11">
        <f>[41]Outubro!$H$19</f>
        <v>26.28</v>
      </c>
      <c r="Q45" s="11">
        <f>[41]Outubro!$H$20</f>
        <v>28.8</v>
      </c>
      <c r="R45" s="11">
        <f>[41]Outubro!$H$21</f>
        <v>24.840000000000003</v>
      </c>
      <c r="S45" s="11">
        <f>[41]Outubro!$H$22</f>
        <v>37.080000000000005</v>
      </c>
      <c r="T45" s="11">
        <f>[41]Outubro!$H$23</f>
        <v>32.4</v>
      </c>
      <c r="U45" s="11">
        <f>[41]Outubro!$H$24</f>
        <v>30.240000000000002</v>
      </c>
      <c r="V45" s="11">
        <f>[41]Outubro!$H$25</f>
        <v>25.2</v>
      </c>
      <c r="W45" s="11">
        <f>[41]Outubro!$H$26</f>
        <v>14.76</v>
      </c>
      <c r="X45" s="11">
        <f>[41]Outubro!$H$27</f>
        <v>25.2</v>
      </c>
      <c r="Y45" s="11">
        <f>[41]Outubro!$H$28</f>
        <v>27.720000000000002</v>
      </c>
      <c r="Z45" s="11">
        <f>[41]Outubro!$H$29</f>
        <v>36.72</v>
      </c>
      <c r="AA45" s="11">
        <f>[41]Outubro!$H$30</f>
        <v>27.720000000000002</v>
      </c>
      <c r="AB45" s="11">
        <f>[41]Outubro!$H$31</f>
        <v>34.92</v>
      </c>
      <c r="AC45" s="11">
        <f>[41]Outubro!$H$32</f>
        <v>25.56</v>
      </c>
      <c r="AD45" s="11">
        <f>[41]Outubro!$H$33</f>
        <v>31.319999999999997</v>
      </c>
      <c r="AE45" s="11">
        <f>[41]Outubro!$H$34</f>
        <v>30.6</v>
      </c>
      <c r="AF45" s="11">
        <f>[41]Outubro!$H$35</f>
        <v>30.96</v>
      </c>
      <c r="AG45" s="14">
        <f t="shared" si="1"/>
        <v>37.080000000000005</v>
      </c>
      <c r="AH45" s="92">
        <f t="shared" si="2"/>
        <v>24.990967741935485</v>
      </c>
      <c r="AI45" s="12" t="s">
        <v>34</v>
      </c>
    </row>
    <row r="46" spans="1:38" x14ac:dyDescent="0.2">
      <c r="A46" s="57" t="s">
        <v>20</v>
      </c>
      <c r="B46" s="11">
        <f>[42]Outubro!$H$5</f>
        <v>6.48</v>
      </c>
      <c r="C46" s="11">
        <f>[42]Outubro!$H$6</f>
        <v>5.04</v>
      </c>
      <c r="D46" s="11">
        <f>[42]Outubro!$H$7</f>
        <v>7.9200000000000008</v>
      </c>
      <c r="E46" s="11">
        <f>[42]Outubro!$H$8</f>
        <v>6.84</v>
      </c>
      <c r="F46" s="11">
        <f>[42]Outubro!$H$9</f>
        <v>23.759999999999998</v>
      </c>
      <c r="G46" s="11">
        <f>[42]Outubro!$H$10</f>
        <v>21.6</v>
      </c>
      <c r="H46" s="11">
        <f>[42]Outubro!$H$11</f>
        <v>10.08</v>
      </c>
      <c r="I46" s="11">
        <f>[42]Outubro!$H$12</f>
        <v>6.48</v>
      </c>
      <c r="J46" s="11">
        <f>[42]Outubro!$H$13</f>
        <v>11.520000000000001</v>
      </c>
      <c r="K46" s="11">
        <f>[42]Outubro!$H$14</f>
        <v>9.7200000000000006</v>
      </c>
      <c r="L46" s="11">
        <f>[42]Outubro!$H$15</f>
        <v>8.64</v>
      </c>
      <c r="M46" s="11">
        <f>[42]Outubro!$H$16</f>
        <v>10.8</v>
      </c>
      <c r="N46" s="11">
        <f>[42]Outubro!$H$17</f>
        <v>7.5600000000000005</v>
      </c>
      <c r="O46" s="11">
        <f>[42]Outubro!$H$18</f>
        <v>9.7200000000000006</v>
      </c>
      <c r="P46" s="11">
        <f>[42]Outubro!$H$19</f>
        <v>8.2799999999999994</v>
      </c>
      <c r="Q46" s="11">
        <f>[42]Outubro!$H$20</f>
        <v>10.08</v>
      </c>
      <c r="R46" s="11">
        <f>[42]Outubro!$H$21</f>
        <v>5.7600000000000007</v>
      </c>
      <c r="S46" s="11">
        <f>[42]Outubro!$H$22</f>
        <v>12.24</v>
      </c>
      <c r="T46" s="11">
        <f>[42]Outubro!$H$23</f>
        <v>7.2</v>
      </c>
      <c r="U46" s="11">
        <f>[42]Outubro!$H$24</f>
        <v>15.840000000000002</v>
      </c>
      <c r="V46" s="11">
        <f>[42]Outubro!$H$25</f>
        <v>11.16</v>
      </c>
      <c r="W46" s="11">
        <f>[42]Outubro!$H$26</f>
        <v>7.5600000000000005</v>
      </c>
      <c r="X46" s="11">
        <f>[42]Outubro!$H$27</f>
        <v>5.7600000000000007</v>
      </c>
      <c r="Y46" s="11">
        <f>[42]Outubro!$H$28</f>
        <v>5.04</v>
      </c>
      <c r="Z46" s="11">
        <f>[42]Outubro!$H$29</f>
        <v>7.2</v>
      </c>
      <c r="AA46" s="11">
        <f>[42]Outubro!$H$30</f>
        <v>6.84</v>
      </c>
      <c r="AB46" s="11">
        <f>[42]Outubro!$H$31</f>
        <v>11.879999999999999</v>
      </c>
      <c r="AC46" s="11">
        <f>[42]Outubro!$H$32</f>
        <v>10.8</v>
      </c>
      <c r="AD46" s="11">
        <f>[42]Outubro!$H$33</f>
        <v>16.559999999999999</v>
      </c>
      <c r="AE46" s="11">
        <f>[42]Outubro!$H$34</f>
        <v>12.24</v>
      </c>
      <c r="AF46" s="11">
        <f>[42]Outubro!$H$35</f>
        <v>20.52</v>
      </c>
      <c r="AG46" s="14">
        <f t="shared" si="1"/>
        <v>23.759999999999998</v>
      </c>
      <c r="AH46" s="92">
        <f t="shared" si="2"/>
        <v>10.358709677419355</v>
      </c>
    </row>
    <row r="47" spans="1:38" s="5" customFormat="1" ht="17.100000000000001" customHeight="1" x14ac:dyDescent="0.2">
      <c r="A47" s="58" t="s">
        <v>24</v>
      </c>
      <c r="B47" s="13">
        <f t="shared" ref="B47:AE47" si="3">MAX(B5:B46)</f>
        <v>21.6</v>
      </c>
      <c r="C47" s="13">
        <f t="shared" si="3"/>
        <v>21.96</v>
      </c>
      <c r="D47" s="13">
        <f t="shared" si="3"/>
        <v>20.16</v>
      </c>
      <c r="E47" s="13">
        <f t="shared" si="3"/>
        <v>21.240000000000002</v>
      </c>
      <c r="F47" s="13">
        <f t="shared" si="3"/>
        <v>44.64</v>
      </c>
      <c r="G47" s="13">
        <f t="shared" si="3"/>
        <v>39.96</v>
      </c>
      <c r="H47" s="13">
        <f t="shared" si="3"/>
        <v>29.880000000000003</v>
      </c>
      <c r="I47" s="13">
        <f t="shared" si="3"/>
        <v>21.6</v>
      </c>
      <c r="J47" s="13">
        <f t="shared" si="3"/>
        <v>28.08</v>
      </c>
      <c r="K47" s="13">
        <f t="shared" si="3"/>
        <v>28.8</v>
      </c>
      <c r="L47" s="13">
        <f t="shared" si="3"/>
        <v>27</v>
      </c>
      <c r="M47" s="13">
        <f t="shared" si="3"/>
        <v>45</v>
      </c>
      <c r="N47" s="13">
        <f t="shared" si="3"/>
        <v>23.040000000000003</v>
      </c>
      <c r="O47" s="13">
        <f t="shared" si="3"/>
        <v>24.48</v>
      </c>
      <c r="P47" s="13">
        <f t="shared" si="3"/>
        <v>30.240000000000002</v>
      </c>
      <c r="Q47" s="13">
        <f t="shared" si="3"/>
        <v>28.8</v>
      </c>
      <c r="R47" s="13">
        <f t="shared" si="3"/>
        <v>32.04</v>
      </c>
      <c r="S47" s="13">
        <f t="shared" si="3"/>
        <v>37.080000000000005</v>
      </c>
      <c r="T47" s="13">
        <f t="shared" si="3"/>
        <v>45.72</v>
      </c>
      <c r="U47" s="13">
        <f t="shared" si="3"/>
        <v>45.36</v>
      </c>
      <c r="V47" s="13">
        <f t="shared" si="3"/>
        <v>31.319999999999997</v>
      </c>
      <c r="W47" s="13">
        <f t="shared" si="3"/>
        <v>21.240000000000002</v>
      </c>
      <c r="X47" s="13">
        <f t="shared" si="3"/>
        <v>25.2</v>
      </c>
      <c r="Y47" s="13">
        <f t="shared" si="3"/>
        <v>27.720000000000002</v>
      </c>
      <c r="Z47" s="13">
        <f t="shared" si="3"/>
        <v>36.72</v>
      </c>
      <c r="AA47" s="13">
        <f t="shared" si="3"/>
        <v>27.720000000000002</v>
      </c>
      <c r="AB47" s="13">
        <f t="shared" si="3"/>
        <v>39.24</v>
      </c>
      <c r="AC47" s="13">
        <f t="shared" si="3"/>
        <v>26.28</v>
      </c>
      <c r="AD47" s="13">
        <f t="shared" si="3"/>
        <v>36</v>
      </c>
      <c r="AE47" s="13">
        <f t="shared" si="3"/>
        <v>33.840000000000003</v>
      </c>
      <c r="AF47" s="13">
        <f>MAX(AF5:AF46)</f>
        <v>43.2</v>
      </c>
      <c r="AG47" s="14">
        <f>MAX(AG5:AG46)</f>
        <v>45.72</v>
      </c>
      <c r="AH47" s="92" t="s">
        <v>208</v>
      </c>
      <c r="AK47" s="5" t="s">
        <v>34</v>
      </c>
      <c r="AL47" s="5" t="s">
        <v>34</v>
      </c>
    </row>
    <row r="48" spans="1:38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60" t="s">
        <v>34</v>
      </c>
      <c r="AF48" s="60"/>
      <c r="AG48" s="51"/>
      <c r="AH48" s="53"/>
      <c r="AK48" t="s">
        <v>34</v>
      </c>
    </row>
    <row r="49" spans="1:38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88"/>
      <c r="AF49" s="104"/>
      <c r="AG49" s="51"/>
      <c r="AH49" s="50"/>
      <c r="AJ49" t="s">
        <v>34</v>
      </c>
      <c r="AK49" t="s">
        <v>34</v>
      </c>
      <c r="AL49" t="s">
        <v>34</v>
      </c>
    </row>
    <row r="50" spans="1:38" x14ac:dyDescent="0.2">
      <c r="A50" s="49"/>
      <c r="B50" s="88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51"/>
      <c r="AH50" s="50"/>
    </row>
    <row r="51" spans="1:38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51"/>
      <c r="AH51" s="93"/>
      <c r="AL51" t="s">
        <v>34</v>
      </c>
    </row>
    <row r="52" spans="1:38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54"/>
      <c r="AF52" s="54"/>
      <c r="AG52" s="51"/>
      <c r="AH52" s="53"/>
    </row>
    <row r="53" spans="1:38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55"/>
      <c r="AF53" s="55"/>
      <c r="AG53" s="51"/>
      <c r="AH53" s="53"/>
      <c r="AK53" t="s">
        <v>34</v>
      </c>
    </row>
    <row r="54" spans="1:38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94"/>
    </row>
    <row r="55" spans="1:38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H55" s="1"/>
      <c r="AK55" t="s">
        <v>34</v>
      </c>
    </row>
    <row r="57" spans="1:38" x14ac:dyDescent="0.2">
      <c r="AA57" s="3" t="s">
        <v>34</v>
      </c>
      <c r="AH57" t="s">
        <v>34</v>
      </c>
      <c r="AK57" t="s">
        <v>34</v>
      </c>
    </row>
    <row r="58" spans="1:38" x14ac:dyDescent="0.2">
      <c r="U58" s="3" t="s">
        <v>34</v>
      </c>
    </row>
    <row r="59" spans="1:38" x14ac:dyDescent="0.2">
      <c r="J59" s="3" t="s">
        <v>34</v>
      </c>
      <c r="N59" s="3" t="s">
        <v>34</v>
      </c>
      <c r="S59" s="3" t="s">
        <v>34</v>
      </c>
      <c r="V59" s="3" t="s">
        <v>34</v>
      </c>
      <c r="AL59" t="s">
        <v>34</v>
      </c>
    </row>
    <row r="60" spans="1:38" x14ac:dyDescent="0.2">
      <c r="G60" s="3" t="s">
        <v>34</v>
      </c>
      <c r="H60" s="3" t="s">
        <v>211</v>
      </c>
      <c r="P60" s="3" t="s">
        <v>34</v>
      </c>
      <c r="S60" s="3" t="s">
        <v>34</v>
      </c>
      <c r="U60" s="3" t="s">
        <v>34</v>
      </c>
      <c r="V60" s="3" t="s">
        <v>34</v>
      </c>
      <c r="AC60" s="3" t="s">
        <v>34</v>
      </c>
    </row>
    <row r="61" spans="1:38" x14ac:dyDescent="0.2">
      <c r="T61" s="3" t="s">
        <v>34</v>
      </c>
      <c r="W61" s="3" t="s">
        <v>34</v>
      </c>
      <c r="AA61" s="3" t="s">
        <v>34</v>
      </c>
      <c r="AE61" s="3" t="s">
        <v>34</v>
      </c>
    </row>
    <row r="62" spans="1:38" x14ac:dyDescent="0.2">
      <c r="W62" s="3" t="s">
        <v>34</v>
      </c>
      <c r="Z62" s="3" t="s">
        <v>34</v>
      </c>
    </row>
    <row r="63" spans="1:38" x14ac:dyDescent="0.2">
      <c r="P63" s="3" t="s">
        <v>34</v>
      </c>
      <c r="Q63" s="3" t="s">
        <v>34</v>
      </c>
      <c r="AA63" s="3" t="s">
        <v>34</v>
      </c>
      <c r="AE63" s="3" t="s">
        <v>34</v>
      </c>
    </row>
    <row r="65" spans="7:37" x14ac:dyDescent="0.2">
      <c r="K65" s="3" t="s">
        <v>34</v>
      </c>
      <c r="M65" s="3" t="s">
        <v>34</v>
      </c>
    </row>
    <row r="66" spans="7:37" x14ac:dyDescent="0.2">
      <c r="G66" s="3" t="s">
        <v>34</v>
      </c>
    </row>
    <row r="67" spans="7:37" x14ac:dyDescent="0.2">
      <c r="M67" s="3" t="s">
        <v>34</v>
      </c>
    </row>
    <row r="69" spans="7:37" x14ac:dyDescent="0.2">
      <c r="R69" s="3" t="s">
        <v>34</v>
      </c>
      <c r="AK69" t="s">
        <v>34</v>
      </c>
    </row>
  </sheetData>
  <mergeCells count="36">
    <mergeCell ref="T49:X49"/>
    <mergeCell ref="T50:X50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9"/>
  <sheetViews>
    <sheetView topLeftCell="A18" workbookViewId="0">
      <selection activeCell="W56" sqref="W5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36" t="s">
        <v>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8" s="4" customFormat="1" ht="16.5" customHeight="1" x14ac:dyDescent="0.2">
      <c r="A2" s="170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65"/>
    </row>
    <row r="3" spans="1:38" s="5" customFormat="1" ht="12" customHeight="1" x14ac:dyDescent="0.2">
      <c r="A3" s="171"/>
      <c r="B3" s="172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7">
        <v>30</v>
      </c>
      <c r="AF3" s="169">
        <v>31</v>
      </c>
      <c r="AG3" s="108" t="s">
        <v>204</v>
      </c>
    </row>
    <row r="4" spans="1:38" s="5" customFormat="1" ht="13.5" customHeight="1" x14ac:dyDescent="0.2">
      <c r="A4" s="171"/>
      <c r="B4" s="173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8"/>
      <c r="AF4" s="146"/>
      <c r="AG4" s="109" t="s">
        <v>25</v>
      </c>
    </row>
    <row r="5" spans="1:38" s="5" customFormat="1" x14ac:dyDescent="0.2">
      <c r="A5" s="57" t="s">
        <v>30</v>
      </c>
      <c r="B5" s="117" t="str">
        <f>[1]Outubro!$I$5</f>
        <v>*</v>
      </c>
      <c r="C5" s="117" t="str">
        <f>[1]Outubro!$I$6</f>
        <v>*</v>
      </c>
      <c r="D5" s="117" t="str">
        <f>[1]Outubro!$I$7</f>
        <v>*</v>
      </c>
      <c r="E5" s="117" t="str">
        <f>[1]Outubro!$I$8</f>
        <v>*</v>
      </c>
      <c r="F5" s="117" t="str">
        <f>[1]Outubro!$I$9</f>
        <v>*</v>
      </c>
      <c r="G5" s="117" t="str">
        <f>[1]Outubro!$I$10</f>
        <v>*</v>
      </c>
      <c r="H5" s="117" t="str">
        <f>[1]Outubro!$I$11</f>
        <v>*</v>
      </c>
      <c r="I5" s="117" t="str">
        <f>[1]Outubro!$I$12</f>
        <v>*</v>
      </c>
      <c r="J5" s="117" t="str">
        <f>[1]Outubro!$I$13</f>
        <v>*</v>
      </c>
      <c r="K5" s="117" t="str">
        <f>[1]Outubro!$I$14</f>
        <v>*</v>
      </c>
      <c r="L5" s="117" t="str">
        <f>[1]Outubro!$I$15</f>
        <v>*</v>
      </c>
      <c r="M5" s="117" t="str">
        <f>[1]Outubro!$I$16</f>
        <v>*</v>
      </c>
      <c r="N5" s="117" t="str">
        <f>[1]Outubro!$I$17</f>
        <v>*</v>
      </c>
      <c r="O5" s="117" t="str">
        <f>[1]Outubro!$I$18</f>
        <v>*</v>
      </c>
      <c r="P5" s="117" t="str">
        <f>[1]Outubro!$I$19</f>
        <v>*</v>
      </c>
      <c r="Q5" s="117" t="str">
        <f>[1]Outubro!$I$20</f>
        <v>*</v>
      </c>
      <c r="R5" s="117" t="str">
        <f>[1]Outubro!$I$21</f>
        <v>*</v>
      </c>
      <c r="S5" s="117" t="str">
        <f>[1]Outubro!$I$22</f>
        <v>*</v>
      </c>
      <c r="T5" s="117" t="str">
        <f>[1]Outubro!$I$23</f>
        <v>*</v>
      </c>
      <c r="U5" s="117" t="str">
        <f>[1]Outubro!$I$24</f>
        <v>*</v>
      </c>
      <c r="V5" s="117" t="str">
        <f>[1]Outubro!$I$25</f>
        <v>*</v>
      </c>
      <c r="W5" s="117" t="str">
        <f>[1]Outubro!$I$26</f>
        <v>*</v>
      </c>
      <c r="X5" s="117" t="str">
        <f>[1]Outubro!$I$27</f>
        <v>*</v>
      </c>
      <c r="Y5" s="117" t="str">
        <f>[1]Outubro!$I$28</f>
        <v>*</v>
      </c>
      <c r="Z5" s="117" t="str">
        <f>[1]Outubro!$I$29</f>
        <v>*</v>
      </c>
      <c r="AA5" s="117" t="str">
        <f>[1]Outubro!$I$30</f>
        <v>*</v>
      </c>
      <c r="AB5" s="117" t="str">
        <f>[1]Outubro!$I$31</f>
        <v>*</v>
      </c>
      <c r="AC5" s="117" t="str">
        <f>[1]Outubro!$I$32</f>
        <v>*</v>
      </c>
      <c r="AD5" s="117" t="str">
        <f>[1]Outubro!$I$33</f>
        <v>*</v>
      </c>
      <c r="AE5" s="117" t="str">
        <f>[1]Outubro!$I$34</f>
        <v>*</v>
      </c>
      <c r="AF5" s="117" t="str">
        <f>[1]Outubro!$I$35</f>
        <v>*</v>
      </c>
      <c r="AG5" s="118" t="str">
        <f>[1]Outubro!$I$36</f>
        <v>*</v>
      </c>
    </row>
    <row r="6" spans="1:38" x14ac:dyDescent="0.2">
      <c r="A6" s="57" t="s">
        <v>0</v>
      </c>
      <c r="B6" s="11" t="str">
        <f>[2]Outubro!$I$5</f>
        <v>*</v>
      </c>
      <c r="C6" s="11" t="str">
        <f>[2]Outubro!$I$6</f>
        <v>*</v>
      </c>
      <c r="D6" s="11" t="str">
        <f>[2]Outubro!$I$7</f>
        <v>*</v>
      </c>
      <c r="E6" s="11" t="str">
        <f>[2]Outubro!$I$8</f>
        <v>*</v>
      </c>
      <c r="F6" s="11" t="str">
        <f>[2]Outubro!$I$9</f>
        <v>*</v>
      </c>
      <c r="G6" s="11" t="str">
        <f>[2]Outubro!$I$10</f>
        <v>*</v>
      </c>
      <c r="H6" s="11" t="str">
        <f>[2]Outubro!$I$11</f>
        <v>*</v>
      </c>
      <c r="I6" s="11" t="str">
        <f>[2]Outubro!$I$12</f>
        <v>*</v>
      </c>
      <c r="J6" s="11" t="str">
        <f>[2]Outubro!$I$13</f>
        <v>*</v>
      </c>
      <c r="K6" s="11" t="str">
        <f>[2]Outubro!$I$14</f>
        <v>*</v>
      </c>
      <c r="L6" s="11" t="str">
        <f>[2]Outubro!$I$15</f>
        <v>*</v>
      </c>
      <c r="M6" s="11" t="str">
        <f>[2]Outubro!$I$16</f>
        <v>*</v>
      </c>
      <c r="N6" s="11" t="str">
        <f>[2]Outubro!$I$17</f>
        <v>*</v>
      </c>
      <c r="O6" s="11" t="str">
        <f>[2]Outubro!$I$18</f>
        <v>*</v>
      </c>
      <c r="P6" s="11" t="str">
        <f>[2]Outubro!$I$19</f>
        <v>*</v>
      </c>
      <c r="Q6" s="11" t="str">
        <f>[2]Outubro!$I$20</f>
        <v>*</v>
      </c>
      <c r="R6" s="11" t="str">
        <f>[2]Outubro!$I$21</f>
        <v>*</v>
      </c>
      <c r="S6" s="11" t="str">
        <f>[2]Outubro!$I$22</f>
        <v>*</v>
      </c>
      <c r="T6" s="115" t="str">
        <f>[2]Outubro!$I$23</f>
        <v>*</v>
      </c>
      <c r="U6" s="115" t="str">
        <f>[2]Outubro!$I$24</f>
        <v>*</v>
      </c>
      <c r="V6" s="115" t="str">
        <f>[2]Outubro!$I$25</f>
        <v>*</v>
      </c>
      <c r="W6" s="115" t="str">
        <f>[2]Outubro!$I$26</f>
        <v>*</v>
      </c>
      <c r="X6" s="115" t="str">
        <f>[2]Outubro!$I$27</f>
        <v>*</v>
      </c>
      <c r="Y6" s="115" t="str">
        <f>[2]Outubro!$I$28</f>
        <v>*</v>
      </c>
      <c r="Z6" s="115" t="str">
        <f>[2]Outubro!$I$29</f>
        <v>*</v>
      </c>
      <c r="AA6" s="115" t="str">
        <f>[2]Outubro!$I$30</f>
        <v>*</v>
      </c>
      <c r="AB6" s="115" t="str">
        <f>[2]Outubro!$I$31</f>
        <v>*</v>
      </c>
      <c r="AC6" s="115" t="str">
        <f>[2]Outubro!$I$32</f>
        <v>*</v>
      </c>
      <c r="AD6" s="115" t="str">
        <f>[2]Outubro!$I$33</f>
        <v>*</v>
      </c>
      <c r="AE6" s="115" t="str">
        <f>[2]Outubro!$I$34</f>
        <v>*</v>
      </c>
      <c r="AF6" s="115" t="str">
        <f>[2]Outubro!$I$35</f>
        <v>*</v>
      </c>
      <c r="AG6" s="118" t="str">
        <f>[1]Outubro!$I$36</f>
        <v>*</v>
      </c>
    </row>
    <row r="7" spans="1:38" x14ac:dyDescent="0.2">
      <c r="A7" s="57" t="s">
        <v>88</v>
      </c>
      <c r="B7" s="115" t="str">
        <f>[3]Outubro!$I$5</f>
        <v>*</v>
      </c>
      <c r="C7" s="115" t="str">
        <f>[3]Outubro!$I$6</f>
        <v>*</v>
      </c>
      <c r="D7" s="115" t="str">
        <f>[3]Outubro!$I$7</f>
        <v>*</v>
      </c>
      <c r="E7" s="115" t="str">
        <f>[3]Outubro!$I$8</f>
        <v>*</v>
      </c>
      <c r="F7" s="115" t="str">
        <f>[3]Outubro!$I$9</f>
        <v>*</v>
      </c>
      <c r="G7" s="115" t="str">
        <f>[3]Outubro!$I$10</f>
        <v>*</v>
      </c>
      <c r="H7" s="115" t="str">
        <f>[3]Outubro!$I$11</f>
        <v>*</v>
      </c>
      <c r="I7" s="115" t="str">
        <f>[3]Outubro!$I$12</f>
        <v>*</v>
      </c>
      <c r="J7" s="115" t="str">
        <f>[3]Outubro!$I$13</f>
        <v>*</v>
      </c>
      <c r="K7" s="115" t="str">
        <f>[3]Outubro!$I$14</f>
        <v>*</v>
      </c>
      <c r="L7" s="115" t="str">
        <f>[3]Outubro!$I$15</f>
        <v>*</v>
      </c>
      <c r="M7" s="115" t="str">
        <f>[3]Outubro!$I$16</f>
        <v>*</v>
      </c>
      <c r="N7" s="115" t="str">
        <f>[3]Outubro!$I$17</f>
        <v>*</v>
      </c>
      <c r="O7" s="115" t="str">
        <f>[3]Outubro!$I$18</f>
        <v>*</v>
      </c>
      <c r="P7" s="115" t="str">
        <f>[3]Outubro!$I$19</f>
        <v>*</v>
      </c>
      <c r="Q7" s="115" t="str">
        <f>[3]Outubro!$I$20</f>
        <v>*</v>
      </c>
      <c r="R7" s="115" t="str">
        <f>[3]Outubro!$I$21</f>
        <v>*</v>
      </c>
      <c r="S7" s="115" t="str">
        <f>[3]Outubro!$I$22</f>
        <v>*</v>
      </c>
      <c r="T7" s="115" t="str">
        <f>[3]Outubro!$I$23</f>
        <v>*</v>
      </c>
      <c r="U7" s="115" t="str">
        <f>[3]Outubro!$I$24</f>
        <v>*</v>
      </c>
      <c r="V7" s="115" t="str">
        <f>[3]Outubro!$I$25</f>
        <v>*</v>
      </c>
      <c r="W7" s="115" t="str">
        <f>[3]Outubro!$I$26</f>
        <v>*</v>
      </c>
      <c r="X7" s="115" t="str">
        <f>[3]Outubro!$I$27</f>
        <v>*</v>
      </c>
      <c r="Y7" s="115" t="str">
        <f>[3]Outubro!$I$28</f>
        <v>*</v>
      </c>
      <c r="Z7" s="115" t="str">
        <f>[3]Outubro!$I$29</f>
        <v>*</v>
      </c>
      <c r="AA7" s="115" t="str">
        <f>[3]Outubro!$I$30</f>
        <v>*</v>
      </c>
      <c r="AB7" s="115" t="str">
        <f>[3]Outubro!$I$31</f>
        <v>*</v>
      </c>
      <c r="AC7" s="115" t="str">
        <f>[3]Outubro!$I$32</f>
        <v>*</v>
      </c>
      <c r="AD7" s="115" t="str">
        <f>[3]Outubro!$I$33</f>
        <v>*</v>
      </c>
      <c r="AE7" s="115" t="str">
        <f>[3]Outubro!$I$34</f>
        <v>*</v>
      </c>
      <c r="AF7" s="115" t="str">
        <f>[3]Outubro!$I$35</f>
        <v>*</v>
      </c>
      <c r="AG7" s="118" t="str">
        <f>[1]Outubro!$I$36</f>
        <v>*</v>
      </c>
    </row>
    <row r="8" spans="1:38" x14ac:dyDescent="0.2">
      <c r="A8" s="57" t="s">
        <v>1</v>
      </c>
      <c r="B8" s="11" t="str">
        <f>[4]Outubro!$I$5</f>
        <v>*</v>
      </c>
      <c r="C8" s="11" t="str">
        <f>[4]Outubro!$I$6</f>
        <v>*</v>
      </c>
      <c r="D8" s="11" t="str">
        <f>[4]Outubro!$I$7</f>
        <v>*</v>
      </c>
      <c r="E8" s="11" t="str">
        <f>[4]Outubro!$I$8</f>
        <v>*</v>
      </c>
      <c r="F8" s="11" t="str">
        <f>[4]Outubro!$I$9</f>
        <v>*</v>
      </c>
      <c r="G8" s="11" t="str">
        <f>[4]Outubro!$I$10</f>
        <v>*</v>
      </c>
      <c r="H8" s="11" t="str">
        <f>[4]Outubro!$I$11</f>
        <v>*</v>
      </c>
      <c r="I8" s="11" t="str">
        <f>[4]Outubro!$I$12</f>
        <v>*</v>
      </c>
      <c r="J8" s="11" t="str">
        <f>[4]Outubro!$I$13</f>
        <v>*</v>
      </c>
      <c r="K8" s="11" t="str">
        <f>[4]Outubro!$I$14</f>
        <v>*</v>
      </c>
      <c r="L8" s="11" t="str">
        <f>[4]Outubro!$I$15</f>
        <v>*</v>
      </c>
      <c r="M8" s="11" t="str">
        <f>[4]Outubro!$I$16</f>
        <v>*</v>
      </c>
      <c r="N8" s="11" t="str">
        <f>[4]Outubro!$I$17</f>
        <v>*</v>
      </c>
      <c r="O8" s="11" t="str">
        <f>[4]Outubro!$I$18</f>
        <v>*</v>
      </c>
      <c r="P8" s="11" t="str">
        <f>[4]Outubro!$I$19</f>
        <v>*</v>
      </c>
      <c r="Q8" s="11" t="str">
        <f>[4]Outubro!$I$20</f>
        <v>*</v>
      </c>
      <c r="R8" s="11" t="str">
        <f>[4]Outubro!$I$21</f>
        <v>*</v>
      </c>
      <c r="S8" s="11" t="str">
        <f>[4]Outubro!$I$22</f>
        <v>*</v>
      </c>
      <c r="T8" s="115" t="str">
        <f>[4]Outubro!$I$23</f>
        <v>*</v>
      </c>
      <c r="U8" s="115" t="str">
        <f>[4]Outubro!$I$24</f>
        <v>*</v>
      </c>
      <c r="V8" s="115" t="str">
        <f>[4]Outubro!$I$25</f>
        <v>*</v>
      </c>
      <c r="W8" s="115" t="str">
        <f>[4]Outubro!$I$26</f>
        <v>*</v>
      </c>
      <c r="X8" s="115" t="str">
        <f>[4]Outubro!$I$27</f>
        <v>*</v>
      </c>
      <c r="Y8" s="115" t="str">
        <f>[4]Outubro!$I$28</f>
        <v>*</v>
      </c>
      <c r="Z8" s="115" t="str">
        <f>[4]Outubro!$I$29</f>
        <v>*</v>
      </c>
      <c r="AA8" s="115" t="str">
        <f>[4]Outubro!$I$30</f>
        <v>*</v>
      </c>
      <c r="AB8" s="115" t="str">
        <f>[4]Outubro!$I$31</f>
        <v>*</v>
      </c>
      <c r="AC8" s="115" t="str">
        <f>[4]Outubro!$I$32</f>
        <v>*</v>
      </c>
      <c r="AD8" s="115" t="str">
        <f>[4]Outubro!$I$33</f>
        <v>*</v>
      </c>
      <c r="AE8" s="115" t="str">
        <f>[4]Outubro!$I$34</f>
        <v>*</v>
      </c>
      <c r="AF8" s="115" t="str">
        <f>[4]Outubro!$I$35</f>
        <v>*</v>
      </c>
      <c r="AG8" s="118" t="str">
        <f>[1]Outubro!$I$36</f>
        <v>*</v>
      </c>
    </row>
    <row r="9" spans="1:38" hidden="1" x14ac:dyDescent="0.2">
      <c r="A9" s="58" t="s">
        <v>149</v>
      </c>
      <c r="B9" s="11" t="str">
        <f>[5]Outubro!$I$5</f>
        <v>*</v>
      </c>
      <c r="C9" s="11" t="str">
        <f>[5]Outubro!$I$6</f>
        <v>*</v>
      </c>
      <c r="D9" s="11" t="str">
        <f>[5]Outubro!$I$7</f>
        <v>*</v>
      </c>
      <c r="E9" s="11" t="str">
        <f>[5]Outubro!$I$8</f>
        <v>*</v>
      </c>
      <c r="F9" s="11" t="str">
        <f>[5]Outubro!$I$9</f>
        <v>*</v>
      </c>
      <c r="G9" s="11" t="str">
        <f>[5]Outubro!$I$10</f>
        <v>*</v>
      </c>
      <c r="H9" s="11" t="str">
        <f>[5]Outubro!$I$11</f>
        <v>*</v>
      </c>
      <c r="I9" s="11" t="str">
        <f>[5]Outubro!$I$12</f>
        <v>*</v>
      </c>
      <c r="J9" s="11" t="str">
        <f>[5]Outubro!$I$13</f>
        <v>*</v>
      </c>
      <c r="K9" s="11" t="str">
        <f>[5]Outubro!$I$14</f>
        <v>*</v>
      </c>
      <c r="L9" s="11" t="str">
        <f>[5]Outubro!$I$15</f>
        <v>*</v>
      </c>
      <c r="M9" s="11" t="str">
        <f>[5]Outubro!$I$16</f>
        <v>*</v>
      </c>
      <c r="N9" s="11" t="str">
        <f>[5]Outubro!$I$17</f>
        <v>*</v>
      </c>
      <c r="O9" s="11" t="str">
        <f>[5]Outubro!$I$18</f>
        <v>*</v>
      </c>
      <c r="P9" s="11" t="str">
        <f>[5]Outubro!$I$19</f>
        <v>*</v>
      </c>
      <c r="Q9" s="11" t="str">
        <f>[5]Outubro!$I$20</f>
        <v>*</v>
      </c>
      <c r="R9" s="11" t="str">
        <f>[5]Outubro!$I$21</f>
        <v>*</v>
      </c>
      <c r="S9" s="11" t="str">
        <f>[5]Outubro!$I$22</f>
        <v>*</v>
      </c>
      <c r="T9" s="115" t="str">
        <f>[5]Outubro!$I$23</f>
        <v>*</v>
      </c>
      <c r="U9" s="115" t="str">
        <f>[5]Outubro!$I$24</f>
        <v>*</v>
      </c>
      <c r="V9" s="115" t="str">
        <f>[5]Outubro!$I$25</f>
        <v>*</v>
      </c>
      <c r="W9" s="115" t="str">
        <f>[5]Outubro!$I$26</f>
        <v>*</v>
      </c>
      <c r="X9" s="115" t="str">
        <f>[5]Outubro!$I$27</f>
        <v>*</v>
      </c>
      <c r="Y9" s="115" t="str">
        <f>[5]Outubro!$I$28</f>
        <v>*</v>
      </c>
      <c r="Z9" s="115" t="str">
        <f>[5]Outubro!$I$29</f>
        <v>*</v>
      </c>
      <c r="AA9" s="115" t="str">
        <f>[5]Outubro!$I$30</f>
        <v>*</v>
      </c>
      <c r="AB9" s="115" t="str">
        <f>[5]Outubro!$I$31</f>
        <v>*</v>
      </c>
      <c r="AC9" s="115" t="str">
        <f>[5]Outubro!$I$32</f>
        <v>*</v>
      </c>
      <c r="AD9" s="115" t="str">
        <f>[5]Outubro!$I$33</f>
        <v>*</v>
      </c>
      <c r="AE9" s="115" t="str">
        <f>[5]Outubro!$I$34</f>
        <v>*</v>
      </c>
      <c r="AF9" s="115" t="str">
        <f>[5]Outubro!$I$35</f>
        <v>*</v>
      </c>
      <c r="AG9" s="118" t="str">
        <f>[1]Outubro!$I$36</f>
        <v>*</v>
      </c>
    </row>
    <row r="10" spans="1:38" x14ac:dyDescent="0.2">
      <c r="A10" s="57" t="s">
        <v>95</v>
      </c>
      <c r="B10" s="11" t="str">
        <f>[6]Outubro!$I$5</f>
        <v>*</v>
      </c>
      <c r="C10" s="11" t="str">
        <f>[6]Outubro!$I$6</f>
        <v>*</v>
      </c>
      <c r="D10" s="11" t="str">
        <f>[6]Outubro!$I$7</f>
        <v>*</v>
      </c>
      <c r="E10" s="11" t="str">
        <f>[6]Outubro!$I$8</f>
        <v>*</v>
      </c>
      <c r="F10" s="11" t="str">
        <f>[6]Outubro!$I$9</f>
        <v>*</v>
      </c>
      <c r="G10" s="11" t="str">
        <f>[6]Outubro!$I$10</f>
        <v>*</v>
      </c>
      <c r="H10" s="11" t="str">
        <f>[6]Outubro!$I$11</f>
        <v>*</v>
      </c>
      <c r="I10" s="11" t="str">
        <f>[6]Outubro!$I$12</f>
        <v>*</v>
      </c>
      <c r="J10" s="11" t="str">
        <f>[6]Outubro!$I$13</f>
        <v>*</v>
      </c>
      <c r="K10" s="11" t="str">
        <f>[6]Outubro!$I$14</f>
        <v>*</v>
      </c>
      <c r="L10" s="11" t="str">
        <f>[6]Outubro!$I$15</f>
        <v>*</v>
      </c>
      <c r="M10" s="11" t="str">
        <f>[6]Outubro!$I$16</f>
        <v>*</v>
      </c>
      <c r="N10" s="11" t="str">
        <f>[6]Outubro!$I$17</f>
        <v>*</v>
      </c>
      <c r="O10" s="11" t="str">
        <f>[6]Outubro!$I$18</f>
        <v>*</v>
      </c>
      <c r="P10" s="11" t="str">
        <f>[6]Outubro!$I$19</f>
        <v>*</v>
      </c>
      <c r="Q10" s="11" t="str">
        <f>[6]Outubro!$I$20</f>
        <v>*</v>
      </c>
      <c r="R10" s="11" t="str">
        <f>[6]Outubro!$I$21</f>
        <v>*</v>
      </c>
      <c r="S10" s="11" t="str">
        <f>[6]Outubro!$I$22</f>
        <v>*</v>
      </c>
      <c r="T10" s="115" t="str">
        <f>[6]Outubro!$I$23</f>
        <v>*</v>
      </c>
      <c r="U10" s="115" t="str">
        <f>[6]Outubro!$I$24</f>
        <v>*</v>
      </c>
      <c r="V10" s="115" t="str">
        <f>[6]Outubro!$I$25</f>
        <v>*</v>
      </c>
      <c r="W10" s="115" t="str">
        <f>[6]Outubro!$I$26</f>
        <v>*</v>
      </c>
      <c r="X10" s="115" t="str">
        <f>[6]Outubro!$I$27</f>
        <v>*</v>
      </c>
      <c r="Y10" s="115" t="str">
        <f>[6]Outubro!$I$28</f>
        <v>*</v>
      </c>
      <c r="Z10" s="115" t="str">
        <f>[6]Outubro!$I$29</f>
        <v>*</v>
      </c>
      <c r="AA10" s="115" t="str">
        <f>[6]Outubro!$I$30</f>
        <v>*</v>
      </c>
      <c r="AB10" s="115" t="str">
        <f>[6]Outubro!$I$31</f>
        <v>*</v>
      </c>
      <c r="AC10" s="115" t="str">
        <f>[6]Outubro!$I$32</f>
        <v>*</v>
      </c>
      <c r="AD10" s="115" t="str">
        <f>[6]Outubro!$I$33</f>
        <v>*</v>
      </c>
      <c r="AE10" s="115" t="str">
        <f>[6]Outubro!$I$34</f>
        <v>*</v>
      </c>
      <c r="AF10" s="115" t="str">
        <f>[6]Outubro!$I$35</f>
        <v>*</v>
      </c>
      <c r="AG10" s="118" t="str">
        <f>[1]Outubro!$I$36</f>
        <v>*</v>
      </c>
    </row>
    <row r="11" spans="1:38" x14ac:dyDescent="0.2">
      <c r="A11" s="57" t="s">
        <v>51</v>
      </c>
      <c r="B11" s="11" t="str">
        <f>[7]Outubro!$I$5</f>
        <v>*</v>
      </c>
      <c r="C11" s="11" t="str">
        <f>[7]Outubro!$I$6</f>
        <v>*</v>
      </c>
      <c r="D11" s="11" t="str">
        <f>[7]Outubro!$I$7</f>
        <v>*</v>
      </c>
      <c r="E11" s="11" t="str">
        <f>[7]Outubro!$I$8</f>
        <v>*</v>
      </c>
      <c r="F11" s="11" t="str">
        <f>[7]Outubro!$I$9</f>
        <v>*</v>
      </c>
      <c r="G11" s="11" t="str">
        <f>[7]Outubro!$I$10</f>
        <v>*</v>
      </c>
      <c r="H11" s="11" t="str">
        <f>[7]Outubro!$I$11</f>
        <v>*</v>
      </c>
      <c r="I11" s="11" t="str">
        <f>[7]Outubro!$I$12</f>
        <v>*</v>
      </c>
      <c r="J11" s="11" t="str">
        <f>[7]Outubro!$I$13</f>
        <v>*</v>
      </c>
      <c r="K11" s="11" t="str">
        <f>[7]Outubro!$I$14</f>
        <v>*</v>
      </c>
      <c r="L11" s="11" t="str">
        <f>[7]Outubro!$I$15</f>
        <v>*</v>
      </c>
      <c r="M11" s="11" t="str">
        <f>[7]Outubro!$I$16</f>
        <v>*</v>
      </c>
      <c r="N11" s="11" t="str">
        <f>[7]Outubro!$I$17</f>
        <v>*</v>
      </c>
      <c r="O11" s="11" t="str">
        <f>[7]Outubro!$I$18</f>
        <v>*</v>
      </c>
      <c r="P11" s="11" t="str">
        <f>[7]Outubro!$I$19</f>
        <v>*</v>
      </c>
      <c r="Q11" s="11" t="str">
        <f>[7]Outubro!$I$20</f>
        <v>*</v>
      </c>
      <c r="R11" s="11" t="str">
        <f>[7]Outubro!$I$21</f>
        <v>*</v>
      </c>
      <c r="S11" s="11" t="str">
        <f>[7]Outubro!$I$22</f>
        <v>*</v>
      </c>
      <c r="T11" s="115" t="str">
        <f>[7]Outubro!$I$23</f>
        <v>*</v>
      </c>
      <c r="U11" s="115" t="str">
        <f>[7]Outubro!$I$24</f>
        <v>*</v>
      </c>
      <c r="V11" s="115" t="str">
        <f>[7]Outubro!$I$25</f>
        <v>*</v>
      </c>
      <c r="W11" s="115" t="str">
        <f>[7]Outubro!$I$26</f>
        <v>*</v>
      </c>
      <c r="X11" s="115" t="str">
        <f>[7]Outubro!$I$27</f>
        <v>*</v>
      </c>
      <c r="Y11" s="115" t="str">
        <f>[7]Outubro!$I$28</f>
        <v>*</v>
      </c>
      <c r="Z11" s="115" t="str">
        <f>[7]Outubro!$I$29</f>
        <v>*</v>
      </c>
      <c r="AA11" s="115" t="str">
        <f>[7]Outubro!$I$30</f>
        <v>*</v>
      </c>
      <c r="AB11" s="115" t="str">
        <f>[7]Outubro!$I$31</f>
        <v>*</v>
      </c>
      <c r="AC11" s="115" t="str">
        <f>[7]Outubro!$I$32</f>
        <v>*</v>
      </c>
      <c r="AD11" s="115" t="str">
        <f>[7]Outubro!$I$33</f>
        <v>*</v>
      </c>
      <c r="AE11" s="115" t="str">
        <f>[7]Outubro!$I$34</f>
        <v>*</v>
      </c>
      <c r="AF11" s="115" t="str">
        <f>[7]Outubro!$I$35</f>
        <v>*</v>
      </c>
      <c r="AG11" s="118" t="str">
        <f>[1]Outubro!$I$36</f>
        <v>*</v>
      </c>
    </row>
    <row r="12" spans="1:38" hidden="1" x14ac:dyDescent="0.2">
      <c r="A12" s="58" t="s">
        <v>98</v>
      </c>
      <c r="B12" s="11" t="str">
        <f>[8]Outubro!$I$5</f>
        <v>*</v>
      </c>
      <c r="C12" s="11" t="str">
        <f>[8]Outubro!$I$6</f>
        <v>*</v>
      </c>
      <c r="D12" s="11" t="str">
        <f>[8]Outubro!$I$7</f>
        <v>*</v>
      </c>
      <c r="E12" s="11" t="str">
        <f>[8]Outubro!$I$8</f>
        <v>*</v>
      </c>
      <c r="F12" s="11" t="str">
        <f>[8]Outubro!$I$9</f>
        <v>*</v>
      </c>
      <c r="G12" s="11" t="str">
        <f>[8]Outubro!$I$10</f>
        <v>*</v>
      </c>
      <c r="H12" s="11" t="str">
        <f>[8]Outubro!$I$11</f>
        <v>*</v>
      </c>
      <c r="I12" s="11" t="str">
        <f>[8]Outubro!$I$12</f>
        <v>*</v>
      </c>
      <c r="J12" s="11" t="str">
        <f>[8]Outubro!$I$13</f>
        <v>*</v>
      </c>
      <c r="K12" s="11" t="str">
        <f>[8]Outubro!$I$14</f>
        <v>*</v>
      </c>
      <c r="L12" s="11" t="str">
        <f>[8]Outubro!$I$15</f>
        <v>*</v>
      </c>
      <c r="M12" s="11" t="str">
        <f>[8]Outubro!$I$16</f>
        <v>*</v>
      </c>
      <c r="N12" s="11" t="str">
        <f>[8]Outubro!$I$17</f>
        <v>*</v>
      </c>
      <c r="O12" s="11" t="str">
        <f>[8]Outubro!$I$18</f>
        <v>*</v>
      </c>
      <c r="P12" s="11" t="str">
        <f>[8]Outubro!$I$19</f>
        <v>*</v>
      </c>
      <c r="Q12" s="11" t="str">
        <f>[8]Outubro!$I$20</f>
        <v>*</v>
      </c>
      <c r="R12" s="11" t="str">
        <f>[8]Outubro!$I$21</f>
        <v>*</v>
      </c>
      <c r="S12" s="11" t="str">
        <f>[8]Outubro!$I$22</f>
        <v>*</v>
      </c>
      <c r="T12" s="11" t="str">
        <f>[8]Outubro!$I$23</f>
        <v>*</v>
      </c>
      <c r="U12" s="11" t="str">
        <f>[8]Outubro!$I$24</f>
        <v>*</v>
      </c>
      <c r="V12" s="11" t="str">
        <f>[8]Outubro!$I$25</f>
        <v>*</v>
      </c>
      <c r="W12" s="11" t="str">
        <f>[8]Outubro!$I$26</f>
        <v>*</v>
      </c>
      <c r="X12" s="11" t="str">
        <f>[8]Outubro!$I$27</f>
        <v>*</v>
      </c>
      <c r="Y12" s="11" t="str">
        <f>[8]Outubro!$I$28</f>
        <v>*</v>
      </c>
      <c r="Z12" s="11" t="str">
        <f>[8]Outubro!$I$29</f>
        <v>*</v>
      </c>
      <c r="AA12" s="11" t="str">
        <f>[8]Outubro!$I$30</f>
        <v>*</v>
      </c>
      <c r="AB12" s="11" t="str">
        <f>[8]Outubro!$I$31</f>
        <v>*</v>
      </c>
      <c r="AC12" s="11" t="str">
        <f>[8]Outubro!$I$32</f>
        <v>*</v>
      </c>
      <c r="AD12" s="11" t="str">
        <f>[8]Outubro!$I$33</f>
        <v>*</v>
      </c>
      <c r="AE12" s="11" t="str">
        <f>[8]Outubro!$I$34</f>
        <v>*</v>
      </c>
      <c r="AF12" s="11" t="str">
        <f>[8]Outubro!$I$35</f>
        <v>*</v>
      </c>
      <c r="AG12" s="118" t="str">
        <f>[1]Outubro!$I$36</f>
        <v>*</v>
      </c>
      <c r="AL12" t="s">
        <v>34</v>
      </c>
    </row>
    <row r="13" spans="1:38" x14ac:dyDescent="0.2">
      <c r="A13" s="57" t="s">
        <v>104</v>
      </c>
      <c r="B13" s="119" t="str">
        <f>[9]Outubro!$I$5</f>
        <v>*</v>
      </c>
      <c r="C13" s="119" t="str">
        <f>[9]Outubro!$I$6</f>
        <v>*</v>
      </c>
      <c r="D13" s="119" t="str">
        <f>[9]Outubro!$I$7</f>
        <v>*</v>
      </c>
      <c r="E13" s="119" t="str">
        <f>[9]Outubro!$I$8</f>
        <v>*</v>
      </c>
      <c r="F13" s="119" t="str">
        <f>[9]Outubro!$I$9</f>
        <v>*</v>
      </c>
      <c r="G13" s="119" t="str">
        <f>[9]Outubro!$I$10</f>
        <v>*</v>
      </c>
      <c r="H13" s="119" t="str">
        <f>[9]Outubro!$I$11</f>
        <v>*</v>
      </c>
      <c r="I13" s="119" t="str">
        <f>[9]Outubro!$I$12</f>
        <v>*</v>
      </c>
      <c r="J13" s="119" t="str">
        <f>[9]Outubro!$I$13</f>
        <v>*</v>
      </c>
      <c r="K13" s="119" t="str">
        <f>[9]Outubro!$I$14</f>
        <v>*</v>
      </c>
      <c r="L13" s="119" t="str">
        <f>[9]Outubro!$I$15</f>
        <v>*</v>
      </c>
      <c r="M13" s="119" t="str">
        <f>[9]Outubro!$I$16</f>
        <v>*</v>
      </c>
      <c r="N13" s="119" t="str">
        <f>[9]Outubro!$I$17</f>
        <v>*</v>
      </c>
      <c r="O13" s="119" t="str">
        <f>[9]Outubro!$I$18</f>
        <v>*</v>
      </c>
      <c r="P13" s="119" t="str">
        <f>[9]Outubro!$I$19</f>
        <v>*</v>
      </c>
      <c r="Q13" s="119" t="str">
        <f>[9]Outubro!$I$20</f>
        <v>*</v>
      </c>
      <c r="R13" s="119" t="str">
        <f>[9]Outubro!$I$21</f>
        <v>*</v>
      </c>
      <c r="S13" s="119" t="str">
        <f>[9]Outubro!$I$22</f>
        <v>*</v>
      </c>
      <c r="T13" s="115" t="str">
        <f>[9]Outubro!$I$23</f>
        <v>*</v>
      </c>
      <c r="U13" s="115" t="str">
        <f>[9]Outubro!$I$24</f>
        <v>*</v>
      </c>
      <c r="V13" s="119" t="str">
        <f>[9]Outubro!$I$25</f>
        <v>*</v>
      </c>
      <c r="W13" s="115" t="str">
        <f>[9]Outubro!$I$26</f>
        <v>*</v>
      </c>
      <c r="X13" s="115" t="str">
        <f>[9]Outubro!$I$27</f>
        <v>*</v>
      </c>
      <c r="Y13" s="115" t="str">
        <f>[9]Outubro!$I$28</f>
        <v>*</v>
      </c>
      <c r="Z13" s="115" t="str">
        <f>[9]Outubro!$I$29</f>
        <v>*</v>
      </c>
      <c r="AA13" s="115" t="str">
        <f>[9]Outubro!$I$30</f>
        <v>*</v>
      </c>
      <c r="AB13" s="115" t="str">
        <f>[9]Outubro!$I$31</f>
        <v>*</v>
      </c>
      <c r="AC13" s="115" t="str">
        <f>[9]Outubro!$I$32</f>
        <v>*</v>
      </c>
      <c r="AD13" s="115" t="str">
        <f>[9]Outubro!$I$33</f>
        <v>*</v>
      </c>
      <c r="AE13" s="115" t="str">
        <f>[9]Outubro!$I$34</f>
        <v>*</v>
      </c>
      <c r="AF13" s="115" t="str">
        <f>[9]Outubro!$I$35</f>
        <v>*</v>
      </c>
      <c r="AG13" s="118" t="str">
        <f>[1]Outubro!$I$36</f>
        <v>*</v>
      </c>
    </row>
    <row r="14" spans="1:38" x14ac:dyDescent="0.2">
      <c r="A14" s="57" t="s">
        <v>150</v>
      </c>
      <c r="B14" s="119" t="str">
        <f>[10]Outubro!$I$5</f>
        <v>*</v>
      </c>
      <c r="C14" s="119" t="str">
        <f>[10]Outubro!$I$6</f>
        <v>*</v>
      </c>
      <c r="D14" s="119" t="str">
        <f>[10]Outubro!$I$7</f>
        <v>*</v>
      </c>
      <c r="E14" s="119" t="str">
        <f>[10]Outubro!$I$8</f>
        <v>*</v>
      </c>
      <c r="F14" s="119" t="str">
        <f>[10]Outubro!$I$9</f>
        <v>*</v>
      </c>
      <c r="G14" s="119" t="str">
        <f>[10]Outubro!$I$10</f>
        <v>*</v>
      </c>
      <c r="H14" s="119" t="str">
        <f>[10]Outubro!$I$11</f>
        <v>*</v>
      </c>
      <c r="I14" s="119" t="str">
        <f>[10]Outubro!$I$12</f>
        <v>*</v>
      </c>
      <c r="J14" s="119" t="str">
        <f>[10]Outubro!$I$13</f>
        <v>*</v>
      </c>
      <c r="K14" s="119" t="str">
        <f>[10]Outubro!$I$14</f>
        <v>*</v>
      </c>
      <c r="L14" s="119" t="str">
        <f>[10]Outubro!$I$15</f>
        <v>*</v>
      </c>
      <c r="M14" s="119" t="str">
        <f>[10]Outubro!$I$16</f>
        <v>*</v>
      </c>
      <c r="N14" s="119" t="str">
        <f>[10]Outubro!$I$17</f>
        <v>*</v>
      </c>
      <c r="O14" s="119" t="str">
        <f>[10]Outubro!$I$18</f>
        <v>*</v>
      </c>
      <c r="P14" s="119" t="str">
        <f>[10]Outubro!$I$19</f>
        <v>*</v>
      </c>
      <c r="Q14" s="119" t="str">
        <f>[10]Outubro!$I$20</f>
        <v>*</v>
      </c>
      <c r="R14" s="119" t="str">
        <f>[10]Outubro!$I$21</f>
        <v>*</v>
      </c>
      <c r="S14" s="119" t="str">
        <f>[10]Outubro!$I$22</f>
        <v>*</v>
      </c>
      <c r="T14" s="115" t="str">
        <f>[10]Outubro!$I$23</f>
        <v>*</v>
      </c>
      <c r="U14" s="115" t="str">
        <f>[10]Outubro!$I$24</f>
        <v>*</v>
      </c>
      <c r="V14" s="115" t="str">
        <f>[10]Outubro!$I$25</f>
        <v>*</v>
      </c>
      <c r="W14" s="115" t="str">
        <f>[10]Outubro!$I$26</f>
        <v>*</v>
      </c>
      <c r="X14" s="115" t="str">
        <f>[10]Outubro!$I$27</f>
        <v>*</v>
      </c>
      <c r="Y14" s="115" t="str">
        <f>[10]Outubro!$I$28</f>
        <v>*</v>
      </c>
      <c r="Z14" s="115" t="str">
        <f>[10]Outubro!$I$29</f>
        <v>*</v>
      </c>
      <c r="AA14" s="115" t="str">
        <f>[10]Outubro!$I$30</f>
        <v>*</v>
      </c>
      <c r="AB14" s="115" t="str">
        <f>[10]Outubro!$I$31</f>
        <v>*</v>
      </c>
      <c r="AC14" s="115" t="str">
        <f>[10]Outubro!$I$32</f>
        <v>*</v>
      </c>
      <c r="AD14" s="115" t="str">
        <f>[10]Outubro!$I$33</f>
        <v>*</v>
      </c>
      <c r="AE14" s="115" t="str">
        <f>[10]Outubro!$I$34</f>
        <v>*</v>
      </c>
      <c r="AF14" s="115" t="str">
        <f>[10]Outubro!$I$35</f>
        <v>*</v>
      </c>
      <c r="AG14" s="118" t="str">
        <f>[1]Outubro!$I$36</f>
        <v>*</v>
      </c>
      <c r="AJ14" t="s">
        <v>34</v>
      </c>
    </row>
    <row r="15" spans="1:38" x14ac:dyDescent="0.2">
      <c r="A15" s="57" t="s">
        <v>2</v>
      </c>
      <c r="B15" s="119" t="str">
        <f>[11]Outubro!$I$5</f>
        <v>*</v>
      </c>
      <c r="C15" s="119" t="str">
        <f>[11]Outubro!$I$6</f>
        <v>*</v>
      </c>
      <c r="D15" s="119" t="str">
        <f>[11]Outubro!$I$7</f>
        <v>*</v>
      </c>
      <c r="E15" s="119" t="str">
        <f>[11]Outubro!$I$8</f>
        <v>*</v>
      </c>
      <c r="F15" s="119" t="str">
        <f>[11]Outubro!$I$9</f>
        <v>*</v>
      </c>
      <c r="G15" s="119" t="str">
        <f>[11]Outubro!$I$10</f>
        <v>*</v>
      </c>
      <c r="H15" s="119" t="str">
        <f>[11]Outubro!$I$11</f>
        <v>*</v>
      </c>
      <c r="I15" s="119" t="str">
        <f>[11]Outubro!$I$12</f>
        <v>*</v>
      </c>
      <c r="J15" s="119" t="str">
        <f>[11]Outubro!$I$13</f>
        <v>*</v>
      </c>
      <c r="K15" s="119" t="str">
        <f>[11]Outubro!$I$14</f>
        <v>*</v>
      </c>
      <c r="L15" s="119" t="str">
        <f>[11]Outubro!$I$15</f>
        <v>*</v>
      </c>
      <c r="M15" s="119" t="str">
        <f>[11]Outubro!$I$16</f>
        <v>*</v>
      </c>
      <c r="N15" s="119" t="str">
        <f>[11]Outubro!$I$17</f>
        <v>*</v>
      </c>
      <c r="O15" s="119" t="str">
        <f>[11]Outubro!$I$18</f>
        <v>*</v>
      </c>
      <c r="P15" s="119" t="str">
        <f>[11]Outubro!$I$19</f>
        <v>*</v>
      </c>
      <c r="Q15" s="119" t="str">
        <f>[11]Outubro!$I$20</f>
        <v>*</v>
      </c>
      <c r="R15" s="119" t="str">
        <f>[11]Outubro!$I$21</f>
        <v>*</v>
      </c>
      <c r="S15" s="119" t="str">
        <f>[11]Outubro!$I$22</f>
        <v>*</v>
      </c>
      <c r="T15" s="115" t="str">
        <f>[11]Outubro!$I$23</f>
        <v>*</v>
      </c>
      <c r="U15" s="115" t="str">
        <f>[11]Outubro!$I$24</f>
        <v>*</v>
      </c>
      <c r="V15" s="119" t="str">
        <f>[11]Outubro!$I$25</f>
        <v>*</v>
      </c>
      <c r="W15" s="115" t="str">
        <f>[11]Outubro!$I$26</f>
        <v>*</v>
      </c>
      <c r="X15" s="115" t="str">
        <f>[11]Outubro!$I$27</f>
        <v>*</v>
      </c>
      <c r="Y15" s="115" t="str">
        <f>[11]Outubro!$I$28</f>
        <v>*</v>
      </c>
      <c r="Z15" s="115" t="str">
        <f>[11]Outubro!$I$29</f>
        <v>*</v>
      </c>
      <c r="AA15" s="115" t="str">
        <f>[11]Outubro!$I$30</f>
        <v>*</v>
      </c>
      <c r="AB15" s="115" t="str">
        <f>[11]Outubro!$I$31</f>
        <v>*</v>
      </c>
      <c r="AC15" s="115" t="str">
        <f>[11]Outubro!$I$32</f>
        <v>*</v>
      </c>
      <c r="AD15" s="115" t="str">
        <f>[11]Outubro!$I$33</f>
        <v>*</v>
      </c>
      <c r="AE15" s="115" t="str">
        <f>[11]Outubro!$I$34</f>
        <v>*</v>
      </c>
      <c r="AF15" s="115" t="str">
        <f>[11]Outubro!$I$35</f>
        <v>*</v>
      </c>
      <c r="AG15" s="118" t="str">
        <f>[1]Outubro!$I$36</f>
        <v>*</v>
      </c>
      <c r="AI15" s="12" t="s">
        <v>34</v>
      </c>
      <c r="AJ15" t="s">
        <v>34</v>
      </c>
    </row>
    <row r="16" spans="1:38" x14ac:dyDescent="0.2">
      <c r="A16" s="57" t="s">
        <v>3</v>
      </c>
      <c r="B16" s="119" t="str">
        <f>[12]Outubro!$I$5</f>
        <v>*</v>
      </c>
      <c r="C16" s="119" t="str">
        <f>[12]Outubro!$I$6</f>
        <v>*</v>
      </c>
      <c r="D16" s="119" t="str">
        <f>[12]Outubro!$I$7</f>
        <v>*</v>
      </c>
      <c r="E16" s="119" t="str">
        <f>[12]Outubro!$I$8</f>
        <v>*</v>
      </c>
      <c r="F16" s="119" t="str">
        <f>[12]Outubro!$I$9</f>
        <v>*</v>
      </c>
      <c r="G16" s="119" t="str">
        <f>[12]Outubro!$I$10</f>
        <v>*</v>
      </c>
      <c r="H16" s="119" t="str">
        <f>[12]Outubro!$I$11</f>
        <v>*</v>
      </c>
      <c r="I16" s="119" t="str">
        <f>[12]Outubro!$I$12</f>
        <v>*</v>
      </c>
      <c r="J16" s="119" t="str">
        <f>[12]Outubro!$I$13</f>
        <v>*</v>
      </c>
      <c r="K16" s="119" t="str">
        <f>[12]Outubro!$I$14</f>
        <v>*</v>
      </c>
      <c r="L16" s="119" t="str">
        <f>[12]Outubro!$I$15</f>
        <v>*</v>
      </c>
      <c r="M16" s="119" t="str">
        <f>[12]Outubro!$I$16</f>
        <v>*</v>
      </c>
      <c r="N16" s="119" t="str">
        <f>[12]Outubro!$I$17</f>
        <v>*</v>
      </c>
      <c r="O16" s="119" t="str">
        <f>[12]Outubro!$I$18</f>
        <v>*</v>
      </c>
      <c r="P16" s="119" t="str">
        <f>[12]Outubro!$I$19</f>
        <v>*</v>
      </c>
      <c r="Q16" s="119" t="str">
        <f>[12]Outubro!$I$20</f>
        <v>*</v>
      </c>
      <c r="R16" s="119" t="str">
        <f>[12]Outubro!$I$21</f>
        <v>*</v>
      </c>
      <c r="S16" s="119" t="str">
        <f>[12]Outubro!$I$22</f>
        <v>*</v>
      </c>
      <c r="T16" s="115" t="str">
        <f>[12]Outubro!$I$23</f>
        <v>*</v>
      </c>
      <c r="U16" s="115" t="str">
        <f>[12]Outubro!$I$24</f>
        <v>*</v>
      </c>
      <c r="V16" s="115" t="str">
        <f>[12]Outubro!$I$25</f>
        <v>*</v>
      </c>
      <c r="W16" s="115" t="str">
        <f>[12]Outubro!$I$26</f>
        <v>*</v>
      </c>
      <c r="X16" s="115" t="str">
        <f>[12]Outubro!$I$27</f>
        <v>*</v>
      </c>
      <c r="Y16" s="115" t="str">
        <f>[12]Outubro!$I$28</f>
        <v>*</v>
      </c>
      <c r="Z16" s="115" t="str">
        <f>[12]Outubro!$I$29</f>
        <v>*</v>
      </c>
      <c r="AA16" s="115" t="str">
        <f>[12]Outubro!$I$30</f>
        <v>*</v>
      </c>
      <c r="AB16" s="115" t="str">
        <f>[12]Outubro!$I$31</f>
        <v>*</v>
      </c>
      <c r="AC16" s="115" t="str">
        <f>[12]Outubro!$I$32</f>
        <v>*</v>
      </c>
      <c r="AD16" s="115" t="str">
        <f>[12]Outubro!$I$33</f>
        <v>*</v>
      </c>
      <c r="AE16" s="115" t="str">
        <f>[12]Outubro!$I$34</f>
        <v>*</v>
      </c>
      <c r="AF16" s="115" t="str">
        <f>[12]Outubro!$I$35</f>
        <v>*</v>
      </c>
      <c r="AG16" s="118" t="str">
        <f>[1]Outubro!$I$36</f>
        <v>*</v>
      </c>
      <c r="AH16" s="12" t="s">
        <v>34</v>
      </c>
      <c r="AI16" s="12" t="s">
        <v>34</v>
      </c>
      <c r="AJ16" t="s">
        <v>34</v>
      </c>
    </row>
    <row r="17" spans="1:40" x14ac:dyDescent="0.2">
      <c r="A17" s="57" t="s">
        <v>4</v>
      </c>
      <c r="B17" s="119" t="str">
        <f>[13]Outubro!$I$5</f>
        <v>*</v>
      </c>
      <c r="C17" s="119" t="str">
        <f>[13]Outubro!$I$6</f>
        <v>*</v>
      </c>
      <c r="D17" s="119" t="str">
        <f>[13]Outubro!$I$7</f>
        <v>*</v>
      </c>
      <c r="E17" s="119" t="str">
        <f>[13]Outubro!$I$8</f>
        <v>*</v>
      </c>
      <c r="F17" s="119" t="str">
        <f>[13]Outubro!$I$9</f>
        <v>*</v>
      </c>
      <c r="G17" s="119" t="str">
        <f>[13]Outubro!$I$10</f>
        <v>*</v>
      </c>
      <c r="H17" s="119" t="str">
        <f>[13]Outubro!$I$11</f>
        <v>*</v>
      </c>
      <c r="I17" s="119" t="str">
        <f>[13]Outubro!$I$12</f>
        <v>*</v>
      </c>
      <c r="J17" s="119" t="str">
        <f>[13]Outubro!$I$13</f>
        <v>*</v>
      </c>
      <c r="K17" s="119" t="str">
        <f>[13]Outubro!$I$14</f>
        <v>*</v>
      </c>
      <c r="L17" s="119" t="str">
        <f>[13]Outubro!$I$15</f>
        <v>*</v>
      </c>
      <c r="M17" s="119" t="str">
        <f>[13]Outubro!$I$16</f>
        <v>*</v>
      </c>
      <c r="N17" s="119" t="str">
        <f>[13]Outubro!$I$17</f>
        <v>*</v>
      </c>
      <c r="O17" s="119" t="str">
        <f>[13]Outubro!$I$18</f>
        <v>*</v>
      </c>
      <c r="P17" s="119" t="str">
        <f>[13]Outubro!$I$19</f>
        <v>*</v>
      </c>
      <c r="Q17" s="119" t="str">
        <f>[13]Outubro!$I$20</f>
        <v>*</v>
      </c>
      <c r="R17" s="119" t="str">
        <f>[13]Outubro!$I$21</f>
        <v>*</v>
      </c>
      <c r="S17" s="119" t="str">
        <f>[13]Outubro!$I$22</f>
        <v>*</v>
      </c>
      <c r="T17" s="115" t="str">
        <f>[13]Outubro!$I$23</f>
        <v>*</v>
      </c>
      <c r="U17" s="115" t="str">
        <f>[13]Outubro!$I$24</f>
        <v>*</v>
      </c>
      <c r="V17" s="115" t="str">
        <f>[13]Outubro!$I$25</f>
        <v>*</v>
      </c>
      <c r="W17" s="115" t="str">
        <f>[13]Outubro!$I$26</f>
        <v>*</v>
      </c>
      <c r="X17" s="115" t="str">
        <f>[13]Outubro!$I$27</f>
        <v>*</v>
      </c>
      <c r="Y17" s="115" t="str">
        <f>[13]Outubro!$I$28</f>
        <v>*</v>
      </c>
      <c r="Z17" s="115" t="str">
        <f>[13]Outubro!$I$29</f>
        <v>*</v>
      </c>
      <c r="AA17" s="115" t="str">
        <f>[13]Outubro!$I$30</f>
        <v>*</v>
      </c>
      <c r="AB17" s="115" t="str">
        <f>[13]Outubro!$I$31</f>
        <v>*</v>
      </c>
      <c r="AC17" s="115" t="str">
        <f>[13]Outubro!$I$32</f>
        <v>*</v>
      </c>
      <c r="AD17" s="115" t="str">
        <f>[13]Outubro!$I$33</f>
        <v>*</v>
      </c>
      <c r="AE17" s="115" t="str">
        <f>[13]Outubro!$I$34</f>
        <v>*</v>
      </c>
      <c r="AF17" s="115" t="str">
        <f>[13]Outubro!$I$35</f>
        <v>*</v>
      </c>
      <c r="AG17" s="118" t="str">
        <f>[1]Outubro!$I$36</f>
        <v>*</v>
      </c>
      <c r="AJ17" t="s">
        <v>34</v>
      </c>
    </row>
    <row r="18" spans="1:40" x14ac:dyDescent="0.2">
      <c r="A18" s="57" t="s">
        <v>5</v>
      </c>
      <c r="B18" s="115" t="str">
        <f>[14]Outubro!$I$5</f>
        <v>*</v>
      </c>
      <c r="C18" s="115" t="str">
        <f>[14]Outubro!$I$6</f>
        <v>*</v>
      </c>
      <c r="D18" s="115" t="str">
        <f>[14]Outubro!$I$7</f>
        <v>*</v>
      </c>
      <c r="E18" s="115" t="str">
        <f>[14]Outubro!$I$8</f>
        <v>*</v>
      </c>
      <c r="F18" s="115" t="str">
        <f>[14]Outubro!$I$9</f>
        <v>*</v>
      </c>
      <c r="G18" s="115" t="str">
        <f>[14]Outubro!$I$10</f>
        <v>*</v>
      </c>
      <c r="H18" s="115" t="str">
        <f>[14]Outubro!$I$11</f>
        <v>*</v>
      </c>
      <c r="I18" s="115" t="str">
        <f>[14]Outubro!$I$12</f>
        <v>*</v>
      </c>
      <c r="J18" s="115" t="str">
        <f>[14]Outubro!$I$13</f>
        <v>*</v>
      </c>
      <c r="K18" s="115" t="str">
        <f>[14]Outubro!$I$14</f>
        <v>*</v>
      </c>
      <c r="L18" s="115" t="str">
        <f>[14]Outubro!$I$15</f>
        <v>*</v>
      </c>
      <c r="M18" s="115" t="str">
        <f>[14]Outubro!$I$16</f>
        <v>*</v>
      </c>
      <c r="N18" s="115" t="str">
        <f>[14]Outubro!$I$17</f>
        <v>*</v>
      </c>
      <c r="O18" s="115" t="str">
        <f>[14]Outubro!$I$18</f>
        <v>*</v>
      </c>
      <c r="P18" s="115" t="str">
        <f>[14]Outubro!$I$19</f>
        <v>*</v>
      </c>
      <c r="Q18" s="115" t="str">
        <f>[14]Outubro!$I$20</f>
        <v>*</v>
      </c>
      <c r="R18" s="115" t="str">
        <f>[14]Outubro!$I$21</f>
        <v>*</v>
      </c>
      <c r="S18" s="115" t="str">
        <f>[14]Outubro!$I$22</f>
        <v>*</v>
      </c>
      <c r="T18" s="115" t="str">
        <f>[14]Outubro!$I$23</f>
        <v>*</v>
      </c>
      <c r="U18" s="115" t="str">
        <f>[14]Outubro!$I$24</f>
        <v>*</v>
      </c>
      <c r="V18" s="115" t="str">
        <f>[14]Outubro!$I$25</f>
        <v>*</v>
      </c>
      <c r="W18" s="115" t="str">
        <f>[14]Outubro!$I$26</f>
        <v>*</v>
      </c>
      <c r="X18" s="115" t="str">
        <f>[14]Outubro!$I$27</f>
        <v>*</v>
      </c>
      <c r="Y18" s="115" t="str">
        <f>[14]Outubro!$I$28</f>
        <v>*</v>
      </c>
      <c r="Z18" s="115" t="str">
        <f>[14]Outubro!$I$29</f>
        <v>*</v>
      </c>
      <c r="AA18" s="115" t="str">
        <f>[14]Outubro!$I$30</f>
        <v>*</v>
      </c>
      <c r="AB18" s="115" t="str">
        <f>[14]Outubro!$I$31</f>
        <v>*</v>
      </c>
      <c r="AC18" s="115" t="str">
        <f>[14]Outubro!$I$32</f>
        <v>*</v>
      </c>
      <c r="AD18" s="115" t="str">
        <f>[14]Outubro!$I$33</f>
        <v>*</v>
      </c>
      <c r="AE18" s="115" t="str">
        <f>[14]Outubro!$I$34</f>
        <v>*</v>
      </c>
      <c r="AF18" s="115" t="str">
        <f>[14]Outubro!$I$35</f>
        <v>*</v>
      </c>
      <c r="AG18" s="118" t="str">
        <f>[1]Outubro!$I$36</f>
        <v>*</v>
      </c>
      <c r="AH18" s="12" t="s">
        <v>34</v>
      </c>
      <c r="AJ18" t="s">
        <v>34</v>
      </c>
      <c r="AK18" t="s">
        <v>34</v>
      </c>
      <c r="AL18" t="s">
        <v>34</v>
      </c>
    </row>
    <row r="19" spans="1:40" x14ac:dyDescent="0.2">
      <c r="A19" s="57" t="s">
        <v>32</v>
      </c>
      <c r="B19" s="115" t="str">
        <f>[15]Outubro!$I$5</f>
        <v>*</v>
      </c>
      <c r="C19" s="115" t="str">
        <f>[15]Outubro!$I$6</f>
        <v>*</v>
      </c>
      <c r="D19" s="115" t="str">
        <f>[15]Outubro!$I$7</f>
        <v>*</v>
      </c>
      <c r="E19" s="115" t="str">
        <f>[15]Outubro!$I$8</f>
        <v>*</v>
      </c>
      <c r="F19" s="115" t="str">
        <f>[15]Outubro!$I$9</f>
        <v>*</v>
      </c>
      <c r="G19" s="115" t="str">
        <f>[15]Outubro!$I$10</f>
        <v>*</v>
      </c>
      <c r="H19" s="115" t="str">
        <f>[15]Outubro!$I$11</f>
        <v>*</v>
      </c>
      <c r="I19" s="115" t="str">
        <f>[15]Outubro!$I$12</f>
        <v>*</v>
      </c>
      <c r="J19" s="115" t="str">
        <f>[15]Outubro!$I$13</f>
        <v>*</v>
      </c>
      <c r="K19" s="115" t="str">
        <f>[15]Outubro!$I$14</f>
        <v>*</v>
      </c>
      <c r="L19" s="115" t="str">
        <f>[15]Outubro!$I$15</f>
        <v>*</v>
      </c>
      <c r="M19" s="115" t="str">
        <f>[15]Outubro!$I$16</f>
        <v>*</v>
      </c>
      <c r="N19" s="115" t="str">
        <f>[15]Outubro!$I$17</f>
        <v>*</v>
      </c>
      <c r="O19" s="115" t="str">
        <f>[15]Outubro!$I$18</f>
        <v>*</v>
      </c>
      <c r="P19" s="115" t="str">
        <f>[15]Outubro!$I$19</f>
        <v>*</v>
      </c>
      <c r="Q19" s="115" t="str">
        <f>[15]Outubro!$I$20</f>
        <v>*</v>
      </c>
      <c r="R19" s="115" t="str">
        <f>[15]Outubro!$I$21</f>
        <v>*</v>
      </c>
      <c r="S19" s="115" t="str">
        <f>[15]Outubro!$I$22</f>
        <v>*</v>
      </c>
      <c r="T19" s="115" t="str">
        <f>[15]Outubro!$I$23</f>
        <v>*</v>
      </c>
      <c r="U19" s="115" t="str">
        <f>[15]Outubro!$I$24</f>
        <v>*</v>
      </c>
      <c r="V19" s="115" t="str">
        <f>[15]Outubro!$I$25</f>
        <v>*</v>
      </c>
      <c r="W19" s="115" t="str">
        <f>[15]Outubro!$I$26</f>
        <v>*</v>
      </c>
      <c r="X19" s="115" t="str">
        <f>[15]Outubro!$I$27</f>
        <v>*</v>
      </c>
      <c r="Y19" s="115" t="str">
        <f>[15]Outubro!$I$28</f>
        <v>*</v>
      </c>
      <c r="Z19" s="115" t="str">
        <f>[15]Outubro!$I$29</f>
        <v>*</v>
      </c>
      <c r="AA19" s="115" t="str">
        <f>[15]Outubro!$I$30</f>
        <v>*</v>
      </c>
      <c r="AB19" s="115" t="str">
        <f>[15]Outubro!$I$31</f>
        <v>*</v>
      </c>
      <c r="AC19" s="115" t="str">
        <f>[15]Outubro!$I$32</f>
        <v>*</v>
      </c>
      <c r="AD19" s="115" t="str">
        <f>[15]Outubro!$I$33</f>
        <v>*</v>
      </c>
      <c r="AE19" s="115" t="str">
        <f>[15]Outubro!$I$34</f>
        <v>*</v>
      </c>
      <c r="AF19" s="115" t="str">
        <f>[15]Outubro!$I$35</f>
        <v>*</v>
      </c>
      <c r="AG19" s="118" t="str">
        <f>[1]Outubro!$I$36</f>
        <v>*</v>
      </c>
      <c r="AK19" t="s">
        <v>34</v>
      </c>
    </row>
    <row r="20" spans="1:40" x14ac:dyDescent="0.2">
      <c r="A20" s="57" t="s">
        <v>6</v>
      </c>
      <c r="B20" s="115" t="str">
        <f>[16]Outubro!$I$5</f>
        <v>*</v>
      </c>
      <c r="C20" s="115" t="str">
        <f>[16]Outubro!$I$6</f>
        <v>*</v>
      </c>
      <c r="D20" s="115" t="str">
        <f>[16]Outubro!$I$7</f>
        <v>*</v>
      </c>
      <c r="E20" s="115" t="str">
        <f>[16]Outubro!$I$8</f>
        <v>*</v>
      </c>
      <c r="F20" s="115" t="str">
        <f>[16]Outubro!$I$9</f>
        <v>*</v>
      </c>
      <c r="G20" s="115" t="str">
        <f>[16]Outubro!$I$10</f>
        <v>*</v>
      </c>
      <c r="H20" s="115" t="str">
        <f>[16]Outubro!$I$11</f>
        <v>*</v>
      </c>
      <c r="I20" s="115" t="str">
        <f>[16]Outubro!$I$12</f>
        <v>*</v>
      </c>
      <c r="J20" s="115" t="str">
        <f>[16]Outubro!$I$13</f>
        <v>*</v>
      </c>
      <c r="K20" s="115" t="str">
        <f>[16]Outubro!$I$14</f>
        <v>*</v>
      </c>
      <c r="L20" s="115" t="str">
        <f>[16]Outubro!$I$15</f>
        <v>*</v>
      </c>
      <c r="M20" s="115" t="str">
        <f>[16]Outubro!$I$16</f>
        <v>*</v>
      </c>
      <c r="N20" s="115" t="str">
        <f>[16]Outubro!$I$17</f>
        <v>*</v>
      </c>
      <c r="O20" s="115" t="str">
        <f>[16]Outubro!$I$18</f>
        <v>*</v>
      </c>
      <c r="P20" s="115" t="str">
        <f>[16]Outubro!$I$19</f>
        <v>*</v>
      </c>
      <c r="Q20" s="115" t="str">
        <f>[16]Outubro!$I$20</f>
        <v>*</v>
      </c>
      <c r="R20" s="115" t="str">
        <f>[16]Outubro!$I$21</f>
        <v>*</v>
      </c>
      <c r="S20" s="115" t="str">
        <f>[16]Outubro!$I$22</f>
        <v>*</v>
      </c>
      <c r="T20" s="115" t="str">
        <f>[16]Outubro!$I$23</f>
        <v>*</v>
      </c>
      <c r="U20" s="115" t="str">
        <f>[16]Outubro!$I$24</f>
        <v>*</v>
      </c>
      <c r="V20" s="115" t="str">
        <f>[16]Outubro!$I$25</f>
        <v>*</v>
      </c>
      <c r="W20" s="115" t="str">
        <f>[16]Outubro!$I$26</f>
        <v>*</v>
      </c>
      <c r="X20" s="115" t="str">
        <f>[16]Outubro!$I$27</f>
        <v>*</v>
      </c>
      <c r="Y20" s="115" t="str">
        <f>[16]Outubro!$I$28</f>
        <v>*</v>
      </c>
      <c r="Z20" s="115" t="str">
        <f>[16]Outubro!$I$29</f>
        <v>*</v>
      </c>
      <c r="AA20" s="115" t="str">
        <f>[16]Outubro!$I$30</f>
        <v>*</v>
      </c>
      <c r="AB20" s="115" t="str">
        <f>[16]Outubro!$I$31</f>
        <v>*</v>
      </c>
      <c r="AC20" s="115" t="str">
        <f>[16]Outubro!$I$32</f>
        <v>*</v>
      </c>
      <c r="AD20" s="115" t="str">
        <f>[16]Outubro!$I$33</f>
        <v>*</v>
      </c>
      <c r="AE20" s="115" t="str">
        <f>[16]Outubro!$I$34</f>
        <v>*</v>
      </c>
      <c r="AF20" s="115" t="str">
        <f>[16]Outubro!$I$35</f>
        <v>*</v>
      </c>
      <c r="AG20" s="118" t="str">
        <f>[1]Outubro!$I$36</f>
        <v>*</v>
      </c>
      <c r="AK20" t="s">
        <v>34</v>
      </c>
    </row>
    <row r="21" spans="1:40" x14ac:dyDescent="0.2">
      <c r="A21" s="57" t="s">
        <v>7</v>
      </c>
      <c r="B21" s="119" t="str">
        <f>[17]Outubro!$I$5</f>
        <v>*</v>
      </c>
      <c r="C21" s="119" t="str">
        <f>[17]Outubro!$I$6</f>
        <v>*</v>
      </c>
      <c r="D21" s="119" t="str">
        <f>[17]Outubro!$I$7</f>
        <v>*</v>
      </c>
      <c r="E21" s="119" t="str">
        <f>[17]Outubro!$I$8</f>
        <v>*</v>
      </c>
      <c r="F21" s="119" t="str">
        <f>[17]Outubro!$I$9</f>
        <v>*</v>
      </c>
      <c r="G21" s="119" t="str">
        <f>[17]Outubro!$I$10</f>
        <v>*</v>
      </c>
      <c r="H21" s="119" t="str">
        <f>[17]Outubro!$I$11</f>
        <v>*</v>
      </c>
      <c r="I21" s="119" t="str">
        <f>[17]Outubro!$I$12</f>
        <v>*</v>
      </c>
      <c r="J21" s="119" t="str">
        <f>[17]Outubro!$I$13</f>
        <v>*</v>
      </c>
      <c r="K21" s="119" t="str">
        <f>[17]Outubro!$I$14</f>
        <v>*</v>
      </c>
      <c r="L21" s="119" t="str">
        <f>[17]Outubro!$I$15</f>
        <v>*</v>
      </c>
      <c r="M21" s="119" t="str">
        <f>[17]Outubro!$I$16</f>
        <v>*</v>
      </c>
      <c r="N21" s="119" t="str">
        <f>[17]Outubro!$I$17</f>
        <v>*</v>
      </c>
      <c r="O21" s="119" t="str">
        <f>[17]Outubro!$I$18</f>
        <v>*</v>
      </c>
      <c r="P21" s="119" t="str">
        <f>[17]Outubro!$I$19</f>
        <v>*</v>
      </c>
      <c r="Q21" s="119" t="str">
        <f>[17]Outubro!$I$20</f>
        <v>*</v>
      </c>
      <c r="R21" s="119" t="str">
        <f>[17]Outubro!$I$21</f>
        <v>*</v>
      </c>
      <c r="S21" s="119" t="str">
        <f>[17]Outubro!$I$22</f>
        <v>*</v>
      </c>
      <c r="T21" s="115" t="str">
        <f>[17]Outubro!$I$23</f>
        <v>*</v>
      </c>
      <c r="U21" s="115" t="str">
        <f>[17]Outubro!$I$24</f>
        <v>*</v>
      </c>
      <c r="V21" s="115" t="str">
        <f>[17]Outubro!$I$25</f>
        <v>*</v>
      </c>
      <c r="W21" s="115" t="str">
        <f>[17]Outubro!$I$26</f>
        <v>*</v>
      </c>
      <c r="X21" s="115" t="str">
        <f>[17]Outubro!$I$27</f>
        <v>*</v>
      </c>
      <c r="Y21" s="115" t="str">
        <f>[17]Outubro!$I$28</f>
        <v>*</v>
      </c>
      <c r="Z21" s="115" t="str">
        <f>[17]Outubro!$I$29</f>
        <v>*</v>
      </c>
      <c r="AA21" s="115" t="str">
        <f>[17]Outubro!$I$30</f>
        <v>*</v>
      </c>
      <c r="AB21" s="115" t="str">
        <f>[17]Outubro!$I$31</f>
        <v>*</v>
      </c>
      <c r="AC21" s="115" t="str">
        <f>[17]Outubro!$I$32</f>
        <v>*</v>
      </c>
      <c r="AD21" s="115" t="str">
        <f>[17]Outubro!$I$33</f>
        <v>*</v>
      </c>
      <c r="AE21" s="115" t="str">
        <f>[17]Outubro!$I$34</f>
        <v>*</v>
      </c>
      <c r="AF21" s="115" t="str">
        <f>[17]Outubro!$I$35</f>
        <v>*</v>
      </c>
      <c r="AG21" s="118" t="str">
        <f>[1]Outubro!$I$36</f>
        <v>*</v>
      </c>
      <c r="AJ21" t="s">
        <v>34</v>
      </c>
      <c r="AK21" t="s">
        <v>34</v>
      </c>
      <c r="AL21" t="s">
        <v>34</v>
      </c>
    </row>
    <row r="22" spans="1:40" hidden="1" x14ac:dyDescent="0.2">
      <c r="A22" s="58" t="s">
        <v>151</v>
      </c>
      <c r="B22" s="119" t="str">
        <f>[18]Outubro!$I$5</f>
        <v>*</v>
      </c>
      <c r="C22" s="119" t="str">
        <f>[18]Outubro!$I$6</f>
        <v>*</v>
      </c>
      <c r="D22" s="119" t="str">
        <f>[18]Outubro!$I$7</f>
        <v>*</v>
      </c>
      <c r="E22" s="119" t="str">
        <f>[18]Outubro!$I$8</f>
        <v>*</v>
      </c>
      <c r="F22" s="119" t="str">
        <f>[18]Outubro!$I$9</f>
        <v>*</v>
      </c>
      <c r="G22" s="119" t="str">
        <f>[18]Outubro!$I$10</f>
        <v>*</v>
      </c>
      <c r="H22" s="119" t="str">
        <f>[18]Outubro!$I$11</f>
        <v>*</v>
      </c>
      <c r="I22" s="119" t="str">
        <f>[18]Outubro!$I$12</f>
        <v>*</v>
      </c>
      <c r="J22" s="119" t="str">
        <f>[18]Outubro!$I$13</f>
        <v>*</v>
      </c>
      <c r="K22" s="119" t="str">
        <f>[18]Outubro!$I$14</f>
        <v>*</v>
      </c>
      <c r="L22" s="119" t="str">
        <f>[18]Outubro!$I$15</f>
        <v>*</v>
      </c>
      <c r="M22" s="119" t="str">
        <f>[18]Outubro!$I$16</f>
        <v>*</v>
      </c>
      <c r="N22" s="119" t="str">
        <f>[18]Outubro!$I$17</f>
        <v>*</v>
      </c>
      <c r="O22" s="119" t="str">
        <f>[18]Outubro!$I$18</f>
        <v>*</v>
      </c>
      <c r="P22" s="119" t="str">
        <f>[18]Outubro!$I$19</f>
        <v>*</v>
      </c>
      <c r="Q22" s="119" t="str">
        <f>[18]Outubro!$I$20</f>
        <v>*</v>
      </c>
      <c r="R22" s="119" t="str">
        <f>[18]Outubro!$I$21</f>
        <v>*</v>
      </c>
      <c r="S22" s="119" t="str">
        <f>[18]Outubro!$I$22</f>
        <v>*</v>
      </c>
      <c r="T22" s="119" t="str">
        <f>[18]Outubro!$I$23</f>
        <v>*</v>
      </c>
      <c r="U22" s="119" t="str">
        <f>[18]Outubro!$I$24</f>
        <v>*</v>
      </c>
      <c r="V22" s="119" t="str">
        <f>[18]Outubro!$I$25</f>
        <v>*</v>
      </c>
      <c r="W22" s="119" t="str">
        <f>[18]Outubro!$I$26</f>
        <v>*</v>
      </c>
      <c r="X22" s="119" t="str">
        <f>[18]Outubro!$I$27</f>
        <v>*</v>
      </c>
      <c r="Y22" s="119" t="str">
        <f>[18]Outubro!$I$28</f>
        <v>*</v>
      </c>
      <c r="Z22" s="119" t="str">
        <f>[18]Outubro!$I$29</f>
        <v>*</v>
      </c>
      <c r="AA22" s="119" t="str">
        <f>[18]Outubro!$I$30</f>
        <v>*</v>
      </c>
      <c r="AB22" s="119" t="str">
        <f>[18]Outubro!$I$31</f>
        <v>*</v>
      </c>
      <c r="AC22" s="119" t="str">
        <f>[18]Outubro!$I$32</f>
        <v>*</v>
      </c>
      <c r="AD22" s="119" t="str">
        <f>[18]Outubro!$I$33</f>
        <v>*</v>
      </c>
      <c r="AE22" s="119" t="str">
        <f>[18]Outubro!$I$34</f>
        <v>*</v>
      </c>
      <c r="AF22" s="119" t="str">
        <f>[18]Outubro!$I$35</f>
        <v>*</v>
      </c>
      <c r="AG22" s="118" t="str">
        <f>[1]Outubro!$I$36</f>
        <v>*</v>
      </c>
      <c r="AK22" t="s">
        <v>34</v>
      </c>
      <c r="AL22" t="s">
        <v>34</v>
      </c>
    </row>
    <row r="23" spans="1:40" hidden="1" x14ac:dyDescent="0.2">
      <c r="A23" s="58" t="s">
        <v>152</v>
      </c>
      <c r="B23" s="115" t="str">
        <f>[19]Outubro!$I$5</f>
        <v>*</v>
      </c>
      <c r="C23" s="115" t="str">
        <f>[19]Outubro!$I$6</f>
        <v>*</v>
      </c>
      <c r="D23" s="115" t="str">
        <f>[19]Outubro!$I$7</f>
        <v>*</v>
      </c>
      <c r="E23" s="115" t="str">
        <f>[19]Outubro!$I$8</f>
        <v>*</v>
      </c>
      <c r="F23" s="115" t="str">
        <f>[19]Outubro!$I$9</f>
        <v>*</v>
      </c>
      <c r="G23" s="115" t="str">
        <f>[19]Outubro!$I$10</f>
        <v>*</v>
      </c>
      <c r="H23" s="115" t="str">
        <f>[19]Outubro!$I$11</f>
        <v>*</v>
      </c>
      <c r="I23" s="115" t="str">
        <f>[19]Outubro!$I$12</f>
        <v>*</v>
      </c>
      <c r="J23" s="115" t="str">
        <f>[19]Outubro!$I$13</f>
        <v>*</v>
      </c>
      <c r="K23" s="115" t="str">
        <f>[19]Outubro!$I$14</f>
        <v>*</v>
      </c>
      <c r="L23" s="115" t="str">
        <f>[19]Outubro!$I$15</f>
        <v>*</v>
      </c>
      <c r="M23" s="115" t="str">
        <f>[19]Outubro!$I$16</f>
        <v>*</v>
      </c>
      <c r="N23" s="115" t="str">
        <f>[19]Outubro!$I$17</f>
        <v>*</v>
      </c>
      <c r="O23" s="115" t="str">
        <f>[19]Outubro!$I$18</f>
        <v>*</v>
      </c>
      <c r="P23" s="115" t="str">
        <f>[19]Outubro!$I$19</f>
        <v>*</v>
      </c>
      <c r="Q23" s="115" t="str">
        <f>[19]Outubro!$I$20</f>
        <v>*</v>
      </c>
      <c r="R23" s="115" t="str">
        <f>[19]Outubro!$I$21</f>
        <v>*</v>
      </c>
      <c r="S23" s="115" t="str">
        <f>[19]Outubro!$I$22</f>
        <v>*</v>
      </c>
      <c r="T23" s="11" t="s">
        <v>208</v>
      </c>
      <c r="U23" s="115" t="str">
        <f>[19]Outubro!$I$24</f>
        <v>*</v>
      </c>
      <c r="V23" s="115" t="str">
        <f>[19]Outubro!$I$25</f>
        <v>*</v>
      </c>
      <c r="W23" s="115" t="str">
        <f>[19]Outubro!$I$26</f>
        <v>*</v>
      </c>
      <c r="X23" s="115" t="str">
        <f>[19]Outubro!$I$27</f>
        <v>*</v>
      </c>
      <c r="Y23" s="115" t="str">
        <f>[19]Outubro!$I$28</f>
        <v>*</v>
      </c>
      <c r="Z23" s="115" t="str">
        <f>[19]Outubro!$I$29</f>
        <v>*</v>
      </c>
      <c r="AA23" s="115" t="str">
        <f>[19]Outubro!$I$30</f>
        <v>*</v>
      </c>
      <c r="AB23" s="115" t="str">
        <f>[19]Outubro!$I$31</f>
        <v>*</v>
      </c>
      <c r="AC23" s="115" t="str">
        <f>[19]Outubro!$I$32</f>
        <v>*</v>
      </c>
      <c r="AD23" s="115" t="str">
        <f>[19]Outubro!$I$33</f>
        <v>*</v>
      </c>
      <c r="AE23" s="115" t="str">
        <f>[19]Outubro!$I$34</f>
        <v>*</v>
      </c>
      <c r="AF23" s="115" t="str">
        <f>[19]Outubro!$I$35</f>
        <v>*</v>
      </c>
      <c r="AG23" s="118" t="str">
        <f>[1]Outubro!$I$36</f>
        <v>*</v>
      </c>
      <c r="AH23" s="12" t="s">
        <v>34</v>
      </c>
      <c r="AL23" t="s">
        <v>34</v>
      </c>
    </row>
    <row r="24" spans="1:40" x14ac:dyDescent="0.2">
      <c r="A24" s="57" t="s">
        <v>153</v>
      </c>
      <c r="B24" s="115" t="str">
        <f>[20]Outubro!$I$5</f>
        <v>*</v>
      </c>
      <c r="C24" s="115" t="str">
        <f>[20]Outubro!$I$6</f>
        <v>*</v>
      </c>
      <c r="D24" s="115" t="str">
        <f>[20]Outubro!$I$7</f>
        <v>*</v>
      </c>
      <c r="E24" s="115" t="str">
        <f>[20]Outubro!$I$8</f>
        <v>*</v>
      </c>
      <c r="F24" s="115" t="str">
        <f>[20]Outubro!$I$9</f>
        <v>*</v>
      </c>
      <c r="G24" s="115" t="str">
        <f>[20]Outubro!$I$10</f>
        <v>*</v>
      </c>
      <c r="H24" s="115" t="str">
        <f>[20]Outubro!$I$11</f>
        <v>*</v>
      </c>
      <c r="I24" s="115" t="str">
        <f>[20]Outubro!$I$12</f>
        <v>*</v>
      </c>
      <c r="J24" s="115" t="str">
        <f>[20]Outubro!$I$13</f>
        <v>*</v>
      </c>
      <c r="K24" s="115" t="str">
        <f>[20]Outubro!$I$14</f>
        <v>*</v>
      </c>
      <c r="L24" s="115" t="str">
        <f>[20]Outubro!$I$15</f>
        <v>*</v>
      </c>
      <c r="M24" s="115" t="str">
        <f>[20]Outubro!$I$16</f>
        <v>*</v>
      </c>
      <c r="N24" s="115" t="str">
        <f>[20]Outubro!$I$17</f>
        <v>*</v>
      </c>
      <c r="O24" s="115" t="str">
        <f>[20]Outubro!$I$18</f>
        <v>*</v>
      </c>
      <c r="P24" s="115" t="str">
        <f>[20]Outubro!$I$19</f>
        <v>*</v>
      </c>
      <c r="Q24" s="115" t="str">
        <f>[20]Outubro!$I$20</f>
        <v>*</v>
      </c>
      <c r="R24" s="115" t="str">
        <f>[20]Outubro!$I$21</f>
        <v>*</v>
      </c>
      <c r="S24" s="115" t="str">
        <f>[20]Outubro!$I$22</f>
        <v>*</v>
      </c>
      <c r="T24" s="115" t="str">
        <f>[20]Outubro!$I$23</f>
        <v>*</v>
      </c>
      <c r="U24" s="115" t="str">
        <f>[20]Outubro!$I$24</f>
        <v>*</v>
      </c>
      <c r="V24" s="115" t="str">
        <f>[20]Outubro!$I$25</f>
        <v>*</v>
      </c>
      <c r="W24" s="115" t="str">
        <f>[20]Outubro!$I$26</f>
        <v>*</v>
      </c>
      <c r="X24" s="115" t="str">
        <f>[20]Outubro!$I$27</f>
        <v>*</v>
      </c>
      <c r="Y24" s="115" t="str">
        <f>[20]Outubro!$I$28</f>
        <v>*</v>
      </c>
      <c r="Z24" s="115" t="str">
        <f>[20]Outubro!$I$29</f>
        <v>*</v>
      </c>
      <c r="AA24" s="115" t="str">
        <f>[20]Outubro!$I$30</f>
        <v>*</v>
      </c>
      <c r="AB24" s="115" t="str">
        <f>[20]Outubro!$I$31</f>
        <v>*</v>
      </c>
      <c r="AC24" s="115" t="str">
        <f>[20]Outubro!$I$32</f>
        <v>*</v>
      </c>
      <c r="AD24" s="115" t="str">
        <f>[20]Outubro!$I$33</f>
        <v>*</v>
      </c>
      <c r="AE24" s="115" t="str">
        <f>[20]Outubro!$I$34</f>
        <v>*</v>
      </c>
      <c r="AF24" s="115" t="str">
        <f>[20]Outubro!$I$35</f>
        <v>*</v>
      </c>
      <c r="AG24" s="118" t="str">
        <f>[1]Outubro!$I$36</f>
        <v>*</v>
      </c>
    </row>
    <row r="25" spans="1:40" x14ac:dyDescent="0.2">
      <c r="A25" s="57" t="s">
        <v>8</v>
      </c>
      <c r="B25" s="119" t="str">
        <f>[21]Outubro!$I$5</f>
        <v>*</v>
      </c>
      <c r="C25" s="119" t="str">
        <f>[21]Outubro!$I$6</f>
        <v>*</v>
      </c>
      <c r="D25" s="119" t="str">
        <f>[21]Outubro!$I$7</f>
        <v>*</v>
      </c>
      <c r="E25" s="119" t="str">
        <f>[21]Outubro!$I$8</f>
        <v>*</v>
      </c>
      <c r="F25" s="119" t="str">
        <f>[21]Outubro!$I$9</f>
        <v>*</v>
      </c>
      <c r="G25" s="119" t="str">
        <f>[21]Outubro!$I$10</f>
        <v>*</v>
      </c>
      <c r="H25" s="119" t="str">
        <f>[21]Outubro!$I$11</f>
        <v>*</v>
      </c>
      <c r="I25" s="119" t="str">
        <f>[21]Outubro!$I$12</f>
        <v>*</v>
      </c>
      <c r="J25" s="119" t="str">
        <f>[21]Outubro!$I$13</f>
        <v>*</v>
      </c>
      <c r="K25" s="119" t="str">
        <f>[21]Outubro!$I$14</f>
        <v>*</v>
      </c>
      <c r="L25" s="119" t="str">
        <f>[21]Outubro!$I$15</f>
        <v>*</v>
      </c>
      <c r="M25" s="119" t="str">
        <f>[21]Outubro!$I$16</f>
        <v>*</v>
      </c>
      <c r="N25" s="119" t="str">
        <f>[21]Outubro!$I$17</f>
        <v>*</v>
      </c>
      <c r="O25" s="119" t="str">
        <f>[21]Outubro!$I$18</f>
        <v>*</v>
      </c>
      <c r="P25" s="119" t="str">
        <f>[21]Outubro!$I$19</f>
        <v>*</v>
      </c>
      <c r="Q25" s="115" t="str">
        <f>[21]Outubro!$I$20</f>
        <v>*</v>
      </c>
      <c r="R25" s="115" t="str">
        <f>[21]Outubro!$I$21</f>
        <v>*</v>
      </c>
      <c r="S25" s="115" t="str">
        <f>[21]Outubro!$I$22</f>
        <v>*</v>
      </c>
      <c r="T25" s="115" t="str">
        <f>[21]Outubro!$I$23</f>
        <v>*</v>
      </c>
      <c r="U25" s="115" t="str">
        <f>[21]Outubro!$I$24</f>
        <v>*</v>
      </c>
      <c r="V25" s="115" t="str">
        <f>[21]Outubro!$I$25</f>
        <v>*</v>
      </c>
      <c r="W25" s="115" t="str">
        <f>[21]Outubro!$I$26</f>
        <v>*</v>
      </c>
      <c r="X25" s="115" t="str">
        <f>[21]Outubro!$I$27</f>
        <v>*</v>
      </c>
      <c r="Y25" s="115" t="str">
        <f>[21]Outubro!$I$28</f>
        <v>*</v>
      </c>
      <c r="Z25" s="115" t="str">
        <f>[21]Outubro!$I$29</f>
        <v>*</v>
      </c>
      <c r="AA25" s="115" t="str">
        <f>[21]Outubro!$I$30</f>
        <v>*</v>
      </c>
      <c r="AB25" s="115" t="str">
        <f>[21]Outubro!$I$31</f>
        <v>*</v>
      </c>
      <c r="AC25" s="115" t="str">
        <f>[21]Outubro!$I$32</f>
        <v>*</v>
      </c>
      <c r="AD25" s="115" t="str">
        <f>[21]Outubro!$I$33</f>
        <v>*</v>
      </c>
      <c r="AE25" s="115" t="str">
        <f>[21]Outubro!$I$34</f>
        <v>*</v>
      </c>
      <c r="AF25" s="115" t="str">
        <f>[21]Outubro!$I$35</f>
        <v>*</v>
      </c>
      <c r="AG25" s="118" t="str">
        <f>[1]Outubro!$I$36</f>
        <v>*</v>
      </c>
      <c r="AL25" t="s">
        <v>34</v>
      </c>
      <c r="AN25" t="s">
        <v>34</v>
      </c>
    </row>
    <row r="26" spans="1:40" x14ac:dyDescent="0.2">
      <c r="A26" s="57" t="s">
        <v>9</v>
      </c>
      <c r="B26" s="119" t="str">
        <f>[22]Outubro!$I$5</f>
        <v>*</v>
      </c>
      <c r="C26" s="119" t="str">
        <f>[22]Outubro!$I$6</f>
        <v>*</v>
      </c>
      <c r="D26" s="119" t="str">
        <f>[22]Outubro!$I$7</f>
        <v>*</v>
      </c>
      <c r="E26" s="119" t="str">
        <f>[22]Outubro!$I$8</f>
        <v>*</v>
      </c>
      <c r="F26" s="119" t="str">
        <f>[22]Outubro!$I$9</f>
        <v>*</v>
      </c>
      <c r="G26" s="119" t="str">
        <f>[22]Outubro!$I$10</f>
        <v>*</v>
      </c>
      <c r="H26" s="119" t="str">
        <f>[22]Outubro!$I$11</f>
        <v>*</v>
      </c>
      <c r="I26" s="119" t="str">
        <f>[22]Outubro!$I$12</f>
        <v>*</v>
      </c>
      <c r="J26" s="119" t="str">
        <f>[22]Outubro!$I$13</f>
        <v>*</v>
      </c>
      <c r="K26" s="119" t="str">
        <f>[22]Outubro!$I$14</f>
        <v>*</v>
      </c>
      <c r="L26" s="119" t="str">
        <f>[22]Outubro!$I$15</f>
        <v>*</v>
      </c>
      <c r="M26" s="119" t="str">
        <f>[22]Outubro!$I$16</f>
        <v>*</v>
      </c>
      <c r="N26" s="119" t="str">
        <f>[22]Outubro!$I$17</f>
        <v>*</v>
      </c>
      <c r="O26" s="119" t="str">
        <f>[22]Outubro!$I$18</f>
        <v>*</v>
      </c>
      <c r="P26" s="119" t="str">
        <f>[22]Outubro!$I$19</f>
        <v>*</v>
      </c>
      <c r="Q26" s="119" t="str">
        <f>[22]Outubro!$I$20</f>
        <v>*</v>
      </c>
      <c r="R26" s="119" t="str">
        <f>[22]Outubro!$I$21</f>
        <v>*</v>
      </c>
      <c r="S26" s="119" t="str">
        <f>[22]Outubro!$I$22</f>
        <v>*</v>
      </c>
      <c r="T26" s="115" t="str">
        <f>[22]Outubro!$I$23</f>
        <v>*</v>
      </c>
      <c r="U26" s="115" t="str">
        <f>[22]Outubro!$I$24</f>
        <v>*</v>
      </c>
      <c r="V26" s="115" t="str">
        <f>[22]Outubro!$I$25</f>
        <v>*</v>
      </c>
      <c r="W26" s="115" t="str">
        <f>[22]Outubro!$I$26</f>
        <v>*</v>
      </c>
      <c r="X26" s="115" t="str">
        <f>[22]Outubro!$I$27</f>
        <v>*</v>
      </c>
      <c r="Y26" s="115" t="str">
        <f>[22]Outubro!$I$28</f>
        <v>*</v>
      </c>
      <c r="Z26" s="115" t="str">
        <f>[22]Outubro!$I$29</f>
        <v>*</v>
      </c>
      <c r="AA26" s="115" t="str">
        <f>[22]Outubro!$I$30</f>
        <v>*</v>
      </c>
      <c r="AB26" s="115" t="str">
        <f>[22]Outubro!$I$31</f>
        <v>*</v>
      </c>
      <c r="AC26" s="115" t="str">
        <f>[22]Outubro!$I$32</f>
        <v>*</v>
      </c>
      <c r="AD26" s="115" t="str">
        <f>[22]Outubro!$I$33</f>
        <v>*</v>
      </c>
      <c r="AE26" s="115" t="str">
        <f>[22]Outubro!$I$34</f>
        <v>*</v>
      </c>
      <c r="AF26" s="115" t="str">
        <f>[22]Outubro!$I$35</f>
        <v>*</v>
      </c>
      <c r="AG26" s="118" t="str">
        <f>[1]Outubro!$I$36</f>
        <v>*</v>
      </c>
      <c r="AM26" t="s">
        <v>34</v>
      </c>
    </row>
    <row r="27" spans="1:40" x14ac:dyDescent="0.2">
      <c r="A27" s="57" t="s">
        <v>31</v>
      </c>
      <c r="B27" s="119" t="str">
        <f>[23]Outubro!$I$5</f>
        <v>*</v>
      </c>
      <c r="C27" s="119" t="str">
        <f>[23]Outubro!$I$6</f>
        <v>*</v>
      </c>
      <c r="D27" s="119" t="str">
        <f>[23]Outubro!$I$7</f>
        <v>*</v>
      </c>
      <c r="E27" s="119" t="str">
        <f>[23]Outubro!$I$8</f>
        <v>*</v>
      </c>
      <c r="F27" s="119" t="str">
        <f>[23]Outubro!$I$9</f>
        <v>*</v>
      </c>
      <c r="G27" s="119" t="str">
        <f>[23]Outubro!$I$10</f>
        <v>*</v>
      </c>
      <c r="H27" s="119" t="str">
        <f>[23]Outubro!$I$11</f>
        <v>*</v>
      </c>
      <c r="I27" s="119" t="str">
        <f>[23]Outubro!$I$12</f>
        <v>*</v>
      </c>
      <c r="J27" s="119" t="str">
        <f>[23]Outubro!$I$13</f>
        <v>*</v>
      </c>
      <c r="K27" s="119" t="str">
        <f>[23]Outubro!$I$14</f>
        <v>*</v>
      </c>
      <c r="L27" s="119" t="str">
        <f>[23]Outubro!$I$15</f>
        <v>*</v>
      </c>
      <c r="M27" s="119" t="str">
        <f>[23]Outubro!$I$16</f>
        <v>*</v>
      </c>
      <c r="N27" s="119" t="str">
        <f>[23]Outubro!$I$17</f>
        <v>*</v>
      </c>
      <c r="O27" s="119" t="str">
        <f>[23]Outubro!$I$18</f>
        <v>*</v>
      </c>
      <c r="P27" s="119" t="str">
        <f>[23]Outubro!$I$19</f>
        <v>*</v>
      </c>
      <c r="Q27" s="119" t="str">
        <f>[23]Outubro!$I$20</f>
        <v>*</v>
      </c>
      <c r="R27" s="119" t="str">
        <f>[23]Outubro!$I$21</f>
        <v>*</v>
      </c>
      <c r="S27" s="119" t="str">
        <f>[23]Outubro!$I$22</f>
        <v>*</v>
      </c>
      <c r="T27" s="115" t="str">
        <f>[23]Outubro!$I$23</f>
        <v>*</v>
      </c>
      <c r="U27" s="115" t="str">
        <f>[23]Outubro!$I$24</f>
        <v>*</v>
      </c>
      <c r="V27" s="115" t="str">
        <f>[23]Outubro!$I$25</f>
        <v>*</v>
      </c>
      <c r="W27" s="115" t="str">
        <f>[23]Outubro!$I$26</f>
        <v>*</v>
      </c>
      <c r="X27" s="115" t="str">
        <f>[23]Outubro!$I$27</f>
        <v>*</v>
      </c>
      <c r="Y27" s="115" t="str">
        <f>[23]Outubro!$I$28</f>
        <v>*</v>
      </c>
      <c r="Z27" s="115" t="str">
        <f>[23]Outubro!$I$29</f>
        <v>*</v>
      </c>
      <c r="AA27" s="115" t="str">
        <f>[23]Outubro!$I$30</f>
        <v>*</v>
      </c>
      <c r="AB27" s="115" t="str">
        <f>[23]Outubro!$I$31</f>
        <v>*</v>
      </c>
      <c r="AC27" s="115" t="str">
        <f>[23]Outubro!$I$32</f>
        <v>*</v>
      </c>
      <c r="AD27" s="115" t="str">
        <f>[23]Outubro!$I$33</f>
        <v>*</v>
      </c>
      <c r="AE27" s="115" t="str">
        <f>[23]Outubro!$I$34</f>
        <v>*</v>
      </c>
      <c r="AF27" s="115" t="str">
        <f>[23]Outubro!$I$35</f>
        <v>*</v>
      </c>
      <c r="AG27" s="118" t="str">
        <f>[1]Outubro!$I$36</f>
        <v>*</v>
      </c>
      <c r="AJ27" t="s">
        <v>34</v>
      </c>
    </row>
    <row r="28" spans="1:40" hidden="1" x14ac:dyDescent="0.2">
      <c r="A28" s="58" t="s">
        <v>10</v>
      </c>
      <c r="B28" s="11" t="str">
        <f>[24]Outubro!$I$5</f>
        <v>*</v>
      </c>
      <c r="C28" s="11" t="str">
        <f>[24]Outubro!$I$6</f>
        <v>*</v>
      </c>
      <c r="D28" s="11" t="str">
        <f>[24]Outubro!$I$7</f>
        <v>*</v>
      </c>
      <c r="E28" s="11" t="str">
        <f>[24]Outubro!$I$8</f>
        <v>*</v>
      </c>
      <c r="F28" s="11" t="str">
        <f>[24]Outubro!$I$9</f>
        <v>*</v>
      </c>
      <c r="G28" s="11" t="str">
        <f>[24]Outubro!$I$10</f>
        <v>*</v>
      </c>
      <c r="H28" s="11" t="str">
        <f>[24]Outubro!$I$11</f>
        <v>*</v>
      </c>
      <c r="I28" s="11" t="str">
        <f>[24]Outubro!$I$12</f>
        <v>*</v>
      </c>
      <c r="J28" s="11" t="str">
        <f>[24]Outubro!$I$13</f>
        <v>*</v>
      </c>
      <c r="K28" s="11" t="str">
        <f>[24]Outubro!$I$14</f>
        <v>*</v>
      </c>
      <c r="L28" s="11" t="str">
        <f>[24]Outubro!$I$15</f>
        <v>*</v>
      </c>
      <c r="M28" s="11" t="str">
        <f>[24]Outubro!$I$16</f>
        <v>*</v>
      </c>
      <c r="N28" s="11" t="str">
        <f>[24]Outubro!$I$17</f>
        <v>*</v>
      </c>
      <c r="O28" s="11" t="str">
        <f>[24]Outubro!$I$18</f>
        <v>*</v>
      </c>
      <c r="P28" s="11" t="str">
        <f>[24]Outubro!$I$19</f>
        <v>*</v>
      </c>
      <c r="Q28" s="11" t="str">
        <f>[24]Outubro!$I$20</f>
        <v>*</v>
      </c>
      <c r="R28" s="11" t="str">
        <f>[24]Outubro!$I$21</f>
        <v>*</v>
      </c>
      <c r="S28" s="11" t="str">
        <f>[24]Outubro!$I$22</f>
        <v>*</v>
      </c>
      <c r="T28" s="115" t="str">
        <f>[24]Outubro!$I$23</f>
        <v>*</v>
      </c>
      <c r="U28" s="115" t="str">
        <f>[24]Outubro!$I$24</f>
        <v>*</v>
      </c>
      <c r="V28" s="115" t="str">
        <f>[24]Outubro!$I$25</f>
        <v>*</v>
      </c>
      <c r="W28" s="115" t="str">
        <f>[24]Outubro!$I$26</f>
        <v>*</v>
      </c>
      <c r="X28" s="115" t="str">
        <f>[24]Outubro!$I$27</f>
        <v>*</v>
      </c>
      <c r="Y28" s="115" t="str">
        <f>[24]Outubro!$I$28</f>
        <v>*</v>
      </c>
      <c r="Z28" s="115" t="str">
        <f>[24]Outubro!$I$29</f>
        <v>*</v>
      </c>
      <c r="AA28" s="115" t="str">
        <f>[24]Outubro!$I$30</f>
        <v>*</v>
      </c>
      <c r="AB28" s="115" t="str">
        <f>[24]Outubro!$I$31</f>
        <v>*</v>
      </c>
      <c r="AC28" s="115" t="str">
        <f>[24]Outubro!$I$32</f>
        <v>*</v>
      </c>
      <c r="AD28" s="115" t="str">
        <f>[24]Outubro!$I$33</f>
        <v>*</v>
      </c>
      <c r="AE28" s="115" t="str">
        <f>[24]Outubro!$I$34</f>
        <v>*</v>
      </c>
      <c r="AF28" s="115" t="str">
        <f>[24]Outubro!$I$35</f>
        <v>*</v>
      </c>
      <c r="AG28" s="118" t="str">
        <f>[1]Outubro!$I$36</f>
        <v>*</v>
      </c>
      <c r="AJ28" t="s">
        <v>34</v>
      </c>
    </row>
    <row r="29" spans="1:40" hidden="1" x14ac:dyDescent="0.2">
      <c r="A29" s="58" t="s">
        <v>154</v>
      </c>
      <c r="B29" s="115" t="str">
        <f>[25]Outubro!$I$5</f>
        <v>*</v>
      </c>
      <c r="C29" s="115" t="str">
        <f>[25]Outubro!$I$6</f>
        <v>*</v>
      </c>
      <c r="D29" s="115" t="str">
        <f>[25]Outubro!$I$7</f>
        <v>*</v>
      </c>
      <c r="E29" s="115" t="str">
        <f>[25]Outubro!$I$8</f>
        <v>*</v>
      </c>
      <c r="F29" s="115" t="str">
        <f>[25]Outubro!$I$9</f>
        <v>*</v>
      </c>
      <c r="G29" s="115" t="str">
        <f>[25]Outubro!$I$10</f>
        <v>*</v>
      </c>
      <c r="H29" s="115" t="str">
        <f>[25]Outubro!$I$11</f>
        <v>*</v>
      </c>
      <c r="I29" s="115" t="str">
        <f>[25]Outubro!$I$12</f>
        <v>*</v>
      </c>
      <c r="J29" s="115" t="str">
        <f>[25]Outubro!$I$13</f>
        <v>*</v>
      </c>
      <c r="K29" s="115" t="str">
        <f>[25]Outubro!$I$14</f>
        <v>*</v>
      </c>
      <c r="L29" s="115" t="str">
        <f>[25]Outubro!$I$15</f>
        <v>*</v>
      </c>
      <c r="M29" s="115" t="str">
        <f>[25]Outubro!$I$16</f>
        <v>*</v>
      </c>
      <c r="N29" s="115" t="str">
        <f>[25]Outubro!$I$17</f>
        <v>*</v>
      </c>
      <c r="O29" s="115" t="str">
        <f>[25]Outubro!$I$18</f>
        <v>*</v>
      </c>
      <c r="P29" s="115" t="str">
        <f>[25]Outubro!$I$19</f>
        <v>*</v>
      </c>
      <c r="Q29" s="115" t="str">
        <f>[25]Outubro!$I$20</f>
        <v>*</v>
      </c>
      <c r="R29" s="115" t="str">
        <f>[25]Outubro!$I$21</f>
        <v>*</v>
      </c>
      <c r="S29" s="115" t="str">
        <f>[25]Outubro!$I$22</f>
        <v>*</v>
      </c>
      <c r="T29" s="115" t="str">
        <f>[25]Outubro!$I$23</f>
        <v>*</v>
      </c>
      <c r="U29" s="115" t="str">
        <f>[25]Outubro!$I$24</f>
        <v>*</v>
      </c>
      <c r="V29" s="115" t="str">
        <f>[25]Outubro!$I$25</f>
        <v>*</v>
      </c>
      <c r="W29" s="115" t="str">
        <f>[25]Outubro!$I$26</f>
        <v>*</v>
      </c>
      <c r="X29" s="115" t="str">
        <f>[25]Outubro!$I$27</f>
        <v>*</v>
      </c>
      <c r="Y29" s="115" t="str">
        <f>[25]Outubro!$I$28</f>
        <v>*</v>
      </c>
      <c r="Z29" s="115" t="str">
        <f>[25]Outubro!$I$29</f>
        <v>*</v>
      </c>
      <c r="AA29" s="115" t="str">
        <f>[25]Outubro!$I$30</f>
        <v>*</v>
      </c>
      <c r="AB29" s="115" t="str">
        <f>[25]Outubro!$I$31</f>
        <v>*</v>
      </c>
      <c r="AC29" s="115" t="str">
        <f>[25]Outubro!$I$32</f>
        <v>*</v>
      </c>
      <c r="AD29" s="115" t="str">
        <f>[25]Outubro!$I$33</f>
        <v>*</v>
      </c>
      <c r="AE29" s="115" t="str">
        <f>[25]Outubro!$I$34</f>
        <v>*</v>
      </c>
      <c r="AF29" s="115" t="str">
        <f>[25]Outubro!$I$35</f>
        <v>*</v>
      </c>
      <c r="AG29" s="118" t="str">
        <f>[1]Outubro!$I$36</f>
        <v>*</v>
      </c>
      <c r="AH29" s="12" t="s">
        <v>34</v>
      </c>
      <c r="AL29" t="s">
        <v>34</v>
      </c>
    </row>
    <row r="30" spans="1:40" x14ac:dyDescent="0.2">
      <c r="A30" s="57" t="s">
        <v>11</v>
      </c>
      <c r="B30" s="119" t="str">
        <f>[26]Outubro!$I$5</f>
        <v>*</v>
      </c>
      <c r="C30" s="119" t="str">
        <f>[26]Outubro!$I$6</f>
        <v>*</v>
      </c>
      <c r="D30" s="119" t="str">
        <f>[26]Outubro!$I$7</f>
        <v>*</v>
      </c>
      <c r="E30" s="119" t="str">
        <f>[26]Outubro!$I$8</f>
        <v>*</v>
      </c>
      <c r="F30" s="119" t="str">
        <f>[26]Outubro!$I$9</f>
        <v>*</v>
      </c>
      <c r="G30" s="119" t="str">
        <f>[26]Outubro!$I$10</f>
        <v>*</v>
      </c>
      <c r="H30" s="119" t="str">
        <f>[26]Outubro!$I$11</f>
        <v>*</v>
      </c>
      <c r="I30" s="119" t="str">
        <f>[26]Outubro!$I$12</f>
        <v>*</v>
      </c>
      <c r="J30" s="119" t="str">
        <f>[26]Outubro!$I$13</f>
        <v>*</v>
      </c>
      <c r="K30" s="119" t="str">
        <f>[26]Outubro!$I$14</f>
        <v>*</v>
      </c>
      <c r="L30" s="119" t="str">
        <f>[26]Outubro!$I$15</f>
        <v>*</v>
      </c>
      <c r="M30" s="119" t="str">
        <f>[26]Outubro!$I$16</f>
        <v>*</v>
      </c>
      <c r="N30" s="119" t="str">
        <f>[26]Outubro!$I$17</f>
        <v>*</v>
      </c>
      <c r="O30" s="119" t="str">
        <f>[26]Outubro!$I$18</f>
        <v>*</v>
      </c>
      <c r="P30" s="119" t="str">
        <f>[26]Outubro!$I$19</f>
        <v>*</v>
      </c>
      <c r="Q30" s="119" t="str">
        <f>[26]Outubro!$I$20</f>
        <v>*</v>
      </c>
      <c r="R30" s="119" t="str">
        <f>[26]Outubro!$I$21</f>
        <v>*</v>
      </c>
      <c r="S30" s="119" t="str">
        <f>[26]Outubro!$I$22</f>
        <v>*</v>
      </c>
      <c r="T30" s="115" t="str">
        <f>[26]Outubro!$I$23</f>
        <v>*</v>
      </c>
      <c r="U30" s="115" t="str">
        <f>[26]Outubro!$I$24</f>
        <v>*</v>
      </c>
      <c r="V30" s="115" t="str">
        <f>[26]Outubro!$I$25</f>
        <v>*</v>
      </c>
      <c r="W30" s="115" t="str">
        <f>[26]Outubro!$I$26</f>
        <v>*</v>
      </c>
      <c r="X30" s="115" t="str">
        <f>[26]Outubro!$I$27</f>
        <v>*</v>
      </c>
      <c r="Y30" s="115" t="str">
        <f>[26]Outubro!$I$28</f>
        <v>*</v>
      </c>
      <c r="Z30" s="115" t="str">
        <f>[26]Outubro!$I$29</f>
        <v>*</v>
      </c>
      <c r="AA30" s="115" t="str">
        <f>[26]Outubro!$I$30</f>
        <v>*</v>
      </c>
      <c r="AB30" s="115" t="str">
        <f>[26]Outubro!$I$31</f>
        <v>*</v>
      </c>
      <c r="AC30" s="115" t="str">
        <f>[26]Outubro!$I$32</f>
        <v>*</v>
      </c>
      <c r="AD30" s="115" t="str">
        <f>[26]Outubro!$I$33</f>
        <v>*</v>
      </c>
      <c r="AE30" s="115" t="str">
        <f>[26]Outubro!$I$34</f>
        <v>*</v>
      </c>
      <c r="AF30" s="115" t="str">
        <f>[26]Outubro!$I$35</f>
        <v>*</v>
      </c>
      <c r="AG30" s="118" t="str">
        <f>[1]Outubro!$I$36</f>
        <v>*</v>
      </c>
      <c r="AJ30" t="s">
        <v>34</v>
      </c>
    </row>
    <row r="31" spans="1:40" s="5" customFormat="1" x14ac:dyDescent="0.2">
      <c r="A31" s="57" t="s">
        <v>12</v>
      </c>
      <c r="B31" s="119" t="str">
        <f>[27]Outubro!$I$5</f>
        <v>*</v>
      </c>
      <c r="C31" s="119" t="str">
        <f>[27]Outubro!$I$6</f>
        <v>*</v>
      </c>
      <c r="D31" s="119" t="str">
        <f>[27]Outubro!$I$7</f>
        <v>*</v>
      </c>
      <c r="E31" s="119" t="str">
        <f>[27]Outubro!$I$8</f>
        <v>*</v>
      </c>
      <c r="F31" s="119" t="str">
        <f>[27]Outubro!$I$9</f>
        <v>*</v>
      </c>
      <c r="G31" s="119" t="str">
        <f>[27]Outubro!$I$10</f>
        <v>*</v>
      </c>
      <c r="H31" s="119" t="str">
        <f>[27]Outubro!$I$11</f>
        <v>*</v>
      </c>
      <c r="I31" s="119" t="str">
        <f>[27]Outubro!$I$12</f>
        <v>*</v>
      </c>
      <c r="J31" s="119" t="str">
        <f>[27]Outubro!$I$13</f>
        <v>*</v>
      </c>
      <c r="K31" s="119" t="str">
        <f>[27]Outubro!$I$14</f>
        <v>*</v>
      </c>
      <c r="L31" s="119" t="str">
        <f>[27]Outubro!$I$15</f>
        <v>*</v>
      </c>
      <c r="M31" s="119" t="str">
        <f>[27]Outubro!$I$16</f>
        <v>*</v>
      </c>
      <c r="N31" s="119" t="str">
        <f>[27]Outubro!$I$17</f>
        <v>*</v>
      </c>
      <c r="O31" s="119" t="str">
        <f>[27]Outubro!$I$18</f>
        <v>*</v>
      </c>
      <c r="P31" s="119" t="str">
        <f>[27]Outubro!$I$19</f>
        <v>*</v>
      </c>
      <c r="Q31" s="119" t="str">
        <f>[27]Outubro!$I$20</f>
        <v>*</v>
      </c>
      <c r="R31" s="119" t="str">
        <f>[27]Outubro!$I$21</f>
        <v>*</v>
      </c>
      <c r="S31" s="119" t="str">
        <f>[27]Outubro!$I$22</f>
        <v>*</v>
      </c>
      <c r="T31" s="119" t="str">
        <f>[27]Outubro!$I$23</f>
        <v>*</v>
      </c>
      <c r="U31" s="119" t="str">
        <f>[27]Outubro!$I$24</f>
        <v>*</v>
      </c>
      <c r="V31" s="119" t="str">
        <f>[27]Outubro!$I$25</f>
        <v>*</v>
      </c>
      <c r="W31" s="119" t="str">
        <f>[27]Outubro!$I$26</f>
        <v>*</v>
      </c>
      <c r="X31" s="119" t="str">
        <f>[27]Outubro!$I$27</f>
        <v>*</v>
      </c>
      <c r="Y31" s="119" t="str">
        <f>[27]Outubro!$I$28</f>
        <v>*</v>
      </c>
      <c r="Z31" s="119" t="str">
        <f>[27]Outubro!$I$29</f>
        <v>*</v>
      </c>
      <c r="AA31" s="119" t="str">
        <f>[27]Outubro!$I$30</f>
        <v>*</v>
      </c>
      <c r="AB31" s="119" t="str">
        <f>[27]Outubro!$I$31</f>
        <v>*</v>
      </c>
      <c r="AC31" s="119" t="str">
        <f>[27]Outubro!$I$32</f>
        <v>*</v>
      </c>
      <c r="AD31" s="119" t="str">
        <f>[27]Outubro!$I$33</f>
        <v>*</v>
      </c>
      <c r="AE31" s="119" t="str">
        <f>[27]Outubro!$I$34</f>
        <v>*</v>
      </c>
      <c r="AF31" s="119" t="str">
        <f>[27]Outubro!$I$35</f>
        <v>*</v>
      </c>
      <c r="AG31" s="118" t="str">
        <f>[1]Outubro!$I$36</f>
        <v>*</v>
      </c>
      <c r="AK31" s="5" t="s">
        <v>34</v>
      </c>
      <c r="AM31" s="5" t="s">
        <v>34</v>
      </c>
    </row>
    <row r="32" spans="1:40" x14ac:dyDescent="0.2">
      <c r="A32" s="57" t="s">
        <v>13</v>
      </c>
      <c r="B32" s="115" t="str">
        <f>[28]Outubro!$I$5</f>
        <v>*</v>
      </c>
      <c r="C32" s="115" t="str">
        <f>[28]Outubro!$I$6</f>
        <v>*</v>
      </c>
      <c r="D32" s="115" t="str">
        <f>[28]Outubro!$I$7</f>
        <v>*</v>
      </c>
      <c r="E32" s="115" t="str">
        <f>[28]Outubro!$I$8</f>
        <v>*</v>
      </c>
      <c r="F32" s="115" t="str">
        <f>[28]Outubro!$I$9</f>
        <v>*</v>
      </c>
      <c r="G32" s="115" t="str">
        <f>[28]Outubro!$I$10</f>
        <v>*</v>
      </c>
      <c r="H32" s="115" t="str">
        <f>[28]Outubro!$I$11</f>
        <v>*</v>
      </c>
      <c r="I32" s="115" t="str">
        <f>[28]Outubro!$I$12</f>
        <v>*</v>
      </c>
      <c r="J32" s="115" t="str">
        <f>[28]Outubro!$I$13</f>
        <v>*</v>
      </c>
      <c r="K32" s="115" t="str">
        <f>[28]Outubro!$I$14</f>
        <v>*</v>
      </c>
      <c r="L32" s="115" t="str">
        <f>[28]Outubro!$I$15</f>
        <v>*</v>
      </c>
      <c r="M32" s="115" t="str">
        <f>[28]Outubro!$I$16</f>
        <v>*</v>
      </c>
      <c r="N32" s="115" t="str">
        <f>[28]Outubro!$I$17</f>
        <v>*</v>
      </c>
      <c r="O32" s="115" t="str">
        <f>[28]Outubro!$I$18</f>
        <v>*</v>
      </c>
      <c r="P32" s="115" t="str">
        <f>[28]Outubro!$I$19</f>
        <v>*</v>
      </c>
      <c r="Q32" s="115" t="str">
        <f>[28]Outubro!$I$20</f>
        <v>*</v>
      </c>
      <c r="R32" s="115" t="str">
        <f>[28]Outubro!$I$21</f>
        <v>*</v>
      </c>
      <c r="S32" s="115" t="str">
        <f>[28]Outubro!$I$22</f>
        <v>*</v>
      </c>
      <c r="T32" s="115" t="str">
        <f>[28]Outubro!$I$23</f>
        <v>*</v>
      </c>
      <c r="U32" s="115" t="str">
        <f>[28]Outubro!$I$24</f>
        <v>*</v>
      </c>
      <c r="V32" s="115" t="str">
        <f>[28]Outubro!$I$25</f>
        <v>*</v>
      </c>
      <c r="W32" s="115" t="str">
        <f>[28]Outubro!$I$26</f>
        <v>*</v>
      </c>
      <c r="X32" s="115" t="str">
        <f>[28]Outubro!$I$27</f>
        <v>*</v>
      </c>
      <c r="Y32" s="115" t="str">
        <f>[28]Outubro!$I$28</f>
        <v>*</v>
      </c>
      <c r="Z32" s="115" t="str">
        <f>[28]Outubro!$I$29</f>
        <v>*</v>
      </c>
      <c r="AA32" s="115" t="str">
        <f>[28]Outubro!$I$30</f>
        <v>*</v>
      </c>
      <c r="AB32" s="115" t="str">
        <f>[28]Outubro!$I$31</f>
        <v>*</v>
      </c>
      <c r="AC32" s="115" t="str">
        <f>[28]Outubro!$I$32</f>
        <v>*</v>
      </c>
      <c r="AD32" s="115" t="str">
        <f>[28]Outubro!$I$33</f>
        <v>*</v>
      </c>
      <c r="AE32" s="115" t="str">
        <f>[28]Outubro!$I$34</f>
        <v>*</v>
      </c>
      <c r="AF32" s="115" t="str">
        <f>[28]Outubro!$I$35</f>
        <v>*</v>
      </c>
      <c r="AG32" s="118" t="str">
        <f>[1]Outubro!$I$36</f>
        <v>*</v>
      </c>
      <c r="AJ32" t="s">
        <v>34</v>
      </c>
      <c r="AK32" t="s">
        <v>34</v>
      </c>
      <c r="AL32" t="s">
        <v>34</v>
      </c>
    </row>
    <row r="33" spans="1:39" x14ac:dyDescent="0.2">
      <c r="A33" s="57" t="s">
        <v>155</v>
      </c>
      <c r="B33" s="119" t="str">
        <f>[29]Outubro!$I$5</f>
        <v>*</v>
      </c>
      <c r="C33" s="119" t="str">
        <f>[29]Outubro!$I$6</f>
        <v>*</v>
      </c>
      <c r="D33" s="119" t="str">
        <f>[29]Outubro!$I$7</f>
        <v>*</v>
      </c>
      <c r="E33" s="119" t="str">
        <f>[29]Outubro!$I$8</f>
        <v>*</v>
      </c>
      <c r="F33" s="119" t="str">
        <f>[29]Outubro!$I$9</f>
        <v>*</v>
      </c>
      <c r="G33" s="119" t="str">
        <f>[29]Outubro!$I$10</f>
        <v>*</v>
      </c>
      <c r="H33" s="119" t="str">
        <f>[29]Outubro!$I$11</f>
        <v>*</v>
      </c>
      <c r="I33" s="119" t="str">
        <f>[29]Outubro!$I$12</f>
        <v>*</v>
      </c>
      <c r="J33" s="119" t="str">
        <f>[29]Outubro!$I$13</f>
        <v>*</v>
      </c>
      <c r="K33" s="119" t="str">
        <f>[29]Outubro!$I$14</f>
        <v>*</v>
      </c>
      <c r="L33" s="119" t="str">
        <f>[29]Outubro!$I$15</f>
        <v>*</v>
      </c>
      <c r="M33" s="119" t="str">
        <f>[29]Outubro!$I$16</f>
        <v>*</v>
      </c>
      <c r="N33" s="119" t="str">
        <f>[29]Outubro!$I$17</f>
        <v>*</v>
      </c>
      <c r="O33" s="119" t="str">
        <f>[29]Outubro!$I$18</f>
        <v>*</v>
      </c>
      <c r="P33" s="119" t="str">
        <f>[29]Outubro!$I$19</f>
        <v>*</v>
      </c>
      <c r="Q33" s="119" t="str">
        <f>[29]Outubro!$I$20</f>
        <v>*</v>
      </c>
      <c r="R33" s="119" t="str">
        <f>[29]Outubro!$I$21</f>
        <v>*</v>
      </c>
      <c r="S33" s="119" t="str">
        <f>[29]Outubro!$I$22</f>
        <v>*</v>
      </c>
      <c r="T33" s="115" t="str">
        <f>[29]Outubro!$I$23</f>
        <v>*</v>
      </c>
      <c r="U33" s="115" t="str">
        <f>[29]Outubro!$I$24</f>
        <v>*</v>
      </c>
      <c r="V33" s="115" t="str">
        <f>[29]Outubro!$I$25</f>
        <v>*</v>
      </c>
      <c r="W33" s="115" t="str">
        <f>[29]Outubro!$I$26</f>
        <v>*</v>
      </c>
      <c r="X33" s="115" t="str">
        <f>[29]Outubro!$I$27</f>
        <v>*</v>
      </c>
      <c r="Y33" s="115" t="str">
        <f>[29]Outubro!$I$28</f>
        <v>*</v>
      </c>
      <c r="Z33" s="115" t="str">
        <f>[29]Outubro!$I$29</f>
        <v>*</v>
      </c>
      <c r="AA33" s="115" t="str">
        <f>[29]Outubro!$I$30</f>
        <v>*</v>
      </c>
      <c r="AB33" s="115" t="str">
        <f>[29]Outubro!$I$31</f>
        <v>*</v>
      </c>
      <c r="AC33" s="115" t="str">
        <f>[29]Outubro!$I$32</f>
        <v>*</v>
      </c>
      <c r="AD33" s="115" t="str">
        <f>[29]Outubro!$I$33</f>
        <v>*</v>
      </c>
      <c r="AE33" s="115" t="str">
        <f>[29]Outubro!$I$34</f>
        <v>*</v>
      </c>
      <c r="AF33" s="115" t="str">
        <f>[29]Outubro!$I$35</f>
        <v>*</v>
      </c>
      <c r="AG33" s="118" t="str">
        <f>[1]Outubro!$I$36</f>
        <v>*</v>
      </c>
      <c r="AK33" t="s">
        <v>34</v>
      </c>
    </row>
    <row r="34" spans="1:39" hidden="1" x14ac:dyDescent="0.2">
      <c r="A34" s="58" t="s">
        <v>127</v>
      </c>
      <c r="B34" s="119" t="str">
        <f>[30]Outubro!$I$5</f>
        <v>*</v>
      </c>
      <c r="C34" s="119" t="str">
        <f>[30]Outubro!$I$6</f>
        <v>*</v>
      </c>
      <c r="D34" s="119" t="str">
        <f>[30]Outubro!$I$7</f>
        <v>*</v>
      </c>
      <c r="E34" s="119" t="str">
        <f>[30]Outubro!$I$8</f>
        <v>*</v>
      </c>
      <c r="F34" s="119" t="str">
        <f>[30]Outubro!$I$9</f>
        <v>*</v>
      </c>
      <c r="G34" s="119" t="str">
        <f>[30]Outubro!$I$10</f>
        <v>*</v>
      </c>
      <c r="H34" s="119" t="str">
        <f>[30]Outubro!$I$11</f>
        <v>*</v>
      </c>
      <c r="I34" s="119" t="str">
        <f>[30]Outubro!$I$12</f>
        <v>*</v>
      </c>
      <c r="J34" s="119" t="str">
        <f>[30]Outubro!$I$13</f>
        <v>*</v>
      </c>
      <c r="K34" s="119" t="str">
        <f>[30]Outubro!$I$14</f>
        <v>*</v>
      </c>
      <c r="L34" s="119" t="str">
        <f>[30]Outubro!$I$15</f>
        <v>*</v>
      </c>
      <c r="M34" s="119" t="str">
        <f>[30]Outubro!$I$16</f>
        <v>*</v>
      </c>
      <c r="N34" s="119" t="str">
        <f>[30]Outubro!$I$17</f>
        <v>*</v>
      </c>
      <c r="O34" s="119" t="str">
        <f>[30]Outubro!$I$18</f>
        <v>*</v>
      </c>
      <c r="P34" s="119" t="str">
        <f>[30]Outubro!$I$19</f>
        <v>*</v>
      </c>
      <c r="Q34" s="115" t="str">
        <f>[30]Outubro!$I$20</f>
        <v>*</v>
      </c>
      <c r="R34" s="115" t="str">
        <f>[30]Outubro!$I$21</f>
        <v>*</v>
      </c>
      <c r="S34" s="115" t="str">
        <f>[30]Outubro!$I$22</f>
        <v>*</v>
      </c>
      <c r="T34" s="115" t="str">
        <f>[30]Outubro!$I$23</f>
        <v>*</v>
      </c>
      <c r="U34" s="115" t="str">
        <f>[30]Outubro!$I$24</f>
        <v>*</v>
      </c>
      <c r="V34" s="115" t="str">
        <f>[30]Outubro!$I$25</f>
        <v>*</v>
      </c>
      <c r="W34" s="115" t="str">
        <f>[30]Outubro!$I$26</f>
        <v>*</v>
      </c>
      <c r="X34" s="115" t="str">
        <f>[30]Outubro!$I$27</f>
        <v>*</v>
      </c>
      <c r="Y34" s="115" t="str">
        <f>[30]Outubro!$I$28</f>
        <v>*</v>
      </c>
      <c r="Z34" s="115" t="str">
        <f>[30]Outubro!$I$29</f>
        <v>*</v>
      </c>
      <c r="AA34" s="115" t="str">
        <f>[30]Outubro!$I$30</f>
        <v>*</v>
      </c>
      <c r="AB34" s="115" t="str">
        <f>[30]Outubro!$I$31</f>
        <v>*</v>
      </c>
      <c r="AC34" s="115" t="str">
        <f>[30]Outubro!$I$32</f>
        <v>*</v>
      </c>
      <c r="AD34" s="115" t="str">
        <f>[30]Outubro!$I$33</f>
        <v>*</v>
      </c>
      <c r="AE34" s="115" t="str">
        <f>[30]Outubro!$I$34</f>
        <v>*</v>
      </c>
      <c r="AF34" s="115" t="str">
        <f>[30]Outubro!$I$35</f>
        <v>*</v>
      </c>
      <c r="AG34" s="118" t="str">
        <f>[1]Outubro!$I$36</f>
        <v>*</v>
      </c>
      <c r="AJ34" t="s">
        <v>34</v>
      </c>
      <c r="AK34" t="s">
        <v>34</v>
      </c>
    </row>
    <row r="35" spans="1:39" x14ac:dyDescent="0.2">
      <c r="A35" s="57" t="s">
        <v>14</v>
      </c>
      <c r="B35" s="119" t="str">
        <f>[31]Outubro!$I$5</f>
        <v>*</v>
      </c>
      <c r="C35" s="119" t="str">
        <f>[31]Outubro!$I$6</f>
        <v>*</v>
      </c>
      <c r="D35" s="119" t="str">
        <f>[31]Outubro!$I$7</f>
        <v>*</v>
      </c>
      <c r="E35" s="119" t="str">
        <f>[31]Outubro!$I$8</f>
        <v>*</v>
      </c>
      <c r="F35" s="119" t="str">
        <f>[31]Outubro!$I$9</f>
        <v>*</v>
      </c>
      <c r="G35" s="119" t="str">
        <f>[31]Outubro!$I$10</f>
        <v>*</v>
      </c>
      <c r="H35" s="119" t="str">
        <f>[31]Outubro!$I$11</f>
        <v>*</v>
      </c>
      <c r="I35" s="119" t="str">
        <f>[31]Outubro!$I$12</f>
        <v>*</v>
      </c>
      <c r="J35" s="119" t="str">
        <f>[31]Outubro!$I$13</f>
        <v>*</v>
      </c>
      <c r="K35" s="119" t="str">
        <f>[31]Outubro!$I$14</f>
        <v>*</v>
      </c>
      <c r="L35" s="119" t="str">
        <f>[31]Outubro!$I$15</f>
        <v>*</v>
      </c>
      <c r="M35" s="119" t="str">
        <f>[31]Outubro!$I$16</f>
        <v>*</v>
      </c>
      <c r="N35" s="119" t="str">
        <f>[31]Outubro!$I$17</f>
        <v>*</v>
      </c>
      <c r="O35" s="119" t="str">
        <f>[31]Outubro!$I$18</f>
        <v>*</v>
      </c>
      <c r="P35" s="119" t="str">
        <f>[31]Outubro!$I$19</f>
        <v>*</v>
      </c>
      <c r="Q35" s="119" t="str">
        <f>[31]Outubro!$I$20</f>
        <v>*</v>
      </c>
      <c r="R35" s="119" t="str">
        <f>[31]Outubro!$I$21</f>
        <v>*</v>
      </c>
      <c r="S35" s="119" t="str">
        <f>[31]Outubro!$I$22</f>
        <v>*</v>
      </c>
      <c r="T35" s="119" t="str">
        <f>[31]Outubro!$I$23</f>
        <v>*</v>
      </c>
      <c r="U35" s="119" t="str">
        <f>[31]Outubro!$I$24</f>
        <v>*</v>
      </c>
      <c r="V35" s="119" t="str">
        <f>[31]Outubro!$I$25</f>
        <v>*</v>
      </c>
      <c r="W35" s="119" t="str">
        <f>[31]Outubro!$I$26</f>
        <v>*</v>
      </c>
      <c r="X35" s="119" t="str">
        <f>[31]Outubro!$I$27</f>
        <v>*</v>
      </c>
      <c r="Y35" s="119" t="str">
        <f>[31]Outubro!$I$28</f>
        <v>*</v>
      </c>
      <c r="Z35" s="119" t="str">
        <f>[31]Outubro!$I$29</f>
        <v>*</v>
      </c>
      <c r="AA35" s="119" t="str">
        <f>[31]Outubro!$I$30</f>
        <v>*</v>
      </c>
      <c r="AB35" s="119" t="str">
        <f>[31]Outubro!$I$31</f>
        <v>*</v>
      </c>
      <c r="AC35" s="119" t="str">
        <f>[31]Outubro!$I$32</f>
        <v>*</v>
      </c>
      <c r="AD35" s="119" t="str">
        <f>[31]Outubro!$I$33</f>
        <v>*</v>
      </c>
      <c r="AE35" s="119" t="str">
        <f>[31]Outubro!$I$34</f>
        <v>*</v>
      </c>
      <c r="AF35" s="119" t="str">
        <f>[31]Outubro!$I$35</f>
        <v>*</v>
      </c>
      <c r="AG35" s="118" t="str">
        <f>[1]Outubro!$I$36</f>
        <v>*</v>
      </c>
      <c r="AK35" t="s">
        <v>34</v>
      </c>
    </row>
    <row r="36" spans="1:39" hidden="1" x14ac:dyDescent="0.2">
      <c r="A36" s="58" t="s">
        <v>156</v>
      </c>
      <c r="B36" s="11" t="str">
        <f>[32]Outubro!$I$5</f>
        <v>*</v>
      </c>
      <c r="C36" s="11" t="str">
        <f>[32]Outubro!$I$6</f>
        <v>*</v>
      </c>
      <c r="D36" s="11" t="str">
        <f>[32]Outubro!$I$7</f>
        <v>*</v>
      </c>
      <c r="E36" s="11" t="str">
        <f>[32]Outubro!$I$8</f>
        <v>*</v>
      </c>
      <c r="F36" s="11" t="str">
        <f>[32]Outubro!$I$9</f>
        <v>*</v>
      </c>
      <c r="G36" s="11" t="str">
        <f>[32]Outubro!$I$10</f>
        <v>*</v>
      </c>
      <c r="H36" s="11" t="str">
        <f>[32]Outubro!$I$11</f>
        <v>*</v>
      </c>
      <c r="I36" s="11" t="str">
        <f>[32]Outubro!$I$12</f>
        <v>*</v>
      </c>
      <c r="J36" s="11" t="str">
        <f>[32]Outubro!$I$13</f>
        <v>*</v>
      </c>
      <c r="K36" s="11" t="str">
        <f>[32]Outubro!$I$14</f>
        <v>*</v>
      </c>
      <c r="L36" s="11" t="str">
        <f>[32]Outubro!$I$15</f>
        <v>*</v>
      </c>
      <c r="M36" s="11" t="str">
        <f>[32]Outubro!$I$16</f>
        <v>*</v>
      </c>
      <c r="N36" s="11" t="str">
        <f>[32]Outubro!$I$17</f>
        <v>*</v>
      </c>
      <c r="O36" s="11" t="str">
        <f>[32]Outubro!$I$18</f>
        <v>*</v>
      </c>
      <c r="P36" s="11" t="str">
        <f>[32]Outubro!$I$19</f>
        <v>*</v>
      </c>
      <c r="Q36" s="115" t="str">
        <f>[32]Outubro!$I$20</f>
        <v>*</v>
      </c>
      <c r="R36" s="115" t="str">
        <f>[32]Outubro!$I$21</f>
        <v>*</v>
      </c>
      <c r="S36" s="115" t="str">
        <f>[32]Outubro!$I$22</f>
        <v>*</v>
      </c>
      <c r="T36" s="115" t="str">
        <f>[32]Outubro!$I$23</f>
        <v>*</v>
      </c>
      <c r="U36" s="115" t="str">
        <f>[32]Outubro!$I$24</f>
        <v>*</v>
      </c>
      <c r="V36" s="115" t="str">
        <f>[32]Outubro!$I$25</f>
        <v>*</v>
      </c>
      <c r="W36" s="115" t="str">
        <f>[32]Outubro!$I$26</f>
        <v>*</v>
      </c>
      <c r="X36" s="115" t="str">
        <f>[32]Outubro!$I$27</f>
        <v>*</v>
      </c>
      <c r="Y36" s="115" t="str">
        <f>[32]Outubro!$I$28</f>
        <v>*</v>
      </c>
      <c r="Z36" s="115" t="str">
        <f>[32]Outubro!$I$29</f>
        <v>*</v>
      </c>
      <c r="AA36" s="115" t="str">
        <f>[32]Outubro!$I$30</f>
        <v>*</v>
      </c>
      <c r="AB36" s="115" t="str">
        <f>[32]Outubro!$I$31</f>
        <v>*</v>
      </c>
      <c r="AC36" s="115" t="str">
        <f>[32]Outubro!$I$32</f>
        <v>*</v>
      </c>
      <c r="AD36" s="115" t="str">
        <f>[32]Outubro!$I$33</f>
        <v>*</v>
      </c>
      <c r="AE36" s="115" t="str">
        <f>[32]Outubro!$I$34</f>
        <v>*</v>
      </c>
      <c r="AF36" s="115" t="str">
        <f>[32]Outubro!$I$35</f>
        <v>*</v>
      </c>
      <c r="AG36" s="118" t="str">
        <f>[1]Outubro!$I$36</f>
        <v>*</v>
      </c>
      <c r="AJ36" t="s">
        <v>34</v>
      </c>
      <c r="AK36" t="s">
        <v>34</v>
      </c>
    </row>
    <row r="37" spans="1:39" x14ac:dyDescent="0.2">
      <c r="A37" s="57" t="s">
        <v>15</v>
      </c>
      <c r="B37" s="119" t="str">
        <f>[33]Outubro!$I$5</f>
        <v>*</v>
      </c>
      <c r="C37" s="119" t="str">
        <f>[33]Outubro!$I$6</f>
        <v>*</v>
      </c>
      <c r="D37" s="119" t="str">
        <f>[33]Outubro!$I$7</f>
        <v>*</v>
      </c>
      <c r="E37" s="119" t="str">
        <f>[33]Outubro!$I$8</f>
        <v>*</v>
      </c>
      <c r="F37" s="119" t="str">
        <f>[33]Outubro!$I$9</f>
        <v>*</v>
      </c>
      <c r="G37" s="119" t="str">
        <f>[33]Outubro!$I$10</f>
        <v>*</v>
      </c>
      <c r="H37" s="119" t="str">
        <f>[33]Outubro!$I$11</f>
        <v>*</v>
      </c>
      <c r="I37" s="119" t="str">
        <f>[33]Outubro!$I$12</f>
        <v>*</v>
      </c>
      <c r="J37" s="119" t="str">
        <f>[33]Outubro!$I$13</f>
        <v>*</v>
      </c>
      <c r="K37" s="119" t="str">
        <f>[33]Outubro!$I$14</f>
        <v>*</v>
      </c>
      <c r="L37" s="119" t="str">
        <f>[33]Outubro!$I$15</f>
        <v>*</v>
      </c>
      <c r="M37" s="119" t="str">
        <f>[33]Outubro!$I$16</f>
        <v>*</v>
      </c>
      <c r="N37" s="119" t="str">
        <f>[33]Outubro!$I$17</f>
        <v>*</v>
      </c>
      <c r="O37" s="119" t="str">
        <f>[33]Outubro!$I$18</f>
        <v>*</v>
      </c>
      <c r="P37" s="119" t="str">
        <f>[33]Outubro!$I$19</f>
        <v>*</v>
      </c>
      <c r="Q37" s="119" t="str">
        <f>[33]Outubro!$I$20</f>
        <v>*</v>
      </c>
      <c r="R37" s="119" t="str">
        <f>[33]Outubro!$I$21</f>
        <v>*</v>
      </c>
      <c r="S37" s="119" t="str">
        <f>[33]Outubro!$I$22</f>
        <v>*</v>
      </c>
      <c r="T37" s="119" t="str">
        <f>[33]Outubro!$I$23</f>
        <v>*</v>
      </c>
      <c r="U37" s="119" t="str">
        <f>[33]Outubro!$I$24</f>
        <v>*</v>
      </c>
      <c r="V37" s="119" t="str">
        <f>[33]Outubro!$I$25</f>
        <v>*</v>
      </c>
      <c r="W37" s="119" t="str">
        <f>[33]Outubro!$I$26</f>
        <v>*</v>
      </c>
      <c r="X37" s="119" t="str">
        <f>[33]Outubro!$I$27</f>
        <v>*</v>
      </c>
      <c r="Y37" s="119" t="str">
        <f>[33]Outubro!$I$28</f>
        <v>*</v>
      </c>
      <c r="Z37" s="119" t="str">
        <f>[33]Outubro!$I$29</f>
        <v>*</v>
      </c>
      <c r="AA37" s="119" t="str">
        <f>[33]Outubro!$I$30</f>
        <v>*</v>
      </c>
      <c r="AB37" s="119" t="str">
        <f>[33]Outubro!$I$31</f>
        <v>*</v>
      </c>
      <c r="AC37" s="119" t="str">
        <f>[33]Outubro!$I$32</f>
        <v>*</v>
      </c>
      <c r="AD37" s="119" t="str">
        <f>[33]Outubro!$I$33</f>
        <v>*</v>
      </c>
      <c r="AE37" s="119" t="str">
        <f>[33]Outubro!$I$34</f>
        <v>*</v>
      </c>
      <c r="AF37" s="119" t="str">
        <f>[33]Outubro!$I$35</f>
        <v>*</v>
      </c>
      <c r="AG37" s="118" t="str">
        <f>[1]Outubro!$I$36</f>
        <v>*</v>
      </c>
      <c r="AH37" s="12" t="s">
        <v>34</v>
      </c>
      <c r="AK37" t="s">
        <v>34</v>
      </c>
    </row>
    <row r="38" spans="1:39" x14ac:dyDescent="0.2">
      <c r="A38" s="57" t="s">
        <v>16</v>
      </c>
      <c r="B38" s="120" t="str">
        <f>[34]Outubro!$I$5</f>
        <v>*</v>
      </c>
      <c r="C38" s="120" t="str">
        <f>[34]Outubro!$I$6</f>
        <v>*</v>
      </c>
      <c r="D38" s="120" t="str">
        <f>[34]Outubro!$I$7</f>
        <v>*</v>
      </c>
      <c r="E38" s="120" t="str">
        <f>[34]Outubro!$I$8</f>
        <v>*</v>
      </c>
      <c r="F38" s="120" t="str">
        <f>[34]Outubro!$I$9</f>
        <v>*</v>
      </c>
      <c r="G38" s="120" t="str">
        <f>[34]Outubro!$I$10</f>
        <v>*</v>
      </c>
      <c r="H38" s="120" t="str">
        <f>[34]Outubro!$I$11</f>
        <v>*</v>
      </c>
      <c r="I38" s="120" t="str">
        <f>[34]Outubro!$I$12</f>
        <v>*</v>
      </c>
      <c r="J38" s="120" t="str">
        <f>[34]Outubro!$I$13</f>
        <v>*</v>
      </c>
      <c r="K38" s="120" t="str">
        <f>[34]Outubro!$I$14</f>
        <v>*</v>
      </c>
      <c r="L38" s="120" t="str">
        <f>[34]Outubro!$I$15</f>
        <v>*</v>
      </c>
      <c r="M38" s="120" t="str">
        <f>[34]Outubro!$I$16</f>
        <v>*</v>
      </c>
      <c r="N38" s="120" t="str">
        <f>[34]Outubro!$I$17</f>
        <v>*</v>
      </c>
      <c r="O38" s="120" t="str">
        <f>[34]Outubro!$I$18</f>
        <v>*</v>
      </c>
      <c r="P38" s="120" t="str">
        <f>[34]Outubro!$I$19</f>
        <v>*</v>
      </c>
      <c r="Q38" s="120" t="str">
        <f>[34]Outubro!$I$20</f>
        <v>*</v>
      </c>
      <c r="R38" s="120" t="str">
        <f>[34]Outubro!$I$21</f>
        <v>*</v>
      </c>
      <c r="S38" s="120" t="str">
        <f>[34]Outubro!$I$22</f>
        <v>*</v>
      </c>
      <c r="T38" s="120" t="str">
        <f>[34]Outubro!$I$23</f>
        <v>*</v>
      </c>
      <c r="U38" s="120" t="str">
        <f>[34]Outubro!$I$24</f>
        <v>*</v>
      </c>
      <c r="V38" s="120" t="str">
        <f>[34]Outubro!$I$25</f>
        <v>*</v>
      </c>
      <c r="W38" s="120" t="str">
        <f>[34]Outubro!$I$26</f>
        <v>*</v>
      </c>
      <c r="X38" s="120" t="str">
        <f>[34]Outubro!$I$27</f>
        <v>*</v>
      </c>
      <c r="Y38" s="120" t="str">
        <f>[34]Outubro!$I$28</f>
        <v>*</v>
      </c>
      <c r="Z38" s="120" t="str">
        <f>[34]Outubro!$I$29</f>
        <v>*</v>
      </c>
      <c r="AA38" s="120" t="str">
        <f>[34]Outubro!$I$30</f>
        <v>*</v>
      </c>
      <c r="AB38" s="120" t="str">
        <f>[34]Outubro!$I$31</f>
        <v>*</v>
      </c>
      <c r="AC38" s="120" t="str">
        <f>[34]Outubro!$I$32</f>
        <v>*</v>
      </c>
      <c r="AD38" s="120" t="str">
        <f>[34]Outubro!$I$33</f>
        <v>*</v>
      </c>
      <c r="AE38" s="120" t="str">
        <f>[34]Outubro!$I$34</f>
        <v>*</v>
      </c>
      <c r="AF38" s="120" t="str">
        <f>[34]Outubro!$I$35</f>
        <v>*</v>
      </c>
      <c r="AG38" s="118" t="str">
        <f>[1]Outubro!$I$36</f>
        <v>*</v>
      </c>
      <c r="AI38" t="s">
        <v>34</v>
      </c>
      <c r="AJ38" t="s">
        <v>34</v>
      </c>
    </row>
    <row r="39" spans="1:39" x14ac:dyDescent="0.2">
      <c r="A39" s="57" t="s">
        <v>157</v>
      </c>
      <c r="B39" s="119" t="str">
        <f>[35]Outubro!$I$5</f>
        <v>*</v>
      </c>
      <c r="C39" s="119" t="str">
        <f>[35]Outubro!$I$6</f>
        <v>*</v>
      </c>
      <c r="D39" s="119" t="str">
        <f>[35]Outubro!$I$7</f>
        <v>*</v>
      </c>
      <c r="E39" s="119" t="str">
        <f>[35]Outubro!$I$8</f>
        <v>*</v>
      </c>
      <c r="F39" s="119" t="str">
        <f>[35]Outubro!$I$9</f>
        <v>*</v>
      </c>
      <c r="G39" s="119" t="str">
        <f>[35]Outubro!$I$10</f>
        <v>*</v>
      </c>
      <c r="H39" s="119" t="str">
        <f>[35]Outubro!$I$11</f>
        <v>*</v>
      </c>
      <c r="I39" s="119" t="str">
        <f>[35]Outubro!$I$12</f>
        <v>*</v>
      </c>
      <c r="J39" s="119" t="str">
        <f>[35]Outubro!$I$13</f>
        <v>*</v>
      </c>
      <c r="K39" s="119" t="str">
        <f>[35]Outubro!$I$14</f>
        <v>*</v>
      </c>
      <c r="L39" s="119" t="str">
        <f>[35]Outubro!$I$15</f>
        <v>*</v>
      </c>
      <c r="M39" s="119" t="str">
        <f>[35]Outubro!$I$16</f>
        <v>*</v>
      </c>
      <c r="N39" s="119" t="str">
        <f>[35]Outubro!$I$17</f>
        <v>*</v>
      </c>
      <c r="O39" s="119" t="str">
        <f>[35]Outubro!$I$18</f>
        <v>*</v>
      </c>
      <c r="P39" s="119" t="str">
        <f>[35]Outubro!$I$19</f>
        <v>*</v>
      </c>
      <c r="Q39" s="119" t="str">
        <f>[35]Outubro!$I$20</f>
        <v>*</v>
      </c>
      <c r="R39" s="119" t="str">
        <f>[35]Outubro!$I$21</f>
        <v>*</v>
      </c>
      <c r="S39" s="119" t="str">
        <f>[35]Outubro!$I$22</f>
        <v>*</v>
      </c>
      <c r="T39" s="115" t="str">
        <f>[35]Outubro!$I$23</f>
        <v>*</v>
      </c>
      <c r="U39" s="115" t="str">
        <f>[35]Outubro!$I$24</f>
        <v>*</v>
      </c>
      <c r="V39" s="115" t="str">
        <f>[35]Outubro!$I$25</f>
        <v>*</v>
      </c>
      <c r="W39" s="115" t="str">
        <f>[35]Outubro!$I$26</f>
        <v>*</v>
      </c>
      <c r="X39" s="115" t="str">
        <f>[35]Outubro!$I$27</f>
        <v>*</v>
      </c>
      <c r="Y39" s="115" t="str">
        <f>[35]Outubro!$I$28</f>
        <v>*</v>
      </c>
      <c r="Z39" s="115" t="str">
        <f>[35]Outubro!$I$29</f>
        <v>*</v>
      </c>
      <c r="AA39" s="115" t="str">
        <f>[35]Outubro!$I$30</f>
        <v>*</v>
      </c>
      <c r="AB39" s="115" t="str">
        <f>[35]Outubro!$I$31</f>
        <v>*</v>
      </c>
      <c r="AC39" s="115" t="str">
        <f>[35]Outubro!$I$32</f>
        <v>*</v>
      </c>
      <c r="AD39" s="115" t="str">
        <f>[35]Outubro!$I$33</f>
        <v>*</v>
      </c>
      <c r="AE39" s="115" t="str">
        <f>[35]Outubro!$I$34</f>
        <v>*</v>
      </c>
      <c r="AF39" s="115" t="str">
        <f>[35]Outubro!$I$35</f>
        <v>*</v>
      </c>
      <c r="AG39" s="118" t="str">
        <f>[1]Outubro!$I$36</f>
        <v>*</v>
      </c>
      <c r="AJ39" t="s">
        <v>34</v>
      </c>
    </row>
    <row r="40" spans="1:39" x14ac:dyDescent="0.2">
      <c r="A40" s="57" t="s">
        <v>17</v>
      </c>
      <c r="B40" s="119" t="str">
        <f>[36]Outubro!$I$5</f>
        <v>*</v>
      </c>
      <c r="C40" s="119" t="str">
        <f>[36]Outubro!$I$6</f>
        <v>*</v>
      </c>
      <c r="D40" s="119" t="str">
        <f>[36]Outubro!$I$7</f>
        <v>*</v>
      </c>
      <c r="E40" s="119" t="str">
        <f>[36]Outubro!$I$8</f>
        <v>*</v>
      </c>
      <c r="F40" s="119" t="str">
        <f>[36]Outubro!$I$9</f>
        <v>*</v>
      </c>
      <c r="G40" s="119" t="str">
        <f>[36]Outubro!$I$10</f>
        <v>*</v>
      </c>
      <c r="H40" s="119" t="str">
        <f>[36]Outubro!$I$11</f>
        <v>*</v>
      </c>
      <c r="I40" s="119" t="str">
        <f>[36]Outubro!$I$12</f>
        <v>*</v>
      </c>
      <c r="J40" s="119" t="str">
        <f>[36]Outubro!$I$13</f>
        <v>*</v>
      </c>
      <c r="K40" s="119" t="str">
        <f>[36]Outubro!$I$14</f>
        <v>*</v>
      </c>
      <c r="L40" s="119" t="str">
        <f>[36]Outubro!$I$15</f>
        <v>*</v>
      </c>
      <c r="M40" s="119" t="str">
        <f>[36]Outubro!$I$16</f>
        <v>*</v>
      </c>
      <c r="N40" s="119" t="str">
        <f>[36]Outubro!$I$17</f>
        <v>*</v>
      </c>
      <c r="O40" s="119" t="str">
        <f>[36]Outubro!$I$18</f>
        <v>*</v>
      </c>
      <c r="P40" s="119" t="str">
        <f>[36]Outubro!$I$19</f>
        <v>*</v>
      </c>
      <c r="Q40" s="119" t="str">
        <f>[36]Outubro!$I$20</f>
        <v>*</v>
      </c>
      <c r="R40" s="119" t="str">
        <f>[36]Outubro!$I$21</f>
        <v>*</v>
      </c>
      <c r="S40" s="119" t="str">
        <f>[36]Outubro!$I$22</f>
        <v>*</v>
      </c>
      <c r="T40" s="119" t="str">
        <f>[36]Outubro!$I$23</f>
        <v>*</v>
      </c>
      <c r="U40" s="119" t="str">
        <f>[36]Outubro!$I$24</f>
        <v>*</v>
      </c>
      <c r="V40" s="119" t="str">
        <f>[36]Outubro!$I$25</f>
        <v>*</v>
      </c>
      <c r="W40" s="119" t="str">
        <f>[36]Outubro!$I$26</f>
        <v>*</v>
      </c>
      <c r="X40" s="119" t="str">
        <f>[36]Outubro!$I$27</f>
        <v>*</v>
      </c>
      <c r="Y40" s="119" t="str">
        <f>[36]Outubro!$I$28</f>
        <v>*</v>
      </c>
      <c r="Z40" s="119" t="str">
        <f>[36]Outubro!$I$29</f>
        <v>*</v>
      </c>
      <c r="AA40" s="119" t="str">
        <f>[36]Outubro!$I$30</f>
        <v>*</v>
      </c>
      <c r="AB40" s="119" t="str">
        <f>[36]Outubro!$I$31</f>
        <v>*</v>
      </c>
      <c r="AC40" s="119" t="str">
        <f>[36]Outubro!$I$32</f>
        <v>*</v>
      </c>
      <c r="AD40" s="119" t="str">
        <f>[36]Outubro!$I$33</f>
        <v>*</v>
      </c>
      <c r="AE40" s="119" t="str">
        <f>[36]Outubro!$I$34</f>
        <v>*</v>
      </c>
      <c r="AF40" s="119" t="str">
        <f>[36]Outubro!$I$35</f>
        <v>*</v>
      </c>
      <c r="AG40" s="118" t="str">
        <f>[1]Outubro!$I$36</f>
        <v>*</v>
      </c>
    </row>
    <row r="41" spans="1:39" hidden="1" x14ac:dyDescent="0.2">
      <c r="A41" s="58" t="s">
        <v>140</v>
      </c>
      <c r="B41" s="11" t="str">
        <f>[37]Outubro!$I$5</f>
        <v>*</v>
      </c>
      <c r="C41" s="11" t="str">
        <f>[37]Outubro!$I$6</f>
        <v>*</v>
      </c>
      <c r="D41" s="11" t="str">
        <f>[37]Outubro!$I$7</f>
        <v>*</v>
      </c>
      <c r="E41" s="11" t="str">
        <f>[37]Outubro!$I$8</f>
        <v>*</v>
      </c>
      <c r="F41" s="11" t="str">
        <f>[37]Outubro!$I$9</f>
        <v>*</v>
      </c>
      <c r="G41" s="11" t="str">
        <f>[37]Outubro!$I$10</f>
        <v>*</v>
      </c>
      <c r="H41" s="11" t="str">
        <f>[37]Outubro!$I$11</f>
        <v>*</v>
      </c>
      <c r="I41" s="11" t="str">
        <f>[37]Outubro!$I$12</f>
        <v>*</v>
      </c>
      <c r="J41" s="11" t="str">
        <f>[37]Outubro!$I$13</f>
        <v>*</v>
      </c>
      <c r="K41" s="11" t="str">
        <f>[37]Outubro!$I$14</f>
        <v>*</v>
      </c>
      <c r="L41" s="11" t="str">
        <f>[37]Outubro!$I$15</f>
        <v>*</v>
      </c>
      <c r="M41" s="11" t="str">
        <f>[37]Outubro!$I$16</f>
        <v>*</v>
      </c>
      <c r="N41" s="11" t="str">
        <f>[37]Outubro!$I$17</f>
        <v>*</v>
      </c>
      <c r="O41" s="11" t="str">
        <f>[37]Outubro!$I$18</f>
        <v>*</v>
      </c>
      <c r="P41" s="11" t="str">
        <f>[37]Outubro!$I$19</f>
        <v>*</v>
      </c>
      <c r="Q41" s="11" t="str">
        <f>[37]Outubro!$I$20</f>
        <v>*</v>
      </c>
      <c r="R41" s="11" t="str">
        <f>[37]Outubro!$I$21</f>
        <v>*</v>
      </c>
      <c r="S41" s="11" t="str">
        <f>[37]Outubro!$I$22</f>
        <v>*</v>
      </c>
      <c r="T41" s="115" t="str">
        <f>[37]Outubro!$I$23</f>
        <v>*</v>
      </c>
      <c r="U41" s="115" t="str">
        <f>[37]Outubro!$I$24</f>
        <v>*</v>
      </c>
      <c r="V41" s="115" t="str">
        <f>[37]Outubro!$I$25</f>
        <v>*</v>
      </c>
      <c r="W41" s="115" t="str">
        <f>[37]Outubro!$I$26</f>
        <v>*</v>
      </c>
      <c r="X41" s="115" t="str">
        <f>[37]Outubro!$I$27</f>
        <v>*</v>
      </c>
      <c r="Y41" s="115" t="str">
        <f>[37]Outubro!$I$28</f>
        <v>*</v>
      </c>
      <c r="Z41" s="115" t="str">
        <f>[37]Outubro!$I$29</f>
        <v>*</v>
      </c>
      <c r="AA41" s="115" t="str">
        <f>[37]Outubro!$I$30</f>
        <v>*</v>
      </c>
      <c r="AB41" s="115" t="str">
        <f>[37]Outubro!$I$31</f>
        <v>*</v>
      </c>
      <c r="AC41" s="115" t="str">
        <f>[37]Outubro!$I$32</f>
        <v>*</v>
      </c>
      <c r="AD41" s="115" t="str">
        <f>[37]Outubro!$I$33</f>
        <v>*</v>
      </c>
      <c r="AE41" s="115" t="str">
        <f>[37]Outubro!$I$34</f>
        <v>*</v>
      </c>
      <c r="AF41" s="115" t="str">
        <f>[37]Outubro!$I$35</f>
        <v>*</v>
      </c>
      <c r="AG41" s="118" t="str">
        <f>[1]Outubro!$I$36</f>
        <v>*</v>
      </c>
      <c r="AJ41" t="s">
        <v>34</v>
      </c>
      <c r="AK41" t="s">
        <v>34</v>
      </c>
      <c r="AL41" t="s">
        <v>34</v>
      </c>
    </row>
    <row r="42" spans="1:39" x14ac:dyDescent="0.2">
      <c r="A42" s="57" t="s">
        <v>18</v>
      </c>
      <c r="B42" s="119" t="str">
        <f>[38]Outubro!$I$5</f>
        <v>*</v>
      </c>
      <c r="C42" s="119" t="str">
        <f>[38]Outubro!$I$6</f>
        <v>*</v>
      </c>
      <c r="D42" s="119" t="str">
        <f>[38]Outubro!$I$7</f>
        <v>*</v>
      </c>
      <c r="E42" s="119" t="str">
        <f>[38]Outubro!$I$8</f>
        <v>*</v>
      </c>
      <c r="F42" s="119" t="str">
        <f>[38]Outubro!$I$9</f>
        <v>*</v>
      </c>
      <c r="G42" s="119" t="str">
        <f>[38]Outubro!$I$10</f>
        <v>*</v>
      </c>
      <c r="H42" s="119" t="str">
        <f>[38]Outubro!$I$11</f>
        <v>*</v>
      </c>
      <c r="I42" s="119" t="str">
        <f>[38]Outubro!$I$12</f>
        <v>*</v>
      </c>
      <c r="J42" s="119" t="str">
        <f>[38]Outubro!$I$13</f>
        <v>*</v>
      </c>
      <c r="K42" s="119" t="str">
        <f>[38]Outubro!$I$14</f>
        <v>*</v>
      </c>
      <c r="L42" s="119" t="str">
        <f>[38]Outubro!$I$15</f>
        <v>*</v>
      </c>
      <c r="M42" s="119" t="str">
        <f>[38]Outubro!$I$16</f>
        <v>*</v>
      </c>
      <c r="N42" s="119" t="str">
        <f>[38]Outubro!$I$17</f>
        <v>*</v>
      </c>
      <c r="O42" s="119" t="str">
        <f>[38]Outubro!$I$18</f>
        <v>*</v>
      </c>
      <c r="P42" s="119" t="str">
        <f>[38]Outubro!$I$19</f>
        <v>*</v>
      </c>
      <c r="Q42" s="119" t="str">
        <f>[38]Outubro!$I$20</f>
        <v>*</v>
      </c>
      <c r="R42" s="119" t="str">
        <f>[38]Outubro!$I$21</f>
        <v>*</v>
      </c>
      <c r="S42" s="119" t="str">
        <f>[38]Outubro!$I$22</f>
        <v>*</v>
      </c>
      <c r="T42" s="119" t="str">
        <f>[38]Outubro!$I$23</f>
        <v>*</v>
      </c>
      <c r="U42" s="119" t="str">
        <f>[38]Outubro!$I$24</f>
        <v>*</v>
      </c>
      <c r="V42" s="119" t="str">
        <f>[38]Outubro!$I$25</f>
        <v>*</v>
      </c>
      <c r="W42" s="119" t="str">
        <f>[38]Outubro!$I$26</f>
        <v>*</v>
      </c>
      <c r="X42" s="119" t="str">
        <f>[38]Outubro!$I$27</f>
        <v>*</v>
      </c>
      <c r="Y42" s="119" t="str">
        <f>[38]Outubro!$I$28</f>
        <v>*</v>
      </c>
      <c r="Z42" s="119" t="str">
        <f>[38]Outubro!$I$29</f>
        <v>*</v>
      </c>
      <c r="AA42" s="119" t="str">
        <f>[38]Outubro!$I$30</f>
        <v>*</v>
      </c>
      <c r="AB42" s="119" t="str">
        <f>[38]Outubro!$I$31</f>
        <v>*</v>
      </c>
      <c r="AC42" s="119" t="str">
        <f>[38]Outubro!$I$32</f>
        <v>*</v>
      </c>
      <c r="AD42" s="119" t="str">
        <f>[38]Outubro!$I$33</f>
        <v>*</v>
      </c>
      <c r="AE42" s="119" t="str">
        <f>[38]Outubro!$I$34</f>
        <v>*</v>
      </c>
      <c r="AF42" s="119" t="str">
        <f>[38]Outubro!$I$35</f>
        <v>*</v>
      </c>
      <c r="AG42" s="118" t="str">
        <f>[1]Outubro!$I$36</f>
        <v>*</v>
      </c>
      <c r="AJ42" t="s">
        <v>34</v>
      </c>
      <c r="AK42" t="s">
        <v>34</v>
      </c>
      <c r="AL42" t="s">
        <v>34</v>
      </c>
    </row>
    <row r="43" spans="1:39" x14ac:dyDescent="0.2">
      <c r="A43" s="57" t="s">
        <v>19</v>
      </c>
      <c r="B43" s="119" t="str">
        <f>[39]Outubro!$I$5</f>
        <v>*</v>
      </c>
      <c r="C43" s="119" t="str">
        <f>[39]Outubro!$I$6</f>
        <v>*</v>
      </c>
      <c r="D43" s="119" t="str">
        <f>[39]Outubro!$I$7</f>
        <v>*</v>
      </c>
      <c r="E43" s="119" t="str">
        <f>[39]Outubro!$I$8</f>
        <v>*</v>
      </c>
      <c r="F43" s="119" t="str">
        <f>[39]Outubro!$I$9</f>
        <v>*</v>
      </c>
      <c r="G43" s="119" t="str">
        <f>[39]Outubro!$I$10</f>
        <v>*</v>
      </c>
      <c r="H43" s="119" t="str">
        <f>[39]Outubro!$I$11</f>
        <v>*</v>
      </c>
      <c r="I43" s="119" t="str">
        <f>[39]Outubro!$I$12</f>
        <v>*</v>
      </c>
      <c r="J43" s="119" t="str">
        <f>[39]Outubro!$I$13</f>
        <v>*</v>
      </c>
      <c r="K43" s="119" t="str">
        <f>[39]Outubro!$I$14</f>
        <v>*</v>
      </c>
      <c r="L43" s="119" t="str">
        <f>[39]Outubro!$I$15</f>
        <v>*</v>
      </c>
      <c r="M43" s="119" t="str">
        <f>[39]Outubro!$I$16</f>
        <v>*</v>
      </c>
      <c r="N43" s="119" t="str">
        <f>[39]Outubro!$I$17</f>
        <v>*</v>
      </c>
      <c r="O43" s="119" t="str">
        <f>[39]Outubro!$I$18</f>
        <v>*</v>
      </c>
      <c r="P43" s="119" t="str">
        <f>[39]Outubro!$I$19</f>
        <v>*</v>
      </c>
      <c r="Q43" s="119" t="str">
        <f>[39]Outubro!$I$20</f>
        <v>*</v>
      </c>
      <c r="R43" s="119" t="str">
        <f>[39]Outubro!$I$21</f>
        <v>*</v>
      </c>
      <c r="S43" s="119" t="str">
        <f>[39]Outubro!$I$22</f>
        <v>*</v>
      </c>
      <c r="T43" s="119" t="str">
        <f>[39]Outubro!$I$23</f>
        <v>*</v>
      </c>
      <c r="U43" s="119" t="str">
        <f>[39]Outubro!$I$24</f>
        <v>*</v>
      </c>
      <c r="V43" s="119" t="str">
        <f>[39]Outubro!$I$25</f>
        <v>*</v>
      </c>
      <c r="W43" s="119" t="str">
        <f>[39]Outubro!$I$26</f>
        <v>*</v>
      </c>
      <c r="X43" s="119" t="str">
        <f>[39]Outubro!$I$27</f>
        <v>*</v>
      </c>
      <c r="Y43" s="119" t="str">
        <f>[39]Outubro!$I$28</f>
        <v>*</v>
      </c>
      <c r="Z43" s="119" t="str">
        <f>[39]Outubro!$I$29</f>
        <v>*</v>
      </c>
      <c r="AA43" s="119" t="str">
        <f>[39]Outubro!$I$30</f>
        <v>*</v>
      </c>
      <c r="AB43" s="119" t="str">
        <f>[39]Outubro!$I$31</f>
        <v>*</v>
      </c>
      <c r="AC43" s="119" t="str">
        <f>[39]Outubro!$I$32</f>
        <v>*</v>
      </c>
      <c r="AD43" s="119" t="str">
        <f>[39]Outubro!$I$33</f>
        <v>*</v>
      </c>
      <c r="AE43" s="119" t="str">
        <f>[39]Outubro!$I$34</f>
        <v>*</v>
      </c>
      <c r="AF43" s="119" t="str">
        <f>[39]Outubro!$I$35</f>
        <v>*</v>
      </c>
      <c r="AG43" s="118" t="str">
        <f>[1]Outubro!$I$36</f>
        <v>*</v>
      </c>
      <c r="AH43" s="12" t="s">
        <v>34</v>
      </c>
      <c r="AJ43" t="s">
        <v>34</v>
      </c>
    </row>
    <row r="44" spans="1:39" x14ac:dyDescent="0.2">
      <c r="A44" s="57" t="s">
        <v>23</v>
      </c>
      <c r="B44" s="119" t="str">
        <f>[40]Outubro!$I$5</f>
        <v>*</v>
      </c>
      <c r="C44" s="119" t="str">
        <f>[40]Outubro!$I$6</f>
        <v>*</v>
      </c>
      <c r="D44" s="119" t="str">
        <f>[40]Outubro!$I$7</f>
        <v>*</v>
      </c>
      <c r="E44" s="119" t="str">
        <f>[40]Outubro!$I$8</f>
        <v>*</v>
      </c>
      <c r="F44" s="119" t="str">
        <f>[40]Outubro!$I$9</f>
        <v>*</v>
      </c>
      <c r="G44" s="119" t="str">
        <f>[40]Outubro!$I$10</f>
        <v>*</v>
      </c>
      <c r="H44" s="119" t="str">
        <f>[40]Outubro!$I$11</f>
        <v>*</v>
      </c>
      <c r="I44" s="119" t="str">
        <f>[40]Outubro!$I$12</f>
        <v>*</v>
      </c>
      <c r="J44" s="119" t="str">
        <f>[40]Outubro!$I$13</f>
        <v>*</v>
      </c>
      <c r="K44" s="119" t="str">
        <f>[40]Outubro!$I$14</f>
        <v>*</v>
      </c>
      <c r="L44" s="119" t="str">
        <f>[40]Outubro!$I$15</f>
        <v>*</v>
      </c>
      <c r="M44" s="119" t="str">
        <f>[40]Outubro!$I$16</f>
        <v>*</v>
      </c>
      <c r="N44" s="119" t="str">
        <f>[40]Outubro!$I$17</f>
        <v>*</v>
      </c>
      <c r="O44" s="119" t="str">
        <f>[40]Outubro!$I$18</f>
        <v>*</v>
      </c>
      <c r="P44" s="119" t="str">
        <f>[40]Outubro!$I$19</f>
        <v>*</v>
      </c>
      <c r="Q44" s="119" t="str">
        <f>[40]Outubro!$I$20</f>
        <v>*</v>
      </c>
      <c r="R44" s="119" t="str">
        <f>[40]Outubro!$I$21</f>
        <v>*</v>
      </c>
      <c r="S44" s="119" t="str">
        <f>[40]Outubro!$I$22</f>
        <v>*</v>
      </c>
      <c r="T44" s="119" t="str">
        <f>[40]Outubro!$I$23</f>
        <v>*</v>
      </c>
      <c r="U44" s="119" t="str">
        <f>[40]Outubro!$I$24</f>
        <v>*</v>
      </c>
      <c r="V44" s="119" t="str">
        <f>[40]Outubro!$I$25</f>
        <v>*</v>
      </c>
      <c r="W44" s="119" t="str">
        <f>[40]Outubro!$I$26</f>
        <v>*</v>
      </c>
      <c r="X44" s="119" t="str">
        <f>[40]Outubro!$I$27</f>
        <v>*</v>
      </c>
      <c r="Y44" s="119" t="str">
        <f>[40]Outubro!$I$28</f>
        <v>*</v>
      </c>
      <c r="Z44" s="119" t="str">
        <f>[40]Outubro!$I$29</f>
        <v>*</v>
      </c>
      <c r="AA44" s="119" t="str">
        <f>[40]Outubro!$I$30</f>
        <v>*</v>
      </c>
      <c r="AB44" s="119" t="str">
        <f>[40]Outubro!$I$31</f>
        <v>*</v>
      </c>
      <c r="AC44" s="119" t="str">
        <f>[40]Outubro!$I$32</f>
        <v>*</v>
      </c>
      <c r="AD44" s="119" t="str">
        <f>[40]Outubro!$I$33</f>
        <v>*</v>
      </c>
      <c r="AE44" s="119" t="str">
        <f>[40]Outubro!$I$34</f>
        <v>*</v>
      </c>
      <c r="AF44" s="119" t="str">
        <f>[40]Outubro!$I$35</f>
        <v>*</v>
      </c>
      <c r="AG44" s="118" t="str">
        <f>[1]Outubro!$I$36</f>
        <v>*</v>
      </c>
      <c r="AI44" t="s">
        <v>34</v>
      </c>
      <c r="AK44" t="s">
        <v>34</v>
      </c>
      <c r="AL44" t="s">
        <v>34</v>
      </c>
    </row>
    <row r="45" spans="1:39" x14ac:dyDescent="0.2">
      <c r="A45" s="57" t="s">
        <v>33</v>
      </c>
      <c r="B45" s="119" t="str">
        <f>[41]Outubro!$I$5</f>
        <v>*</v>
      </c>
      <c r="C45" s="119" t="str">
        <f>[41]Outubro!$I$6</f>
        <v>*</v>
      </c>
      <c r="D45" s="119" t="str">
        <f>[41]Outubro!$I$7</f>
        <v>*</v>
      </c>
      <c r="E45" s="119" t="str">
        <f>[41]Outubro!$I$8</f>
        <v>*</v>
      </c>
      <c r="F45" s="119" t="str">
        <f>[41]Outubro!$I$9</f>
        <v>*</v>
      </c>
      <c r="G45" s="119" t="str">
        <f>[41]Outubro!$I$10</f>
        <v>*</v>
      </c>
      <c r="H45" s="119" t="str">
        <f>[41]Outubro!$I$11</f>
        <v>*</v>
      </c>
      <c r="I45" s="119" t="str">
        <f>[41]Outubro!$I$12</f>
        <v>*</v>
      </c>
      <c r="J45" s="119" t="str">
        <f>[41]Outubro!$I$13</f>
        <v>*</v>
      </c>
      <c r="K45" s="119" t="str">
        <f>[41]Outubro!$I$14</f>
        <v>*</v>
      </c>
      <c r="L45" s="119" t="str">
        <f>[41]Outubro!$I$15</f>
        <v>*</v>
      </c>
      <c r="M45" s="119" t="str">
        <f>[41]Outubro!$I$16</f>
        <v>*</v>
      </c>
      <c r="N45" s="119" t="str">
        <f>[41]Outubro!$I$17</f>
        <v>*</v>
      </c>
      <c r="O45" s="119" t="str">
        <f>[41]Outubro!$I$18</f>
        <v>*</v>
      </c>
      <c r="P45" s="119" t="str">
        <f>[41]Outubro!$I$19</f>
        <v>*</v>
      </c>
      <c r="Q45" s="119" t="str">
        <f>[41]Outubro!$I$20</f>
        <v>*</v>
      </c>
      <c r="R45" s="119" t="str">
        <f>[41]Outubro!$I$21</f>
        <v>*</v>
      </c>
      <c r="S45" s="119" t="str">
        <f>[41]Outubro!$I$22</f>
        <v>*</v>
      </c>
      <c r="T45" s="119" t="str">
        <f>[41]Outubro!$I$23</f>
        <v>*</v>
      </c>
      <c r="U45" s="119" t="str">
        <f>[41]Outubro!$I$24</f>
        <v>*</v>
      </c>
      <c r="V45" s="119" t="str">
        <f>[41]Outubro!$I$25</f>
        <v>*</v>
      </c>
      <c r="W45" s="119" t="str">
        <f>[41]Outubro!$I$26</f>
        <v>*</v>
      </c>
      <c r="X45" s="119" t="str">
        <f>[41]Outubro!$I$27</f>
        <v>*</v>
      </c>
      <c r="Y45" s="119" t="str">
        <f>[41]Outubro!$I$28</f>
        <v>*</v>
      </c>
      <c r="Z45" s="119" t="str">
        <f>[41]Outubro!$I$29</f>
        <v>*</v>
      </c>
      <c r="AA45" s="119" t="str">
        <f>[41]Outubro!$I$30</f>
        <v>*</v>
      </c>
      <c r="AB45" s="119" t="str">
        <f>[41]Outubro!$I$31</f>
        <v>*</v>
      </c>
      <c r="AC45" s="119" t="str">
        <f>[41]Outubro!$I$32</f>
        <v>*</v>
      </c>
      <c r="AD45" s="119" t="str">
        <f>[41]Outubro!$I$33</f>
        <v>*</v>
      </c>
      <c r="AE45" s="119" t="str">
        <f>[41]Outubro!$I$34</f>
        <v>*</v>
      </c>
      <c r="AF45" s="119" t="str">
        <f>[41]Outubro!$I$35</f>
        <v>*</v>
      </c>
      <c r="AG45" s="118" t="str">
        <f>[1]Outubro!$I$36</f>
        <v>*</v>
      </c>
      <c r="AH45" s="12" t="s">
        <v>34</v>
      </c>
      <c r="AJ45" t="s">
        <v>34</v>
      </c>
      <c r="AK45" t="s">
        <v>34</v>
      </c>
      <c r="AM45" t="s">
        <v>34</v>
      </c>
    </row>
    <row r="46" spans="1:39" ht="13.5" thickBot="1" x14ac:dyDescent="0.25">
      <c r="A46" s="57" t="s">
        <v>20</v>
      </c>
      <c r="B46" s="115" t="str">
        <f>[42]Outubro!$I$5</f>
        <v>*</v>
      </c>
      <c r="C46" s="115" t="str">
        <f>[42]Outubro!$I$6</f>
        <v>*</v>
      </c>
      <c r="D46" s="115" t="str">
        <f>[42]Outubro!$I$7</f>
        <v>*</v>
      </c>
      <c r="E46" s="115" t="str">
        <f>[42]Outubro!$I$8</f>
        <v>*</v>
      </c>
      <c r="F46" s="115" t="str">
        <f>[42]Outubro!$I$9</f>
        <v>*</v>
      </c>
      <c r="G46" s="115" t="str">
        <f>[42]Outubro!$I$10</f>
        <v>*</v>
      </c>
      <c r="H46" s="115" t="str">
        <f>[42]Outubro!$I$11</f>
        <v>*</v>
      </c>
      <c r="I46" s="115" t="str">
        <f>[42]Outubro!$I$12</f>
        <v>*</v>
      </c>
      <c r="J46" s="115" t="str">
        <f>[42]Outubro!$I$13</f>
        <v>*</v>
      </c>
      <c r="K46" s="115" t="str">
        <f>[42]Outubro!$I$14</f>
        <v>*</v>
      </c>
      <c r="L46" s="115" t="str">
        <f>[42]Outubro!$I$15</f>
        <v>*</v>
      </c>
      <c r="M46" s="115" t="str">
        <f>[42]Outubro!$I$16</f>
        <v>*</v>
      </c>
      <c r="N46" s="115" t="str">
        <f>[42]Outubro!$I$17</f>
        <v>*</v>
      </c>
      <c r="O46" s="115" t="str">
        <f>[42]Outubro!$I$18</f>
        <v>*</v>
      </c>
      <c r="P46" s="115" t="str">
        <f>[42]Outubro!$I$19</f>
        <v>*</v>
      </c>
      <c r="Q46" s="115" t="str">
        <f>[42]Outubro!$I$20</f>
        <v>*</v>
      </c>
      <c r="R46" s="115" t="str">
        <f>[42]Outubro!$I$21</f>
        <v>*</v>
      </c>
      <c r="S46" s="115" t="str">
        <f>[42]Outubro!$I$22</f>
        <v>*</v>
      </c>
      <c r="T46" s="115" t="str">
        <f>[42]Outubro!$I$23</f>
        <v>*</v>
      </c>
      <c r="U46" s="115" t="str">
        <f>[42]Outubro!$I$24</f>
        <v>*</v>
      </c>
      <c r="V46" s="115" t="str">
        <f>[42]Outubro!$I$25</f>
        <v>*</v>
      </c>
      <c r="W46" s="115" t="str">
        <f>[42]Outubro!$I$26</f>
        <v>*</v>
      </c>
      <c r="X46" s="115" t="str">
        <f>[42]Outubro!$I$27</f>
        <v>*</v>
      </c>
      <c r="Y46" s="115" t="str">
        <f>[42]Outubro!$I$28</f>
        <v>*</v>
      </c>
      <c r="Z46" s="115" t="str">
        <f>[42]Outubro!$I$29</f>
        <v>*</v>
      </c>
      <c r="AA46" s="115" t="str">
        <f>[42]Outubro!$I$30</f>
        <v>*</v>
      </c>
      <c r="AB46" s="115" t="str">
        <f>[42]Outubro!$I$31</f>
        <v>*</v>
      </c>
      <c r="AC46" s="115" t="str">
        <f>[42]Outubro!$I$32</f>
        <v>*</v>
      </c>
      <c r="AD46" s="115" t="str">
        <f>[42]Outubro!$I$33</f>
        <v>*</v>
      </c>
      <c r="AE46" s="115" t="str">
        <f>[42]Outubro!$I$34</f>
        <v>*</v>
      </c>
      <c r="AF46" s="115" t="str">
        <f>[42]Outubro!$I$35</f>
        <v>*</v>
      </c>
      <c r="AG46" s="118" t="str">
        <f>[1]Outubro!$I$36</f>
        <v>*</v>
      </c>
    </row>
    <row r="47" spans="1:39" s="5" customFormat="1" ht="17.100000000000001" customHeight="1" thickBot="1" x14ac:dyDescent="0.25">
      <c r="A47" s="58" t="s">
        <v>206</v>
      </c>
      <c r="B47" s="95" t="s">
        <v>208</v>
      </c>
      <c r="C47" s="95" t="s">
        <v>208</v>
      </c>
      <c r="D47" s="95" t="s">
        <v>208</v>
      </c>
      <c r="E47" s="95" t="s">
        <v>208</v>
      </c>
      <c r="F47" s="95" t="s">
        <v>208</v>
      </c>
      <c r="G47" s="95" t="s">
        <v>208</v>
      </c>
      <c r="H47" s="95" t="s">
        <v>208</v>
      </c>
      <c r="I47" s="95" t="s">
        <v>208</v>
      </c>
      <c r="J47" s="95" t="s">
        <v>208</v>
      </c>
      <c r="K47" s="95" t="s">
        <v>208</v>
      </c>
      <c r="L47" s="95" t="s">
        <v>208</v>
      </c>
      <c r="M47" s="95" t="s">
        <v>208</v>
      </c>
      <c r="N47" s="95" t="s">
        <v>208</v>
      </c>
      <c r="O47" s="95" t="s">
        <v>208</v>
      </c>
      <c r="P47" s="95" t="s">
        <v>208</v>
      </c>
      <c r="Q47" s="95" t="s">
        <v>208</v>
      </c>
      <c r="R47" s="95" t="s">
        <v>208</v>
      </c>
      <c r="S47" s="95" t="s">
        <v>208</v>
      </c>
      <c r="T47" s="95" t="s">
        <v>208</v>
      </c>
      <c r="U47" s="95" t="s">
        <v>208</v>
      </c>
      <c r="V47" s="95" t="s">
        <v>208</v>
      </c>
      <c r="W47" s="95" t="s">
        <v>208</v>
      </c>
      <c r="X47" s="95" t="s">
        <v>208</v>
      </c>
      <c r="Y47" s="95" t="s">
        <v>208</v>
      </c>
      <c r="Z47" s="95" t="s">
        <v>208</v>
      </c>
      <c r="AA47" s="95" t="s">
        <v>208</v>
      </c>
      <c r="AB47" s="95" t="s">
        <v>208</v>
      </c>
      <c r="AC47" s="95" t="s">
        <v>208</v>
      </c>
      <c r="AD47" s="95" t="s">
        <v>208</v>
      </c>
      <c r="AE47" s="95" t="s">
        <v>208</v>
      </c>
      <c r="AF47" s="95" t="s">
        <v>208</v>
      </c>
      <c r="AG47" s="110"/>
      <c r="AL47" s="5" t="s">
        <v>34</v>
      </c>
    </row>
    <row r="48" spans="1:39" s="8" customFormat="1" ht="13.5" thickBot="1" x14ac:dyDescent="0.25">
      <c r="A48" s="174" t="s">
        <v>205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6"/>
      <c r="AF48" s="107"/>
      <c r="AG48" s="112" t="s">
        <v>208</v>
      </c>
      <c r="AL48" s="8" t="s">
        <v>34</v>
      </c>
    </row>
    <row r="49" spans="1:38" x14ac:dyDescent="0.2">
      <c r="A49" s="124" t="s">
        <v>222</v>
      </c>
      <c r="B49" s="47"/>
      <c r="C49" s="47"/>
      <c r="D49" s="47"/>
      <c r="E49" s="47"/>
      <c r="F49" s="47"/>
      <c r="G49" s="47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54"/>
      <c r="AE49" s="60" t="s">
        <v>34</v>
      </c>
      <c r="AF49" s="60"/>
      <c r="AG49" s="86"/>
    </row>
    <row r="50" spans="1:38" x14ac:dyDescent="0.2">
      <c r="A50" s="122" t="s">
        <v>86</v>
      </c>
      <c r="B50" s="48"/>
      <c r="C50" s="48"/>
      <c r="D50" s="48"/>
      <c r="E50" s="48"/>
      <c r="F50" s="48"/>
      <c r="G50" s="48"/>
      <c r="H50" s="48"/>
      <c r="I50" s="48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143"/>
      <c r="U50" s="143"/>
      <c r="V50" s="143"/>
      <c r="W50" s="143"/>
      <c r="X50" s="143"/>
      <c r="Y50" s="84"/>
      <c r="Z50" s="84"/>
      <c r="AA50" s="84"/>
      <c r="AB50" s="84"/>
      <c r="AC50" s="84"/>
      <c r="AD50" s="84"/>
      <c r="AE50" s="84"/>
      <c r="AF50" s="104"/>
      <c r="AG50" s="86"/>
      <c r="AL50" t="s">
        <v>34</v>
      </c>
    </row>
    <row r="51" spans="1:38" x14ac:dyDescent="0.2">
      <c r="A51" s="49"/>
      <c r="B51" s="84"/>
      <c r="C51" s="84"/>
      <c r="D51" s="84"/>
      <c r="E51" s="84"/>
      <c r="F51" s="84"/>
      <c r="G51" s="84"/>
      <c r="H51" s="84"/>
      <c r="I51" s="84"/>
      <c r="J51" s="85"/>
      <c r="K51" s="85"/>
      <c r="L51" s="85"/>
      <c r="M51" s="85"/>
      <c r="N51" s="85"/>
      <c r="O51" s="85"/>
      <c r="P51" s="85"/>
      <c r="Q51" s="84"/>
      <c r="R51" s="84"/>
      <c r="S51" s="84"/>
      <c r="T51" s="144"/>
      <c r="U51" s="144"/>
      <c r="V51" s="144"/>
      <c r="W51" s="144"/>
      <c r="X51" s="144"/>
      <c r="Y51" s="84"/>
      <c r="Z51" s="84"/>
      <c r="AA51" s="84"/>
      <c r="AB51" s="84"/>
      <c r="AC51" s="84"/>
      <c r="AD51" s="54"/>
      <c r="AE51" s="54"/>
      <c r="AF51" s="54"/>
      <c r="AG51" s="86"/>
    </row>
    <row r="52" spans="1:38" x14ac:dyDescent="0.2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4"/>
      <c r="AE52" s="54"/>
      <c r="AF52" s="54"/>
      <c r="AG52" s="86"/>
    </row>
    <row r="53" spans="1:38" x14ac:dyDescent="0.2">
      <c r="A53" s="49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54"/>
      <c r="AF53" s="54"/>
      <c r="AG53" s="86"/>
    </row>
    <row r="54" spans="1:38" x14ac:dyDescent="0.2">
      <c r="A54" s="49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55"/>
      <c r="AF54" s="55"/>
      <c r="AG54" s="86"/>
    </row>
    <row r="55" spans="1:38" ht="13.5" thickBot="1" x14ac:dyDescent="0.25">
      <c r="A55" s="61"/>
      <c r="B55" s="62"/>
      <c r="C55" s="62"/>
      <c r="D55" s="62"/>
      <c r="E55" s="62"/>
      <c r="F55" s="62"/>
      <c r="G55" s="62" t="s">
        <v>34</v>
      </c>
      <c r="H55" s="62"/>
      <c r="I55" s="62"/>
      <c r="J55" s="62"/>
      <c r="K55" s="62"/>
      <c r="L55" s="62" t="s">
        <v>34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87"/>
    </row>
    <row r="56" spans="1:38" x14ac:dyDescent="0.2">
      <c r="AG56" s="7"/>
    </row>
    <row r="59" spans="1:38" x14ac:dyDescent="0.2">
      <c r="V59" s="2" t="s">
        <v>34</v>
      </c>
    </row>
    <row r="63" spans="1:38" x14ac:dyDescent="0.2">
      <c r="Q63" s="2" t="s">
        <v>34</v>
      </c>
    </row>
    <row r="64" spans="1:38" x14ac:dyDescent="0.2">
      <c r="J64" s="2" t="s">
        <v>34</v>
      </c>
      <c r="AH64" t="s">
        <v>34</v>
      </c>
    </row>
    <row r="65" spans="15:38" x14ac:dyDescent="0.2">
      <c r="AL65" s="12" t="s">
        <v>34</v>
      </c>
    </row>
    <row r="66" spans="15:38" x14ac:dyDescent="0.2">
      <c r="O66" s="2" t="s">
        <v>34</v>
      </c>
    </row>
    <row r="67" spans="15:38" x14ac:dyDescent="0.2">
      <c r="P67" s="2" t="s">
        <v>34</v>
      </c>
      <c r="AB67" s="2" t="s">
        <v>34</v>
      </c>
    </row>
    <row r="71" spans="15:38" x14ac:dyDescent="0.2">
      <c r="Z71" s="2" t="s">
        <v>34</v>
      </c>
    </row>
    <row r="79" spans="15:38" x14ac:dyDescent="0.2">
      <c r="V79" s="2" t="s">
        <v>34</v>
      </c>
    </row>
  </sheetData>
  <mergeCells count="37">
    <mergeCell ref="T50:X50"/>
    <mergeCell ref="T51:X51"/>
    <mergeCell ref="M3:M4"/>
    <mergeCell ref="N3:N4"/>
    <mergeCell ref="O3:O4"/>
    <mergeCell ref="P3:P4"/>
    <mergeCell ref="Q3:Q4"/>
    <mergeCell ref="A48:AE48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9" sqref="A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" style="2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6.140625" style="2" customWidth="1"/>
    <col min="14" max="25" width="5.42578125" style="2" bestFit="1" customWidth="1"/>
    <col min="26" max="26" width="6.7109375" style="2" customWidth="1"/>
    <col min="27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36" t="s">
        <v>220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68"/>
    </row>
    <row r="2" spans="1:37" s="4" customFormat="1" ht="20.100000000000001" customHeight="1" x14ac:dyDescent="0.2">
      <c r="A2" s="139" t="s">
        <v>21</v>
      </c>
      <c r="B2" s="133" t="s">
        <v>213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57"/>
      <c r="AG2" s="134"/>
      <c r="AH2" s="135"/>
    </row>
    <row r="3" spans="1:37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56">
        <v>30</v>
      </c>
      <c r="AF3" s="145">
        <v>31</v>
      </c>
      <c r="AG3" s="106" t="s">
        <v>27</v>
      </c>
      <c r="AH3" s="100" t="s">
        <v>26</v>
      </c>
    </row>
    <row r="4" spans="1:37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56"/>
      <c r="AF4" s="146"/>
      <c r="AG4" s="106" t="s">
        <v>25</v>
      </c>
      <c r="AH4" s="59" t="s">
        <v>25</v>
      </c>
    </row>
    <row r="5" spans="1:37" s="5" customFormat="1" x14ac:dyDescent="0.2">
      <c r="A5" s="57" t="s">
        <v>30</v>
      </c>
      <c r="B5" s="113">
        <f>[1]Outubro!$J$5</f>
        <v>15.48</v>
      </c>
      <c r="C5" s="113">
        <f>[1]Outubro!$J$6</f>
        <v>20.16</v>
      </c>
      <c r="D5" s="113">
        <f>[1]Outubro!$J$7</f>
        <v>28.8</v>
      </c>
      <c r="E5" s="113">
        <f>[1]Outubro!$J$8</f>
        <v>22.68</v>
      </c>
      <c r="F5" s="113">
        <f>[1]Outubro!$J$9</f>
        <v>89.28</v>
      </c>
      <c r="G5" s="113">
        <f>[1]Outubro!$J$10</f>
        <v>52.2</v>
      </c>
      <c r="H5" s="113">
        <f>[1]Outubro!$J$11</f>
        <v>32.76</v>
      </c>
      <c r="I5" s="113">
        <f>[1]Outubro!$J$12</f>
        <v>23.759999999999998</v>
      </c>
      <c r="J5" s="113">
        <f>[1]Outubro!$J$13</f>
        <v>50.04</v>
      </c>
      <c r="K5" s="113">
        <f>[1]Outubro!$J$14</f>
        <v>37.800000000000004</v>
      </c>
      <c r="L5" s="113">
        <f>[1]Outubro!$J$15</f>
        <v>35.28</v>
      </c>
      <c r="M5" s="113">
        <f>[1]Outubro!$J$16</f>
        <v>21.96</v>
      </c>
      <c r="N5" s="113">
        <f>[1]Outubro!$J$17</f>
        <v>23.040000000000003</v>
      </c>
      <c r="O5" s="113">
        <f>[1]Outubro!$J$18</f>
        <v>22.68</v>
      </c>
      <c r="P5" s="113">
        <f>[1]Outubro!$J$19</f>
        <v>28.08</v>
      </c>
      <c r="Q5" s="113">
        <f>[1]Outubro!$J$20</f>
        <v>24.12</v>
      </c>
      <c r="R5" s="113">
        <f>[1]Outubro!$J$21</f>
        <v>23.040000000000003</v>
      </c>
      <c r="S5" s="113">
        <f>[1]Outubro!$J$22</f>
        <v>32.76</v>
      </c>
      <c r="T5" s="113">
        <f>[1]Outubro!$J$23</f>
        <v>18</v>
      </c>
      <c r="U5" s="113">
        <f>[1]Outubro!$J$24</f>
        <v>37.440000000000005</v>
      </c>
      <c r="V5" s="113">
        <f>[1]Outubro!$J$25</f>
        <v>35.64</v>
      </c>
      <c r="W5" s="113">
        <f>[1]Outubro!$J$26</f>
        <v>20.16</v>
      </c>
      <c r="X5" s="113">
        <f>[1]Outubro!$J$27</f>
        <v>22.32</v>
      </c>
      <c r="Y5" s="113">
        <f>[1]Outubro!$J$28</f>
        <v>21.96</v>
      </c>
      <c r="Z5" s="113">
        <f>[1]Outubro!$J$29</f>
        <v>32.04</v>
      </c>
      <c r="AA5" s="113">
        <f>[1]Outubro!$J$30</f>
        <v>32.04</v>
      </c>
      <c r="AB5" s="113">
        <f>[1]Outubro!$J$31</f>
        <v>39.6</v>
      </c>
      <c r="AC5" s="113">
        <f>[1]Outubro!$J$32</f>
        <v>36</v>
      </c>
      <c r="AD5" s="113">
        <f>[1]Outubro!$J$33</f>
        <v>38.159999999999997</v>
      </c>
      <c r="AE5" s="113">
        <f>[1]Outubro!$J$34</f>
        <v>35.64</v>
      </c>
      <c r="AF5" s="113">
        <f>[1]Outubro!$J$35</f>
        <v>64.44</v>
      </c>
      <c r="AG5" s="14">
        <f>MAX(B5:AF5)</f>
        <v>89.28</v>
      </c>
      <c r="AH5" s="92">
        <f>AVERAGE(B5:AF5)</f>
        <v>32.818064516129027</v>
      </c>
    </row>
    <row r="6" spans="1:37" x14ac:dyDescent="0.2">
      <c r="A6" s="57" t="s">
        <v>0</v>
      </c>
      <c r="B6" s="11" t="str">
        <f>[2]Outubro!$J$5</f>
        <v>*</v>
      </c>
      <c r="C6" s="11" t="str">
        <f>[2]Outubro!$J$6</f>
        <v>*</v>
      </c>
      <c r="D6" s="11" t="str">
        <f>[2]Outubro!$J$7</f>
        <v>*</v>
      </c>
      <c r="E6" s="11" t="str">
        <f>[2]Outubro!$J$8</f>
        <v>*</v>
      </c>
      <c r="F6" s="11" t="str">
        <f>[2]Outubro!$J$9</f>
        <v>*</v>
      </c>
      <c r="G6" s="11" t="str">
        <f>[2]Outubro!$J$10</f>
        <v>*</v>
      </c>
      <c r="H6" s="11" t="str">
        <f>[2]Outubro!$J$11</f>
        <v>*</v>
      </c>
      <c r="I6" s="11" t="str">
        <f>[2]Outubro!$J$12</f>
        <v>*</v>
      </c>
      <c r="J6" s="11" t="str">
        <f>[2]Outubro!$J$13</f>
        <v>*</v>
      </c>
      <c r="K6" s="11" t="str">
        <f>[2]Outubro!$J$14</f>
        <v>*</v>
      </c>
      <c r="L6" s="11" t="str">
        <f>[2]Outubro!$J$15</f>
        <v>*</v>
      </c>
      <c r="M6" s="11" t="str">
        <f>[2]Outubro!$J$16</f>
        <v>*</v>
      </c>
      <c r="N6" s="11" t="str">
        <f>[2]Outubro!$J$17</f>
        <v>*</v>
      </c>
      <c r="O6" s="11" t="str">
        <f>[2]Outubro!$J$18</f>
        <v>*</v>
      </c>
      <c r="P6" s="11" t="str">
        <f>[2]Outubro!$J$19</f>
        <v>*</v>
      </c>
      <c r="Q6" s="11" t="str">
        <f>[2]Outubro!$J$20</f>
        <v>*</v>
      </c>
      <c r="R6" s="11" t="str">
        <f>[2]Outubro!$J$21</f>
        <v>*</v>
      </c>
      <c r="S6" s="11" t="str">
        <f>[2]Outubro!$J$22</f>
        <v>*</v>
      </c>
      <c r="T6" s="11" t="str">
        <f>[2]Outubro!$J$23</f>
        <v>*</v>
      </c>
      <c r="U6" s="11" t="str">
        <f>[2]Outubro!$J$24</f>
        <v>*</v>
      </c>
      <c r="V6" s="11" t="str">
        <f>[2]Outubro!$J$25</f>
        <v>*</v>
      </c>
      <c r="W6" s="11">
        <f>[2]Outubro!$J$26</f>
        <v>24.48</v>
      </c>
      <c r="X6" s="11">
        <f>[2]Outubro!$J$27</f>
        <v>18</v>
      </c>
      <c r="Y6" s="11">
        <f>[2]Outubro!$J$28</f>
        <v>22.68</v>
      </c>
      <c r="Z6" s="11">
        <f>[2]Outubro!$J$29</f>
        <v>32.04</v>
      </c>
      <c r="AA6" s="11">
        <f>[2]Outubro!$J$30</f>
        <v>47.16</v>
      </c>
      <c r="AB6" s="11">
        <f>[2]Outubro!$J$31</f>
        <v>43.2</v>
      </c>
      <c r="AC6" s="11">
        <f>[2]Outubro!$J$32</f>
        <v>31.319999999999997</v>
      </c>
      <c r="AD6" s="11">
        <f>[2]Outubro!$J$33</f>
        <v>39.96</v>
      </c>
      <c r="AE6" s="11">
        <f>[2]Outubro!$J$34</f>
        <v>43.2</v>
      </c>
      <c r="AF6" s="11">
        <f>[2]Outubro!$J$35</f>
        <v>42.12</v>
      </c>
      <c r="AG6" s="14">
        <f t="shared" ref="AG6:AG46" si="1">MAX(B6:AF6)</f>
        <v>47.16</v>
      </c>
      <c r="AH6" s="92">
        <f t="shared" ref="AH6:AH46" si="2">AVERAGE(B6:AF6)</f>
        <v>34.415999999999997</v>
      </c>
    </row>
    <row r="7" spans="1:37" x14ac:dyDescent="0.2">
      <c r="A7" s="57" t="s">
        <v>88</v>
      </c>
      <c r="B7" s="11">
        <f>[3]Outubro!$J$5</f>
        <v>21.96</v>
      </c>
      <c r="C7" s="11">
        <f>[3]Outubro!$J$6</f>
        <v>23.759999999999998</v>
      </c>
      <c r="D7" s="11">
        <f>[3]Outubro!$J$7</f>
        <v>24.12</v>
      </c>
      <c r="E7" s="11">
        <f>[3]Outubro!$J$8</f>
        <v>19.8</v>
      </c>
      <c r="F7" s="11">
        <f>[3]Outubro!$J$9</f>
        <v>70.2</v>
      </c>
      <c r="G7" s="11">
        <f>[3]Outubro!$J$10</f>
        <v>52.56</v>
      </c>
      <c r="H7" s="11">
        <f>[3]Outubro!$J$11</f>
        <v>38.519999999999996</v>
      </c>
      <c r="I7" s="11">
        <f>[3]Outubro!$J$12</f>
        <v>27.36</v>
      </c>
      <c r="J7" s="11">
        <f>[3]Outubro!$J$13</f>
        <v>50.04</v>
      </c>
      <c r="K7" s="11">
        <f>[3]Outubro!$J$14</f>
        <v>25.92</v>
      </c>
      <c r="L7" s="11">
        <f>[3]Outubro!$J$15</f>
        <v>39.6</v>
      </c>
      <c r="M7" s="11">
        <f>[3]Outubro!$J$16</f>
        <v>32.4</v>
      </c>
      <c r="N7" s="11">
        <f>[3]Outubro!$J$17</f>
        <v>22.32</v>
      </c>
      <c r="O7" s="11">
        <f>[3]Outubro!$J$18</f>
        <v>30.240000000000002</v>
      </c>
      <c r="P7" s="11">
        <f>[3]Outubro!$J$19</f>
        <v>36.36</v>
      </c>
      <c r="Q7" s="11">
        <f>[3]Outubro!$J$20</f>
        <v>27</v>
      </c>
      <c r="R7" s="11">
        <f>[3]Outubro!$J$21</f>
        <v>34.200000000000003</v>
      </c>
      <c r="S7" s="11">
        <f>[3]Outubro!$J$22</f>
        <v>44.64</v>
      </c>
      <c r="T7" s="11">
        <f>[3]Outubro!$J$23</f>
        <v>23.040000000000003</v>
      </c>
      <c r="U7" s="11">
        <f>[3]Outubro!$J$24</f>
        <v>39.6</v>
      </c>
      <c r="V7" s="11">
        <f>[3]Outubro!$J$25</f>
        <v>59.04</v>
      </c>
      <c r="W7" s="11">
        <f>[3]Outubro!$J$26</f>
        <v>30.240000000000002</v>
      </c>
      <c r="X7" s="11">
        <f>[3]Outubro!$J$27</f>
        <v>21.96</v>
      </c>
      <c r="Y7" s="11">
        <f>[3]Outubro!$J$28</f>
        <v>25.2</v>
      </c>
      <c r="Z7" s="11">
        <f>[3]Outubro!$J$29</f>
        <v>31.680000000000003</v>
      </c>
      <c r="AA7" s="11">
        <f>[3]Outubro!$J$30</f>
        <v>37.800000000000004</v>
      </c>
      <c r="AB7" s="11">
        <f>[3]Outubro!$J$31</f>
        <v>43.56</v>
      </c>
      <c r="AC7" s="11">
        <f>[3]Outubro!$J$32</f>
        <v>33.119999999999997</v>
      </c>
      <c r="AD7" s="11">
        <f>[3]Outubro!$J$33</f>
        <v>59.4</v>
      </c>
      <c r="AE7" s="11">
        <f>[3]Outubro!$J$34</f>
        <v>42.480000000000004</v>
      </c>
      <c r="AF7" s="11">
        <f>[3]Outubro!$J$35</f>
        <v>51.480000000000004</v>
      </c>
      <c r="AG7" s="14">
        <f t="shared" si="1"/>
        <v>70.2</v>
      </c>
      <c r="AH7" s="92">
        <f t="shared" si="2"/>
        <v>36.116129032258065</v>
      </c>
    </row>
    <row r="8" spans="1:37" x14ac:dyDescent="0.2">
      <c r="A8" s="57" t="s">
        <v>1</v>
      </c>
      <c r="B8" s="11">
        <f>[4]Outubro!$J$5</f>
        <v>17.28</v>
      </c>
      <c r="C8" s="11">
        <f>[4]Outubro!$J$6</f>
        <v>19.8</v>
      </c>
      <c r="D8" s="11">
        <f>[4]Outubro!$J$7</f>
        <v>17.64</v>
      </c>
      <c r="E8" s="11">
        <f>[4]Outubro!$J$8</f>
        <v>19.079999999999998</v>
      </c>
      <c r="F8" s="11">
        <f>[4]Outubro!$J$9</f>
        <v>23.400000000000002</v>
      </c>
      <c r="G8" s="11">
        <f>[4]Outubro!$J$10</f>
        <v>54.72</v>
      </c>
      <c r="H8" s="11">
        <f>[4]Outubro!$J$11</f>
        <v>26.64</v>
      </c>
      <c r="I8" s="11">
        <f>[4]Outubro!$J$12</f>
        <v>30.96</v>
      </c>
      <c r="J8" s="11">
        <f>[4]Outubro!$J$13</f>
        <v>36.72</v>
      </c>
      <c r="K8" s="11">
        <f>[4]Outubro!$J$14</f>
        <v>20.16</v>
      </c>
      <c r="L8" s="11">
        <f>[4]Outubro!$J$15</f>
        <v>25.2</v>
      </c>
      <c r="M8" s="11">
        <f>[4]Outubro!$J$16</f>
        <v>30.240000000000002</v>
      </c>
      <c r="N8" s="11">
        <f>[4]Outubro!$J$17</f>
        <v>25.2</v>
      </c>
      <c r="O8" s="11">
        <f>[4]Outubro!$J$18</f>
        <v>26.64</v>
      </c>
      <c r="P8" s="11">
        <f>[4]Outubro!$J$19</f>
        <v>30.240000000000002</v>
      </c>
      <c r="Q8" s="11">
        <f>[4]Outubro!$J$20</f>
        <v>19.8</v>
      </c>
      <c r="R8" s="11">
        <f>[4]Outubro!$J$21</f>
        <v>27.720000000000002</v>
      </c>
      <c r="S8" s="11">
        <f>[4]Outubro!$J$22</f>
        <v>30.96</v>
      </c>
      <c r="T8" s="11">
        <f>[4]Outubro!$J$23</f>
        <v>21.240000000000002</v>
      </c>
      <c r="U8" s="11">
        <f>[4]Outubro!$J$24</f>
        <v>35.64</v>
      </c>
      <c r="V8" s="11">
        <f>[4]Outubro!$J$25</f>
        <v>20.52</v>
      </c>
      <c r="W8" s="11">
        <f>[4]Outubro!$J$26</f>
        <v>18.36</v>
      </c>
      <c r="X8" s="11">
        <f>[4]Outubro!$J$27</f>
        <v>21.240000000000002</v>
      </c>
      <c r="Y8" s="11">
        <f>[4]Outubro!$J$28</f>
        <v>19.8</v>
      </c>
      <c r="Z8" s="11">
        <f>[4]Outubro!$J$29</f>
        <v>22.68</v>
      </c>
      <c r="AA8" s="11">
        <f>[4]Outubro!$J$30</f>
        <v>44.28</v>
      </c>
      <c r="AB8" s="11">
        <f>[4]Outubro!$J$31</f>
        <v>45.36</v>
      </c>
      <c r="AC8" s="11">
        <f>[4]Outubro!$J$32</f>
        <v>24.48</v>
      </c>
      <c r="AD8" s="11">
        <f>[4]Outubro!$J$33</f>
        <v>36.36</v>
      </c>
      <c r="AE8" s="11">
        <f>[4]Outubro!$J$34</f>
        <v>37.800000000000004</v>
      </c>
      <c r="AF8" s="11">
        <f>[4]Outubro!$J$35</f>
        <v>47.519999999999996</v>
      </c>
      <c r="AG8" s="14">
        <f t="shared" si="1"/>
        <v>54.72</v>
      </c>
      <c r="AH8" s="92">
        <f t="shared" si="2"/>
        <v>28.312258064516126</v>
      </c>
    </row>
    <row r="9" spans="1:37" x14ac:dyDescent="0.2">
      <c r="A9" s="57" t="s">
        <v>149</v>
      </c>
      <c r="B9" s="11">
        <f>[5]Outubro!$J$5</f>
        <v>23.040000000000003</v>
      </c>
      <c r="C9" s="11">
        <f>[5]Outubro!$J$6</f>
        <v>38.159999999999997</v>
      </c>
      <c r="D9" s="11">
        <f>[5]Outubro!$J$7</f>
        <v>25.2</v>
      </c>
      <c r="E9" s="11">
        <f>[5]Outubro!$J$8</f>
        <v>24.48</v>
      </c>
      <c r="F9" s="11">
        <f>[5]Outubro!$J$9</f>
        <v>61.2</v>
      </c>
      <c r="G9" s="11">
        <f>[5]Outubro!$J$10</f>
        <v>56.16</v>
      </c>
      <c r="H9" s="11">
        <f>[5]Outubro!$J$11</f>
        <v>36.36</v>
      </c>
      <c r="I9" s="11">
        <f>[5]Outubro!$J$12</f>
        <v>33.119999999999997</v>
      </c>
      <c r="J9" s="11">
        <f>[5]Outubro!$J$13</f>
        <v>64.44</v>
      </c>
      <c r="K9" s="11">
        <f>[5]Outubro!$J$14</f>
        <v>26.64</v>
      </c>
      <c r="L9" s="11">
        <f>[5]Outubro!$J$15</f>
        <v>25.92</v>
      </c>
      <c r="M9" s="11">
        <f>[5]Outubro!$J$16</f>
        <v>29.16</v>
      </c>
      <c r="N9" s="11">
        <f>[5]Outubro!$J$17</f>
        <v>45.36</v>
      </c>
      <c r="O9" s="11">
        <f>[5]Outubro!$J$18</f>
        <v>29.880000000000003</v>
      </c>
      <c r="P9" s="11">
        <f>[5]Outubro!$J$19</f>
        <v>40.32</v>
      </c>
      <c r="Q9" s="11">
        <f>[5]Outubro!$J$20</f>
        <v>32.4</v>
      </c>
      <c r="R9" s="11">
        <f>[5]Outubro!$J$21</f>
        <v>39.6</v>
      </c>
      <c r="S9" s="11">
        <f>[5]Outubro!$J$22</f>
        <v>32.4</v>
      </c>
      <c r="T9" s="11">
        <f>[5]Outubro!$J$23</f>
        <v>25.2</v>
      </c>
      <c r="U9" s="11">
        <f>[5]Outubro!$J$24</f>
        <v>90.72</v>
      </c>
      <c r="V9" s="11" t="str">
        <f>[5]Outubro!$J$25</f>
        <v>*</v>
      </c>
      <c r="W9" s="11" t="str">
        <f>[5]Outubro!$J$26</f>
        <v>*</v>
      </c>
      <c r="X9" s="11" t="str">
        <f>[5]Outubro!$J$27</f>
        <v>*</v>
      </c>
      <c r="Y9" s="11" t="str">
        <f>[5]Outubro!$J$28</f>
        <v>*</v>
      </c>
      <c r="Z9" s="11" t="str">
        <f>[5]Outubro!$J$29</f>
        <v>*</v>
      </c>
      <c r="AA9" s="11" t="str">
        <f>[5]Outubro!$J$30</f>
        <v>*</v>
      </c>
      <c r="AB9" s="11" t="str">
        <f>[5]Outubro!$J$31</f>
        <v>*</v>
      </c>
      <c r="AC9" s="11" t="str">
        <f>[5]Outubro!$J$32</f>
        <v>*</v>
      </c>
      <c r="AD9" s="11" t="str">
        <f>[5]Outubro!$J$33</f>
        <v>*</v>
      </c>
      <c r="AE9" s="11" t="str">
        <f>[5]Outubro!$J$34</f>
        <v>*</v>
      </c>
      <c r="AF9" s="11" t="str">
        <f>[5]Outubro!$J$35</f>
        <v>*</v>
      </c>
      <c r="AG9" s="14">
        <f t="shared" si="1"/>
        <v>90.72</v>
      </c>
      <c r="AH9" s="92">
        <f t="shared" si="2"/>
        <v>38.988000000000014</v>
      </c>
    </row>
    <row r="10" spans="1:37" x14ac:dyDescent="0.2">
      <c r="A10" s="57" t="s">
        <v>95</v>
      </c>
      <c r="B10" s="11">
        <f>[6]Outubro!$J$5</f>
        <v>28.8</v>
      </c>
      <c r="C10" s="11">
        <f>[6]Outubro!$J$6</f>
        <v>32.76</v>
      </c>
      <c r="D10" s="11">
        <f>[6]Outubro!$J$7</f>
        <v>34.92</v>
      </c>
      <c r="E10" s="11">
        <f>[6]Outubro!$J$8</f>
        <v>42.84</v>
      </c>
      <c r="F10" s="11">
        <f>[6]Outubro!$J$9</f>
        <v>72</v>
      </c>
      <c r="G10" s="11">
        <f>[6]Outubro!$J$10</f>
        <v>72.360000000000014</v>
      </c>
      <c r="H10" s="11">
        <f>[6]Outubro!$J$11</f>
        <v>32.04</v>
      </c>
      <c r="I10" s="11">
        <f>[6]Outubro!$J$12</f>
        <v>36</v>
      </c>
      <c r="J10" s="11">
        <f>[6]Outubro!$J$13</f>
        <v>39.96</v>
      </c>
      <c r="K10" s="11">
        <f>[6]Outubro!$J$14</f>
        <v>33.840000000000003</v>
      </c>
      <c r="L10" s="11">
        <f>[6]Outubro!$J$15</f>
        <v>47.16</v>
      </c>
      <c r="M10" s="11">
        <f>[6]Outubro!$J$16</f>
        <v>38.519999999999996</v>
      </c>
      <c r="N10" s="11">
        <f>[6]Outubro!$J$17</f>
        <v>40.680000000000007</v>
      </c>
      <c r="O10" s="11">
        <f>[6]Outubro!$J$18</f>
        <v>37.080000000000005</v>
      </c>
      <c r="P10" s="11">
        <f>[6]Outubro!$J$19</f>
        <v>50.4</v>
      </c>
      <c r="Q10" s="11">
        <f>[6]Outubro!$J$20</f>
        <v>35.64</v>
      </c>
      <c r="R10" s="11">
        <f>[6]Outubro!$J$21</f>
        <v>41.04</v>
      </c>
      <c r="S10" s="11">
        <f>[6]Outubro!$J$22</f>
        <v>48.6</v>
      </c>
      <c r="T10" s="11">
        <f>[6]Outubro!$J$23</f>
        <v>36</v>
      </c>
      <c r="U10" s="11">
        <f>[6]Outubro!$J$24</f>
        <v>43.56</v>
      </c>
      <c r="V10" s="11">
        <f>[6]Outubro!$J$25</f>
        <v>54.36</v>
      </c>
      <c r="W10" s="11">
        <f>[6]Outubro!$J$26</f>
        <v>32.04</v>
      </c>
      <c r="X10" s="11">
        <f>[6]Outubro!$J$27</f>
        <v>27.36</v>
      </c>
      <c r="Y10" s="11">
        <f>[6]Outubro!$J$28</f>
        <v>31.319999999999997</v>
      </c>
      <c r="Z10" s="11">
        <f>[6]Outubro!$J$29</f>
        <v>38.880000000000003</v>
      </c>
      <c r="AA10" s="11">
        <f>[6]Outubro!$J$30</f>
        <v>41.4</v>
      </c>
      <c r="AB10" s="11">
        <f>[6]Outubro!$J$31</f>
        <v>60.12</v>
      </c>
      <c r="AC10" s="11">
        <f>[6]Outubro!$J$32</f>
        <v>41.4</v>
      </c>
      <c r="AD10" s="11">
        <f>[6]Outubro!$J$33</f>
        <v>38.159999999999997</v>
      </c>
      <c r="AE10" s="11">
        <f>[6]Outubro!$J$34</f>
        <v>46.800000000000004</v>
      </c>
      <c r="AF10" s="11">
        <f>[6]Outubro!$J$35</f>
        <v>46.440000000000005</v>
      </c>
      <c r="AG10" s="14">
        <f t="shared" si="1"/>
        <v>72.360000000000014</v>
      </c>
      <c r="AH10" s="92">
        <f t="shared" si="2"/>
        <v>42.015483870967742</v>
      </c>
    </row>
    <row r="11" spans="1:37" x14ac:dyDescent="0.2">
      <c r="A11" s="57" t="s">
        <v>51</v>
      </c>
      <c r="B11" s="11">
        <f>[7]Outubro!$J$5</f>
        <v>25.56</v>
      </c>
      <c r="C11" s="11">
        <f>[7]Outubro!$J$6</f>
        <v>21.96</v>
      </c>
      <c r="D11" s="11">
        <f>[7]Outubro!$J$7</f>
        <v>25.2</v>
      </c>
      <c r="E11" s="11">
        <f>[7]Outubro!$J$8</f>
        <v>26.64</v>
      </c>
      <c r="F11" s="11">
        <f>[7]Outubro!$J$9</f>
        <v>61.2</v>
      </c>
      <c r="G11" s="11">
        <f>[7]Outubro!$J$10</f>
        <v>54.36</v>
      </c>
      <c r="H11" s="11">
        <f>[7]Outubro!$J$11</f>
        <v>42.84</v>
      </c>
      <c r="I11" s="11">
        <f>[7]Outubro!$J$12</f>
        <v>22.68</v>
      </c>
      <c r="J11" s="11">
        <f>[7]Outubro!$J$13</f>
        <v>46.800000000000004</v>
      </c>
      <c r="K11" s="11">
        <f>[7]Outubro!$J$14</f>
        <v>32.4</v>
      </c>
      <c r="L11" s="11">
        <f>[7]Outubro!$J$15</f>
        <v>30.96</v>
      </c>
      <c r="M11" s="11">
        <f>[7]Outubro!$J$16</f>
        <v>32.4</v>
      </c>
      <c r="N11" s="11">
        <f>[7]Outubro!$J$17</f>
        <v>26.64</v>
      </c>
      <c r="O11" s="11">
        <f>[7]Outubro!$J$18</f>
        <v>33.840000000000003</v>
      </c>
      <c r="P11" s="11">
        <f>[7]Outubro!$J$19</f>
        <v>37.440000000000005</v>
      </c>
      <c r="Q11" s="11">
        <f>[7]Outubro!$J$20</f>
        <v>39.96</v>
      </c>
      <c r="R11" s="11">
        <f>[7]Outubro!$J$21</f>
        <v>30.6</v>
      </c>
      <c r="S11" s="11">
        <f>[7]Outubro!$J$22</f>
        <v>42.480000000000004</v>
      </c>
      <c r="T11" s="11">
        <f>[7]Outubro!$J$23</f>
        <v>32.04</v>
      </c>
      <c r="U11" s="11">
        <f>[7]Outubro!$J$24</f>
        <v>71.64</v>
      </c>
      <c r="V11" s="11">
        <f>[7]Outubro!$J$25</f>
        <v>71.64</v>
      </c>
      <c r="W11" s="11">
        <f>[7]Outubro!$J$26</f>
        <v>25.56</v>
      </c>
      <c r="X11" s="11">
        <f>[7]Outubro!$J$27</f>
        <v>31.680000000000003</v>
      </c>
      <c r="Y11" s="11">
        <f>[7]Outubro!$J$28</f>
        <v>25.2</v>
      </c>
      <c r="Z11" s="11">
        <f>[7]Outubro!$J$29</f>
        <v>38.519999999999996</v>
      </c>
      <c r="AA11" s="11">
        <f>[7]Outubro!$J$30</f>
        <v>37.440000000000005</v>
      </c>
      <c r="AB11" s="11">
        <f>[7]Outubro!$J$31</f>
        <v>39.6</v>
      </c>
      <c r="AC11" s="11">
        <f>[7]Outubro!$J$32</f>
        <v>26.28</v>
      </c>
      <c r="AD11" s="11">
        <f>[7]Outubro!$J$33</f>
        <v>61.92</v>
      </c>
      <c r="AE11" s="11">
        <f>[7]Outubro!$J$34</f>
        <v>37.440000000000005</v>
      </c>
      <c r="AF11" s="11">
        <f>[7]Outubro!$J$35</f>
        <v>54.72</v>
      </c>
      <c r="AG11" s="14">
        <f t="shared" si="1"/>
        <v>71.64</v>
      </c>
      <c r="AH11" s="92">
        <f t="shared" si="2"/>
        <v>38.310967741935485</v>
      </c>
    </row>
    <row r="12" spans="1:37" hidden="1" x14ac:dyDescent="0.2">
      <c r="A12" s="58" t="s">
        <v>98</v>
      </c>
      <c r="B12" s="11" t="str">
        <f>[8]Outubro!$J$5</f>
        <v>*</v>
      </c>
      <c r="C12" s="11" t="str">
        <f>[8]Outubro!$J$6</f>
        <v>*</v>
      </c>
      <c r="D12" s="11" t="str">
        <f>[8]Outubro!$J$7</f>
        <v>*</v>
      </c>
      <c r="E12" s="11" t="str">
        <f>[8]Outubro!$J$8</f>
        <v>*</v>
      </c>
      <c r="F12" s="11" t="str">
        <f>[8]Outubro!$J$9</f>
        <v>*</v>
      </c>
      <c r="G12" s="11" t="str">
        <f>[8]Outubro!$J$10</f>
        <v>*</v>
      </c>
      <c r="H12" s="11" t="str">
        <f>[8]Outubro!$J$11</f>
        <v>*</v>
      </c>
      <c r="I12" s="11" t="str">
        <f>[8]Outubro!$J$12</f>
        <v>*</v>
      </c>
      <c r="J12" s="11" t="str">
        <f>[8]Outubro!$J$13</f>
        <v>*</v>
      </c>
      <c r="K12" s="11" t="str">
        <f>[8]Outubro!$J$14</f>
        <v>*</v>
      </c>
      <c r="L12" s="11" t="str">
        <f>[8]Outubro!$J$15</f>
        <v>*</v>
      </c>
      <c r="M12" s="11" t="str">
        <f>[8]Outubro!$J$16</f>
        <v>*</v>
      </c>
      <c r="N12" s="11" t="str">
        <f>[8]Outubro!$J$17</f>
        <v>*</v>
      </c>
      <c r="O12" s="11" t="str">
        <f>[8]Outubro!$J$18</f>
        <v>*</v>
      </c>
      <c r="P12" s="11" t="str">
        <f>[8]Outubro!$J$19</f>
        <v>*</v>
      </c>
      <c r="Q12" s="11" t="str">
        <f>[8]Outubro!$J$20</f>
        <v>*</v>
      </c>
      <c r="R12" s="11" t="str">
        <f>[8]Outubro!$J$21</f>
        <v>*</v>
      </c>
      <c r="S12" s="11" t="str">
        <f>[8]Outubro!$J$22</f>
        <v>*</v>
      </c>
      <c r="T12" s="11" t="str">
        <f>[8]Outubro!$J$23</f>
        <v>*</v>
      </c>
      <c r="U12" s="11" t="str">
        <f>[8]Outubro!$J$24</f>
        <v>*</v>
      </c>
      <c r="V12" s="11" t="str">
        <f>[8]Outubro!$J$25</f>
        <v>*</v>
      </c>
      <c r="W12" s="11" t="str">
        <f>[8]Outubro!$J$26</f>
        <v>*</v>
      </c>
      <c r="X12" s="11" t="str">
        <f>[8]Outubro!$J$27</f>
        <v>*</v>
      </c>
      <c r="Y12" s="11" t="str">
        <f>[8]Outubro!$J$28</f>
        <v>*</v>
      </c>
      <c r="Z12" s="11" t="str">
        <f>[8]Outubro!$J$29</f>
        <v>*</v>
      </c>
      <c r="AA12" s="11" t="str">
        <f>[8]Outubro!$J$30</f>
        <v>*</v>
      </c>
      <c r="AB12" s="11" t="str">
        <f>[8]Outubro!$J$31</f>
        <v>*</v>
      </c>
      <c r="AC12" s="11" t="str">
        <f>[8]Outubro!$J$32</f>
        <v>*</v>
      </c>
      <c r="AD12" s="11" t="str">
        <f>[8]Outubro!$J$33</f>
        <v>*</v>
      </c>
      <c r="AE12" s="11" t="str">
        <f>[8]Outubro!$J$34</f>
        <v>*</v>
      </c>
      <c r="AF12" s="11" t="str">
        <f>[8]Outubro!$J$35</f>
        <v>*</v>
      </c>
      <c r="AG12" s="14">
        <f t="shared" si="1"/>
        <v>0</v>
      </c>
      <c r="AH12" s="92" t="e">
        <f t="shared" si="2"/>
        <v>#DIV/0!</v>
      </c>
    </row>
    <row r="13" spans="1:37" x14ac:dyDescent="0.2">
      <c r="A13" s="57" t="s">
        <v>104</v>
      </c>
      <c r="B13" s="11">
        <f>[9]Outubro!$J$5</f>
        <v>27.720000000000002</v>
      </c>
      <c r="C13" s="11">
        <f>[9]Outubro!$J$6</f>
        <v>36.36</v>
      </c>
      <c r="D13" s="11">
        <f>[9]Outubro!$J$7</f>
        <v>28.44</v>
      </c>
      <c r="E13" s="11">
        <f>[9]Outubro!$J$8</f>
        <v>27.720000000000002</v>
      </c>
      <c r="F13" s="11">
        <f>[9]Outubro!$J$9</f>
        <v>43.2</v>
      </c>
      <c r="G13" s="11">
        <f>[9]Outubro!$J$10</f>
        <v>50.04</v>
      </c>
      <c r="H13" s="11">
        <f>[9]Outubro!$J$11</f>
        <v>38.880000000000003</v>
      </c>
      <c r="I13" s="11">
        <f>[9]Outubro!$J$12</f>
        <v>32.76</v>
      </c>
      <c r="J13" s="11">
        <f>[9]Outubro!$J$13</f>
        <v>46.440000000000005</v>
      </c>
      <c r="K13" s="11">
        <f>[9]Outubro!$J$14</f>
        <v>35.28</v>
      </c>
      <c r="L13" s="11">
        <f>[9]Outubro!$J$15</f>
        <v>32.04</v>
      </c>
      <c r="M13" s="11">
        <f>[9]Outubro!$J$16</f>
        <v>33.840000000000003</v>
      </c>
      <c r="N13" s="11">
        <f>[9]Outubro!$J$17</f>
        <v>41.04</v>
      </c>
      <c r="O13" s="11">
        <f>[9]Outubro!$J$18</f>
        <v>28.08</v>
      </c>
      <c r="P13" s="11">
        <f>[9]Outubro!$J$19</f>
        <v>32.76</v>
      </c>
      <c r="Q13" s="11">
        <f>[9]Outubro!$J$20</f>
        <v>29.52</v>
      </c>
      <c r="R13" s="11">
        <f>[9]Outubro!$J$21</f>
        <v>45.36</v>
      </c>
      <c r="S13" s="11">
        <f>[9]Outubro!$J$22</f>
        <v>40.680000000000007</v>
      </c>
      <c r="T13" s="11">
        <f>[9]Outubro!$J$23</f>
        <v>31.680000000000003</v>
      </c>
      <c r="U13" s="11">
        <f>[9]Outubro!$J$24</f>
        <v>43.56</v>
      </c>
      <c r="V13" s="11">
        <f>[9]Outubro!$J$25</f>
        <v>43.2</v>
      </c>
      <c r="W13" s="11">
        <f>[9]Outubro!$J$26</f>
        <v>34.92</v>
      </c>
      <c r="X13" s="11">
        <f>[9]Outubro!$J$27</f>
        <v>25.2</v>
      </c>
      <c r="Y13" s="11">
        <f>[9]Outubro!$J$28</f>
        <v>23.759999999999998</v>
      </c>
      <c r="Z13" s="11">
        <f>[9]Outubro!$J$29</f>
        <v>30.96</v>
      </c>
      <c r="AA13" s="11">
        <f>[9]Outubro!$J$30</f>
        <v>53.28</v>
      </c>
      <c r="AB13" s="11">
        <f>[9]Outubro!$J$31</f>
        <v>63</v>
      </c>
      <c r="AC13" s="11">
        <f>[9]Outubro!$J$32</f>
        <v>32.76</v>
      </c>
      <c r="AD13" s="11">
        <f>[9]Outubro!$J$33</f>
        <v>51.480000000000004</v>
      </c>
      <c r="AE13" s="11">
        <f>[9]Outubro!$J$34</f>
        <v>53.64</v>
      </c>
      <c r="AF13" s="11">
        <f>[9]Outubro!$J$35</f>
        <v>62.28</v>
      </c>
      <c r="AG13" s="14">
        <f t="shared" si="1"/>
        <v>63</v>
      </c>
      <c r="AH13" s="92">
        <f t="shared" si="2"/>
        <v>38.705806451612915</v>
      </c>
    </row>
    <row r="14" spans="1:37" x14ac:dyDescent="0.2">
      <c r="A14" s="57" t="s">
        <v>150</v>
      </c>
      <c r="B14" s="11">
        <f>[10]Outubro!$J$5</f>
        <v>29.52</v>
      </c>
      <c r="C14" s="11">
        <f>[10]Outubro!$J$6</f>
        <v>32.04</v>
      </c>
      <c r="D14" s="11">
        <f>[10]Outubro!$J$7</f>
        <v>29.52</v>
      </c>
      <c r="E14" s="11">
        <f>[10]Outubro!$J$8</f>
        <v>25.92</v>
      </c>
      <c r="F14" s="11">
        <f>[10]Outubro!$J$9</f>
        <v>48.24</v>
      </c>
      <c r="G14" s="11">
        <f>[10]Outubro!$J$10</f>
        <v>62.28</v>
      </c>
      <c r="H14" s="11">
        <f>[10]Outubro!$J$11</f>
        <v>45</v>
      </c>
      <c r="I14" s="11">
        <f>[10]Outubro!$J$12</f>
        <v>38.880000000000003</v>
      </c>
      <c r="J14" s="11">
        <f>[10]Outubro!$J$13</f>
        <v>45.36</v>
      </c>
      <c r="K14" s="11">
        <f>[10]Outubro!$J$14</f>
        <v>23.040000000000003</v>
      </c>
      <c r="L14" s="11">
        <f>[10]Outubro!$J$15</f>
        <v>29.16</v>
      </c>
      <c r="M14" s="11">
        <f>[10]Outubro!$J$16</f>
        <v>129.96</v>
      </c>
      <c r="N14" s="11">
        <f>[10]Outubro!$J$17</f>
        <v>24.12</v>
      </c>
      <c r="O14" s="11">
        <f>[10]Outubro!$J$18</f>
        <v>42.84</v>
      </c>
      <c r="P14" s="11">
        <f>[10]Outubro!$J$19</f>
        <v>41.76</v>
      </c>
      <c r="Q14" s="11">
        <f>[10]Outubro!$J$20</f>
        <v>35.64</v>
      </c>
      <c r="R14" s="11">
        <f>[10]Outubro!$J$21</f>
        <v>27.36</v>
      </c>
      <c r="S14" s="11">
        <f>[10]Outubro!$J$22</f>
        <v>51.84</v>
      </c>
      <c r="T14" s="11">
        <f>[10]Outubro!$J$23</f>
        <v>42.84</v>
      </c>
      <c r="U14" s="11">
        <f>[10]Outubro!$J$24</f>
        <v>35.28</v>
      </c>
      <c r="V14" s="11">
        <f>[10]Outubro!$J$25</f>
        <v>70.92</v>
      </c>
      <c r="W14" s="11">
        <f>[10]Outubro!$J$26</f>
        <v>52.92</v>
      </c>
      <c r="X14" s="11">
        <f>[10]Outubro!$J$27</f>
        <v>23.040000000000003</v>
      </c>
      <c r="Y14" s="11">
        <f>[10]Outubro!$J$28</f>
        <v>30.6</v>
      </c>
      <c r="Z14" s="11">
        <f>[10]Outubro!$J$29</f>
        <v>42.480000000000004</v>
      </c>
      <c r="AA14" s="11">
        <f>[10]Outubro!$J$30</f>
        <v>39.96</v>
      </c>
      <c r="AB14" s="11">
        <f>[10]Outubro!$J$31</f>
        <v>63.360000000000007</v>
      </c>
      <c r="AC14" s="11">
        <f>[10]Outubro!$J$32</f>
        <v>50.04</v>
      </c>
      <c r="AD14" s="11">
        <f>[10]Outubro!$J$33</f>
        <v>43.92</v>
      </c>
      <c r="AE14" s="11">
        <f>[10]Outubro!$J$34</f>
        <v>39.96</v>
      </c>
      <c r="AF14" s="11">
        <f>[10]Outubro!$J$35</f>
        <v>60.839999999999996</v>
      </c>
      <c r="AG14" s="14">
        <f t="shared" si="1"/>
        <v>129.96</v>
      </c>
      <c r="AH14" s="92">
        <f t="shared" si="2"/>
        <v>43.827096774193542</v>
      </c>
    </row>
    <row r="15" spans="1:37" x14ac:dyDescent="0.2">
      <c r="A15" s="57" t="s">
        <v>2</v>
      </c>
      <c r="B15" s="11">
        <f>[11]Outubro!$J$5</f>
        <v>23.040000000000003</v>
      </c>
      <c r="C15" s="11">
        <f>[11]Outubro!$J$6</f>
        <v>25.56</v>
      </c>
      <c r="D15" s="11">
        <f>[11]Outubro!$J$7</f>
        <v>25.92</v>
      </c>
      <c r="E15" s="11">
        <f>[11]Outubro!$J$8</f>
        <v>23.759999999999998</v>
      </c>
      <c r="F15" s="11">
        <f>[11]Outubro!$J$9</f>
        <v>37.800000000000004</v>
      </c>
      <c r="G15" s="11">
        <f>[11]Outubro!$J$10</f>
        <v>60.12</v>
      </c>
      <c r="H15" s="11">
        <f>[11]Outubro!$J$11</f>
        <v>36.72</v>
      </c>
      <c r="I15" s="11">
        <f>[11]Outubro!$J$12</f>
        <v>32.04</v>
      </c>
      <c r="J15" s="11">
        <f>[11]Outubro!$J$13</f>
        <v>43.92</v>
      </c>
      <c r="K15" s="11">
        <f>[11]Outubro!$J$14</f>
        <v>23.040000000000003</v>
      </c>
      <c r="L15" s="11">
        <f>[11]Outubro!$J$15</f>
        <v>33.119999999999997</v>
      </c>
      <c r="M15" s="11">
        <f>[11]Outubro!$J$16</f>
        <v>32.04</v>
      </c>
      <c r="N15" s="11">
        <f>[11]Outubro!$J$17</f>
        <v>40.32</v>
      </c>
      <c r="O15" s="11">
        <f>[11]Outubro!$J$18</f>
        <v>37.440000000000005</v>
      </c>
      <c r="P15" s="11">
        <f>[11]Outubro!$J$19</f>
        <v>48.6</v>
      </c>
      <c r="Q15" s="11">
        <f>[11]Outubro!$J$20</f>
        <v>42.480000000000004</v>
      </c>
      <c r="R15" s="11">
        <f>[11]Outubro!$J$21</f>
        <v>43.2</v>
      </c>
      <c r="S15" s="11">
        <f>[11]Outubro!$J$22</f>
        <v>49.32</v>
      </c>
      <c r="T15" s="11">
        <f>[11]Outubro!$J$23</f>
        <v>34.200000000000003</v>
      </c>
      <c r="U15" s="11">
        <f>[11]Outubro!$J$24</f>
        <v>84.600000000000009</v>
      </c>
      <c r="V15" s="11">
        <f>[11]Outubro!$J$25</f>
        <v>46.080000000000005</v>
      </c>
      <c r="W15" s="11">
        <f>[11]Outubro!$J$26</f>
        <v>25.92</v>
      </c>
      <c r="X15" s="11">
        <f>[11]Outubro!$J$27</f>
        <v>22.32</v>
      </c>
      <c r="Y15" s="11">
        <f>[11]Outubro!$J$28</f>
        <v>29.16</v>
      </c>
      <c r="Z15" s="11">
        <f>[11]Outubro!$J$29</f>
        <v>29.880000000000003</v>
      </c>
      <c r="AA15" s="11">
        <f>[11]Outubro!$J$30</f>
        <v>48.96</v>
      </c>
      <c r="AB15" s="11">
        <f>[11]Outubro!$J$31</f>
        <v>53.64</v>
      </c>
      <c r="AC15" s="11">
        <f>[11]Outubro!$J$32</f>
        <v>33.840000000000003</v>
      </c>
      <c r="AD15" s="11">
        <f>[11]Outubro!$J$33</f>
        <v>40.32</v>
      </c>
      <c r="AE15" s="11">
        <f>[11]Outubro!$J$34</f>
        <v>45.36</v>
      </c>
      <c r="AF15" s="11">
        <f>[11]Outubro!$J$35</f>
        <v>45.36</v>
      </c>
      <c r="AG15" s="14">
        <f t="shared" si="1"/>
        <v>84.600000000000009</v>
      </c>
      <c r="AH15" s="92">
        <f t="shared" si="2"/>
        <v>38.647741935483872</v>
      </c>
      <c r="AJ15" s="12" t="s">
        <v>34</v>
      </c>
      <c r="AK15" t="s">
        <v>34</v>
      </c>
    </row>
    <row r="16" spans="1:37" x14ac:dyDescent="0.2">
      <c r="A16" s="57" t="s">
        <v>3</v>
      </c>
      <c r="B16" s="11">
        <f>[12]Outubro!$J$5</f>
        <v>22.68</v>
      </c>
      <c r="C16" s="11">
        <f>[12]Outubro!$J$6</f>
        <v>29.52</v>
      </c>
      <c r="D16" s="11">
        <f>[12]Outubro!$J$7</f>
        <v>33.840000000000003</v>
      </c>
      <c r="E16" s="11">
        <f>[12]Outubro!$J$8</f>
        <v>52.56</v>
      </c>
      <c r="F16" s="11">
        <f>[12]Outubro!$J$9</f>
        <v>32.4</v>
      </c>
      <c r="G16" s="11">
        <f>[12]Outubro!$J$10</f>
        <v>50.04</v>
      </c>
      <c r="H16" s="11">
        <f>[12]Outubro!$J$11</f>
        <v>53.28</v>
      </c>
      <c r="I16" s="11">
        <f>[12]Outubro!$J$12</f>
        <v>19.8</v>
      </c>
      <c r="J16" s="11">
        <f>[12]Outubro!$J$13</f>
        <v>31.680000000000003</v>
      </c>
      <c r="K16" s="11">
        <f>[12]Outubro!$J$14</f>
        <v>20.88</v>
      </c>
      <c r="L16" s="11">
        <f>[12]Outubro!$J$15</f>
        <v>27</v>
      </c>
      <c r="M16" s="11">
        <f>[12]Outubro!$J$16</f>
        <v>41.76</v>
      </c>
      <c r="N16" s="11">
        <f>[12]Outubro!$J$17</f>
        <v>33.840000000000003</v>
      </c>
      <c r="O16" s="11">
        <f>[12]Outubro!$J$18</f>
        <v>25.56</v>
      </c>
      <c r="P16" s="11">
        <f>[12]Outubro!$J$19</f>
        <v>31.319999999999997</v>
      </c>
      <c r="Q16" s="11">
        <f>[12]Outubro!$J$20</f>
        <v>38.159999999999997</v>
      </c>
      <c r="R16" s="11">
        <f>[12]Outubro!$J$21</f>
        <v>27.36</v>
      </c>
      <c r="S16" s="11">
        <f>[12]Outubro!$J$22</f>
        <v>28.8</v>
      </c>
      <c r="T16" s="11">
        <f>[12]Outubro!$J$23</f>
        <v>37.800000000000004</v>
      </c>
      <c r="U16" s="11">
        <f>[12]Outubro!$J$24</f>
        <v>32.4</v>
      </c>
      <c r="V16" s="11" t="str">
        <f>[12]Outubro!$J$25</f>
        <v>*</v>
      </c>
      <c r="W16" s="11" t="str">
        <f>[12]Outubro!$J$26</f>
        <v>*</v>
      </c>
      <c r="X16" s="11" t="str">
        <f>[12]Outubro!$J$27</f>
        <v>*</v>
      </c>
      <c r="Y16" s="11" t="str">
        <f>[12]Outubro!$J$28</f>
        <v>*</v>
      </c>
      <c r="Z16" s="11" t="str">
        <f>[12]Outubro!$J$29</f>
        <v>*</v>
      </c>
      <c r="AA16" s="11">
        <f>[12]Outubro!$J$30</f>
        <v>0</v>
      </c>
      <c r="AB16" s="11">
        <f>[12]Outubro!$J$31</f>
        <v>0</v>
      </c>
      <c r="AC16" s="11">
        <f>[12]Outubro!$J$32</f>
        <v>0</v>
      </c>
      <c r="AD16" s="11">
        <f>[12]Outubro!$J$33</f>
        <v>0</v>
      </c>
      <c r="AE16" s="11">
        <f>[12]Outubro!$J$34</f>
        <v>0</v>
      </c>
      <c r="AF16" s="11">
        <f>[12]Outubro!$J$35</f>
        <v>0</v>
      </c>
      <c r="AG16" s="14">
        <f t="shared" si="1"/>
        <v>53.28</v>
      </c>
      <c r="AH16" s="92">
        <f t="shared" si="2"/>
        <v>25.795384615384613</v>
      </c>
      <c r="AI16" s="12" t="s">
        <v>34</v>
      </c>
      <c r="AJ16" s="12" t="s">
        <v>34</v>
      </c>
    </row>
    <row r="17" spans="1:38" x14ac:dyDescent="0.2">
      <c r="A17" s="57" t="s">
        <v>4</v>
      </c>
      <c r="B17" s="11">
        <f>[13]Outubro!$J$5</f>
        <v>38.519999999999996</v>
      </c>
      <c r="C17" s="11">
        <f>[13]Outubro!$J$6</f>
        <v>37.800000000000004</v>
      </c>
      <c r="D17" s="11">
        <f>[13]Outubro!$J$7</f>
        <v>36.72</v>
      </c>
      <c r="E17" s="11">
        <f>[13]Outubro!$J$8</f>
        <v>40.32</v>
      </c>
      <c r="F17" s="11">
        <f>[13]Outubro!$J$9</f>
        <v>41.76</v>
      </c>
      <c r="G17" s="11">
        <f>[13]Outubro!$J$10</f>
        <v>48.96</v>
      </c>
      <c r="H17" s="11">
        <f>[13]Outubro!$J$11</f>
        <v>52.92</v>
      </c>
      <c r="I17" s="11">
        <f>[13]Outubro!$J$12</f>
        <v>30.240000000000002</v>
      </c>
      <c r="J17" s="11">
        <f>[13]Outubro!$J$13</f>
        <v>41.4</v>
      </c>
      <c r="K17" s="11">
        <f>[13]Outubro!$J$14</f>
        <v>46.080000000000005</v>
      </c>
      <c r="L17" s="11">
        <f>[13]Outubro!$J$15</f>
        <v>45</v>
      </c>
      <c r="M17" s="11">
        <f>[13]Outubro!$J$16</f>
        <v>34.56</v>
      </c>
      <c r="N17" s="11">
        <f>[13]Outubro!$J$17</f>
        <v>34.92</v>
      </c>
      <c r="O17" s="11">
        <f>[13]Outubro!$J$18</f>
        <v>30.96</v>
      </c>
      <c r="P17" s="11">
        <f>[13]Outubro!$J$19</f>
        <v>38.519999999999996</v>
      </c>
      <c r="Q17" s="11">
        <f>[13]Outubro!$J$20</f>
        <v>36.36</v>
      </c>
      <c r="R17" s="11">
        <f>[13]Outubro!$J$21</f>
        <v>35.64</v>
      </c>
      <c r="S17" s="11">
        <f>[13]Outubro!$J$22</f>
        <v>46.080000000000005</v>
      </c>
      <c r="T17" s="11">
        <f>[13]Outubro!$J$23</f>
        <v>43.56</v>
      </c>
      <c r="U17" s="11">
        <f>[13]Outubro!$J$24</f>
        <v>57.24</v>
      </c>
      <c r="V17" s="11">
        <f>[13]Outubro!$J$25</f>
        <v>49.680000000000007</v>
      </c>
      <c r="W17" s="11">
        <f>[13]Outubro!$J$26</f>
        <v>29.16</v>
      </c>
      <c r="X17" s="11">
        <f>[13]Outubro!$J$27</f>
        <v>30.6</v>
      </c>
      <c r="Y17" s="11">
        <f>[13]Outubro!$J$28</f>
        <v>27</v>
      </c>
      <c r="Z17" s="11">
        <f>[13]Outubro!$J$29</f>
        <v>31.680000000000003</v>
      </c>
      <c r="AA17" s="11">
        <f>[13]Outubro!$J$30</f>
        <v>50.4</v>
      </c>
      <c r="AB17" s="11">
        <f>[13]Outubro!$J$31</f>
        <v>39.96</v>
      </c>
      <c r="AC17" s="11">
        <f>[13]Outubro!$J$32</f>
        <v>34.92</v>
      </c>
      <c r="AD17" s="11">
        <f>[13]Outubro!$J$33</f>
        <v>52.92</v>
      </c>
      <c r="AE17" s="11">
        <f>[13]Outubro!$J$34</f>
        <v>38.519999999999996</v>
      </c>
      <c r="AF17" s="11">
        <f>[13]Outubro!$J$35</f>
        <v>51.12</v>
      </c>
      <c r="AG17" s="14">
        <f t="shared" si="1"/>
        <v>57.24</v>
      </c>
      <c r="AH17" s="92">
        <f t="shared" si="2"/>
        <v>40.436129032258066</v>
      </c>
    </row>
    <row r="18" spans="1:38" x14ac:dyDescent="0.2">
      <c r="A18" s="57" t="s">
        <v>5</v>
      </c>
      <c r="B18" s="11">
        <f>[14]Outubro!$J$5</f>
        <v>28.08</v>
      </c>
      <c r="C18" s="11">
        <f>[14]Outubro!$J$6</f>
        <v>28.8</v>
      </c>
      <c r="D18" s="11">
        <f>[14]Outubro!$J$7</f>
        <v>27.36</v>
      </c>
      <c r="E18" s="11">
        <f>[14]Outubro!$J$8</f>
        <v>26.28</v>
      </c>
      <c r="F18" s="11">
        <f>[14]Outubro!$J$9</f>
        <v>41.4</v>
      </c>
      <c r="G18" s="11">
        <f>[14]Outubro!$J$10</f>
        <v>86.039999999999992</v>
      </c>
      <c r="H18" s="11">
        <f>[14]Outubro!$J$11</f>
        <v>28.08</v>
      </c>
      <c r="I18" s="11">
        <f>[14]Outubro!$J$12</f>
        <v>32.76</v>
      </c>
      <c r="J18" s="11">
        <f>[14]Outubro!$J$13</f>
        <v>46.080000000000005</v>
      </c>
      <c r="K18" s="11">
        <f>[14]Outubro!$J$14</f>
        <v>37.440000000000005</v>
      </c>
      <c r="L18" s="11">
        <f>[14]Outubro!$J$15</f>
        <v>28.08</v>
      </c>
      <c r="M18" s="11">
        <f>[14]Outubro!$J$16</f>
        <v>64.44</v>
      </c>
      <c r="N18" s="11">
        <f>[14]Outubro!$J$17</f>
        <v>24.12</v>
      </c>
      <c r="O18" s="11">
        <f>[14]Outubro!$J$18</f>
        <v>30.240000000000002</v>
      </c>
      <c r="P18" s="11">
        <f>[14]Outubro!$J$19</f>
        <v>20.88</v>
      </c>
      <c r="Q18" s="11">
        <f>[14]Outubro!$J$20</f>
        <v>32.4</v>
      </c>
      <c r="R18" s="11">
        <f>[14]Outubro!$J$21</f>
        <v>22.68</v>
      </c>
      <c r="S18" s="11">
        <f>[14]Outubro!$J$22</f>
        <v>39.24</v>
      </c>
      <c r="T18" s="11">
        <f>[14]Outubro!$J$23</f>
        <v>23.400000000000002</v>
      </c>
      <c r="U18" s="11">
        <f>[14]Outubro!$J$24</f>
        <v>66.960000000000008</v>
      </c>
      <c r="V18" s="11">
        <f>[14]Outubro!$J$25</f>
        <v>37.080000000000005</v>
      </c>
      <c r="W18" s="11">
        <f>[14]Outubro!$J$26</f>
        <v>21.240000000000002</v>
      </c>
      <c r="X18" s="11">
        <f>[14]Outubro!$J$27</f>
        <v>22.68</v>
      </c>
      <c r="Y18" s="11">
        <f>[14]Outubro!$J$28</f>
        <v>23.040000000000003</v>
      </c>
      <c r="Z18" s="11">
        <f>[14]Outubro!$J$29</f>
        <v>25.2</v>
      </c>
      <c r="AA18" s="11">
        <f>[14]Outubro!$J$30</f>
        <v>39.24</v>
      </c>
      <c r="AB18" s="11">
        <f>[14]Outubro!$J$31</f>
        <v>41.76</v>
      </c>
      <c r="AC18" s="11">
        <f>[14]Outubro!$J$32</f>
        <v>34.92</v>
      </c>
      <c r="AD18" s="11">
        <f>[14]Outubro!$J$33</f>
        <v>51.480000000000004</v>
      </c>
      <c r="AE18" s="11">
        <f>[14]Outubro!$J$34</f>
        <v>54</v>
      </c>
      <c r="AF18" s="11">
        <f>[14]Outubro!$J$35</f>
        <v>62.28</v>
      </c>
      <c r="AG18" s="14">
        <f t="shared" si="1"/>
        <v>86.039999999999992</v>
      </c>
      <c r="AH18" s="92">
        <f t="shared" si="2"/>
        <v>37.021935483870962</v>
      </c>
      <c r="AI18" s="12" t="s">
        <v>34</v>
      </c>
    </row>
    <row r="19" spans="1:38" x14ac:dyDescent="0.2">
      <c r="A19" s="57" t="s">
        <v>32</v>
      </c>
      <c r="B19" s="11">
        <f>[15]Outubro!$J$5</f>
        <v>33.480000000000004</v>
      </c>
      <c r="C19" s="11">
        <f>[15]Outubro!$J$6</f>
        <v>34.92</v>
      </c>
      <c r="D19" s="11">
        <f>[15]Outubro!$J$7</f>
        <v>32.4</v>
      </c>
      <c r="E19" s="11">
        <f>[15]Outubro!$J$8</f>
        <v>44.28</v>
      </c>
      <c r="F19" s="11">
        <f>[15]Outubro!$J$9</f>
        <v>56.519999999999996</v>
      </c>
      <c r="G19" s="11">
        <f>[15]Outubro!$J$10</f>
        <v>65.52</v>
      </c>
      <c r="H19" s="11">
        <f>[15]Outubro!$J$11</f>
        <v>55.800000000000004</v>
      </c>
      <c r="I19" s="11">
        <f>[15]Outubro!$J$12</f>
        <v>24.840000000000003</v>
      </c>
      <c r="J19" s="11">
        <f>[15]Outubro!$J$13</f>
        <v>36.36</v>
      </c>
      <c r="K19" s="11">
        <f>[15]Outubro!$J$14</f>
        <v>43.2</v>
      </c>
      <c r="L19" s="11">
        <f>[15]Outubro!$J$15</f>
        <v>41.4</v>
      </c>
      <c r="M19" s="11">
        <f>[15]Outubro!$J$16</f>
        <v>47.88</v>
      </c>
      <c r="N19" s="11">
        <f>[15]Outubro!$J$17</f>
        <v>39.6</v>
      </c>
      <c r="O19" s="11">
        <f>[15]Outubro!$J$18</f>
        <v>25.92</v>
      </c>
      <c r="P19" s="11">
        <f>[15]Outubro!$J$19</f>
        <v>34.56</v>
      </c>
      <c r="Q19" s="11">
        <f>[15]Outubro!$J$20</f>
        <v>33.119999999999997</v>
      </c>
      <c r="R19" s="11">
        <f>[15]Outubro!$J$21</f>
        <v>34.200000000000003</v>
      </c>
      <c r="S19" s="11">
        <f>[15]Outubro!$J$22</f>
        <v>80.64</v>
      </c>
      <c r="T19" s="11">
        <f>[15]Outubro!$J$23</f>
        <v>77.039999999999992</v>
      </c>
      <c r="U19" s="11">
        <f>[15]Outubro!$J$24</f>
        <v>69.84</v>
      </c>
      <c r="V19" s="11">
        <f>[15]Outubro!$J$25</f>
        <v>42.480000000000004</v>
      </c>
      <c r="W19" s="11">
        <f>[15]Outubro!$J$26</f>
        <v>25.2</v>
      </c>
      <c r="X19" s="11">
        <f>[15]Outubro!$J$27</f>
        <v>34.56</v>
      </c>
      <c r="Y19" s="11">
        <f>[15]Outubro!$J$28</f>
        <v>39.24</v>
      </c>
      <c r="Z19" s="11">
        <f>[15]Outubro!$J$29</f>
        <v>30.6</v>
      </c>
      <c r="AA19" s="11">
        <f>[15]Outubro!$J$30</f>
        <v>48.6</v>
      </c>
      <c r="AB19" s="11">
        <f>[15]Outubro!$J$31</f>
        <v>38.159999999999997</v>
      </c>
      <c r="AC19" s="11">
        <f>[15]Outubro!$J$32</f>
        <v>52.2</v>
      </c>
      <c r="AD19" s="11">
        <f>[15]Outubro!$J$33</f>
        <v>42.480000000000004</v>
      </c>
      <c r="AE19" s="11">
        <f>[15]Outubro!$J$34</f>
        <v>54</v>
      </c>
      <c r="AF19" s="11">
        <f>[15]Outubro!$J$35</f>
        <v>47.88</v>
      </c>
      <c r="AG19" s="14">
        <f t="shared" si="1"/>
        <v>80.64</v>
      </c>
      <c r="AH19" s="92">
        <f t="shared" si="2"/>
        <v>44.094193548387103</v>
      </c>
    </row>
    <row r="20" spans="1:38" x14ac:dyDescent="0.2">
      <c r="A20" s="57" t="s">
        <v>6</v>
      </c>
      <c r="B20" s="11">
        <f>[16]Outubro!$J$5</f>
        <v>25.92</v>
      </c>
      <c r="C20" s="11">
        <f>[16]Outubro!$J$6</f>
        <v>29.52</v>
      </c>
      <c r="D20" s="11">
        <f>[16]Outubro!$J$7</f>
        <v>26.28</v>
      </c>
      <c r="E20" s="11">
        <f>[16]Outubro!$J$8</f>
        <v>21.96</v>
      </c>
      <c r="F20" s="11">
        <f>[16]Outubro!$J$9</f>
        <v>42.12</v>
      </c>
      <c r="G20" s="11">
        <f>[16]Outubro!$J$10</f>
        <v>72.72</v>
      </c>
      <c r="H20" s="11">
        <f>[16]Outubro!$J$11</f>
        <v>36</v>
      </c>
      <c r="I20" s="11">
        <f>[16]Outubro!$J$12</f>
        <v>35.28</v>
      </c>
      <c r="J20" s="11">
        <f>[16]Outubro!$J$13</f>
        <v>39.96</v>
      </c>
      <c r="K20" s="11">
        <f>[16]Outubro!$J$14</f>
        <v>32.76</v>
      </c>
      <c r="L20" s="11">
        <f>[16]Outubro!$J$15</f>
        <v>20.16</v>
      </c>
      <c r="M20" s="11">
        <f>[16]Outubro!$J$16</f>
        <v>20.88</v>
      </c>
      <c r="N20" s="11">
        <f>[16]Outubro!$J$17</f>
        <v>16.920000000000002</v>
      </c>
      <c r="O20" s="11">
        <f>[16]Outubro!$J$18</f>
        <v>30.96</v>
      </c>
      <c r="P20" s="11">
        <f>[16]Outubro!$J$19</f>
        <v>28.8</v>
      </c>
      <c r="Q20" s="11">
        <f>[16]Outubro!$J$20</f>
        <v>21.96</v>
      </c>
      <c r="R20" s="11">
        <f>[16]Outubro!$J$21</f>
        <v>25.2</v>
      </c>
      <c r="S20" s="11">
        <f>[16]Outubro!$J$22</f>
        <v>38.880000000000003</v>
      </c>
      <c r="T20" s="11">
        <f>[16]Outubro!$J$23</f>
        <v>26.28</v>
      </c>
      <c r="U20" s="11">
        <f>[16]Outubro!$J$24</f>
        <v>42.12</v>
      </c>
      <c r="V20" s="11">
        <f>[16]Outubro!$J$25</f>
        <v>44.64</v>
      </c>
      <c r="W20" s="11">
        <f>[16]Outubro!$J$26</f>
        <v>25.92</v>
      </c>
      <c r="X20" s="11">
        <f>[16]Outubro!$J$27</f>
        <v>20.52</v>
      </c>
      <c r="Y20" s="11">
        <f>[16]Outubro!$J$28</f>
        <v>25.92</v>
      </c>
      <c r="Z20" s="11">
        <f>[16]Outubro!$J$29</f>
        <v>28.8</v>
      </c>
      <c r="AA20" s="11">
        <f>[16]Outubro!$J$30</f>
        <v>31.319999999999997</v>
      </c>
      <c r="AB20" s="11">
        <f>[16]Outubro!$J$31</f>
        <v>51.12</v>
      </c>
      <c r="AC20" s="11">
        <f>[16]Outubro!$J$32</f>
        <v>29.52</v>
      </c>
      <c r="AD20" s="11">
        <f>[16]Outubro!$J$33</f>
        <v>25.92</v>
      </c>
      <c r="AE20" s="11">
        <f>[16]Outubro!$J$34</f>
        <v>36.36</v>
      </c>
      <c r="AF20" s="11">
        <f>[16]Outubro!$J$35</f>
        <v>53.64</v>
      </c>
      <c r="AG20" s="14">
        <f t="shared" si="1"/>
        <v>72.72</v>
      </c>
      <c r="AH20" s="92">
        <f t="shared" si="2"/>
        <v>32.527741935483867</v>
      </c>
    </row>
    <row r="21" spans="1:38" x14ac:dyDescent="0.2">
      <c r="A21" s="57" t="s">
        <v>7</v>
      </c>
      <c r="B21" s="11" t="str">
        <f>[17]Outubro!$J$5</f>
        <v>*</v>
      </c>
      <c r="C21" s="11" t="str">
        <f>[17]Outubro!$J$6</f>
        <v>*</v>
      </c>
      <c r="D21" s="11" t="str">
        <f>[17]Outubro!$J$7</f>
        <v>*</v>
      </c>
      <c r="E21" s="11" t="str">
        <f>[17]Outubro!$J$8</f>
        <v>*</v>
      </c>
      <c r="F21" s="11" t="str">
        <f>[17]Outubro!$J$9</f>
        <v>*</v>
      </c>
      <c r="G21" s="11" t="str">
        <f>[17]Outubro!$J$10</f>
        <v>*</v>
      </c>
      <c r="H21" s="11" t="str">
        <f>[17]Outubro!$J$11</f>
        <v>*</v>
      </c>
      <c r="I21" s="11" t="str">
        <f>[17]Outubro!$J$12</f>
        <v>*</v>
      </c>
      <c r="J21" s="11" t="str">
        <f>[17]Outubro!$J$13</f>
        <v>*</v>
      </c>
      <c r="K21" s="11" t="str">
        <f>[17]Outubro!$J$14</f>
        <v>*</v>
      </c>
      <c r="L21" s="11" t="str">
        <f>[17]Outubro!$J$15</f>
        <v>*</v>
      </c>
      <c r="M21" s="11" t="str">
        <f>[17]Outubro!$J$16</f>
        <v>*</v>
      </c>
      <c r="N21" s="11" t="str">
        <f>[17]Outubro!$J$17</f>
        <v>*</v>
      </c>
      <c r="O21" s="11" t="str">
        <f>[17]Outubro!$J$18</f>
        <v>*</v>
      </c>
      <c r="P21" s="11" t="str">
        <f>[17]Outubro!$J$19</f>
        <v>*</v>
      </c>
      <c r="Q21" s="11" t="str">
        <f>[17]Outubro!$J$20</f>
        <v>*</v>
      </c>
      <c r="R21" s="11" t="str">
        <f>[17]Outubro!$J$21</f>
        <v>*</v>
      </c>
      <c r="S21" s="11" t="str">
        <f>[17]Outubro!$J$22</f>
        <v>*</v>
      </c>
      <c r="T21" s="11" t="str">
        <f>[17]Outubro!$J$23</f>
        <v>*</v>
      </c>
      <c r="U21" s="11">
        <f>[17]Outubro!$J$24</f>
        <v>46.440000000000005</v>
      </c>
      <c r="V21" s="11">
        <f>[17]Outubro!$J$25</f>
        <v>31.319999999999997</v>
      </c>
      <c r="W21" s="11">
        <f>[17]Outubro!$J$26</f>
        <v>25.56</v>
      </c>
      <c r="X21" s="11">
        <f>[17]Outubro!$J$27</f>
        <v>25.56</v>
      </c>
      <c r="Y21" s="11">
        <f>[17]Outubro!$J$28</f>
        <v>34.92</v>
      </c>
      <c r="Z21" s="11">
        <f>[17]Outubro!$J$29</f>
        <v>30.96</v>
      </c>
      <c r="AA21" s="11">
        <f>[17]Outubro!$J$30</f>
        <v>44.28</v>
      </c>
      <c r="AB21" s="11">
        <f>[17]Outubro!$J$31</f>
        <v>53.64</v>
      </c>
      <c r="AC21" s="11">
        <f>[17]Outubro!$J$32</f>
        <v>28.44</v>
      </c>
      <c r="AD21" s="11">
        <f>[17]Outubro!$J$33</f>
        <v>47.16</v>
      </c>
      <c r="AE21" s="11">
        <f>[17]Outubro!$J$34</f>
        <v>56.88</v>
      </c>
      <c r="AF21" s="11">
        <f>[17]Outubro!$J$35</f>
        <v>56.519999999999996</v>
      </c>
      <c r="AG21" s="14">
        <f t="shared" si="1"/>
        <v>56.88</v>
      </c>
      <c r="AH21" s="92">
        <f t="shared" si="2"/>
        <v>40.139999999999993</v>
      </c>
      <c r="AK21" t="s">
        <v>34</v>
      </c>
      <c r="AL21" t="s">
        <v>34</v>
      </c>
    </row>
    <row r="22" spans="1:38" hidden="1" x14ac:dyDescent="0.2">
      <c r="A22" s="58" t="s">
        <v>151</v>
      </c>
      <c r="B22" s="11" t="str">
        <f>[18]Outubro!$J$5</f>
        <v>*</v>
      </c>
      <c r="C22" s="11" t="str">
        <f>[18]Outubro!$J$6</f>
        <v>*</v>
      </c>
      <c r="D22" s="11" t="str">
        <f>[18]Outubro!$J$7</f>
        <v>*</v>
      </c>
      <c r="E22" s="11" t="str">
        <f>[18]Outubro!$J$8</f>
        <v>*</v>
      </c>
      <c r="F22" s="11" t="str">
        <f>[18]Outubro!$J$9</f>
        <v>*</v>
      </c>
      <c r="G22" s="11" t="str">
        <f>[18]Outubro!$J$10</f>
        <v>*</v>
      </c>
      <c r="H22" s="11" t="str">
        <f>[18]Outubro!$J$11</f>
        <v>*</v>
      </c>
      <c r="I22" s="11" t="str">
        <f>[18]Outubro!$J$12</f>
        <v>*</v>
      </c>
      <c r="J22" s="11" t="str">
        <f>[18]Outubro!$J$13</f>
        <v>*</v>
      </c>
      <c r="K22" s="11" t="str">
        <f>[18]Outubro!$J$14</f>
        <v>*</v>
      </c>
      <c r="L22" s="11" t="str">
        <f>[18]Outubro!$J$15</f>
        <v>*</v>
      </c>
      <c r="M22" s="11" t="str">
        <f>[18]Outubro!$J$16</f>
        <v>*</v>
      </c>
      <c r="N22" s="11" t="str">
        <f>[18]Outubro!$J$17</f>
        <v>*</v>
      </c>
      <c r="O22" s="11" t="str">
        <f>[18]Outubro!$J$18</f>
        <v>*</v>
      </c>
      <c r="P22" s="11" t="str">
        <f>[18]Outubro!$J$19</f>
        <v>*</v>
      </c>
      <c r="Q22" s="11" t="str">
        <f>[18]Outubro!$J$20</f>
        <v>*</v>
      </c>
      <c r="R22" s="11" t="str">
        <f>[18]Outubro!$J$21</f>
        <v>*</v>
      </c>
      <c r="S22" s="11" t="str">
        <f>[18]Outubro!$J$22</f>
        <v>*</v>
      </c>
      <c r="T22" s="11" t="str">
        <f>[18]Outubro!$J$23</f>
        <v>*</v>
      </c>
      <c r="U22" s="11" t="str">
        <f>[18]Outubro!$J$24</f>
        <v>*</v>
      </c>
      <c r="V22" s="11" t="str">
        <f>[18]Outubro!$J$25</f>
        <v>*</v>
      </c>
      <c r="W22" s="11" t="str">
        <f>[18]Outubro!$J$26</f>
        <v>*</v>
      </c>
      <c r="X22" s="11" t="str">
        <f>[18]Outubro!$J$27</f>
        <v>*</v>
      </c>
      <c r="Y22" s="11" t="str">
        <f>[18]Outubro!$J$28</f>
        <v>*</v>
      </c>
      <c r="Z22" s="11" t="str">
        <f>[18]Outubro!$J$29</f>
        <v>*</v>
      </c>
      <c r="AA22" s="11" t="str">
        <f>[18]Outubro!$J$30</f>
        <v>*</v>
      </c>
      <c r="AB22" s="11" t="str">
        <f>[18]Outubro!$J$31</f>
        <v>*</v>
      </c>
      <c r="AC22" s="11" t="str">
        <f>[18]Outubro!$J$32</f>
        <v>*</v>
      </c>
      <c r="AD22" s="11" t="str">
        <f>[18]Outubro!$J$33</f>
        <v>*</v>
      </c>
      <c r="AE22" s="11" t="str">
        <f>[18]Outubro!$J$34</f>
        <v>*</v>
      </c>
      <c r="AF22" s="11" t="str">
        <f>[18]Outubro!$J$35</f>
        <v>*</v>
      </c>
      <c r="AG22" s="14">
        <f t="shared" si="1"/>
        <v>0</v>
      </c>
      <c r="AH22" s="92" t="e">
        <f t="shared" si="2"/>
        <v>#DIV/0!</v>
      </c>
      <c r="AL22" t="s">
        <v>34</v>
      </c>
    </row>
    <row r="23" spans="1:38" hidden="1" x14ac:dyDescent="0.2">
      <c r="A23" s="58" t="s">
        <v>152</v>
      </c>
      <c r="B23" s="11" t="str">
        <f>[19]Outubro!$J$5</f>
        <v>*</v>
      </c>
      <c r="C23" s="11" t="str">
        <f>[19]Outubro!$J$6</f>
        <v>*</v>
      </c>
      <c r="D23" s="11" t="str">
        <f>[19]Outubro!$J$7</f>
        <v>*</v>
      </c>
      <c r="E23" s="11" t="str">
        <f>[19]Outubro!$J$8</f>
        <v>*</v>
      </c>
      <c r="F23" s="11" t="str">
        <f>[19]Outubro!$J$9</f>
        <v>*</v>
      </c>
      <c r="G23" s="11" t="str">
        <f>[19]Outubro!$J$10</f>
        <v>*</v>
      </c>
      <c r="H23" s="11" t="str">
        <f>[19]Outubro!$J$11</f>
        <v>*</v>
      </c>
      <c r="I23" s="11" t="str">
        <f>[19]Outubro!$J$12</f>
        <v>*</v>
      </c>
      <c r="J23" s="11" t="str">
        <f>[19]Outubro!$J$13</f>
        <v>*</v>
      </c>
      <c r="K23" s="11" t="str">
        <f>[19]Outubro!$J$14</f>
        <v>*</v>
      </c>
      <c r="L23" s="11" t="str">
        <f>[19]Outubro!$J$15</f>
        <v>*</v>
      </c>
      <c r="M23" s="11" t="str">
        <f>[19]Outubro!$J$16</f>
        <v>*</v>
      </c>
      <c r="N23" s="11" t="str">
        <f>[19]Outubro!$J$17</f>
        <v>*</v>
      </c>
      <c r="O23" s="11" t="str">
        <f>[19]Outubro!$J$18</f>
        <v>*</v>
      </c>
      <c r="P23" s="11" t="str">
        <f>[19]Outubro!$J$19</f>
        <v>*</v>
      </c>
      <c r="Q23" s="11" t="str">
        <f>[19]Outubro!$J$20</f>
        <v>*</v>
      </c>
      <c r="R23" s="11" t="str">
        <f>[19]Outubro!$J$21</f>
        <v>*</v>
      </c>
      <c r="S23" s="11" t="str">
        <f>[19]Outubro!$J$22</f>
        <v>*</v>
      </c>
      <c r="T23" s="11" t="str">
        <f>[19]Outubro!$J$23</f>
        <v>*</v>
      </c>
      <c r="U23" s="11" t="str">
        <f>[19]Outubro!$J$24</f>
        <v>*</v>
      </c>
      <c r="V23" s="11" t="str">
        <f>[19]Outubro!$J$25</f>
        <v>*</v>
      </c>
      <c r="W23" s="11" t="str">
        <f>[19]Outubro!$J$26</f>
        <v>*</v>
      </c>
      <c r="X23" s="11" t="str">
        <f>[19]Outubro!$J$27</f>
        <v>*</v>
      </c>
      <c r="Y23" s="11" t="str">
        <f>[19]Outubro!$J$28</f>
        <v>*</v>
      </c>
      <c r="Z23" s="11" t="str">
        <f>[19]Outubro!$J$29</f>
        <v>*</v>
      </c>
      <c r="AA23" s="11" t="str">
        <f>[19]Outubro!$J$30</f>
        <v>*</v>
      </c>
      <c r="AB23" s="11" t="str">
        <f>[19]Outubro!$J$31</f>
        <v>*</v>
      </c>
      <c r="AC23" s="11" t="str">
        <f>[19]Outubro!$J$32</f>
        <v>*</v>
      </c>
      <c r="AD23" s="11" t="str">
        <f>[19]Outubro!$J$33</f>
        <v>*</v>
      </c>
      <c r="AE23" s="11" t="str">
        <f>[19]Outubro!$J$34</f>
        <v>*</v>
      </c>
      <c r="AF23" s="11" t="str">
        <f>[19]Outubro!$J$35</f>
        <v>*</v>
      </c>
      <c r="AG23" s="14">
        <f t="shared" si="1"/>
        <v>0</v>
      </c>
      <c r="AH23" s="92" t="e">
        <f t="shared" si="2"/>
        <v>#DIV/0!</v>
      </c>
      <c r="AI23" s="12" t="s">
        <v>34</v>
      </c>
      <c r="AK23" t="s">
        <v>34</v>
      </c>
    </row>
    <row r="24" spans="1:38" x14ac:dyDescent="0.2">
      <c r="A24" s="57" t="s">
        <v>153</v>
      </c>
      <c r="B24" s="11">
        <f>[20]Outubro!$J$5</f>
        <v>23.400000000000002</v>
      </c>
      <c r="C24" s="11">
        <f>[20]Outubro!$J$6</f>
        <v>30.240000000000002</v>
      </c>
      <c r="D24" s="11">
        <f>[20]Outubro!$J$7</f>
        <v>24.12</v>
      </c>
      <c r="E24" s="11">
        <f>[20]Outubro!$J$8</f>
        <v>25.56</v>
      </c>
      <c r="F24" s="11">
        <f>[20]Outubro!$J$9</f>
        <v>61.2</v>
      </c>
      <c r="G24" s="11">
        <f>[20]Outubro!$J$10</f>
        <v>50.76</v>
      </c>
      <c r="H24" s="11">
        <f>[20]Outubro!$J$11</f>
        <v>32.4</v>
      </c>
      <c r="I24" s="11">
        <f>[20]Outubro!$J$12</f>
        <v>30.96</v>
      </c>
      <c r="J24" s="11">
        <f>[20]Outubro!$J$13</f>
        <v>37.440000000000005</v>
      </c>
      <c r="K24" s="11">
        <f>[20]Outubro!$J$14</f>
        <v>36.36</v>
      </c>
      <c r="L24" s="11">
        <f>[20]Outubro!$J$15</f>
        <v>31.319999999999997</v>
      </c>
      <c r="M24" s="11">
        <f>[20]Outubro!$J$16</f>
        <v>138.96</v>
      </c>
      <c r="N24" s="11">
        <f>[20]Outubro!$J$17</f>
        <v>64.44</v>
      </c>
      <c r="O24" s="11">
        <f>[20]Outubro!$J$18</f>
        <v>28.44</v>
      </c>
      <c r="P24" s="11">
        <f>[20]Outubro!$J$19</f>
        <v>33.119999999999997</v>
      </c>
      <c r="Q24" s="11">
        <f>[20]Outubro!$J$20</f>
        <v>26.28</v>
      </c>
      <c r="R24" s="11">
        <f>[20]Outubro!$J$21</f>
        <v>45.72</v>
      </c>
      <c r="S24" s="11">
        <f>[20]Outubro!$J$22</f>
        <v>46.440000000000005</v>
      </c>
      <c r="T24" s="11">
        <f>[20]Outubro!$J$23</f>
        <v>32.04</v>
      </c>
      <c r="U24" s="11">
        <f>[20]Outubro!$J$24</f>
        <v>47.16</v>
      </c>
      <c r="V24" s="11">
        <f>[20]Outubro!$J$25</f>
        <v>32.04</v>
      </c>
      <c r="W24" s="11">
        <f>[20]Outubro!$J$26</f>
        <v>28.08</v>
      </c>
      <c r="X24" s="11">
        <f>[20]Outubro!$J$27</f>
        <v>27.720000000000002</v>
      </c>
      <c r="Y24" s="11">
        <f>[20]Outubro!$J$28</f>
        <v>30.6</v>
      </c>
      <c r="Z24" s="11">
        <f>[20]Outubro!$J$29</f>
        <v>34.56</v>
      </c>
      <c r="AA24" s="11">
        <f>[20]Outubro!$J$30</f>
        <v>41.04</v>
      </c>
      <c r="AB24" s="11">
        <f>[20]Outubro!$J$31</f>
        <v>52.2</v>
      </c>
      <c r="AC24" s="11">
        <f>[20]Outubro!$J$32</f>
        <v>35.64</v>
      </c>
      <c r="AD24" s="11">
        <f>[20]Outubro!$J$33</f>
        <v>47.88</v>
      </c>
      <c r="AE24" s="11">
        <f>[20]Outubro!$J$34</f>
        <v>61.92</v>
      </c>
      <c r="AF24" s="11">
        <f>[20]Outubro!$J$35</f>
        <v>55.800000000000004</v>
      </c>
      <c r="AG24" s="14">
        <f t="shared" si="1"/>
        <v>138.96</v>
      </c>
      <c r="AH24" s="92">
        <f t="shared" si="2"/>
        <v>41.736774193548399</v>
      </c>
      <c r="AK24" t="s">
        <v>34</v>
      </c>
    </row>
    <row r="25" spans="1:38" x14ac:dyDescent="0.2">
      <c r="A25" s="57" t="s">
        <v>8</v>
      </c>
      <c r="B25" s="11" t="str">
        <f>[21]Outubro!$J$5</f>
        <v>*</v>
      </c>
      <c r="C25" s="11" t="str">
        <f>[21]Outubro!$J$6</f>
        <v>*</v>
      </c>
      <c r="D25" s="11" t="str">
        <f>[21]Outubro!$J$7</f>
        <v>*</v>
      </c>
      <c r="E25" s="11" t="str">
        <f>[21]Outubro!$J$8</f>
        <v>*</v>
      </c>
      <c r="F25" s="11" t="str">
        <f>[21]Outubro!$J$9</f>
        <v>*</v>
      </c>
      <c r="G25" s="11" t="str">
        <f>[21]Outubro!$J$10</f>
        <v>*</v>
      </c>
      <c r="H25" s="11" t="str">
        <f>[21]Outubro!$J$11</f>
        <v>*</v>
      </c>
      <c r="I25" s="11" t="str">
        <f>[21]Outubro!$J$12</f>
        <v>*</v>
      </c>
      <c r="J25" s="11" t="str">
        <f>[21]Outubro!$J$13</f>
        <v>*</v>
      </c>
      <c r="K25" s="11" t="str">
        <f>[21]Outubro!$J$14</f>
        <v>*</v>
      </c>
      <c r="L25" s="11" t="str">
        <f>[21]Outubro!$J$15</f>
        <v>*</v>
      </c>
      <c r="M25" s="11" t="str">
        <f>[21]Outubro!$J$16</f>
        <v>*</v>
      </c>
      <c r="N25" s="11" t="str">
        <f>[21]Outubro!$J$17</f>
        <v>*</v>
      </c>
      <c r="O25" s="11" t="str">
        <f>[21]Outubro!$J$18</f>
        <v>*</v>
      </c>
      <c r="P25" s="11" t="str">
        <f>[21]Outubro!$J$19</f>
        <v>*</v>
      </c>
      <c r="Q25" s="11" t="str">
        <f>[21]Outubro!$J$20</f>
        <v>*</v>
      </c>
      <c r="R25" s="11" t="str">
        <f>[21]Outubro!$J$21</f>
        <v>*</v>
      </c>
      <c r="S25" s="11" t="str">
        <f>[21]Outubro!$J$22</f>
        <v>*</v>
      </c>
      <c r="T25" s="11" t="str">
        <f>[21]Outubro!$J$23</f>
        <v>*</v>
      </c>
      <c r="U25" s="11" t="str">
        <f>[21]Outubro!$J$24</f>
        <v>*</v>
      </c>
      <c r="V25" s="11" t="str">
        <f>[21]Outubro!$J$25</f>
        <v>*</v>
      </c>
      <c r="W25" s="11" t="str">
        <f>[21]Outubro!$J$26</f>
        <v>*</v>
      </c>
      <c r="X25" s="11" t="str">
        <f>[21]Outubro!$J$27</f>
        <v>*</v>
      </c>
      <c r="Y25" s="11">
        <f>[21]Outubro!$J$28</f>
        <v>27.36</v>
      </c>
      <c r="Z25" s="11">
        <f>[21]Outubro!$J$29</f>
        <v>34.200000000000003</v>
      </c>
      <c r="AA25" s="11">
        <f>[21]Outubro!$J$30</f>
        <v>42.84</v>
      </c>
      <c r="AB25" s="11">
        <f>[21]Outubro!$J$31</f>
        <v>51.12</v>
      </c>
      <c r="AC25" s="11">
        <f>[21]Outubro!$J$32</f>
        <v>32.4</v>
      </c>
      <c r="AD25" s="11">
        <f>[21]Outubro!$J$33</f>
        <v>58.680000000000007</v>
      </c>
      <c r="AE25" s="11">
        <f>[21]Outubro!$J$34</f>
        <v>46.800000000000004</v>
      </c>
      <c r="AF25" s="11">
        <f>[21]Outubro!$J$35</f>
        <v>53.28</v>
      </c>
      <c r="AG25" s="14">
        <f t="shared" si="1"/>
        <v>58.680000000000007</v>
      </c>
      <c r="AH25" s="92">
        <f t="shared" si="2"/>
        <v>43.335000000000008</v>
      </c>
      <c r="AK25" t="s">
        <v>34</v>
      </c>
    </row>
    <row r="26" spans="1:38" x14ac:dyDescent="0.2">
      <c r="A26" s="57" t="s">
        <v>9</v>
      </c>
      <c r="B26" s="11" t="str">
        <f>[22]Outubro!$J$5</f>
        <v>*</v>
      </c>
      <c r="C26" s="11" t="str">
        <f>[22]Outubro!$J$6</f>
        <v>*</v>
      </c>
      <c r="D26" s="11" t="str">
        <f>[22]Outubro!$J$7</f>
        <v>*</v>
      </c>
      <c r="E26" s="11" t="str">
        <f>[22]Outubro!$J$8</f>
        <v>*</v>
      </c>
      <c r="F26" s="11" t="str">
        <f>[22]Outubro!$J$9</f>
        <v>*</v>
      </c>
      <c r="G26" s="11" t="str">
        <f>[22]Outubro!$J$10</f>
        <v>*</v>
      </c>
      <c r="H26" s="11" t="str">
        <f>[22]Outubro!$J$11</f>
        <v>*</v>
      </c>
      <c r="I26" s="11" t="str">
        <f>[22]Outubro!$J$12</f>
        <v>*</v>
      </c>
      <c r="J26" s="11" t="str">
        <f>[22]Outubro!$J$13</f>
        <v>*</v>
      </c>
      <c r="K26" s="11" t="str">
        <f>[22]Outubro!$J$14</f>
        <v>*</v>
      </c>
      <c r="L26" s="11" t="str">
        <f>[22]Outubro!$J$15</f>
        <v>*</v>
      </c>
      <c r="M26" s="11" t="str">
        <f>[22]Outubro!$J$16</f>
        <v>*</v>
      </c>
      <c r="N26" s="11" t="str">
        <f>[22]Outubro!$J$17</f>
        <v>*</v>
      </c>
      <c r="O26" s="11" t="str">
        <f>[22]Outubro!$J$18</f>
        <v>*</v>
      </c>
      <c r="P26" s="11" t="str">
        <f>[22]Outubro!$J$19</f>
        <v>*</v>
      </c>
      <c r="Q26" s="11" t="str">
        <f>[22]Outubro!$J$20</f>
        <v>*</v>
      </c>
      <c r="R26" s="11" t="str">
        <f>[22]Outubro!$J$21</f>
        <v>*</v>
      </c>
      <c r="S26" s="11" t="str">
        <f>[22]Outubro!$J$22</f>
        <v>*</v>
      </c>
      <c r="T26" s="11" t="str">
        <f>[22]Outubro!$J$23</f>
        <v>*</v>
      </c>
      <c r="U26" s="11" t="str">
        <f>[22]Outubro!$J$24</f>
        <v>*</v>
      </c>
      <c r="V26" s="11" t="str">
        <f>[22]Outubro!$J$25</f>
        <v>*</v>
      </c>
      <c r="W26" s="11" t="str">
        <f>[22]Outubro!$J$26</f>
        <v>*</v>
      </c>
      <c r="X26" s="11" t="str">
        <f>[22]Outubro!$J$27</f>
        <v>*</v>
      </c>
      <c r="Y26" s="11" t="str">
        <f>[22]Outubro!$J$28</f>
        <v>*</v>
      </c>
      <c r="Z26" s="11">
        <f>[22]Outubro!$J$29</f>
        <v>28.8</v>
      </c>
      <c r="AA26" s="11">
        <f>[22]Outubro!$J$30</f>
        <v>45.36</v>
      </c>
      <c r="AB26" s="11">
        <f>[22]Outubro!$J$31</f>
        <v>50.76</v>
      </c>
      <c r="AC26" s="11">
        <f>[22]Outubro!$J$32</f>
        <v>28.08</v>
      </c>
      <c r="AD26" s="11">
        <f>[22]Outubro!$J$33</f>
        <v>64.8</v>
      </c>
      <c r="AE26" s="11">
        <f>[22]Outubro!$J$34</f>
        <v>50.76</v>
      </c>
      <c r="AF26" s="11">
        <f>[22]Outubro!$J$35</f>
        <v>56.16</v>
      </c>
      <c r="AG26" s="14">
        <f t="shared" si="1"/>
        <v>64.8</v>
      </c>
      <c r="AH26" s="92">
        <f t="shared" si="2"/>
        <v>46.388571428571431</v>
      </c>
      <c r="AK26" t="s">
        <v>34</v>
      </c>
    </row>
    <row r="27" spans="1:38" x14ac:dyDescent="0.2">
      <c r="A27" s="57" t="s">
        <v>31</v>
      </c>
      <c r="B27" s="11">
        <f>[23]Outubro!$J$5</f>
        <v>21.96</v>
      </c>
      <c r="C27" s="11">
        <f>[23]Outubro!$J$6</f>
        <v>27.36</v>
      </c>
      <c r="D27" s="11">
        <f>[23]Outubro!$J$7</f>
        <v>23.759999999999998</v>
      </c>
      <c r="E27" s="11">
        <f>[23]Outubro!$J$8</f>
        <v>18</v>
      </c>
      <c r="F27" s="11">
        <f>[23]Outubro!$J$9</f>
        <v>45</v>
      </c>
      <c r="G27" s="11">
        <f>[23]Outubro!$J$10</f>
        <v>48.24</v>
      </c>
      <c r="H27" s="11">
        <f>[23]Outubro!$J$11</f>
        <v>27</v>
      </c>
      <c r="I27" s="11">
        <f>[23]Outubro!$J$12</f>
        <v>29.16</v>
      </c>
      <c r="J27" s="11">
        <f>[23]Outubro!$J$13</f>
        <v>28.44</v>
      </c>
      <c r="K27" s="11">
        <f>[23]Outubro!$J$14</f>
        <v>21.240000000000002</v>
      </c>
      <c r="L27" s="11">
        <f>[23]Outubro!$J$15</f>
        <v>25.56</v>
      </c>
      <c r="M27" s="11">
        <f>[23]Outubro!$J$16</f>
        <v>28.44</v>
      </c>
      <c r="N27" s="11">
        <f>[23]Outubro!$J$17</f>
        <v>39.96</v>
      </c>
      <c r="O27" s="11">
        <f>[23]Outubro!$J$18</f>
        <v>18.36</v>
      </c>
      <c r="P27" s="11">
        <f>[23]Outubro!$J$19</f>
        <v>24.48</v>
      </c>
      <c r="Q27" s="11">
        <f>[23]Outubro!$J$20</f>
        <v>19.079999999999998</v>
      </c>
      <c r="R27" s="11">
        <f>[23]Outubro!$J$21</f>
        <v>22.32</v>
      </c>
      <c r="S27" s="11">
        <f>[23]Outubro!$J$22</f>
        <v>25.92</v>
      </c>
      <c r="T27" s="11">
        <f>[23]Outubro!$J$23</f>
        <v>21.240000000000002</v>
      </c>
      <c r="U27" s="11">
        <f>[23]Outubro!$J$24</f>
        <v>82.08</v>
      </c>
      <c r="V27" s="11">
        <f>[23]Outubro!$J$25</f>
        <v>30.240000000000002</v>
      </c>
      <c r="W27" s="11">
        <f>[23]Outubro!$J$26</f>
        <v>21.96</v>
      </c>
      <c r="X27" s="11">
        <f>[23]Outubro!$J$27</f>
        <v>18</v>
      </c>
      <c r="Y27" s="11">
        <f>[23]Outubro!$J$28</f>
        <v>21.96</v>
      </c>
      <c r="Z27" s="11">
        <f>[23]Outubro!$J$29</f>
        <v>26.64</v>
      </c>
      <c r="AA27" s="11">
        <f>[23]Outubro!$J$30</f>
        <v>45</v>
      </c>
      <c r="AB27" s="11">
        <f>[23]Outubro!$J$31</f>
        <v>50.04</v>
      </c>
      <c r="AC27" s="11">
        <f>[23]Outubro!$J$32</f>
        <v>27.720000000000002</v>
      </c>
      <c r="AD27" s="11">
        <f>[23]Outubro!$J$33</f>
        <v>34.92</v>
      </c>
      <c r="AE27" s="11">
        <f>[23]Outubro!$J$34</f>
        <v>40.680000000000007</v>
      </c>
      <c r="AF27" s="11" t="str">
        <f>[23]Outubro!$J$35</f>
        <v>*</v>
      </c>
      <c r="AG27" s="14">
        <f t="shared" si="1"/>
        <v>82.08</v>
      </c>
      <c r="AH27" s="92">
        <f t="shared" si="2"/>
        <v>30.492000000000001</v>
      </c>
      <c r="AK27" t="s">
        <v>34</v>
      </c>
    </row>
    <row r="28" spans="1:38" hidden="1" x14ac:dyDescent="0.2">
      <c r="A28" s="58" t="s">
        <v>10</v>
      </c>
      <c r="B28" s="11" t="str">
        <f>[24]Outubro!$J$5</f>
        <v>*</v>
      </c>
      <c r="C28" s="11" t="str">
        <f>[24]Outubro!$J$6</f>
        <v>*</v>
      </c>
      <c r="D28" s="11" t="str">
        <f>[24]Outubro!$J$7</f>
        <v>*</v>
      </c>
      <c r="E28" s="11" t="str">
        <f>[24]Outubro!$J$8</f>
        <v>*</v>
      </c>
      <c r="F28" s="11" t="str">
        <f>[24]Outubro!$J$9</f>
        <v>*</v>
      </c>
      <c r="G28" s="11" t="str">
        <f>[24]Outubro!$J$10</f>
        <v>*</v>
      </c>
      <c r="H28" s="11" t="str">
        <f>[24]Outubro!$J$11</f>
        <v>*</v>
      </c>
      <c r="I28" s="11" t="str">
        <f>[24]Outubro!$J$12</f>
        <v>*</v>
      </c>
      <c r="J28" s="11" t="str">
        <f>[24]Outubro!$J$13</f>
        <v>*</v>
      </c>
      <c r="K28" s="11" t="str">
        <f>[24]Outubro!$J$14</f>
        <v>*</v>
      </c>
      <c r="L28" s="11" t="str">
        <f>[24]Outubro!$J$15</f>
        <v>*</v>
      </c>
      <c r="M28" s="11" t="str">
        <f>[24]Outubro!$J$16</f>
        <v>*</v>
      </c>
      <c r="N28" s="11" t="str">
        <f>[24]Outubro!$J$17</f>
        <v>*</v>
      </c>
      <c r="O28" s="11" t="str">
        <f>[24]Outubro!$J$18</f>
        <v>*</v>
      </c>
      <c r="P28" s="11" t="str">
        <f>[24]Outubro!$J$19</f>
        <v>*</v>
      </c>
      <c r="Q28" s="11" t="str">
        <f>[24]Outubro!$J$20</f>
        <v>*</v>
      </c>
      <c r="R28" s="11" t="str">
        <f>[24]Outubro!$J$21</f>
        <v>*</v>
      </c>
      <c r="S28" s="11" t="str">
        <f>[24]Outubro!$J$22</f>
        <v>*</v>
      </c>
      <c r="T28" s="11" t="str">
        <f>[24]Outubro!$J$23</f>
        <v>*</v>
      </c>
      <c r="U28" s="11" t="str">
        <f>[24]Outubro!$J$24</f>
        <v>*</v>
      </c>
      <c r="V28" s="11" t="str">
        <f>[24]Outubro!$J$25</f>
        <v>*</v>
      </c>
      <c r="W28" s="11" t="str">
        <f>[24]Outubro!$J$26</f>
        <v>*</v>
      </c>
      <c r="X28" s="11" t="str">
        <f>[24]Outubro!$J$27</f>
        <v>*</v>
      </c>
      <c r="Y28" s="11" t="str">
        <f>[24]Outubro!$J$28</f>
        <v>*</v>
      </c>
      <c r="Z28" s="11" t="str">
        <f>[24]Outubro!$J$29</f>
        <v>*</v>
      </c>
      <c r="AA28" s="11" t="str">
        <f>[24]Outubro!$J$30</f>
        <v>*</v>
      </c>
      <c r="AB28" s="11" t="str">
        <f>[24]Outubro!$J$31</f>
        <v>*</v>
      </c>
      <c r="AC28" s="11" t="str">
        <f>[24]Outubro!$J$32</f>
        <v>*</v>
      </c>
      <c r="AD28" s="11" t="str">
        <f>[24]Outubro!$J$33</f>
        <v>*</v>
      </c>
      <c r="AE28" s="11" t="str">
        <f>[24]Outubro!$J$34</f>
        <v>*</v>
      </c>
      <c r="AF28" s="11" t="str">
        <f>[24]Outubro!$J$35</f>
        <v>*</v>
      </c>
      <c r="AG28" s="14">
        <f t="shared" si="1"/>
        <v>0</v>
      </c>
      <c r="AH28" s="92" t="e">
        <f t="shared" si="2"/>
        <v>#DIV/0!</v>
      </c>
      <c r="AK28" t="s">
        <v>34</v>
      </c>
    </row>
    <row r="29" spans="1:38" hidden="1" x14ac:dyDescent="0.2">
      <c r="A29" s="58" t="s">
        <v>154</v>
      </c>
      <c r="B29" s="11" t="str">
        <f>[25]Outubro!$J$5</f>
        <v>*</v>
      </c>
      <c r="C29" s="11" t="str">
        <f>[25]Outubro!$J$6</f>
        <v>*</v>
      </c>
      <c r="D29" s="11" t="str">
        <f>[25]Outubro!$J$7</f>
        <v>*</v>
      </c>
      <c r="E29" s="11" t="str">
        <f>[25]Outubro!$J$8</f>
        <v>*</v>
      </c>
      <c r="F29" s="11" t="str">
        <f>[25]Outubro!$J$9</f>
        <v>*</v>
      </c>
      <c r="G29" s="11" t="str">
        <f>[25]Outubro!$J$10</f>
        <v>*</v>
      </c>
      <c r="H29" s="11" t="str">
        <f>[25]Outubro!$J$11</f>
        <v>*</v>
      </c>
      <c r="I29" s="11" t="str">
        <f>[25]Outubro!$J$12</f>
        <v>*</v>
      </c>
      <c r="J29" s="11" t="str">
        <f>[25]Outubro!$J$13</f>
        <v>*</v>
      </c>
      <c r="K29" s="11" t="str">
        <f>[25]Outubro!$J$14</f>
        <v>*</v>
      </c>
      <c r="L29" s="11" t="str">
        <f>[25]Outubro!$J$15</f>
        <v>*</v>
      </c>
      <c r="M29" s="11" t="str">
        <f>[25]Outubro!$J$16</f>
        <v>*</v>
      </c>
      <c r="N29" s="11" t="str">
        <f>[25]Outubro!$J$17</f>
        <v>*</v>
      </c>
      <c r="O29" s="11" t="str">
        <f>[25]Outubro!$J$18</f>
        <v>*</v>
      </c>
      <c r="P29" s="11" t="str">
        <f>[25]Outubro!$J$19</f>
        <v>*</v>
      </c>
      <c r="Q29" s="11" t="str">
        <f>[25]Outubro!$J$20</f>
        <v>*</v>
      </c>
      <c r="R29" s="11" t="str">
        <f>[25]Outubro!$J$21</f>
        <v>*</v>
      </c>
      <c r="S29" s="11" t="str">
        <f>[25]Outubro!$J$22</f>
        <v>*</v>
      </c>
      <c r="T29" s="11" t="str">
        <f>[25]Outubro!$J$23</f>
        <v>*</v>
      </c>
      <c r="U29" s="11" t="str">
        <f>[25]Outubro!$J$24</f>
        <v>*</v>
      </c>
      <c r="V29" s="11" t="str">
        <f>[25]Outubro!$J$25</f>
        <v>*</v>
      </c>
      <c r="W29" s="11" t="str">
        <f>[25]Outubro!$J$26</f>
        <v>*</v>
      </c>
      <c r="X29" s="11" t="str">
        <f>[25]Outubro!$J$27</f>
        <v>*</v>
      </c>
      <c r="Y29" s="11" t="str">
        <f>[25]Outubro!$J$28</f>
        <v>*</v>
      </c>
      <c r="Z29" s="11" t="str">
        <f>[25]Outubro!$J$29</f>
        <v>*</v>
      </c>
      <c r="AA29" s="11" t="str">
        <f>[25]Outubro!$J$30</f>
        <v>*</v>
      </c>
      <c r="AB29" s="11" t="str">
        <f>[25]Outubro!$J$31</f>
        <v>*</v>
      </c>
      <c r="AC29" s="11" t="str">
        <f>[25]Outubro!$J$32</f>
        <v>*</v>
      </c>
      <c r="AD29" s="11" t="str">
        <f>[25]Outubro!$J$33</f>
        <v>*</v>
      </c>
      <c r="AE29" s="11" t="str">
        <f>[25]Outubro!$J$34</f>
        <v>*</v>
      </c>
      <c r="AF29" s="11" t="str">
        <f>[25]Outubro!$J$35</f>
        <v>*</v>
      </c>
      <c r="AG29" s="14">
        <f t="shared" si="1"/>
        <v>0</v>
      </c>
      <c r="AH29" s="92" t="e">
        <f t="shared" si="2"/>
        <v>#DIV/0!</v>
      </c>
      <c r="AI29" s="12" t="s">
        <v>34</v>
      </c>
      <c r="AK29" t="s">
        <v>34</v>
      </c>
    </row>
    <row r="30" spans="1:38" x14ac:dyDescent="0.2">
      <c r="A30" s="57" t="s">
        <v>11</v>
      </c>
      <c r="B30" s="11" t="str">
        <f>[26]Outubro!$J$5</f>
        <v>*</v>
      </c>
      <c r="C30" s="11" t="str">
        <f>[26]Outubro!$J$6</f>
        <v>*</v>
      </c>
      <c r="D30" s="11" t="str">
        <f>[26]Outubro!$J$7</f>
        <v>*</v>
      </c>
      <c r="E30" s="11" t="str">
        <f>[26]Outubro!$J$8</f>
        <v>*</v>
      </c>
      <c r="F30" s="11" t="str">
        <f>[26]Outubro!$J$9</f>
        <v>*</v>
      </c>
      <c r="G30" s="11" t="str">
        <f>[26]Outubro!$J$10</f>
        <v>*</v>
      </c>
      <c r="H30" s="11" t="str">
        <f>[26]Outubro!$J$11</f>
        <v>*</v>
      </c>
      <c r="I30" s="11" t="str">
        <f>[26]Outubro!$J$12</f>
        <v>*</v>
      </c>
      <c r="J30" s="11" t="str">
        <f>[26]Outubro!$J$13</f>
        <v>*</v>
      </c>
      <c r="K30" s="11" t="str">
        <f>[26]Outubro!$J$14</f>
        <v>*</v>
      </c>
      <c r="L30" s="11" t="str">
        <f>[26]Outubro!$J$15</f>
        <v>*</v>
      </c>
      <c r="M30" s="11" t="str">
        <f>[26]Outubro!$J$16</f>
        <v>*</v>
      </c>
      <c r="N30" s="11" t="str">
        <f>[26]Outubro!$J$17</f>
        <v>*</v>
      </c>
      <c r="O30" s="11" t="str">
        <f>[26]Outubro!$J$18</f>
        <v>*</v>
      </c>
      <c r="P30" s="11" t="str">
        <f>[26]Outubro!$J$19</f>
        <v>*</v>
      </c>
      <c r="Q30" s="11" t="str">
        <f>[26]Outubro!$J$20</f>
        <v>*</v>
      </c>
      <c r="R30" s="11" t="str">
        <f>[26]Outubro!$J$21</f>
        <v>*</v>
      </c>
      <c r="S30" s="11">
        <f>[26]Outubro!$J$22</f>
        <v>0</v>
      </c>
      <c r="T30" s="11">
        <f>[26]Outubro!$J$23</f>
        <v>0</v>
      </c>
      <c r="U30" s="11">
        <f>[26]Outubro!$J$24</f>
        <v>0</v>
      </c>
      <c r="V30" s="11">
        <f>[26]Outubro!$J$25</f>
        <v>0</v>
      </c>
      <c r="W30" s="11">
        <f>[26]Outubro!$J$26</f>
        <v>0</v>
      </c>
      <c r="X30" s="11">
        <f>[26]Outubro!$J$27</f>
        <v>0</v>
      </c>
      <c r="Y30" s="11">
        <f>[26]Outubro!$J$28</f>
        <v>0</v>
      </c>
      <c r="Z30" s="11">
        <f>[26]Outubro!$J$29</f>
        <v>0</v>
      </c>
      <c r="AA30" s="11">
        <f>[26]Outubro!$J$30</f>
        <v>0</v>
      </c>
      <c r="AB30" s="11">
        <f>[26]Outubro!$J$31</f>
        <v>0</v>
      </c>
      <c r="AC30" s="11">
        <f>[26]Outubro!$J$32</f>
        <v>0</v>
      </c>
      <c r="AD30" s="11">
        <f>[26]Outubro!$J$33</f>
        <v>0</v>
      </c>
      <c r="AE30" s="11">
        <f>[26]Outubro!$J$34</f>
        <v>0</v>
      </c>
      <c r="AF30" s="11">
        <f>[26]Outubro!$J$35</f>
        <v>0</v>
      </c>
      <c r="AG30" s="14" t="s">
        <v>208</v>
      </c>
      <c r="AH30" s="92" t="s">
        <v>208</v>
      </c>
      <c r="AK30" t="s">
        <v>34</v>
      </c>
    </row>
    <row r="31" spans="1:38" s="5" customFormat="1" x14ac:dyDescent="0.2">
      <c r="A31" s="57" t="s">
        <v>12</v>
      </c>
      <c r="B31" s="11">
        <f>[27]Outubro!$J$5</f>
        <v>15.48</v>
      </c>
      <c r="C31" s="11">
        <f>[27]Outubro!$J$6</f>
        <v>26.64</v>
      </c>
      <c r="D31" s="11">
        <f>[27]Outubro!$J$7</f>
        <v>19.079999999999998</v>
      </c>
      <c r="E31" s="11">
        <f>[27]Outubro!$J$8</f>
        <v>18.36</v>
      </c>
      <c r="F31" s="11">
        <f>[27]Outubro!$J$9</f>
        <v>16.920000000000002</v>
      </c>
      <c r="G31" s="11">
        <f>[27]Outubro!$J$10</f>
        <v>59.760000000000005</v>
      </c>
      <c r="H31" s="11">
        <f>[27]Outubro!$J$11</f>
        <v>25.2</v>
      </c>
      <c r="I31" s="11">
        <f>[27]Outubro!$J$12</f>
        <v>27</v>
      </c>
      <c r="J31" s="11">
        <f>[27]Outubro!$J$13</f>
        <v>31.319999999999997</v>
      </c>
      <c r="K31" s="11">
        <f>[27]Outubro!$J$14</f>
        <v>20.88</v>
      </c>
      <c r="L31" s="11">
        <f>[27]Outubro!$J$15</f>
        <v>18</v>
      </c>
      <c r="M31" s="11">
        <f>[27]Outubro!$J$16</f>
        <v>23.040000000000003</v>
      </c>
      <c r="N31" s="11">
        <f>[27]Outubro!$J$17</f>
        <v>25.2</v>
      </c>
      <c r="O31" s="11">
        <f>[27]Outubro!$J$18</f>
        <v>18.36</v>
      </c>
      <c r="P31" s="11">
        <f>[27]Outubro!$J$19</f>
        <v>27.720000000000002</v>
      </c>
      <c r="Q31" s="11">
        <f>[27]Outubro!$J$20</f>
        <v>19.079999999999998</v>
      </c>
      <c r="R31" s="11">
        <f>[27]Outubro!$J$21</f>
        <v>16.2</v>
      </c>
      <c r="S31" s="11">
        <f>[27]Outubro!$J$22</f>
        <v>35.28</v>
      </c>
      <c r="T31" s="11">
        <f>[27]Outubro!$J$23</f>
        <v>20.88</v>
      </c>
      <c r="U31" s="11">
        <f>[27]Outubro!$J$24</f>
        <v>65.160000000000011</v>
      </c>
      <c r="V31" s="11">
        <f>[27]Outubro!$J$25</f>
        <v>41.76</v>
      </c>
      <c r="W31" s="11">
        <f>[27]Outubro!$J$26</f>
        <v>16.2</v>
      </c>
      <c r="X31" s="11">
        <f>[27]Outubro!$J$27</f>
        <v>18.36</v>
      </c>
      <c r="Y31" s="11">
        <f>[27]Outubro!$J$28</f>
        <v>15.48</v>
      </c>
      <c r="Z31" s="11">
        <f>[27]Outubro!$J$29</f>
        <v>18.720000000000002</v>
      </c>
      <c r="AA31" s="11">
        <f>[27]Outubro!$J$30</f>
        <v>32.04</v>
      </c>
      <c r="AB31" s="11">
        <f>[27]Outubro!$J$31</f>
        <v>38.159999999999997</v>
      </c>
      <c r="AC31" s="11">
        <f>[27]Outubro!$J$32</f>
        <v>23.759999999999998</v>
      </c>
      <c r="AD31" s="11">
        <f>[27]Outubro!$J$33</f>
        <v>39.6</v>
      </c>
      <c r="AE31" s="11">
        <f>[27]Outubro!$J$34</f>
        <v>33.480000000000004</v>
      </c>
      <c r="AF31" s="11">
        <f>[27]Outubro!$J$35</f>
        <v>43.56</v>
      </c>
      <c r="AG31" s="14">
        <f t="shared" si="1"/>
        <v>65.160000000000011</v>
      </c>
      <c r="AH31" s="92">
        <f t="shared" si="2"/>
        <v>27.441290322580649</v>
      </c>
      <c r="AK31" s="5" t="s">
        <v>34</v>
      </c>
    </row>
    <row r="32" spans="1:38" x14ac:dyDescent="0.2">
      <c r="A32" s="57" t="s">
        <v>13</v>
      </c>
      <c r="B32" s="11">
        <f>[28]Outubro!$J$5</f>
        <v>26.64</v>
      </c>
      <c r="C32" s="11">
        <f>[28]Outubro!$J$6</f>
        <v>25.2</v>
      </c>
      <c r="D32" s="11">
        <f>[28]Outubro!$J$7</f>
        <v>25.92</v>
      </c>
      <c r="E32" s="11">
        <f>[28]Outubro!$J$8</f>
        <v>28.08</v>
      </c>
      <c r="F32" s="11">
        <f>[28]Outubro!$J$9</f>
        <v>41.4</v>
      </c>
      <c r="G32" s="11">
        <f>[28]Outubro!$J$10</f>
        <v>63.360000000000007</v>
      </c>
      <c r="H32" s="11">
        <f>[28]Outubro!$J$11</f>
        <v>30.96</v>
      </c>
      <c r="I32" s="11">
        <f>[28]Outubro!$J$12</f>
        <v>37.080000000000005</v>
      </c>
      <c r="J32" s="11">
        <f>[28]Outubro!$J$13</f>
        <v>38.159999999999997</v>
      </c>
      <c r="K32" s="11">
        <f>[28]Outubro!$J$14</f>
        <v>28.44</v>
      </c>
      <c r="L32" s="11">
        <f>[28]Outubro!$J$15</f>
        <v>23.759999999999998</v>
      </c>
      <c r="M32" s="11">
        <f>[28]Outubro!$J$16</f>
        <v>36.72</v>
      </c>
      <c r="N32" s="11">
        <f>[28]Outubro!$J$17</f>
        <v>36.72</v>
      </c>
      <c r="O32" s="11">
        <f>[28]Outubro!$J$18</f>
        <v>38.519999999999996</v>
      </c>
      <c r="P32" s="11">
        <f>[28]Outubro!$J$19</f>
        <v>29.880000000000003</v>
      </c>
      <c r="Q32" s="11">
        <f>[28]Outubro!$J$20</f>
        <v>25.56</v>
      </c>
      <c r="R32" s="11">
        <f>[28]Outubro!$J$21</f>
        <v>26.64</v>
      </c>
      <c r="S32" s="11">
        <f>[28]Outubro!$J$22</f>
        <v>41.04</v>
      </c>
      <c r="T32" s="11">
        <f>[28]Outubro!$J$23</f>
        <v>20.16</v>
      </c>
      <c r="U32" s="11">
        <f>[28]Outubro!$J$24</f>
        <v>51.84</v>
      </c>
      <c r="V32" s="11">
        <f>[28]Outubro!$J$25</f>
        <v>31.680000000000003</v>
      </c>
      <c r="W32" s="11">
        <f>[28]Outubro!$J$26</f>
        <v>24.48</v>
      </c>
      <c r="X32" s="11">
        <f>[28]Outubro!$J$27</f>
        <v>18</v>
      </c>
      <c r="Y32" s="11">
        <f>[28]Outubro!$J$28</f>
        <v>24.12</v>
      </c>
      <c r="Z32" s="11">
        <f>[28]Outubro!$J$29</f>
        <v>32.76</v>
      </c>
      <c r="AA32" s="11">
        <f>[28]Outubro!$J$30</f>
        <v>43.2</v>
      </c>
      <c r="AB32" s="11">
        <f>[28]Outubro!$J$31</f>
        <v>62.639999999999993</v>
      </c>
      <c r="AC32" s="11">
        <f>[28]Outubro!$J$32</f>
        <v>29.880000000000003</v>
      </c>
      <c r="AD32" s="11">
        <f>[28]Outubro!$J$33</f>
        <v>46.080000000000005</v>
      </c>
      <c r="AE32" s="11">
        <f>[28]Outubro!$J$34</f>
        <v>53.64</v>
      </c>
      <c r="AF32" s="11">
        <f>[28]Outubro!$J$35</f>
        <v>82.44</v>
      </c>
      <c r="AG32" s="14">
        <f t="shared" si="1"/>
        <v>82.44</v>
      </c>
      <c r="AH32" s="92">
        <f t="shared" si="2"/>
        <v>36.29032258064516</v>
      </c>
      <c r="AK32" t="s">
        <v>34</v>
      </c>
    </row>
    <row r="33" spans="1:38" x14ac:dyDescent="0.2">
      <c r="A33" s="57" t="s">
        <v>155</v>
      </c>
      <c r="B33" s="11">
        <f>[29]Outubro!$J$5</f>
        <v>19.8</v>
      </c>
      <c r="C33" s="11">
        <f>[29]Outubro!$J$6</f>
        <v>20.52</v>
      </c>
      <c r="D33" s="11">
        <f>[29]Outubro!$J$7</f>
        <v>24.48</v>
      </c>
      <c r="E33" s="11">
        <f>[29]Outubro!$J$8</f>
        <v>20.52</v>
      </c>
      <c r="F33" s="11">
        <f>[29]Outubro!$J$9</f>
        <v>40.680000000000007</v>
      </c>
      <c r="G33" s="11">
        <f>[29]Outubro!$J$10</f>
        <v>53.64</v>
      </c>
      <c r="H33" s="11">
        <f>[29]Outubro!$J$11</f>
        <v>39.6</v>
      </c>
      <c r="I33" s="11">
        <f>[29]Outubro!$J$12</f>
        <v>24.48</v>
      </c>
      <c r="J33" s="11">
        <f>[29]Outubro!$J$13</f>
        <v>37.080000000000005</v>
      </c>
      <c r="K33" s="11">
        <f>[29]Outubro!$J$14</f>
        <v>28.8</v>
      </c>
      <c r="L33" s="11">
        <f>[29]Outubro!$J$15</f>
        <v>36</v>
      </c>
      <c r="M33" s="11">
        <f>[29]Outubro!$J$16</f>
        <v>34.56</v>
      </c>
      <c r="N33" s="11">
        <f>[29]Outubro!$J$17</f>
        <v>25.2</v>
      </c>
      <c r="O33" s="11">
        <f>[29]Outubro!$J$18</f>
        <v>27.36</v>
      </c>
      <c r="P33" s="11">
        <f>[29]Outubro!$J$19</f>
        <v>35.28</v>
      </c>
      <c r="Q33" s="11">
        <f>[29]Outubro!$J$20</f>
        <v>21.240000000000002</v>
      </c>
      <c r="R33" s="11">
        <f>[29]Outubro!$J$21</f>
        <v>40.32</v>
      </c>
      <c r="S33" s="11">
        <f>[29]Outubro!$J$22</f>
        <v>36.36</v>
      </c>
      <c r="T33" s="11">
        <f>[29]Outubro!$J$23</f>
        <v>22.32</v>
      </c>
      <c r="U33" s="11">
        <f>[29]Outubro!$J$24</f>
        <v>57.960000000000008</v>
      </c>
      <c r="V33" s="11">
        <f>[29]Outubro!$J$25</f>
        <v>57.960000000000008</v>
      </c>
      <c r="W33" s="11">
        <f>[29]Outubro!$J$26</f>
        <v>25.92</v>
      </c>
      <c r="X33" s="11">
        <f>[29]Outubro!$J$27</f>
        <v>21.96</v>
      </c>
      <c r="Y33" s="11">
        <f>[29]Outubro!$J$28</f>
        <v>33.119999999999997</v>
      </c>
      <c r="Z33" s="11">
        <f>[29]Outubro!$J$29</f>
        <v>30.6</v>
      </c>
      <c r="AA33" s="11">
        <f>[29]Outubro!$J$30</f>
        <v>41.04</v>
      </c>
      <c r="AB33" s="11">
        <f>[29]Outubro!$J$31</f>
        <v>40.32</v>
      </c>
      <c r="AC33" s="11">
        <f>[29]Outubro!$J$32</f>
        <v>33.840000000000003</v>
      </c>
      <c r="AD33" s="11" t="str">
        <f>[29]Outubro!$J$33</f>
        <v>*</v>
      </c>
      <c r="AE33" s="11" t="str">
        <f>[29]Outubro!$J$34</f>
        <v>*</v>
      </c>
      <c r="AF33" s="11" t="str">
        <f>[29]Outubro!$J$35</f>
        <v>*</v>
      </c>
      <c r="AG33" s="14">
        <f t="shared" si="1"/>
        <v>57.960000000000008</v>
      </c>
      <c r="AH33" s="92">
        <f t="shared" si="2"/>
        <v>33.248571428571438</v>
      </c>
    </row>
    <row r="34" spans="1:38" hidden="1" x14ac:dyDescent="0.2">
      <c r="A34" s="58" t="s">
        <v>127</v>
      </c>
      <c r="B34" s="11" t="str">
        <f>[30]Outubro!$J$5</f>
        <v>*</v>
      </c>
      <c r="C34" s="11" t="str">
        <f>[30]Outubro!$J$6</f>
        <v>*</v>
      </c>
      <c r="D34" s="11" t="str">
        <f>[30]Outubro!$J$7</f>
        <v>*</v>
      </c>
      <c r="E34" s="11" t="str">
        <f>[30]Outubro!$J$8</f>
        <v>*</v>
      </c>
      <c r="F34" s="11" t="str">
        <f>[30]Outubro!$J$9</f>
        <v>*</v>
      </c>
      <c r="G34" s="11" t="str">
        <f>[30]Outubro!$J$10</f>
        <v>*</v>
      </c>
      <c r="H34" s="11" t="str">
        <f>[30]Outubro!$J$11</f>
        <v>*</v>
      </c>
      <c r="I34" s="11" t="str">
        <f>[30]Outubro!$J$12</f>
        <v>*</v>
      </c>
      <c r="J34" s="11" t="str">
        <f>[30]Outubro!$J$13</f>
        <v>*</v>
      </c>
      <c r="K34" s="11" t="str">
        <f>[30]Outubro!$J$14</f>
        <v>*</v>
      </c>
      <c r="L34" s="11" t="str">
        <f>[30]Outubro!$J$15</f>
        <v>*</v>
      </c>
      <c r="M34" s="11" t="str">
        <f>[30]Outubro!$J$16</f>
        <v>*</v>
      </c>
      <c r="N34" s="11" t="str">
        <f>[30]Outubro!$J$17</f>
        <v>*</v>
      </c>
      <c r="O34" s="11" t="str">
        <f>[30]Outubro!$J$18</f>
        <v>*</v>
      </c>
      <c r="P34" s="11" t="str">
        <f>[30]Outubro!$J$19</f>
        <v>*</v>
      </c>
      <c r="Q34" s="11" t="str">
        <f>[30]Outubro!$J$20</f>
        <v>*</v>
      </c>
      <c r="R34" s="11" t="str">
        <f>[30]Outubro!$J$21</f>
        <v>*</v>
      </c>
      <c r="S34" s="11" t="str">
        <f>[30]Outubro!$J$22</f>
        <v>*</v>
      </c>
      <c r="T34" s="11" t="str">
        <f>[30]Outubro!$J$23</f>
        <v>*</v>
      </c>
      <c r="U34" s="11" t="str">
        <f>[30]Outubro!$J$24</f>
        <v>*</v>
      </c>
      <c r="V34" s="11" t="str">
        <f>[30]Outubro!$J$25</f>
        <v>*</v>
      </c>
      <c r="W34" s="11" t="str">
        <f>[30]Outubro!$J$26</f>
        <v>*</v>
      </c>
      <c r="X34" s="11" t="str">
        <f>[30]Outubro!$J$27</f>
        <v>*</v>
      </c>
      <c r="Y34" s="11" t="str">
        <f>[30]Outubro!$J$28</f>
        <v>*</v>
      </c>
      <c r="Z34" s="11" t="str">
        <f>[30]Outubro!$J$29</f>
        <v>*</v>
      </c>
      <c r="AA34" s="11" t="str">
        <f>[30]Outubro!$J$30</f>
        <v>*</v>
      </c>
      <c r="AB34" s="11" t="str">
        <f>[30]Outubro!$J$31</f>
        <v>*</v>
      </c>
      <c r="AC34" s="11" t="str">
        <f>[30]Outubro!$J$32</f>
        <v>*</v>
      </c>
      <c r="AD34" s="11" t="str">
        <f>[30]Outubro!$J$33</f>
        <v>*</v>
      </c>
      <c r="AE34" s="11" t="str">
        <f>[30]Outubro!$J$34</f>
        <v>*</v>
      </c>
      <c r="AF34" s="11" t="str">
        <f>[30]Outubro!$J$35</f>
        <v>*</v>
      </c>
      <c r="AG34" s="14">
        <f t="shared" si="1"/>
        <v>0</v>
      </c>
      <c r="AH34" s="92" t="e">
        <f t="shared" si="2"/>
        <v>#DIV/0!</v>
      </c>
      <c r="AK34" t="s">
        <v>34</v>
      </c>
    </row>
    <row r="35" spans="1:38" x14ac:dyDescent="0.2">
      <c r="A35" s="57" t="s">
        <v>14</v>
      </c>
      <c r="B35" s="11">
        <f>[31]Outubro!$J$5</f>
        <v>12.96</v>
      </c>
      <c r="C35" s="11">
        <f>[31]Outubro!$J$6</f>
        <v>18</v>
      </c>
      <c r="D35" s="11">
        <f>[31]Outubro!$J$7</f>
        <v>42.480000000000004</v>
      </c>
      <c r="E35" s="11">
        <f>[31]Outubro!$J$8</f>
        <v>37.800000000000004</v>
      </c>
      <c r="F35" s="11">
        <f>[31]Outubro!$J$9</f>
        <v>33.119999999999997</v>
      </c>
      <c r="G35" s="11">
        <f>[31]Outubro!$J$10</f>
        <v>48.96</v>
      </c>
      <c r="H35" s="11">
        <f>[31]Outubro!$J$11</f>
        <v>40.680000000000007</v>
      </c>
      <c r="I35" s="11">
        <f>[31]Outubro!$J$12</f>
        <v>18.36</v>
      </c>
      <c r="J35" s="11">
        <f>[31]Outubro!$J$13</f>
        <v>32.76</v>
      </c>
      <c r="K35" s="11">
        <f>[31]Outubro!$J$14</f>
        <v>41.04</v>
      </c>
      <c r="L35" s="11">
        <f>[31]Outubro!$J$15</f>
        <v>32.76</v>
      </c>
      <c r="M35" s="11">
        <f>[31]Outubro!$J$16</f>
        <v>79.92</v>
      </c>
      <c r="N35" s="11">
        <f>[31]Outubro!$J$17</f>
        <v>19.079999999999998</v>
      </c>
      <c r="O35" s="11">
        <f>[31]Outubro!$J$18</f>
        <v>14.4</v>
      </c>
      <c r="P35" s="11">
        <f>[31]Outubro!$J$19</f>
        <v>42.12</v>
      </c>
      <c r="Q35" s="11">
        <f>[31]Outubro!$J$20</f>
        <v>32.04</v>
      </c>
      <c r="R35" s="11">
        <f>[31]Outubro!$J$21</f>
        <v>21.6</v>
      </c>
      <c r="S35" s="11">
        <f>[31]Outubro!$J$22</f>
        <v>41.04</v>
      </c>
      <c r="T35" s="11">
        <f>[31]Outubro!$J$23</f>
        <v>32.04</v>
      </c>
      <c r="U35" s="11">
        <f>[31]Outubro!$J$24</f>
        <v>66.960000000000008</v>
      </c>
      <c r="V35" s="11">
        <f>[31]Outubro!$J$25</f>
        <v>34.92</v>
      </c>
      <c r="W35" s="11">
        <f>[31]Outubro!$J$26</f>
        <v>0</v>
      </c>
      <c r="X35" s="11">
        <f>[31]Outubro!$J$27</f>
        <v>0</v>
      </c>
      <c r="Y35" s="11">
        <f>[31]Outubro!$J$28</f>
        <v>10.44</v>
      </c>
      <c r="Z35" s="11">
        <f>[31]Outubro!$J$29</f>
        <v>26.64</v>
      </c>
      <c r="AA35" s="11">
        <f>[31]Outubro!$J$30</f>
        <v>20.16</v>
      </c>
      <c r="AB35" s="11">
        <f>[31]Outubro!$J$31</f>
        <v>45.72</v>
      </c>
      <c r="AC35" s="11">
        <f>[31]Outubro!$J$32</f>
        <v>10.44</v>
      </c>
      <c r="AD35" s="11">
        <f>[31]Outubro!$J$33</f>
        <v>42.480000000000004</v>
      </c>
      <c r="AE35" s="11">
        <f>[31]Outubro!$J$34</f>
        <v>43.92</v>
      </c>
      <c r="AF35" s="11">
        <f>[31]Outubro!$J$35</f>
        <v>63.360000000000007</v>
      </c>
      <c r="AG35" s="14">
        <f t="shared" si="1"/>
        <v>79.92</v>
      </c>
      <c r="AH35" s="92">
        <f t="shared" si="2"/>
        <v>32.458064516129028</v>
      </c>
    </row>
    <row r="36" spans="1:38" hidden="1" x14ac:dyDescent="0.2">
      <c r="A36" s="58" t="s">
        <v>156</v>
      </c>
      <c r="B36" s="11" t="str">
        <f>[32]Outubro!$J$5</f>
        <v>*</v>
      </c>
      <c r="C36" s="11" t="str">
        <f>[32]Outubro!$J$6</f>
        <v>*</v>
      </c>
      <c r="D36" s="11" t="str">
        <f>[32]Outubro!$J$7</f>
        <v>*</v>
      </c>
      <c r="E36" s="11" t="str">
        <f>[32]Outubro!$J$8</f>
        <v>*</v>
      </c>
      <c r="F36" s="11" t="str">
        <f>[32]Outubro!$J$9</f>
        <v>*</v>
      </c>
      <c r="G36" s="11" t="str">
        <f>[32]Outubro!$J$10</f>
        <v>*</v>
      </c>
      <c r="H36" s="11" t="str">
        <f>[32]Outubro!$J$11</f>
        <v>*</v>
      </c>
      <c r="I36" s="11" t="str">
        <f>[32]Outubro!$J$12</f>
        <v>*</v>
      </c>
      <c r="J36" s="11" t="str">
        <f>[32]Outubro!$J$13</f>
        <v>*</v>
      </c>
      <c r="K36" s="11" t="str">
        <f>[32]Outubro!$J$14</f>
        <v>*</v>
      </c>
      <c r="L36" s="11" t="str">
        <f>[32]Outubro!$J$15</f>
        <v>*</v>
      </c>
      <c r="M36" s="11" t="str">
        <f>[32]Outubro!$J$16</f>
        <v>*</v>
      </c>
      <c r="N36" s="11" t="str">
        <f>[32]Outubro!$J$17</f>
        <v>*</v>
      </c>
      <c r="O36" s="11" t="str">
        <f>[32]Outubro!$J$18</f>
        <v>*</v>
      </c>
      <c r="P36" s="11" t="str">
        <f>[32]Outubro!$J$19</f>
        <v>*</v>
      </c>
      <c r="Q36" s="11" t="str">
        <f>[32]Outubro!$J$20</f>
        <v>*</v>
      </c>
      <c r="R36" s="11" t="str">
        <f>[32]Outubro!$J$21</f>
        <v>*</v>
      </c>
      <c r="S36" s="11" t="str">
        <f>[32]Outubro!$J$22</f>
        <v>*</v>
      </c>
      <c r="T36" s="11" t="str">
        <f>[32]Outubro!$J$23</f>
        <v>*</v>
      </c>
      <c r="U36" s="11" t="str">
        <f>[32]Outubro!$J$24</f>
        <v>*</v>
      </c>
      <c r="V36" s="11" t="str">
        <f>[32]Outubro!$J$25</f>
        <v>*</v>
      </c>
      <c r="W36" s="11" t="str">
        <f>[32]Outubro!$J$26</f>
        <v>*</v>
      </c>
      <c r="X36" s="11" t="str">
        <f>[32]Outubro!$J$27</f>
        <v>*</v>
      </c>
      <c r="Y36" s="11" t="str">
        <f>[32]Outubro!$J$28</f>
        <v>*</v>
      </c>
      <c r="Z36" s="11" t="str">
        <f>[32]Outubro!$J$29</f>
        <v>*</v>
      </c>
      <c r="AA36" s="11" t="str">
        <f>[32]Outubro!$J$30</f>
        <v>*</v>
      </c>
      <c r="AB36" s="11" t="str">
        <f>[32]Outubro!$J$31</f>
        <v>*</v>
      </c>
      <c r="AC36" s="11" t="str">
        <f>[32]Outubro!$J$32</f>
        <v>*</v>
      </c>
      <c r="AD36" s="11" t="str">
        <f>[32]Outubro!$J$33</f>
        <v>*</v>
      </c>
      <c r="AE36" s="11" t="str">
        <f>[32]Outubro!$J$34</f>
        <v>*</v>
      </c>
      <c r="AF36" s="11" t="str">
        <f>[32]Outubro!$J$35</f>
        <v>*</v>
      </c>
      <c r="AG36" s="14">
        <f t="shared" si="1"/>
        <v>0</v>
      </c>
      <c r="AH36" s="92" t="e">
        <f t="shared" si="2"/>
        <v>#DIV/0!</v>
      </c>
      <c r="AK36" t="s">
        <v>34</v>
      </c>
    </row>
    <row r="37" spans="1:38" x14ac:dyDescent="0.2">
      <c r="A37" s="57" t="s">
        <v>15</v>
      </c>
      <c r="B37" s="11" t="str">
        <f>[33]Outubro!$J$5</f>
        <v>*</v>
      </c>
      <c r="C37" s="11" t="str">
        <f>[33]Outubro!$J$6</f>
        <v>*</v>
      </c>
      <c r="D37" s="11" t="str">
        <f>[33]Outubro!$J$7</f>
        <v>*</v>
      </c>
      <c r="E37" s="11" t="str">
        <f>[33]Outubro!$J$8</f>
        <v>*</v>
      </c>
      <c r="F37" s="11" t="str">
        <f>[33]Outubro!$J$9</f>
        <v>*</v>
      </c>
      <c r="G37" s="11" t="str">
        <f>[33]Outubro!$J$10</f>
        <v>*</v>
      </c>
      <c r="H37" s="11" t="str">
        <f>[33]Outubro!$J$11</f>
        <v>*</v>
      </c>
      <c r="I37" s="11" t="str">
        <f>[33]Outubro!$J$12</f>
        <v>*</v>
      </c>
      <c r="J37" s="11" t="str">
        <f>[33]Outubro!$J$13</f>
        <v>*</v>
      </c>
      <c r="K37" s="11" t="str">
        <f>[33]Outubro!$J$14</f>
        <v>*</v>
      </c>
      <c r="L37" s="11" t="str">
        <f>[33]Outubro!$J$15</f>
        <v>*</v>
      </c>
      <c r="M37" s="11" t="str">
        <f>[33]Outubro!$J$16</f>
        <v>*</v>
      </c>
      <c r="N37" s="11" t="str">
        <f>[33]Outubro!$J$17</f>
        <v>*</v>
      </c>
      <c r="O37" s="11" t="str">
        <f>[33]Outubro!$J$18</f>
        <v>*</v>
      </c>
      <c r="P37" s="11" t="str">
        <f>[33]Outubro!$J$19</f>
        <v>*</v>
      </c>
      <c r="Q37" s="11" t="str">
        <f>[33]Outubro!$J$20</f>
        <v>*</v>
      </c>
      <c r="R37" s="11" t="str">
        <f>[33]Outubro!$J$21</f>
        <v>*</v>
      </c>
      <c r="S37" s="11" t="str">
        <f>[33]Outubro!$J$22</f>
        <v>*</v>
      </c>
      <c r="T37" s="11" t="str">
        <f>[33]Outubro!$J$23</f>
        <v>*</v>
      </c>
      <c r="U37" s="11">
        <f>[33]Outubro!$J$24</f>
        <v>37.440000000000005</v>
      </c>
      <c r="V37" s="11">
        <f>[33]Outubro!$J$25</f>
        <v>34.56</v>
      </c>
      <c r="W37" s="11">
        <f>[33]Outubro!$J$26</f>
        <v>28.44</v>
      </c>
      <c r="X37" s="11">
        <f>[33]Outubro!$J$27</f>
        <v>24.12</v>
      </c>
      <c r="Y37" s="11">
        <f>[33]Outubro!$J$28</f>
        <v>33.119999999999997</v>
      </c>
      <c r="Z37" s="11">
        <f>[33]Outubro!$J$29</f>
        <v>29.16</v>
      </c>
      <c r="AA37" s="11">
        <f>[33]Outubro!$J$30</f>
        <v>53.28</v>
      </c>
      <c r="AB37" s="11">
        <f>[33]Outubro!$J$31</f>
        <v>54</v>
      </c>
      <c r="AC37" s="11">
        <f>[33]Outubro!$J$32</f>
        <v>32.04</v>
      </c>
      <c r="AD37" s="11">
        <f>[33]Outubro!$J$33</f>
        <v>43.56</v>
      </c>
      <c r="AE37" s="11">
        <f>[33]Outubro!$J$34</f>
        <v>54</v>
      </c>
      <c r="AF37" s="11">
        <f>[33]Outubro!$J$35</f>
        <v>62.28</v>
      </c>
      <c r="AG37" s="14">
        <f t="shared" si="1"/>
        <v>62.28</v>
      </c>
      <c r="AH37" s="92">
        <f t="shared" si="2"/>
        <v>40.5</v>
      </c>
      <c r="AI37" s="12" t="s">
        <v>34</v>
      </c>
      <c r="AK37" t="s">
        <v>34</v>
      </c>
    </row>
    <row r="38" spans="1:38" x14ac:dyDescent="0.2">
      <c r="A38" s="57" t="s">
        <v>16</v>
      </c>
      <c r="B38" s="11" t="str">
        <f>[34]Outubro!$J$5</f>
        <v>*</v>
      </c>
      <c r="C38" s="11" t="str">
        <f>[34]Outubro!$J$6</f>
        <v>*</v>
      </c>
      <c r="D38" s="11" t="str">
        <f>[34]Outubro!$J$7</f>
        <v>*</v>
      </c>
      <c r="E38" s="11" t="str">
        <f>[34]Outubro!$J$8</f>
        <v>*</v>
      </c>
      <c r="F38" s="11" t="str">
        <f>[34]Outubro!$J$9</f>
        <v>*</v>
      </c>
      <c r="G38" s="11" t="str">
        <f>[34]Outubro!$J$10</f>
        <v>*</v>
      </c>
      <c r="H38" s="11" t="str">
        <f>[34]Outubro!$J$11</f>
        <v>*</v>
      </c>
      <c r="I38" s="11" t="str">
        <f>[34]Outubro!$J$12</f>
        <v>*</v>
      </c>
      <c r="J38" s="11" t="str">
        <f>[34]Outubro!$J$13</f>
        <v>*</v>
      </c>
      <c r="K38" s="11" t="str">
        <f>[34]Outubro!$J$14</f>
        <v>*</v>
      </c>
      <c r="L38" s="11" t="str">
        <f>[34]Outubro!$J$15</f>
        <v>*</v>
      </c>
      <c r="M38" s="11" t="str">
        <f>[34]Outubro!$J$16</f>
        <v>*</v>
      </c>
      <c r="N38" s="11" t="str">
        <f>[34]Outubro!$J$17</f>
        <v>*</v>
      </c>
      <c r="O38" s="11" t="str">
        <f>[34]Outubro!$J$18</f>
        <v>*</v>
      </c>
      <c r="P38" s="11" t="str">
        <f>[34]Outubro!$J$19</f>
        <v>*</v>
      </c>
      <c r="Q38" s="11">
        <f>[34]Outubro!$J$20</f>
        <v>28.44</v>
      </c>
      <c r="R38" s="11">
        <f>[34]Outubro!$J$21</f>
        <v>46.800000000000004</v>
      </c>
      <c r="S38" s="11">
        <f>[34]Outubro!$J$22</f>
        <v>29.880000000000003</v>
      </c>
      <c r="T38" s="11">
        <f>[34]Outubro!$J$23</f>
        <v>27.720000000000002</v>
      </c>
      <c r="U38" s="11">
        <f>[34]Outubro!$J$24</f>
        <v>49.680000000000007</v>
      </c>
      <c r="V38" s="11">
        <f>[34]Outubro!$J$25</f>
        <v>31.680000000000003</v>
      </c>
      <c r="W38" s="11">
        <f>[34]Outubro!$J$26</f>
        <v>28.8</v>
      </c>
      <c r="X38" s="11">
        <f>[34]Outubro!$J$27</f>
        <v>26.28</v>
      </c>
      <c r="Y38" s="11">
        <f>[34]Outubro!$J$28</f>
        <v>21.96</v>
      </c>
      <c r="Z38" s="11">
        <f>[34]Outubro!$J$29</f>
        <v>26.28</v>
      </c>
      <c r="AA38" s="11">
        <f>[34]Outubro!$J$30</f>
        <v>44.28</v>
      </c>
      <c r="AB38" s="11">
        <f>[34]Outubro!$J$31</f>
        <v>60.480000000000004</v>
      </c>
      <c r="AC38" s="11" t="str">
        <f>[34]Outubro!$J$32</f>
        <v>*</v>
      </c>
      <c r="AD38" s="11" t="str">
        <f>[34]Outubro!$J$33</f>
        <v>*</v>
      </c>
      <c r="AE38" s="11" t="str">
        <f>[34]Outubro!$J$34</f>
        <v>*</v>
      </c>
      <c r="AF38" s="11" t="str">
        <f>[34]Outubro!$J$35</f>
        <v>*</v>
      </c>
      <c r="AG38" s="14">
        <f t="shared" si="1"/>
        <v>60.480000000000004</v>
      </c>
      <c r="AH38" s="92">
        <f t="shared" si="2"/>
        <v>35.19</v>
      </c>
      <c r="AL38" t="s">
        <v>34</v>
      </c>
    </row>
    <row r="39" spans="1:38" x14ac:dyDescent="0.2">
      <c r="A39" s="57" t="s">
        <v>157</v>
      </c>
      <c r="B39" s="11">
        <f>[35]Outubro!$J$5</f>
        <v>20.88</v>
      </c>
      <c r="C39" s="11">
        <f>[35]Outubro!$J$6</f>
        <v>32.4</v>
      </c>
      <c r="D39" s="11">
        <f>[35]Outubro!$J$7</f>
        <v>33.840000000000003</v>
      </c>
      <c r="E39" s="11">
        <f>[35]Outubro!$J$8</f>
        <v>25.2</v>
      </c>
      <c r="F39" s="11">
        <f>[35]Outubro!$J$9</f>
        <v>46.080000000000005</v>
      </c>
      <c r="G39" s="11">
        <f>[35]Outubro!$J$10</f>
        <v>84.600000000000009</v>
      </c>
      <c r="H39" s="11">
        <f>[35]Outubro!$J$11</f>
        <v>38.880000000000003</v>
      </c>
      <c r="I39" s="11">
        <f>[35]Outubro!$J$12</f>
        <v>36.72</v>
      </c>
      <c r="J39" s="11">
        <f>[35]Outubro!$J$13</f>
        <v>54</v>
      </c>
      <c r="K39" s="11">
        <f>[35]Outubro!$J$14</f>
        <v>26.28</v>
      </c>
      <c r="L39" s="11">
        <f>[35]Outubro!$J$15</f>
        <v>33.119999999999997</v>
      </c>
      <c r="M39" s="11">
        <f>[35]Outubro!$J$16</f>
        <v>31.319999999999997</v>
      </c>
      <c r="N39" s="11">
        <f>[35]Outubro!$J$17</f>
        <v>22.68</v>
      </c>
      <c r="O39" s="11">
        <f>[35]Outubro!$J$18</f>
        <v>32.4</v>
      </c>
      <c r="P39" s="11">
        <f>[35]Outubro!$J$19</f>
        <v>35.28</v>
      </c>
      <c r="Q39" s="11">
        <f>[35]Outubro!$J$20</f>
        <v>23.040000000000003</v>
      </c>
      <c r="R39" s="11">
        <f>[35]Outubro!$J$21</f>
        <v>28.08</v>
      </c>
      <c r="S39" s="11">
        <f>[35]Outubro!$J$22</f>
        <v>60.12</v>
      </c>
      <c r="T39" s="11">
        <f>[35]Outubro!$J$23</f>
        <v>22.32</v>
      </c>
      <c r="U39" s="11">
        <f>[35]Outubro!$J$24</f>
        <v>76.319999999999993</v>
      </c>
      <c r="V39" s="11">
        <f>[35]Outubro!$J$25</f>
        <v>43.56</v>
      </c>
      <c r="W39" s="11">
        <f>[35]Outubro!$J$26</f>
        <v>24.840000000000003</v>
      </c>
      <c r="X39" s="11">
        <f>[35]Outubro!$J$27</f>
        <v>25.56</v>
      </c>
      <c r="Y39" s="11">
        <f>[35]Outubro!$J$28</f>
        <v>27</v>
      </c>
      <c r="Z39" s="11">
        <f>[35]Outubro!$J$29</f>
        <v>28.44</v>
      </c>
      <c r="AA39" s="11">
        <f>[35]Outubro!$J$30</f>
        <v>33.480000000000004</v>
      </c>
      <c r="AB39" s="11">
        <f>[35]Outubro!$J$31</f>
        <v>54.36</v>
      </c>
      <c r="AC39" s="11">
        <f>[35]Outubro!$J$32</f>
        <v>41.04</v>
      </c>
      <c r="AD39" s="11">
        <f>[35]Outubro!$J$33</f>
        <v>41.04</v>
      </c>
      <c r="AE39" s="11">
        <f>[35]Outubro!$J$34</f>
        <v>40.680000000000007</v>
      </c>
      <c r="AF39" s="11">
        <f>[35]Outubro!$J$35</f>
        <v>63.360000000000007</v>
      </c>
      <c r="AG39" s="14">
        <f t="shared" si="1"/>
        <v>84.600000000000009</v>
      </c>
      <c r="AH39" s="92">
        <f t="shared" si="2"/>
        <v>38.287741935483865</v>
      </c>
    </row>
    <row r="40" spans="1:38" x14ac:dyDescent="0.2">
      <c r="A40" s="57" t="s">
        <v>17</v>
      </c>
      <c r="B40" s="11">
        <f>[36]Outubro!$J$5</f>
        <v>18</v>
      </c>
      <c r="C40" s="11">
        <f>[36]Outubro!$J$6</f>
        <v>21.6</v>
      </c>
      <c r="D40" s="11">
        <f>[36]Outubro!$J$7</f>
        <v>25.56</v>
      </c>
      <c r="E40" s="11">
        <f>[36]Outubro!$J$8</f>
        <v>20.88</v>
      </c>
      <c r="F40" s="11">
        <f>[36]Outubro!$J$9</f>
        <v>54.72</v>
      </c>
      <c r="G40" s="11">
        <f>[36]Outubro!$J$10</f>
        <v>61.2</v>
      </c>
      <c r="H40" s="11">
        <f>[36]Outubro!$J$11</f>
        <v>30.6</v>
      </c>
      <c r="I40" s="11">
        <f>[36]Outubro!$J$12</f>
        <v>25.92</v>
      </c>
      <c r="J40" s="11">
        <f>[36]Outubro!$J$13</f>
        <v>43.92</v>
      </c>
      <c r="K40" s="11">
        <f>[36]Outubro!$J$14</f>
        <v>37.080000000000005</v>
      </c>
      <c r="L40" s="11">
        <f>[36]Outubro!$J$15</f>
        <v>47.519999999999996</v>
      </c>
      <c r="M40" s="11">
        <f>[36]Outubro!$J$16</f>
        <v>51.12</v>
      </c>
      <c r="N40" s="11">
        <f>[36]Outubro!$J$17</f>
        <v>38.519999999999996</v>
      </c>
      <c r="O40" s="11">
        <f>[36]Outubro!$J$18</f>
        <v>21.240000000000002</v>
      </c>
      <c r="P40" s="11">
        <f>[36]Outubro!$J$19</f>
        <v>29.16</v>
      </c>
      <c r="Q40" s="11">
        <f>[36]Outubro!$J$20</f>
        <v>20.52</v>
      </c>
      <c r="R40" s="11">
        <f>[36]Outubro!$J$21</f>
        <v>47.519999999999996</v>
      </c>
      <c r="S40" s="11">
        <f>[36]Outubro!$J$22</f>
        <v>51.84</v>
      </c>
      <c r="T40" s="11">
        <f>[36]Outubro!$J$23</f>
        <v>23.759999999999998</v>
      </c>
      <c r="U40" s="11">
        <f>[36]Outubro!$J$24</f>
        <v>74.88000000000001</v>
      </c>
      <c r="V40" s="11">
        <f>[36]Outubro!$J$25</f>
        <v>23.759999999999998</v>
      </c>
      <c r="W40" s="11">
        <f>[36]Outubro!$J$26</f>
        <v>21.240000000000002</v>
      </c>
      <c r="X40" s="11">
        <f>[36]Outubro!$J$27</f>
        <v>23.759999999999998</v>
      </c>
      <c r="Y40" s="11">
        <f>[36]Outubro!$J$28</f>
        <v>27</v>
      </c>
      <c r="Z40" s="11">
        <f>[36]Outubro!$J$29</f>
        <v>27.720000000000002</v>
      </c>
      <c r="AA40" s="11">
        <f>[36]Outubro!$J$30</f>
        <v>46.440000000000005</v>
      </c>
      <c r="AB40" s="11">
        <f>[36]Outubro!$J$31</f>
        <v>37.800000000000004</v>
      </c>
      <c r="AC40" s="11">
        <f>[36]Outubro!$J$32</f>
        <v>32.76</v>
      </c>
      <c r="AD40" s="11">
        <f>[36]Outubro!$J$33</f>
        <v>48.96</v>
      </c>
      <c r="AE40" s="11">
        <f>[36]Outubro!$J$34</f>
        <v>60.839999999999996</v>
      </c>
      <c r="AF40" s="11">
        <f>[36]Outubro!$J$35</f>
        <v>57.6</v>
      </c>
      <c r="AG40" s="14">
        <f t="shared" si="1"/>
        <v>74.88000000000001</v>
      </c>
      <c r="AH40" s="92">
        <f t="shared" si="2"/>
        <v>37.207741935483867</v>
      </c>
      <c r="AK40" t="s">
        <v>34</v>
      </c>
      <c r="AL40" t="s">
        <v>34</v>
      </c>
    </row>
    <row r="41" spans="1:38" hidden="1" x14ac:dyDescent="0.2">
      <c r="A41" s="58" t="s">
        <v>140</v>
      </c>
      <c r="B41" s="11" t="str">
        <f>[37]Outubro!$J$5</f>
        <v>*</v>
      </c>
      <c r="C41" s="11" t="str">
        <f>[37]Outubro!$J$6</f>
        <v>*</v>
      </c>
      <c r="D41" s="11" t="str">
        <f>[37]Outubro!$J$7</f>
        <v>*</v>
      </c>
      <c r="E41" s="11" t="str">
        <f>[37]Outubro!$J$8</f>
        <v>*</v>
      </c>
      <c r="F41" s="11" t="str">
        <f>[37]Outubro!$J$9</f>
        <v>*</v>
      </c>
      <c r="G41" s="11" t="str">
        <f>[37]Outubro!$J$10</f>
        <v>*</v>
      </c>
      <c r="H41" s="11" t="str">
        <f>[37]Outubro!$J$11</f>
        <v>*</v>
      </c>
      <c r="I41" s="11" t="str">
        <f>[37]Outubro!$J$12</f>
        <v>*</v>
      </c>
      <c r="J41" s="11" t="str">
        <f>[37]Outubro!$J$13</f>
        <v>*</v>
      </c>
      <c r="K41" s="11" t="str">
        <f>[37]Outubro!$J$14</f>
        <v>*</v>
      </c>
      <c r="L41" s="11" t="str">
        <f>[37]Outubro!$J$15</f>
        <v>*</v>
      </c>
      <c r="M41" s="11" t="str">
        <f>[37]Outubro!$J$16</f>
        <v>*</v>
      </c>
      <c r="N41" s="11" t="str">
        <f>[37]Outubro!$J$17</f>
        <v>*</v>
      </c>
      <c r="O41" s="11" t="str">
        <f>[37]Outubro!$J$18</f>
        <v>*</v>
      </c>
      <c r="P41" s="11" t="str">
        <f>[37]Outubro!$J$19</f>
        <v>*</v>
      </c>
      <c r="Q41" s="11" t="str">
        <f>[37]Outubro!$J$20</f>
        <v>*</v>
      </c>
      <c r="R41" s="11" t="str">
        <f>[37]Outubro!$J$21</f>
        <v>*</v>
      </c>
      <c r="S41" s="11" t="str">
        <f>[37]Outubro!$J$22</f>
        <v>*</v>
      </c>
      <c r="T41" s="11" t="str">
        <f>[37]Outubro!$J$23</f>
        <v>*</v>
      </c>
      <c r="U41" s="11" t="str">
        <f>[37]Outubro!$J$24</f>
        <v>*</v>
      </c>
      <c r="V41" s="11" t="str">
        <f>[37]Outubro!$J$25</f>
        <v>*</v>
      </c>
      <c r="W41" s="11" t="str">
        <f>[37]Outubro!$J$26</f>
        <v>*</v>
      </c>
      <c r="X41" s="11" t="str">
        <f>[37]Outubro!$J$27</f>
        <v>*</v>
      </c>
      <c r="Y41" s="11" t="str">
        <f>[37]Outubro!$J$28</f>
        <v>*</v>
      </c>
      <c r="Z41" s="11" t="str">
        <f>[37]Outubro!$J$29</f>
        <v>*</v>
      </c>
      <c r="AA41" s="11" t="str">
        <f>[37]Outubro!$J$30</f>
        <v>*</v>
      </c>
      <c r="AB41" s="11" t="str">
        <f>[37]Outubro!$J$31</f>
        <v>*</v>
      </c>
      <c r="AC41" s="11" t="str">
        <f>[37]Outubro!$J$32</f>
        <v>*</v>
      </c>
      <c r="AD41" s="11" t="str">
        <f>[37]Outubro!$J$33</f>
        <v>*</v>
      </c>
      <c r="AE41" s="11" t="str">
        <f>[37]Outubro!$J$34</f>
        <v>*</v>
      </c>
      <c r="AF41" s="11" t="str">
        <f>[37]Outubro!$J$35</f>
        <v>*</v>
      </c>
      <c r="AG41" s="14">
        <f t="shared" si="1"/>
        <v>0</v>
      </c>
      <c r="AH41" s="92" t="e">
        <f t="shared" si="2"/>
        <v>#DIV/0!</v>
      </c>
      <c r="AK41" t="s">
        <v>34</v>
      </c>
    </row>
    <row r="42" spans="1:38" x14ac:dyDescent="0.2">
      <c r="A42" s="57" t="s">
        <v>18</v>
      </c>
      <c r="B42" s="11">
        <f>[38]Outubro!$J$5</f>
        <v>32.4</v>
      </c>
      <c r="C42" s="11">
        <f>[38]Outubro!$J$6</f>
        <v>45.72</v>
      </c>
      <c r="D42" s="11">
        <f>[38]Outubro!$J$7</f>
        <v>34.200000000000003</v>
      </c>
      <c r="E42" s="11">
        <f>[38]Outubro!$J$8</f>
        <v>40.680000000000007</v>
      </c>
      <c r="F42" s="11">
        <f>[38]Outubro!$J$9</f>
        <v>42.84</v>
      </c>
      <c r="G42" s="11">
        <f>[38]Outubro!$J$10</f>
        <v>81</v>
      </c>
      <c r="H42" s="11">
        <f>[38]Outubro!$J$11</f>
        <v>46.440000000000005</v>
      </c>
      <c r="I42" s="11">
        <f>[38]Outubro!$J$12</f>
        <v>35.64</v>
      </c>
      <c r="J42" s="11">
        <f>[38]Outubro!$J$13</f>
        <v>40.32</v>
      </c>
      <c r="K42" s="11">
        <f>[38]Outubro!$J$14</f>
        <v>33.840000000000003</v>
      </c>
      <c r="L42" s="11">
        <f>[38]Outubro!$J$15</f>
        <v>32.04</v>
      </c>
      <c r="M42" s="11">
        <f>[38]Outubro!$J$16</f>
        <v>32.4</v>
      </c>
      <c r="N42" s="11">
        <f>[38]Outubro!$J$17</f>
        <v>34.200000000000003</v>
      </c>
      <c r="O42" s="11">
        <f>[38]Outubro!$J$18</f>
        <v>33.480000000000004</v>
      </c>
      <c r="P42" s="11">
        <f>[38]Outubro!$J$19</f>
        <v>45</v>
      </c>
      <c r="Q42" s="11">
        <f>[38]Outubro!$J$20</f>
        <v>56.16</v>
      </c>
      <c r="R42" s="11">
        <f>[38]Outubro!$J$21</f>
        <v>36.36</v>
      </c>
      <c r="S42" s="11">
        <f>[38]Outubro!$J$22</f>
        <v>39.6</v>
      </c>
      <c r="T42" s="11">
        <f>[38]Outubro!$J$23</f>
        <v>28.08</v>
      </c>
      <c r="U42" s="11">
        <f>[38]Outubro!$J$24</f>
        <v>51.12</v>
      </c>
      <c r="V42" s="11">
        <f>[38]Outubro!$J$25</f>
        <v>78.48</v>
      </c>
      <c r="W42" s="11">
        <f>[38]Outubro!$J$26</f>
        <v>21.96</v>
      </c>
      <c r="X42" s="11">
        <f>[38]Outubro!$J$27</f>
        <v>26.28</v>
      </c>
      <c r="Y42" s="11">
        <f>[38]Outubro!$J$28</f>
        <v>30.240000000000002</v>
      </c>
      <c r="Z42" s="11">
        <f>[38]Outubro!$J$29</f>
        <v>32.76</v>
      </c>
      <c r="AA42" s="11">
        <f>[38]Outubro!$J$30</f>
        <v>50.04</v>
      </c>
      <c r="AB42" s="11">
        <f>[38]Outubro!$J$31</f>
        <v>54.72</v>
      </c>
      <c r="AC42" s="11">
        <f>[38]Outubro!$J$32</f>
        <v>45</v>
      </c>
      <c r="AD42" s="11">
        <f>[38]Outubro!$J$33</f>
        <v>42.12</v>
      </c>
      <c r="AE42" s="11">
        <f>[38]Outubro!$J$34</f>
        <v>51.12</v>
      </c>
      <c r="AF42" s="11">
        <f>[38]Outubro!$J$35</f>
        <v>59.04</v>
      </c>
      <c r="AG42" s="14">
        <f t="shared" si="1"/>
        <v>81</v>
      </c>
      <c r="AH42" s="92">
        <f t="shared" si="2"/>
        <v>42.363870967741931</v>
      </c>
      <c r="AK42" t="s">
        <v>34</v>
      </c>
    </row>
    <row r="43" spans="1:38" x14ac:dyDescent="0.2">
      <c r="A43" s="57" t="s">
        <v>19</v>
      </c>
      <c r="B43" s="11" t="str">
        <f>[39]Outubro!$J$5</f>
        <v>*</v>
      </c>
      <c r="C43" s="11" t="str">
        <f>[39]Outubro!$J$6</f>
        <v>*</v>
      </c>
      <c r="D43" s="11" t="str">
        <f>[39]Outubro!$J$7</f>
        <v>*</v>
      </c>
      <c r="E43" s="11" t="str">
        <f>[39]Outubro!$J$8</f>
        <v>*</v>
      </c>
      <c r="F43" s="11" t="str">
        <f>[39]Outubro!$J$9</f>
        <v>*</v>
      </c>
      <c r="G43" s="11" t="str">
        <f>[39]Outubro!$J$10</f>
        <v>*</v>
      </c>
      <c r="H43" s="11" t="str">
        <f>[39]Outubro!$J$11</f>
        <v>*</v>
      </c>
      <c r="I43" s="11" t="str">
        <f>[39]Outubro!$J$12</f>
        <v>*</v>
      </c>
      <c r="J43" s="11" t="str">
        <f>[39]Outubro!$J$13</f>
        <v>*</v>
      </c>
      <c r="K43" s="11" t="str">
        <f>[39]Outubro!$J$14</f>
        <v>*</v>
      </c>
      <c r="L43" s="11" t="str">
        <f>[39]Outubro!$J$15</f>
        <v>*</v>
      </c>
      <c r="M43" s="11" t="str">
        <f>[39]Outubro!$J$16</f>
        <v>*</v>
      </c>
      <c r="N43" s="11" t="str">
        <f>[39]Outubro!$J$17</f>
        <v>*</v>
      </c>
      <c r="O43" s="11" t="str">
        <f>[39]Outubro!$J$18</f>
        <v>*</v>
      </c>
      <c r="P43" s="11" t="str">
        <f>[39]Outubro!$J$19</f>
        <v>*</v>
      </c>
      <c r="Q43" s="11" t="str">
        <f>[39]Outubro!$J$20</f>
        <v>*</v>
      </c>
      <c r="R43" s="11" t="str">
        <f>[39]Outubro!$J$21</f>
        <v>*</v>
      </c>
      <c r="S43" s="11" t="str">
        <f>[39]Outubro!$J$22</f>
        <v>*</v>
      </c>
      <c r="T43" s="11" t="str">
        <f>[39]Outubro!$J$23</f>
        <v>*</v>
      </c>
      <c r="U43" s="11" t="str">
        <f>[39]Outubro!$J$24</f>
        <v>*</v>
      </c>
      <c r="V43" s="11" t="str">
        <f>[39]Outubro!$J$25</f>
        <v>*</v>
      </c>
      <c r="W43" s="11" t="str">
        <f>[39]Outubro!$J$26</f>
        <v>*</v>
      </c>
      <c r="X43" s="11">
        <f>[39]Outubro!$J$27</f>
        <v>22.68</v>
      </c>
      <c r="Y43" s="11">
        <f>[39]Outubro!$J$28</f>
        <v>21.240000000000002</v>
      </c>
      <c r="Z43" s="11">
        <f>[39]Outubro!$J$29</f>
        <v>32.76</v>
      </c>
      <c r="AA43" s="11">
        <f>[39]Outubro!$J$30</f>
        <v>43.56</v>
      </c>
      <c r="AB43" s="11">
        <f>[39]Outubro!$J$31</f>
        <v>52.92</v>
      </c>
      <c r="AC43" s="11">
        <f>[39]Outubro!$J$32</f>
        <v>25.92</v>
      </c>
      <c r="AD43" s="11">
        <f>[39]Outubro!$J$33</f>
        <v>64.44</v>
      </c>
      <c r="AE43" s="11">
        <f>[39]Outubro!$J$34</f>
        <v>38.880000000000003</v>
      </c>
      <c r="AF43" s="11">
        <f>[39]Outubro!$J$35</f>
        <v>50.4</v>
      </c>
      <c r="AG43" s="14">
        <f t="shared" si="1"/>
        <v>64.44</v>
      </c>
      <c r="AH43" s="92">
        <f t="shared" si="2"/>
        <v>39.200000000000003</v>
      </c>
      <c r="AI43" s="12" t="s">
        <v>34</v>
      </c>
      <c r="AJ43" t="s">
        <v>34</v>
      </c>
      <c r="AK43" t="s">
        <v>34</v>
      </c>
    </row>
    <row r="44" spans="1:38" x14ac:dyDescent="0.2">
      <c r="A44" s="57" t="s">
        <v>23</v>
      </c>
      <c r="B44" s="11">
        <f>[40]Outubro!$J$5</f>
        <v>24.12</v>
      </c>
      <c r="C44" s="11">
        <f>[40]Outubro!$J$6</f>
        <v>29.52</v>
      </c>
      <c r="D44" s="11">
        <f>[40]Outubro!$J$7</f>
        <v>32.04</v>
      </c>
      <c r="E44" s="11">
        <f>[40]Outubro!$J$8</f>
        <v>27.36</v>
      </c>
      <c r="F44" s="11">
        <f>[40]Outubro!$J$9</f>
        <v>33.840000000000003</v>
      </c>
      <c r="G44" s="11">
        <f>[40]Outubro!$J$10</f>
        <v>46.440000000000005</v>
      </c>
      <c r="H44" s="11">
        <f>[40]Outubro!$J$11</f>
        <v>34.200000000000003</v>
      </c>
      <c r="I44" s="11">
        <f>[40]Outubro!$J$12</f>
        <v>26.28</v>
      </c>
      <c r="J44" s="11">
        <f>[40]Outubro!$J$13</f>
        <v>37.080000000000005</v>
      </c>
      <c r="K44" s="11">
        <f>[40]Outubro!$J$14</f>
        <v>30.96</v>
      </c>
      <c r="L44" s="11">
        <f>[40]Outubro!$J$15</f>
        <v>34.200000000000003</v>
      </c>
      <c r="M44" s="11">
        <f>[40]Outubro!$J$16</f>
        <v>29.16</v>
      </c>
      <c r="N44" s="11">
        <f>[40]Outubro!$J$17</f>
        <v>31.680000000000003</v>
      </c>
      <c r="O44" s="11">
        <f>[40]Outubro!$J$18</f>
        <v>29.880000000000003</v>
      </c>
      <c r="P44" s="11">
        <f>[40]Outubro!$J$19</f>
        <v>37.080000000000005</v>
      </c>
      <c r="Q44" s="11">
        <f>[40]Outubro!$J$20</f>
        <v>27.720000000000002</v>
      </c>
      <c r="R44" s="11">
        <f>[40]Outubro!$J$21</f>
        <v>33.840000000000003</v>
      </c>
      <c r="S44" s="11">
        <f>[40]Outubro!$J$22</f>
        <v>37.800000000000004</v>
      </c>
      <c r="T44" s="11">
        <f>[40]Outubro!$J$23</f>
        <v>21.96</v>
      </c>
      <c r="U44" s="11">
        <f>[40]Outubro!$J$24</f>
        <v>45</v>
      </c>
      <c r="V44" s="11">
        <f>[40]Outubro!$J$25</f>
        <v>32.4</v>
      </c>
      <c r="W44" s="11">
        <f>[40]Outubro!$J$26</f>
        <v>31.319999999999997</v>
      </c>
      <c r="X44" s="11">
        <f>[40]Outubro!$J$27</f>
        <v>28.44</v>
      </c>
      <c r="Y44" s="11">
        <f>[40]Outubro!$J$28</f>
        <v>35.64</v>
      </c>
      <c r="Z44" s="11">
        <f>[40]Outubro!$J$29</f>
        <v>29.880000000000003</v>
      </c>
      <c r="AA44" s="11">
        <f>[40]Outubro!$J$30</f>
        <v>42.12</v>
      </c>
      <c r="AB44" s="11">
        <f>[40]Outubro!$J$31</f>
        <v>46.800000000000004</v>
      </c>
      <c r="AC44" s="11">
        <f>[40]Outubro!$J$32</f>
        <v>30.240000000000002</v>
      </c>
      <c r="AD44" s="11">
        <f>[40]Outubro!$J$33</f>
        <v>44.64</v>
      </c>
      <c r="AE44" s="11">
        <f>[40]Outubro!$J$34</f>
        <v>41.76</v>
      </c>
      <c r="AF44" s="11">
        <f>[40]Outubro!$J$35</f>
        <v>50.04</v>
      </c>
      <c r="AG44" s="14">
        <f t="shared" si="1"/>
        <v>50.04</v>
      </c>
      <c r="AH44" s="92">
        <f t="shared" si="2"/>
        <v>34.304516129032258</v>
      </c>
      <c r="AK44" t="s">
        <v>34</v>
      </c>
    </row>
    <row r="45" spans="1:38" x14ac:dyDescent="0.2">
      <c r="A45" s="57" t="s">
        <v>33</v>
      </c>
      <c r="B45" s="11">
        <f>[41]Outubro!$J$5</f>
        <v>28.08</v>
      </c>
      <c r="C45" s="11">
        <f>[41]Outubro!$J$6</f>
        <v>30.240000000000002</v>
      </c>
      <c r="D45" s="11">
        <f>[41]Outubro!$J$7</f>
        <v>46.080000000000005</v>
      </c>
      <c r="E45" s="11">
        <f>[41]Outubro!$J$8</f>
        <v>26.64</v>
      </c>
      <c r="F45" s="11">
        <f>[41]Outubro!$J$9</f>
        <v>39.24</v>
      </c>
      <c r="G45" s="11">
        <f>[41]Outubro!$J$10</f>
        <v>54.72</v>
      </c>
      <c r="H45" s="11">
        <f>[41]Outubro!$J$11</f>
        <v>62.28</v>
      </c>
      <c r="I45" s="11">
        <f>[41]Outubro!$J$12</f>
        <v>19.079999999999998</v>
      </c>
      <c r="J45" s="11">
        <f>[41]Outubro!$J$13</f>
        <v>38.880000000000003</v>
      </c>
      <c r="K45" s="11">
        <f>[41]Outubro!$J$14</f>
        <v>33.480000000000004</v>
      </c>
      <c r="L45" s="11">
        <f>[41]Outubro!$J$15</f>
        <v>41.04</v>
      </c>
      <c r="M45" s="11">
        <f>[41]Outubro!$J$16</f>
        <v>46.800000000000004</v>
      </c>
      <c r="N45" s="11">
        <f>[41]Outubro!$J$17</f>
        <v>26.28</v>
      </c>
      <c r="O45" s="11">
        <f>[41]Outubro!$J$18</f>
        <v>30.6</v>
      </c>
      <c r="P45" s="11">
        <f>[41]Outubro!$J$19</f>
        <v>39.96</v>
      </c>
      <c r="Q45" s="11">
        <f>[41]Outubro!$J$20</f>
        <v>40.32</v>
      </c>
      <c r="R45" s="11">
        <f>[41]Outubro!$J$21</f>
        <v>36.72</v>
      </c>
      <c r="S45" s="11">
        <f>[41]Outubro!$J$22</f>
        <v>72.72</v>
      </c>
      <c r="T45" s="11">
        <f>[41]Outubro!$J$23</f>
        <v>53.28</v>
      </c>
      <c r="U45" s="11">
        <f>[41]Outubro!$J$24</f>
        <v>58.32</v>
      </c>
      <c r="V45" s="11">
        <f>[41]Outubro!$J$25</f>
        <v>37.800000000000004</v>
      </c>
      <c r="W45" s="11">
        <f>[41]Outubro!$J$26</f>
        <v>25.92</v>
      </c>
      <c r="X45" s="11">
        <f>[41]Outubro!$J$27</f>
        <v>36.72</v>
      </c>
      <c r="Y45" s="11">
        <f>[41]Outubro!$J$28</f>
        <v>38.880000000000003</v>
      </c>
      <c r="Z45" s="11">
        <f>[41]Outubro!$J$29</f>
        <v>65.52</v>
      </c>
      <c r="AA45" s="11">
        <f>[41]Outubro!$J$30</f>
        <v>41.4</v>
      </c>
      <c r="AB45" s="11">
        <f>[41]Outubro!$J$31</f>
        <v>78.84</v>
      </c>
      <c r="AC45" s="11">
        <f>[41]Outubro!$J$32</f>
        <v>42.12</v>
      </c>
      <c r="AD45" s="11">
        <f>[41]Outubro!$J$33</f>
        <v>51.480000000000004</v>
      </c>
      <c r="AE45" s="11">
        <f>[41]Outubro!$J$34</f>
        <v>48.24</v>
      </c>
      <c r="AF45" s="11">
        <f>[41]Outubro!$J$35</f>
        <v>52.56</v>
      </c>
      <c r="AG45" s="14">
        <f t="shared" si="1"/>
        <v>78.84</v>
      </c>
      <c r="AH45" s="92">
        <f t="shared" si="2"/>
        <v>43.362580645161287</v>
      </c>
      <c r="AI45" s="12" t="s">
        <v>34</v>
      </c>
      <c r="AK45" t="s">
        <v>34</v>
      </c>
    </row>
    <row r="46" spans="1:38" x14ac:dyDescent="0.2">
      <c r="A46" s="57" t="s">
        <v>20</v>
      </c>
      <c r="B46" s="11">
        <f>[42]Outubro!$J$5</f>
        <v>21.6</v>
      </c>
      <c r="C46" s="11">
        <f>[42]Outubro!$J$6</f>
        <v>15.120000000000001</v>
      </c>
      <c r="D46" s="11">
        <f>[42]Outubro!$J$7</f>
        <v>24.840000000000003</v>
      </c>
      <c r="E46" s="11">
        <f>[42]Outubro!$J$8</f>
        <v>20.52</v>
      </c>
      <c r="F46" s="11">
        <f>[42]Outubro!$J$9</f>
        <v>50.04</v>
      </c>
      <c r="G46" s="11">
        <f>[42]Outubro!$J$10</f>
        <v>58.32</v>
      </c>
      <c r="H46" s="11">
        <f>[42]Outubro!$J$11</f>
        <v>33.840000000000003</v>
      </c>
      <c r="I46" s="11">
        <f>[42]Outubro!$J$12</f>
        <v>16.559999999999999</v>
      </c>
      <c r="J46" s="11">
        <f>[42]Outubro!$J$13</f>
        <v>26.64</v>
      </c>
      <c r="K46" s="11">
        <f>[42]Outubro!$J$14</f>
        <v>26.28</v>
      </c>
      <c r="L46" s="11">
        <f>[42]Outubro!$J$15</f>
        <v>19.8</v>
      </c>
      <c r="M46" s="11">
        <f>[42]Outubro!$J$16</f>
        <v>23.759999999999998</v>
      </c>
      <c r="N46" s="11">
        <f>[42]Outubro!$J$17</f>
        <v>21.240000000000002</v>
      </c>
      <c r="O46" s="11">
        <f>[42]Outubro!$J$18</f>
        <v>27.36</v>
      </c>
      <c r="P46" s="11">
        <f>[42]Outubro!$J$19</f>
        <v>25.2</v>
      </c>
      <c r="Q46" s="11">
        <f>[42]Outubro!$J$20</f>
        <v>20.88</v>
      </c>
      <c r="R46" s="11">
        <f>[42]Outubro!$J$21</f>
        <v>17.28</v>
      </c>
      <c r="S46" s="11">
        <f>[42]Outubro!$J$22</f>
        <v>36.36</v>
      </c>
      <c r="T46" s="11">
        <f>[42]Outubro!$J$23</f>
        <v>23.040000000000003</v>
      </c>
      <c r="U46" s="11">
        <f>[42]Outubro!$J$24</f>
        <v>44.28</v>
      </c>
      <c r="V46" s="11">
        <f>[42]Outubro!$J$25</f>
        <v>37.440000000000005</v>
      </c>
      <c r="W46" s="11">
        <f>[42]Outubro!$J$26</f>
        <v>37.440000000000005</v>
      </c>
      <c r="X46" s="11">
        <f>[42]Outubro!$J$27</f>
        <v>16.2</v>
      </c>
      <c r="Y46" s="11">
        <f>[42]Outubro!$J$28</f>
        <v>15.48</v>
      </c>
      <c r="Z46" s="11">
        <f>[42]Outubro!$J$29</f>
        <v>19.079999999999998</v>
      </c>
      <c r="AA46" s="11">
        <f>[42]Outubro!$J$30</f>
        <v>24.48</v>
      </c>
      <c r="AB46" s="11">
        <f>[42]Outubro!$J$31</f>
        <v>55.080000000000005</v>
      </c>
      <c r="AC46" s="11">
        <f>[42]Outubro!$J$32</f>
        <v>23.040000000000003</v>
      </c>
      <c r="AD46" s="11">
        <f>[42]Outubro!$J$33</f>
        <v>44.28</v>
      </c>
      <c r="AE46" s="11">
        <f>[42]Outubro!$J$34</f>
        <v>31.319999999999997</v>
      </c>
      <c r="AF46" s="11">
        <f>[42]Outubro!$J$35</f>
        <v>56.519999999999996</v>
      </c>
      <c r="AG46" s="14">
        <f t="shared" si="1"/>
        <v>58.32</v>
      </c>
      <c r="AH46" s="92">
        <f t="shared" si="2"/>
        <v>29.461935483870977</v>
      </c>
      <c r="AL46" t="s">
        <v>34</v>
      </c>
    </row>
    <row r="47" spans="1:38" s="5" customFormat="1" ht="17.100000000000001" customHeight="1" x14ac:dyDescent="0.2">
      <c r="A47" s="58" t="s">
        <v>24</v>
      </c>
      <c r="B47" s="13">
        <f t="shared" ref="B47:AF47" si="3">MAX(B5:B46)</f>
        <v>38.519999999999996</v>
      </c>
      <c r="C47" s="13">
        <f t="shared" si="3"/>
        <v>45.72</v>
      </c>
      <c r="D47" s="13">
        <f t="shared" si="3"/>
        <v>46.080000000000005</v>
      </c>
      <c r="E47" s="13">
        <f t="shared" si="3"/>
        <v>52.56</v>
      </c>
      <c r="F47" s="13">
        <f t="shared" si="3"/>
        <v>89.28</v>
      </c>
      <c r="G47" s="13">
        <f t="shared" si="3"/>
        <v>86.039999999999992</v>
      </c>
      <c r="H47" s="13">
        <f t="shared" si="3"/>
        <v>62.28</v>
      </c>
      <c r="I47" s="13">
        <f t="shared" si="3"/>
        <v>38.880000000000003</v>
      </c>
      <c r="J47" s="13">
        <f t="shared" si="3"/>
        <v>64.44</v>
      </c>
      <c r="K47" s="13">
        <f t="shared" si="3"/>
        <v>46.080000000000005</v>
      </c>
      <c r="L47" s="13">
        <f t="shared" si="3"/>
        <v>47.519999999999996</v>
      </c>
      <c r="M47" s="13">
        <f t="shared" si="3"/>
        <v>138.96</v>
      </c>
      <c r="N47" s="13">
        <f t="shared" si="3"/>
        <v>64.44</v>
      </c>
      <c r="O47" s="13">
        <f t="shared" si="3"/>
        <v>42.84</v>
      </c>
      <c r="P47" s="13">
        <f t="shared" si="3"/>
        <v>50.4</v>
      </c>
      <c r="Q47" s="13">
        <f t="shared" si="3"/>
        <v>56.16</v>
      </c>
      <c r="R47" s="13">
        <f t="shared" si="3"/>
        <v>47.519999999999996</v>
      </c>
      <c r="S47" s="13">
        <f t="shared" si="3"/>
        <v>80.64</v>
      </c>
      <c r="T47" s="13">
        <f t="shared" si="3"/>
        <v>77.039999999999992</v>
      </c>
      <c r="U47" s="13">
        <f t="shared" si="3"/>
        <v>90.72</v>
      </c>
      <c r="V47" s="13">
        <f t="shared" si="3"/>
        <v>78.48</v>
      </c>
      <c r="W47" s="13">
        <f t="shared" si="3"/>
        <v>52.92</v>
      </c>
      <c r="X47" s="13">
        <f t="shared" si="3"/>
        <v>36.72</v>
      </c>
      <c r="Y47" s="13">
        <f t="shared" si="3"/>
        <v>39.24</v>
      </c>
      <c r="Z47" s="13">
        <f t="shared" si="3"/>
        <v>65.52</v>
      </c>
      <c r="AA47" s="13">
        <f t="shared" si="3"/>
        <v>53.28</v>
      </c>
      <c r="AB47" s="13">
        <f t="shared" si="3"/>
        <v>78.84</v>
      </c>
      <c r="AC47" s="13">
        <f t="shared" si="3"/>
        <v>52.2</v>
      </c>
      <c r="AD47" s="13">
        <f t="shared" si="3"/>
        <v>64.8</v>
      </c>
      <c r="AE47" s="13">
        <f t="shared" si="3"/>
        <v>61.92</v>
      </c>
      <c r="AF47" s="13">
        <f t="shared" si="3"/>
        <v>82.44</v>
      </c>
      <c r="AG47" s="14">
        <f>MAX(AG5:AG46)</f>
        <v>138.96</v>
      </c>
      <c r="AH47" s="92" t="s">
        <v>208</v>
      </c>
    </row>
    <row r="48" spans="1:38" x14ac:dyDescent="0.2">
      <c r="A48" s="124" t="s">
        <v>222</v>
      </c>
      <c r="B48" s="47"/>
      <c r="C48" s="47"/>
      <c r="D48" s="47"/>
      <c r="E48" s="47"/>
      <c r="F48" s="47"/>
      <c r="G48" s="47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54"/>
      <c r="AE48" s="60" t="s">
        <v>34</v>
      </c>
      <c r="AF48" s="60"/>
      <c r="AG48" s="51"/>
      <c r="AH48" s="53"/>
      <c r="AK48" t="s">
        <v>34</v>
      </c>
    </row>
    <row r="49" spans="1:38" x14ac:dyDescent="0.2">
      <c r="A49" s="122" t="s">
        <v>86</v>
      </c>
      <c r="B49" s="48"/>
      <c r="C49" s="48"/>
      <c r="D49" s="48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143"/>
      <c r="U49" s="143"/>
      <c r="V49" s="143"/>
      <c r="W49" s="143"/>
      <c r="X49" s="143"/>
      <c r="Y49" s="88"/>
      <c r="Z49" s="88"/>
      <c r="AA49" s="88"/>
      <c r="AB49" s="88"/>
      <c r="AC49" s="88"/>
      <c r="AD49" s="88"/>
      <c r="AE49" s="88"/>
      <c r="AF49" s="104"/>
      <c r="AG49" s="51"/>
      <c r="AH49" s="50"/>
    </row>
    <row r="50" spans="1:38" x14ac:dyDescent="0.2">
      <c r="A50" s="49"/>
      <c r="B50" s="88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9"/>
      <c r="N50" s="89"/>
      <c r="O50" s="89"/>
      <c r="P50" s="89"/>
      <c r="Q50" s="88"/>
      <c r="R50" s="88"/>
      <c r="S50" s="88"/>
      <c r="T50" s="144"/>
      <c r="U50" s="144"/>
      <c r="V50" s="144"/>
      <c r="W50" s="144"/>
      <c r="X50" s="144"/>
      <c r="Y50" s="88"/>
      <c r="Z50" s="88"/>
      <c r="AA50" s="88"/>
      <c r="AB50" s="88"/>
      <c r="AC50" s="88"/>
      <c r="AD50" s="54"/>
      <c r="AE50" s="54"/>
      <c r="AF50" s="54"/>
      <c r="AG50" s="51"/>
      <c r="AH50" s="50"/>
    </row>
    <row r="51" spans="1:38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54"/>
      <c r="AG51" s="51"/>
      <c r="AH51" s="93"/>
    </row>
    <row r="52" spans="1:38" x14ac:dyDescent="0.2">
      <c r="A52" s="4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54"/>
      <c r="AF52" s="54"/>
      <c r="AG52" s="51"/>
      <c r="AH52" s="53"/>
      <c r="AK52" t="s">
        <v>34</v>
      </c>
    </row>
    <row r="53" spans="1:38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55"/>
      <c r="AF53" s="55"/>
      <c r="AG53" s="51"/>
      <c r="AH53" s="53"/>
    </row>
    <row r="54" spans="1:38" ht="13.5" thickBot="1" x14ac:dyDescent="0.25">
      <c r="A54" s="61"/>
      <c r="B54" s="62"/>
      <c r="C54" s="62"/>
      <c r="D54" s="62"/>
      <c r="E54" s="62"/>
      <c r="F54" s="62"/>
      <c r="G54" s="62" t="s">
        <v>34</v>
      </c>
      <c r="H54" s="62"/>
      <c r="I54" s="62"/>
      <c r="J54" s="62"/>
      <c r="K54" s="62"/>
      <c r="L54" s="62" t="s">
        <v>34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94"/>
    </row>
    <row r="55" spans="1:38" x14ac:dyDescent="0.2">
      <c r="AG55" s="7"/>
    </row>
    <row r="58" spans="1:38" x14ac:dyDescent="0.2">
      <c r="R58" s="2" t="s">
        <v>34</v>
      </c>
      <c r="S58" s="2" t="s">
        <v>34</v>
      </c>
    </row>
    <row r="59" spans="1:38" x14ac:dyDescent="0.2">
      <c r="N59" s="2" t="s">
        <v>34</v>
      </c>
      <c r="O59" s="2" t="s">
        <v>34</v>
      </c>
      <c r="S59" s="2" t="s">
        <v>34</v>
      </c>
      <c r="AK59" t="s">
        <v>34</v>
      </c>
    </row>
    <row r="60" spans="1:38" x14ac:dyDescent="0.2">
      <c r="N60" s="2" t="s">
        <v>34</v>
      </c>
      <c r="AK60" t="s">
        <v>34</v>
      </c>
    </row>
    <row r="61" spans="1:38" x14ac:dyDescent="0.2">
      <c r="G61" s="2" t="s">
        <v>34</v>
      </c>
    </row>
    <row r="62" spans="1:38" x14ac:dyDescent="0.2">
      <c r="L62" s="2" t="s">
        <v>34</v>
      </c>
      <c r="M62" s="2" t="s">
        <v>34</v>
      </c>
      <c r="O62" s="2" t="s">
        <v>34</v>
      </c>
      <c r="P62" s="2" t="s">
        <v>34</v>
      </c>
      <c r="W62" s="2" t="s">
        <v>211</v>
      </c>
      <c r="AA62" s="2" t="s">
        <v>34</v>
      </c>
      <c r="AC62" s="2" t="s">
        <v>34</v>
      </c>
      <c r="AH62" s="1" t="s">
        <v>34</v>
      </c>
    </row>
    <row r="63" spans="1:38" x14ac:dyDescent="0.2">
      <c r="K63" s="2" t="s">
        <v>34</v>
      </c>
      <c r="AL63" t="s">
        <v>34</v>
      </c>
    </row>
    <row r="64" spans="1:38" x14ac:dyDescent="0.2">
      <c r="K64" s="2" t="s">
        <v>34</v>
      </c>
    </row>
    <row r="65" spans="7:26" x14ac:dyDescent="0.2">
      <c r="G65" s="2" t="s">
        <v>34</v>
      </c>
      <c r="H65" s="2" t="s">
        <v>34</v>
      </c>
    </row>
    <row r="66" spans="7:26" x14ac:dyDescent="0.2">
      <c r="P66" s="2" t="s">
        <v>34</v>
      </c>
    </row>
    <row r="68" spans="7:26" x14ac:dyDescent="0.2">
      <c r="H68" s="2" t="s">
        <v>34</v>
      </c>
      <c r="Z68" s="2" t="s">
        <v>34</v>
      </c>
    </row>
    <row r="69" spans="7:26" x14ac:dyDescent="0.2">
      <c r="I69" s="2" t="s">
        <v>34</v>
      </c>
      <c r="T69" s="2" t="s">
        <v>34</v>
      </c>
    </row>
  </sheetData>
  <mergeCells count="36">
    <mergeCell ref="T49:X49"/>
    <mergeCell ref="T50:X50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2023-03-10T14:35:04Z</dcterms:modified>
</cp:coreProperties>
</file>