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2\"/>
    </mc:Choice>
  </mc:AlternateContent>
  <bookViews>
    <workbookView xWindow="0" yWindow="0" windowWidth="28800" windowHeight="12330" tabRatio="874" firstSheet="2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Chuva!$A$1:$AH$32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AH69" i="14" l="1"/>
  <c r="AG69" i="14"/>
  <c r="AF69" i="14"/>
  <c r="AH68" i="14"/>
  <c r="AG68" i="14"/>
  <c r="AF68" i="14"/>
  <c r="AH67" i="14"/>
  <c r="AG67" i="14"/>
  <c r="AF67" i="14"/>
  <c r="AH66" i="14"/>
  <c r="AG66" i="14"/>
  <c r="AF66" i="14"/>
  <c r="AH65" i="14"/>
  <c r="AG65" i="14"/>
  <c r="AF65" i="14"/>
  <c r="AH64" i="14"/>
  <c r="AG64" i="14"/>
  <c r="AF64" i="14"/>
  <c r="AH63" i="14"/>
  <c r="AG63" i="14"/>
  <c r="AF63" i="14"/>
  <c r="AH62" i="14"/>
  <c r="AG62" i="14"/>
  <c r="AF62" i="14"/>
  <c r="AH61" i="14"/>
  <c r="AG61" i="14"/>
  <c r="AF61" i="14"/>
  <c r="AH60" i="14"/>
  <c r="AG60" i="14"/>
  <c r="AF60" i="14"/>
  <c r="AH59" i="14"/>
  <c r="AG59" i="14"/>
  <c r="AF59" i="14"/>
  <c r="AH58" i="14"/>
  <c r="AG58" i="14"/>
  <c r="AF58" i="14"/>
  <c r="AH57" i="14"/>
  <c r="AG57" i="14"/>
  <c r="AF57" i="14"/>
  <c r="AH56" i="14"/>
  <c r="AG56" i="14"/>
  <c r="AF56" i="14"/>
  <c r="AH55" i="14"/>
  <c r="AG55" i="14"/>
  <c r="AF55" i="14"/>
  <c r="AH54" i="14"/>
  <c r="AG54" i="14"/>
  <c r="AF54" i="14"/>
  <c r="AH53" i="14"/>
  <c r="AG53" i="14"/>
  <c r="AF53" i="14"/>
  <c r="AH52" i="14"/>
  <c r="AG52" i="14"/>
  <c r="AF52" i="14"/>
  <c r="AH51" i="14"/>
  <c r="AG51" i="14"/>
  <c r="AF51" i="14"/>
  <c r="AH50" i="14"/>
  <c r="AG50" i="14"/>
  <c r="AF50" i="14"/>
  <c r="AE49" i="14" l="1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2" i="7" s="1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6" i="4" s="1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8" i="7" s="1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20" i="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6" i="7" s="1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4" i="4" s="1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2" i="7" s="1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34" i="7" l="1"/>
  <c r="AF44" i="4"/>
  <c r="AF14" i="8"/>
  <c r="AG14" i="8"/>
  <c r="AF23" i="15"/>
  <c r="AG23" i="15"/>
  <c r="AF25" i="15"/>
  <c r="AG25" i="15"/>
  <c r="AG7" i="6"/>
  <c r="AF7" i="6"/>
  <c r="AG7" i="12"/>
  <c r="AF7" i="12"/>
  <c r="AF9" i="7"/>
  <c r="AG13" i="5"/>
  <c r="AF13" i="5"/>
  <c r="AF13" i="9"/>
  <c r="AG13" i="9"/>
  <c r="AF14" i="15"/>
  <c r="AG14" i="15"/>
  <c r="AF23" i="7"/>
  <c r="AF25" i="4"/>
  <c r="AF27" i="4"/>
  <c r="AF27" i="8"/>
  <c r="AG27" i="8"/>
  <c r="AF31" i="7"/>
  <c r="AF36" i="15"/>
  <c r="AG36" i="15"/>
  <c r="AG43" i="5"/>
  <c r="AF43" i="5"/>
  <c r="AF43" i="9"/>
  <c r="AG43" i="9"/>
  <c r="AF45" i="6"/>
  <c r="AG45" i="6"/>
  <c r="AF45" i="12"/>
  <c r="AG45" i="12"/>
  <c r="AF47" i="7"/>
  <c r="AF38" i="5"/>
  <c r="AG38" i="5"/>
  <c r="AF40" i="12"/>
  <c r="AG40" i="12"/>
  <c r="AF12" i="6"/>
  <c r="AG12" i="6"/>
  <c r="AF12" i="12"/>
  <c r="AG12" i="12"/>
  <c r="AF14" i="7"/>
  <c r="AF6" i="6"/>
  <c r="AG6" i="6"/>
  <c r="AF6" i="12"/>
  <c r="AG6" i="12"/>
  <c r="AF24" i="5"/>
  <c r="AG24" i="5"/>
  <c r="AF24" i="9"/>
  <c r="AG24" i="9"/>
  <c r="AF27" i="15"/>
  <c r="AG27" i="15"/>
  <c r="AF28" i="6"/>
  <c r="AG28" i="6"/>
  <c r="AF28" i="12"/>
  <c r="AG28" i="12"/>
  <c r="AF30" i="4"/>
  <c r="AG30" i="8"/>
  <c r="AF30" i="8"/>
  <c r="AF32" i="5"/>
  <c r="AG32" i="5"/>
  <c r="AF32" i="9"/>
  <c r="AG32" i="9"/>
  <c r="AF36" i="7"/>
  <c r="AF38" i="4"/>
  <c r="AF38" i="8"/>
  <c r="AG38" i="8"/>
  <c r="AG40" i="5"/>
  <c r="AF40" i="5"/>
  <c r="AF40" i="9"/>
  <c r="AG40" i="9"/>
  <c r="AF46" i="4"/>
  <c r="AF46" i="8"/>
  <c r="AG46" i="8"/>
  <c r="AF9" i="15"/>
  <c r="AG9" i="15"/>
  <c r="AF40" i="6"/>
  <c r="AG40" i="6"/>
  <c r="AF7" i="9"/>
  <c r="AG7" i="9"/>
  <c r="AF9" i="6"/>
  <c r="AG9" i="6"/>
  <c r="AF9" i="12"/>
  <c r="AG9" i="12"/>
  <c r="AF13" i="4"/>
  <c r="AF13" i="8"/>
  <c r="AG13" i="8"/>
  <c r="AF23" i="6"/>
  <c r="AG23" i="6"/>
  <c r="AF23" i="12"/>
  <c r="AG23" i="12"/>
  <c r="AF25" i="7"/>
  <c r="AF27" i="7"/>
  <c r="AF30" i="15"/>
  <c r="AG30" i="15"/>
  <c r="AF31" i="6"/>
  <c r="AG31" i="6"/>
  <c r="AF31" i="12"/>
  <c r="AG31" i="12"/>
  <c r="AF38" i="15"/>
  <c r="AG38" i="15"/>
  <c r="AF43" i="4"/>
  <c r="AF43" i="8"/>
  <c r="AG43" i="8"/>
  <c r="AG45" i="5"/>
  <c r="AF45" i="5"/>
  <c r="AF45" i="9"/>
  <c r="AG45" i="9"/>
  <c r="AF46" i="15"/>
  <c r="AG46" i="15"/>
  <c r="AF47" i="6"/>
  <c r="AG47" i="6"/>
  <c r="AF47" i="12"/>
  <c r="AG47" i="12"/>
  <c r="AF30" i="5"/>
  <c r="AG30" i="5"/>
  <c r="AF30" i="9"/>
  <c r="AG30" i="9"/>
  <c r="AF31" i="15"/>
  <c r="AG31" i="15"/>
  <c r="AF36" i="8"/>
  <c r="AG36" i="8"/>
  <c r="AF38" i="9"/>
  <c r="AG38" i="9"/>
  <c r="AF47" i="15"/>
  <c r="AG47" i="15"/>
  <c r="AF7" i="5"/>
  <c r="AG7" i="5"/>
  <c r="AF12" i="5"/>
  <c r="AG12" i="5"/>
  <c r="AF12" i="9"/>
  <c r="AG12" i="9"/>
  <c r="AF13" i="15"/>
  <c r="AG13" i="15"/>
  <c r="AG14" i="6"/>
  <c r="AF14" i="6"/>
  <c r="AG14" i="12"/>
  <c r="AF14" i="12"/>
  <c r="AG6" i="5"/>
  <c r="AF6" i="5"/>
  <c r="AG6" i="9"/>
  <c r="AF6" i="9"/>
  <c r="AF24" i="4"/>
  <c r="AF24" i="8"/>
  <c r="AG24" i="8"/>
  <c r="AF25" i="12"/>
  <c r="AG25" i="12"/>
  <c r="AF28" i="5"/>
  <c r="AG28" i="5"/>
  <c r="AF28" i="9"/>
  <c r="AG28" i="9"/>
  <c r="AF30" i="7"/>
  <c r="AF32" i="4"/>
  <c r="AF32" i="8"/>
  <c r="AG32" i="8"/>
  <c r="AF36" i="6"/>
  <c r="AG36" i="6"/>
  <c r="AF36" i="12"/>
  <c r="AG36" i="12"/>
  <c r="AF38" i="7"/>
  <c r="AF40" i="4"/>
  <c r="AF40" i="8"/>
  <c r="AG40" i="8"/>
  <c r="AF43" i="15"/>
  <c r="AG43" i="15"/>
  <c r="AF46" i="7"/>
  <c r="AF25" i="8"/>
  <c r="AG25" i="8"/>
  <c r="AG32" i="6"/>
  <c r="AF32" i="6"/>
  <c r="AG9" i="5"/>
  <c r="AF9" i="5"/>
  <c r="AF9" i="9"/>
  <c r="AG9" i="9"/>
  <c r="AF13" i="7"/>
  <c r="AF23" i="5"/>
  <c r="AG23" i="5"/>
  <c r="AF23" i="9"/>
  <c r="AG23" i="9"/>
  <c r="AF24" i="15"/>
  <c r="AG24" i="15"/>
  <c r="AF25" i="6"/>
  <c r="AG25" i="6"/>
  <c r="AG27" i="6"/>
  <c r="AF27" i="6"/>
  <c r="AF27" i="12"/>
  <c r="AG27" i="12"/>
  <c r="AG31" i="5"/>
  <c r="AF31" i="5"/>
  <c r="AF31" i="9"/>
  <c r="AG31" i="9"/>
  <c r="AF32" i="15"/>
  <c r="AG32" i="15"/>
  <c r="AF40" i="15"/>
  <c r="AG40" i="15"/>
  <c r="AF43" i="7"/>
  <c r="AF45" i="4"/>
  <c r="AF45" i="8"/>
  <c r="AG45" i="8"/>
  <c r="AG47" i="5"/>
  <c r="AF47" i="5"/>
  <c r="AF47" i="9"/>
  <c r="AG47" i="9"/>
  <c r="AF32" i="12"/>
  <c r="AG32" i="12"/>
  <c r="AF7" i="15"/>
  <c r="AG7" i="15"/>
  <c r="AF12" i="4"/>
  <c r="AF12" i="8"/>
  <c r="AG12" i="8"/>
  <c r="AF14" i="5"/>
  <c r="AG14" i="5"/>
  <c r="AF14" i="9"/>
  <c r="AG14" i="9"/>
  <c r="AF6" i="4"/>
  <c r="AF6" i="8"/>
  <c r="AG6" i="8"/>
  <c r="AF24" i="7"/>
  <c r="AF25" i="9"/>
  <c r="AG25" i="9"/>
  <c r="AF28" i="4"/>
  <c r="AF28" i="8"/>
  <c r="AG28" i="8"/>
  <c r="AG30" i="6"/>
  <c r="AF30" i="6"/>
  <c r="AF30" i="12"/>
  <c r="AG30" i="12"/>
  <c r="AF32" i="7"/>
  <c r="AF36" i="5"/>
  <c r="AG36" i="5"/>
  <c r="AF36" i="9"/>
  <c r="AG36" i="9"/>
  <c r="AF38" i="6"/>
  <c r="AG38" i="6"/>
  <c r="AF38" i="12"/>
  <c r="AG38" i="12"/>
  <c r="AF40" i="7"/>
  <c r="AF45" i="15"/>
  <c r="AG45" i="15"/>
  <c r="AG46" i="6"/>
  <c r="AF46" i="6"/>
  <c r="AF46" i="12"/>
  <c r="AG46" i="12"/>
  <c r="AF24" i="6"/>
  <c r="AG24" i="6"/>
  <c r="AF24" i="12"/>
  <c r="AG24" i="12"/>
  <c r="AF46" i="5"/>
  <c r="AG46" i="5"/>
  <c r="AF46" i="9"/>
  <c r="AG46" i="9"/>
  <c r="AF7" i="4"/>
  <c r="AF7" i="8"/>
  <c r="AG7" i="8"/>
  <c r="AF7" i="7"/>
  <c r="AF9" i="4"/>
  <c r="AF9" i="8"/>
  <c r="AG9" i="8"/>
  <c r="AF12" i="15"/>
  <c r="AG12" i="15"/>
  <c r="AF13" i="6"/>
  <c r="AG13" i="6"/>
  <c r="AF13" i="12"/>
  <c r="AG13" i="12"/>
  <c r="AF6" i="15"/>
  <c r="AG6" i="15"/>
  <c r="AF23" i="4"/>
  <c r="AF23" i="8"/>
  <c r="AG23" i="8"/>
  <c r="AG25" i="5"/>
  <c r="AF25" i="5"/>
  <c r="AF27" i="5"/>
  <c r="AG27" i="5"/>
  <c r="AF27" i="9"/>
  <c r="AG27" i="9"/>
  <c r="AF28" i="15"/>
  <c r="AG28" i="15"/>
  <c r="AF31" i="4"/>
  <c r="AF31" i="8"/>
  <c r="AG31" i="8"/>
  <c r="AG43" i="6"/>
  <c r="AF43" i="6"/>
  <c r="AF43" i="12"/>
  <c r="AG43" i="12"/>
  <c r="AF45" i="7"/>
  <c r="AF47" i="4"/>
  <c r="AF47" i="8"/>
  <c r="AG47" i="8"/>
  <c r="AG16" i="5"/>
  <c r="AF16" i="5"/>
  <c r="AF20" i="8"/>
  <c r="AG20" i="8"/>
  <c r="AF22" i="5"/>
  <c r="AG22" i="5"/>
  <c r="AF22" i="9"/>
  <c r="AG22" i="9"/>
  <c r="AF26" i="6"/>
  <c r="AG26" i="6"/>
  <c r="AF26" i="12"/>
  <c r="AG26" i="12"/>
  <c r="AF39" i="15"/>
  <c r="AG39" i="15"/>
  <c r="AF44" i="8"/>
  <c r="AG44" i="8"/>
  <c r="AF48" i="6"/>
  <c r="AG48" i="6"/>
  <c r="AG48" i="12"/>
  <c r="AF48" i="12"/>
  <c r="AF11" i="4"/>
  <c r="AF11" i="8"/>
  <c r="AG11" i="8"/>
  <c r="AF15" i="6"/>
  <c r="AG15" i="6"/>
  <c r="AF15" i="12"/>
  <c r="AG15" i="12"/>
  <c r="AF17" i="7"/>
  <c r="B50" i="4"/>
  <c r="J50" i="4"/>
  <c r="R50" i="4"/>
  <c r="Z50" i="4"/>
  <c r="AF19" i="5"/>
  <c r="AG19" i="5"/>
  <c r="AF19" i="9"/>
  <c r="AG19" i="9"/>
  <c r="AF20" i="15"/>
  <c r="AG20" i="15"/>
  <c r="AF21" i="6"/>
  <c r="AG21" i="6"/>
  <c r="AF21" i="12"/>
  <c r="AG21" i="12"/>
  <c r="AF29" i="5"/>
  <c r="AG29" i="5"/>
  <c r="AG29" i="9"/>
  <c r="AF29" i="9"/>
  <c r="AF33" i="4"/>
  <c r="AF33" i="8"/>
  <c r="AG33" i="8"/>
  <c r="AG35" i="5"/>
  <c r="AF35" i="5"/>
  <c r="AF35" i="9"/>
  <c r="AG35" i="9"/>
  <c r="AF37" i="6"/>
  <c r="AG37" i="6"/>
  <c r="AF37" i="12"/>
  <c r="AG37" i="12"/>
  <c r="AF39" i="7"/>
  <c r="AF41" i="4"/>
  <c r="AF41" i="8"/>
  <c r="AG41" i="8"/>
  <c r="AF44" i="15"/>
  <c r="AG44" i="15"/>
  <c r="AF49" i="5"/>
  <c r="AG49" i="5"/>
  <c r="AG49" i="9"/>
  <c r="AF49" i="9"/>
  <c r="AF18" i="6"/>
  <c r="AG18" i="6"/>
  <c r="AF18" i="12"/>
  <c r="AG18" i="12"/>
  <c r="Y50" i="4"/>
  <c r="AF8" i="4"/>
  <c r="AF10" i="9"/>
  <c r="AG10" i="9"/>
  <c r="S50" i="4"/>
  <c r="AF20" i="7"/>
  <c r="AG22" i="8"/>
  <c r="AF22" i="8"/>
  <c r="AF34" i="6"/>
  <c r="AG34" i="6"/>
  <c r="AF42" i="6"/>
  <c r="AG42" i="6"/>
  <c r="AF8" i="15"/>
  <c r="AG8" i="15"/>
  <c r="AF11" i="7"/>
  <c r="AF15" i="5"/>
  <c r="AG15" i="5"/>
  <c r="AF15" i="9"/>
  <c r="AG15" i="9"/>
  <c r="AF16" i="15"/>
  <c r="AG16" i="15"/>
  <c r="AF17" i="6"/>
  <c r="AG17" i="6"/>
  <c r="AF17" i="12"/>
  <c r="AG17" i="12"/>
  <c r="D50" i="4"/>
  <c r="L50" i="4"/>
  <c r="T50" i="4"/>
  <c r="AB50" i="4"/>
  <c r="AF19" i="4"/>
  <c r="AF19" i="8"/>
  <c r="AG19" i="8"/>
  <c r="AF21" i="5"/>
  <c r="AG21" i="5"/>
  <c r="AG21" i="9"/>
  <c r="AF21" i="9"/>
  <c r="AF22" i="15"/>
  <c r="AG22" i="15"/>
  <c r="AF29" i="4"/>
  <c r="AF29" i="8"/>
  <c r="AG29" i="8"/>
  <c r="AF33" i="7"/>
  <c r="AF35" i="4"/>
  <c r="AF35" i="8"/>
  <c r="AG35" i="8"/>
  <c r="AF37" i="5"/>
  <c r="AG37" i="5"/>
  <c r="AG37" i="9"/>
  <c r="AF37" i="9"/>
  <c r="AG39" i="6"/>
  <c r="AF39" i="6"/>
  <c r="AG39" i="12"/>
  <c r="AF39" i="12"/>
  <c r="AF41" i="7"/>
  <c r="AF49" i="4"/>
  <c r="AG49" i="8"/>
  <c r="AF49" i="8"/>
  <c r="I50" i="4"/>
  <c r="AF16" i="4"/>
  <c r="AF18" i="5"/>
  <c r="AG18" i="5"/>
  <c r="C50" i="4"/>
  <c r="AF26" i="5"/>
  <c r="AG26" i="5"/>
  <c r="AF33" i="15"/>
  <c r="AG33" i="15"/>
  <c r="AF8" i="7"/>
  <c r="AF10" i="4"/>
  <c r="AF10" i="8"/>
  <c r="AG10" i="8"/>
  <c r="AF18" i="4"/>
  <c r="AG18" i="8"/>
  <c r="AF18" i="8"/>
  <c r="E50" i="4"/>
  <c r="M50" i="4"/>
  <c r="U50" i="4"/>
  <c r="AC50" i="4"/>
  <c r="AF19" i="15"/>
  <c r="AG19" i="15"/>
  <c r="AF20" i="6"/>
  <c r="AG20" i="6"/>
  <c r="AG20" i="12"/>
  <c r="AF20" i="12"/>
  <c r="AF22" i="7"/>
  <c r="AF26" i="4"/>
  <c r="AG26" i="8"/>
  <c r="AF26" i="8"/>
  <c r="AF29" i="15"/>
  <c r="AG29" i="15"/>
  <c r="AF34" i="5"/>
  <c r="AG34" i="5"/>
  <c r="AF34" i="9"/>
  <c r="AG34" i="9"/>
  <c r="AG35" i="15"/>
  <c r="AF35" i="15"/>
  <c r="AF42" i="5"/>
  <c r="AG42" i="5"/>
  <c r="AF42" i="9"/>
  <c r="AG42" i="9"/>
  <c r="AF44" i="6"/>
  <c r="AG44" i="6"/>
  <c r="AG44" i="12"/>
  <c r="AF44" i="12"/>
  <c r="AF48" i="4"/>
  <c r="AF48" i="8"/>
  <c r="AG48" i="8"/>
  <c r="AF49" i="15"/>
  <c r="AG49" i="15"/>
  <c r="AG8" i="9"/>
  <c r="AF8" i="9"/>
  <c r="AF42" i="12"/>
  <c r="AG42" i="12"/>
  <c r="AF44" i="7"/>
  <c r="AF10" i="15"/>
  <c r="AG10" i="15"/>
  <c r="AF11" i="6"/>
  <c r="AG11" i="6"/>
  <c r="AF11" i="12"/>
  <c r="AG11" i="12"/>
  <c r="AF15" i="4"/>
  <c r="AF15" i="8"/>
  <c r="AG15" i="8"/>
  <c r="AF17" i="5"/>
  <c r="AG17" i="5"/>
  <c r="AG17" i="9"/>
  <c r="AF17" i="9"/>
  <c r="AF18" i="15"/>
  <c r="AG18" i="15"/>
  <c r="F50" i="4"/>
  <c r="N50" i="4"/>
  <c r="V50" i="4"/>
  <c r="AD50" i="4"/>
  <c r="AF19" i="7"/>
  <c r="AF21" i="4"/>
  <c r="AF21" i="8"/>
  <c r="AG21" i="8"/>
  <c r="AF26" i="15"/>
  <c r="AG26" i="15"/>
  <c r="AF29" i="7"/>
  <c r="AF33" i="6"/>
  <c r="AG33" i="6"/>
  <c r="AF33" i="12"/>
  <c r="AG33" i="12"/>
  <c r="AF35" i="7"/>
  <c r="AF37" i="4"/>
  <c r="AG37" i="8"/>
  <c r="AF37" i="8"/>
  <c r="AF39" i="5"/>
  <c r="AG39" i="5"/>
  <c r="AF39" i="9"/>
  <c r="AG39" i="9"/>
  <c r="AF41" i="6"/>
  <c r="AG41" i="6"/>
  <c r="AF41" i="12"/>
  <c r="AG41" i="12"/>
  <c r="AF48" i="15"/>
  <c r="AG48" i="15"/>
  <c r="AF49" i="7"/>
  <c r="AG8" i="5"/>
  <c r="AF8" i="5"/>
  <c r="Q50" i="4"/>
  <c r="AF10" i="5"/>
  <c r="AG10" i="5"/>
  <c r="AF11" i="15"/>
  <c r="AG11" i="15"/>
  <c r="AF18" i="9"/>
  <c r="AG18" i="9"/>
  <c r="K50" i="4"/>
  <c r="AF22" i="4"/>
  <c r="AF41" i="15"/>
  <c r="AG41" i="15"/>
  <c r="AG48" i="5"/>
  <c r="AF48" i="5"/>
  <c r="AG8" i="6"/>
  <c r="AF8" i="6"/>
  <c r="AG8" i="12"/>
  <c r="AF8" i="12"/>
  <c r="AF10" i="7"/>
  <c r="AF15" i="15"/>
  <c r="AG15" i="15"/>
  <c r="AF16" i="6"/>
  <c r="AG16" i="6"/>
  <c r="AG16" i="12"/>
  <c r="AF16" i="12"/>
  <c r="AF18" i="7"/>
  <c r="G50" i="4"/>
  <c r="O50" i="4"/>
  <c r="W50" i="4"/>
  <c r="AE50" i="4"/>
  <c r="AG20" i="5"/>
  <c r="AF20" i="5"/>
  <c r="AG20" i="9"/>
  <c r="AF20" i="9"/>
  <c r="AF21" i="15"/>
  <c r="AG21" i="15"/>
  <c r="AF22" i="6"/>
  <c r="AG22" i="6"/>
  <c r="AF22" i="12"/>
  <c r="AG22" i="12"/>
  <c r="AF26" i="7"/>
  <c r="AF34" i="4"/>
  <c r="AG34" i="8"/>
  <c r="AF34" i="8"/>
  <c r="AF37" i="15"/>
  <c r="AG37" i="15"/>
  <c r="AF42" i="4"/>
  <c r="AG42" i="8"/>
  <c r="AF42" i="8"/>
  <c r="AG44" i="5"/>
  <c r="AF44" i="5"/>
  <c r="AG44" i="9"/>
  <c r="AF44" i="9"/>
  <c r="AF48" i="7"/>
  <c r="AF10" i="6"/>
  <c r="AG10" i="6"/>
  <c r="AF10" i="12"/>
  <c r="AG10" i="12"/>
  <c r="AF17" i="15"/>
  <c r="AG17" i="15"/>
  <c r="AF8" i="8"/>
  <c r="AG8" i="8"/>
  <c r="AA50" i="4"/>
  <c r="AF26" i="9"/>
  <c r="AG26" i="9"/>
  <c r="AF34" i="12"/>
  <c r="AG34" i="12"/>
  <c r="AF48" i="9"/>
  <c r="AG48" i="9"/>
  <c r="AG11" i="5"/>
  <c r="AF11" i="5"/>
  <c r="AF11" i="9"/>
  <c r="AG11" i="9"/>
  <c r="AF15" i="7"/>
  <c r="AF17" i="4"/>
  <c r="AG17" i="8"/>
  <c r="AF17" i="8"/>
  <c r="H50" i="4"/>
  <c r="P50" i="4"/>
  <c r="X50" i="4"/>
  <c r="AF19" i="6"/>
  <c r="AG19" i="6"/>
  <c r="AF19" i="12"/>
  <c r="AG19" i="12"/>
  <c r="AF21" i="7"/>
  <c r="AF29" i="6"/>
  <c r="AG29" i="6"/>
  <c r="AF29" i="12"/>
  <c r="AG29" i="12"/>
  <c r="AF33" i="5"/>
  <c r="AG33" i="5"/>
  <c r="AG33" i="9"/>
  <c r="AF33" i="9"/>
  <c r="AF34" i="15"/>
  <c r="AG34" i="15"/>
  <c r="AF35" i="6"/>
  <c r="AG35" i="6"/>
  <c r="AF35" i="12"/>
  <c r="AG35" i="12"/>
  <c r="AF37" i="7"/>
  <c r="AF39" i="4"/>
  <c r="AF39" i="8"/>
  <c r="AG39" i="8"/>
  <c r="AF41" i="5"/>
  <c r="AG41" i="5"/>
  <c r="AG41" i="9"/>
  <c r="AF41" i="9"/>
  <c r="AF42" i="15"/>
  <c r="AG42" i="15"/>
  <c r="AF49" i="6"/>
  <c r="AG49" i="6"/>
  <c r="AF49" i="12"/>
  <c r="AG49" i="12"/>
  <c r="F70" i="14"/>
  <c r="G70" i="14"/>
  <c r="O70" i="14"/>
  <c r="W70" i="14"/>
  <c r="AE70" i="14"/>
  <c r="H70" i="14"/>
  <c r="P70" i="14"/>
  <c r="X70" i="14"/>
  <c r="N70" i="14"/>
  <c r="I70" i="14"/>
  <c r="Q70" i="14"/>
  <c r="Y70" i="14"/>
  <c r="B70" i="14"/>
  <c r="J70" i="14"/>
  <c r="R70" i="14"/>
  <c r="Z70" i="14"/>
  <c r="V70" i="14"/>
  <c r="C70" i="14"/>
  <c r="K70" i="14"/>
  <c r="S70" i="14"/>
  <c r="AA70" i="14"/>
  <c r="AD70" i="14"/>
  <c r="D70" i="14"/>
  <c r="L70" i="14"/>
  <c r="T70" i="14"/>
  <c r="AB70" i="14"/>
  <c r="E70" i="14"/>
  <c r="M70" i="14"/>
  <c r="U70" i="14"/>
  <c r="AC70" i="14"/>
  <c r="AG15" i="14"/>
  <c r="AH15" i="14"/>
  <c r="AF15" i="14"/>
  <c r="AF47" i="14"/>
  <c r="AG47" i="14"/>
  <c r="AH47" i="14"/>
  <c r="AH12" i="14"/>
  <c r="AF12" i="14"/>
  <c r="AG12" i="14"/>
  <c r="AG6" i="14"/>
  <c r="AH6" i="14"/>
  <c r="AF6" i="14"/>
  <c r="AF28" i="14"/>
  <c r="AH28" i="14"/>
  <c r="AG28" i="14"/>
  <c r="AH36" i="14"/>
  <c r="AF36" i="14"/>
  <c r="AG36" i="14"/>
  <c r="AF44" i="14"/>
  <c r="AH44" i="14"/>
  <c r="AG44" i="14"/>
  <c r="AG39" i="14"/>
  <c r="AH39" i="14"/>
  <c r="AF39" i="14"/>
  <c r="AF9" i="14"/>
  <c r="AG9" i="14"/>
  <c r="AH9" i="14"/>
  <c r="AF17" i="14"/>
  <c r="AG17" i="14"/>
  <c r="AH17" i="14"/>
  <c r="AG23" i="14"/>
  <c r="AH23" i="14"/>
  <c r="AF23" i="14"/>
  <c r="AF25" i="14"/>
  <c r="AG25" i="14"/>
  <c r="AH25" i="14"/>
  <c r="AF33" i="14"/>
  <c r="AG33" i="14"/>
  <c r="AH33" i="14"/>
  <c r="AF41" i="14"/>
  <c r="AG41" i="14"/>
  <c r="AH41" i="14"/>
  <c r="AF49" i="14"/>
  <c r="AG49" i="14"/>
  <c r="AH49" i="14"/>
  <c r="AG7" i="14"/>
  <c r="AH7" i="14"/>
  <c r="AF7" i="14"/>
  <c r="AG14" i="14"/>
  <c r="AH14" i="14"/>
  <c r="AF14" i="14"/>
  <c r="AG20" i="14"/>
  <c r="AH20" i="14"/>
  <c r="AF20" i="14"/>
  <c r="AG30" i="14"/>
  <c r="AF30" i="14"/>
  <c r="AH30" i="14"/>
  <c r="AG38" i="14"/>
  <c r="AF38" i="14"/>
  <c r="AH38" i="14"/>
  <c r="AG46" i="14"/>
  <c r="AH46" i="14"/>
  <c r="AF46" i="14"/>
  <c r="AH11" i="14"/>
  <c r="AF11" i="14"/>
  <c r="AG11" i="14"/>
  <c r="AH27" i="14"/>
  <c r="AF27" i="14"/>
  <c r="AG27" i="14"/>
  <c r="AH35" i="14"/>
  <c r="AF35" i="14"/>
  <c r="AG35" i="14"/>
  <c r="AH43" i="14"/>
  <c r="AF43" i="14"/>
  <c r="AG43" i="14"/>
  <c r="AG21" i="14"/>
  <c r="AH21" i="14"/>
  <c r="AF21" i="14"/>
  <c r="AG31" i="14"/>
  <c r="AH31" i="14"/>
  <c r="AF31" i="14"/>
  <c r="AG8" i="14"/>
  <c r="AH8" i="14"/>
  <c r="AF8" i="14"/>
  <c r="AG16" i="14"/>
  <c r="AF16" i="14"/>
  <c r="AH16" i="14"/>
  <c r="AG22" i="14"/>
  <c r="AH22" i="14"/>
  <c r="AF22" i="14"/>
  <c r="AF32" i="14"/>
  <c r="AG32" i="14"/>
  <c r="AH32" i="14"/>
  <c r="AG40" i="14"/>
  <c r="AH40" i="14"/>
  <c r="AF40" i="14"/>
  <c r="AG13" i="14"/>
  <c r="AH13" i="14"/>
  <c r="AF13" i="14"/>
  <c r="AH19" i="14"/>
  <c r="AF19" i="14"/>
  <c r="AG19" i="14"/>
  <c r="AG37" i="14"/>
  <c r="AH37" i="14"/>
  <c r="AF37" i="14"/>
  <c r="AG45" i="14"/>
  <c r="AH45" i="14"/>
  <c r="AF45" i="14"/>
  <c r="AF10" i="14"/>
  <c r="AH10" i="14"/>
  <c r="AG10" i="14"/>
  <c r="AF18" i="14"/>
  <c r="AH18" i="14"/>
  <c r="AG18" i="14"/>
  <c r="AF24" i="14"/>
  <c r="AG24" i="14"/>
  <c r="AH24" i="14"/>
  <c r="AF26" i="14"/>
  <c r="AH26" i="14"/>
  <c r="AG26" i="14"/>
  <c r="AF34" i="14"/>
  <c r="AG34" i="14"/>
  <c r="AH34" i="14"/>
  <c r="AF42" i="14"/>
  <c r="AH42" i="14"/>
  <c r="AG42" i="14"/>
  <c r="AF5" i="7" l="1"/>
  <c r="AG5" i="8"/>
  <c r="AF5" i="9"/>
  <c r="AF5" i="12"/>
  <c r="AF50" i="12" s="1"/>
  <c r="AF5" i="15"/>
  <c r="AF50" i="15" s="1"/>
  <c r="AG5" i="5"/>
  <c r="AF5" i="6"/>
  <c r="AF5" i="8"/>
  <c r="AG5" i="9"/>
  <c r="AG5" i="12"/>
  <c r="AG5" i="15"/>
  <c r="AF5" i="14"/>
  <c r="AG5" i="6"/>
  <c r="AF5" i="5"/>
  <c r="AF50" i="5" s="1"/>
  <c r="AG5" i="14"/>
  <c r="AG70" i="14" s="1"/>
  <c r="AH5" i="14"/>
  <c r="AF70" i="14" l="1"/>
  <c r="AF5" i="4"/>
  <c r="AE50" i="6" l="1"/>
  <c r="AE50" i="5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B50" i="15"/>
  <c r="AE50" i="12"/>
  <c r="B50" i="12"/>
  <c r="M50" i="12"/>
  <c r="AC50" i="12"/>
  <c r="AA50" i="12"/>
  <c r="AE50" i="8"/>
  <c r="B50" i="8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F50" i="8" l="1"/>
  <c r="C3" i="12" l="1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H47" i="16" l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<sst xmlns="http://schemas.openxmlformats.org/spreadsheetml/2006/main" count="1683" uniqueCount="255">
  <si>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</si>
  <si>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</si>
  <si>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</si>
  <si>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</si>
  <si>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</si>
  <si>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</si>
  <si>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</si>
  <si>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</si>
  <si>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</si>
  <si>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</si>
  <si>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</si>
  <si>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</si>
  <si>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</si>
  <si>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</si>
  <si>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</si>
  <si>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</si>
  <si>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</si>
  <si>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</si>
  <si>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</si>
  <si>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</si>
  <si>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</si>
  <si>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</si>
  <si>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</si>
  <si>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</si>
  <si>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</si>
  <si>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</si>
  <si>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</si>
  <si>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</si>
  <si>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</si>
  <si>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</si>
  <si>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</si>
  <si>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</si>
  <si>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</si>
  <si>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</si>
  <si>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</si>
  <si>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</si>
  <si>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</si>
  <si>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</si>
  <si>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</si>
  <si>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</si>
  <si>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</si>
  <si>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</si>
  <si>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</si>
  <si>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</si>
  <si>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</si>
  <si>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</si>
  <si>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</si>
  <si>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</si>
  <si>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</si>
  <si>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</si>
  <si>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</si>
  <si>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</si>
  <si>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</si>
  <si>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</si>
  <si>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</si>
  <si>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</si>
  <si>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</si>
  <si>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</si>
  <si>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</si>
  <si>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</si>
  <si>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</si>
  <si>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</si>
  <si>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</si>
  <si>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</si>
  <si>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</si>
  <si>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</si>
  <si>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</si>
  <si>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</si>
  <si>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</si>
  <si>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</si>
  <si>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</si>
  <si>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</si>
  <si>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</si>
  <si>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</si>
  <si>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</si>
  <si>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</si>
  <si>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</si>
  <si>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</si>
  <si>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</si>
  <si>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</si>
  <si>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</si>
  <si>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</si>
  <si>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</si>
  <si>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</si>
  <si>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</si>
  <si>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</si>
  <si>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</si>
  <si>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</si>
  <si>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</si>
  <si>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</si>
  <si>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</si>
  <si>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</si>
  <si>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</si>
  <si>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</si>
  <si>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</si>
  <si>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</si>
  <si>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</si>
  <si>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</si>
  <si>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</si>
  <si>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</si>
  <si>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</si>
  <si>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</si>
  <si>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</si>
  <si>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</si>
  <si>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</si>
  <si>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</si>
  <si>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</si>
  <si>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</si>
  <si>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</si>
  <si>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</si>
  <si>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</si>
  <si>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</si>
  <si>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</si>
  <si>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</si>
  <si>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</si>
  <si>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</si>
  <si>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</si>
  <si>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</si>
  <si>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</si>
  <si>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</si>
  <si>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</si>
  <si>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</si>
  <si>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</si>
  <si>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</si>
  <si>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</si>
  <si>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</si>
  <si>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</si>
  <si>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</si>
  <si>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</si>
  <si>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</si>
  <si>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</si>
  <si>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</si>
  <si>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</si>
  <si>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</si>
  <si>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</si>
  <si>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</si>
  <si>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</si>
  <si>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</si>
  <si>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</si>
  <si>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</si>
  <si>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</si>
  <si>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</si>
  <si>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</si>
  <si>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</si>
  <si>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</si>
  <si>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</si>
  <si>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</si>
  <si>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</si>
  <si>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</si>
  <si>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</si>
  <si>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</si>
  <si>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</si>
  <si>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</si>
  <si>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</si>
  <si>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</si>
  <si>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</si>
  <si>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</si>
  <si>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</si>
  <si>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</si>
  <si>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</si>
  <si>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</si>
  <si>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</si>
  <si>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</si>
  <si>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</si>
  <si>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</si>
  <si>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</si>
  <si>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</si>
  <si>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</si>
  <si>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</si>
  <si>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</si>
  <si>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</si>
  <si>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</si>
  <si>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</si>
  <si>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</si>
  <si>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</si>
  <si>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</si>
  <si>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</si>
  <si>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</si>
  <si>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</si>
  <si>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</si>
  <si>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</si>
  <si>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</si>
  <si>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</si>
  <si>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</si>
  <si>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</si>
  <si>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</si>
  <si>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</si>
  <si>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</si>
  <si>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</si>
  <si>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</si>
  <si>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</si>
  <si>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</si>
  <si>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</si>
  <si>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</si>
  <si>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</si>
  <si>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</si>
  <si>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</si>
  <si>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</si>
  <si>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</si>
  <si>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</si>
  <si>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</si>
  <si>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</si>
  <si>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</si>
  <si>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</si>
  <si>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</si>
  <si>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</si>
  <si>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</si>
  <si>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</si>
  <si>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</si>
  <si>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</si>
  <si>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</si>
  <si>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</si>
  <si>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</si>
  <si>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</si>
  <si>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</si>
  <si>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SO</t>
  </si>
  <si>
    <t>N</t>
  </si>
  <si>
    <t>NO</t>
  </si>
  <si>
    <t>L</t>
  </si>
  <si>
    <t>SE</t>
  </si>
  <si>
    <t>NE</t>
  </si>
  <si>
    <t>O</t>
  </si>
  <si>
    <t>Novembro/2022</t>
  </si>
  <si>
    <t>Temperatura Instantânea (°C)</t>
  </si>
  <si>
    <t>Temperatura Máxima (°C)</t>
  </si>
  <si>
    <t>Temperatura Mínima (°C)</t>
  </si>
  <si>
    <t>Umidade Instantânea (%)</t>
  </si>
  <si>
    <t>Umidade Máxima (%)</t>
  </si>
  <si>
    <t>Umidade Mínima (%)</t>
  </si>
  <si>
    <t>Velocidade do Vento Máxima (km/h)</t>
  </si>
  <si>
    <t>Direção do Vento (km/h)</t>
  </si>
  <si>
    <t>Rajada do Vento (km/h)</t>
  </si>
  <si>
    <t>Chuva (mm)</t>
  </si>
  <si>
    <t>Campo Grande (Vila Sta.Luzia)</t>
  </si>
  <si>
    <t>Campo Grande (Jardim Panamá)</t>
  </si>
  <si>
    <t>Campo Grande (UPA GONÇALVES)</t>
  </si>
  <si>
    <t>Corumbá ( Cravo Vermelho)</t>
  </si>
  <si>
    <t>Corumbá (Fortaleza)</t>
  </si>
  <si>
    <t>Coguinho</t>
  </si>
  <si>
    <t>Dois Irmãos do Burití</t>
  </si>
  <si>
    <t>Itaquiraí</t>
  </si>
  <si>
    <t>Mundo Novo</t>
  </si>
  <si>
    <t>Rochedo</t>
  </si>
  <si>
    <t>São Gabriel</t>
  </si>
  <si>
    <t>Tres Lagoas</t>
  </si>
  <si>
    <t>-</t>
  </si>
  <si>
    <t>(Município*) - Dados com falhas na transmissão, podendo subestimar o acumulado mensal das chuvas.</t>
  </si>
  <si>
    <t>Fonte: CEMADEN</t>
  </si>
  <si>
    <t>Fonte: INMET/SEMAGRO/CEMTEC</t>
  </si>
  <si>
    <t xml:space="preserve">(*) Nenhuma Infotmação Disponivel pelo INMET </t>
  </si>
  <si>
    <t>Camapuã*</t>
  </si>
  <si>
    <t>Chapadão do Sul*</t>
  </si>
  <si>
    <t>Corumbá*</t>
  </si>
  <si>
    <t>Coxim*</t>
  </si>
  <si>
    <t>Miranda*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</si>
</sst>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gray125">
        <bgColor theme="1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0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7" borderId="0" xfId="0" applyFill="1"/>
    <xf numFmtId="0" fontId="0" fillId="0" borderId="0" xfId="0" applyFill="1"/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1" fontId="8" fillId="7" borderId="12" xfId="0" applyNumberFormat="1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 vertical="center" wrapText="1"/>
    </xf>
    <xf numFmtId="0" fontId="18" fillId="7" borderId="0" xfId="0" applyFont="1" applyFill="1"/>
    <xf numFmtId="0" fontId="18" fillId="0" borderId="0" xfId="0" applyFont="1" applyFill="1"/>
    <xf numFmtId="3" fontId="11" fillId="7" borderId="1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/>
    </xf>
    <xf numFmtId="0" fontId="10" fillId="7" borderId="0" xfId="0" applyFont="1" applyFill="1" applyAlignment="1">
      <alignment horizontal="center" vertical="center"/>
    </xf>
    <xf numFmtId="0" fontId="4" fillId="12" borderId="13" xfId="0" applyFont="1" applyFill="1" applyBorder="1" applyAlignment="1">
      <alignment horizontal="left" vertical="center"/>
    </xf>
    <xf numFmtId="0" fontId="8" fillId="13" borderId="13" xfId="0" applyFont="1" applyFill="1" applyBorder="1" applyAlignment="1">
      <alignment horizontal="left" vertical="center"/>
    </xf>
    <xf numFmtId="0" fontId="20" fillId="13" borderId="13" xfId="0" applyFont="1" applyFill="1" applyBorder="1" applyAlignment="1">
      <alignment horizontal="left" vertical="center"/>
    </xf>
    <xf numFmtId="1" fontId="10" fillId="0" borderId="14" xfId="0" applyNumberFormat="1" applyFont="1" applyBorder="1" applyAlignment="1">
      <alignment horizontal="center"/>
    </xf>
    <xf numFmtId="0" fontId="4" fillId="11" borderId="1" xfId="0" applyFont="1" applyFill="1" applyBorder="1" applyAlignment="1">
      <alignment horizontal="left" vertical="center"/>
    </xf>
    <xf numFmtId="2" fontId="19" fillId="0" borderId="2" xfId="0" applyNumberFormat="1" applyFont="1" applyBorder="1" applyAlignment="1">
      <alignment horizontal="center" vertical="center"/>
    </xf>
    <xf numFmtId="2" fontId="6" fillId="0" borderId="0" xfId="0" applyNumberFormat="1" applyFont="1"/>
    <xf numFmtId="4" fontId="8" fillId="5" borderId="15" xfId="0" applyNumberFormat="1" applyFont="1" applyFill="1" applyBorder="1" applyAlignment="1">
      <alignment horizontal="center" vertical="center"/>
    </xf>
    <xf numFmtId="4" fontId="0" fillId="7" borderId="12" xfId="0" applyNumberFormat="1" applyFill="1" applyBorder="1" applyAlignment="1">
      <alignment horizontal="center" vertical="center"/>
    </xf>
    <xf numFmtId="4" fontId="15" fillId="5" borderId="19" xfId="0" applyNumberFormat="1" applyFont="1" applyFill="1" applyBorder="1" applyAlignment="1">
      <alignment horizontal="center" vertical="center"/>
    </xf>
    <xf numFmtId="4" fontId="15" fillId="5" borderId="15" xfId="0" applyNumberFormat="1" applyFont="1" applyFill="1" applyBorder="1" applyAlignment="1">
      <alignment horizontal="center" vertical="center"/>
    </xf>
    <xf numFmtId="4" fontId="0" fillId="7" borderId="6" xfId="0" applyNumberFormat="1" applyFill="1" applyBorder="1"/>
    <xf numFmtId="4" fontId="3" fillId="7" borderId="6" xfId="0" applyNumberFormat="1" applyFont="1" applyFill="1" applyBorder="1" applyAlignment="1">
      <alignment horizontal="center" vertical="center"/>
    </xf>
    <xf numFmtId="4" fontId="12" fillId="7" borderId="6" xfId="0" applyNumberFormat="1" applyFont="1" applyFill="1" applyBorder="1" applyAlignment="1">
      <alignment horizontal="center" vertical="center"/>
    </xf>
    <xf numFmtId="4" fontId="0" fillId="7" borderId="9" xfId="0" applyNumberFormat="1" applyFill="1" applyBorder="1"/>
    <xf numFmtId="4" fontId="0" fillId="0" borderId="0" xfId="0" applyNumberFormat="1" applyAlignment="1">
      <alignment horizontal="center" vertical="center"/>
    </xf>
    <xf numFmtId="2" fontId="3" fillId="13" borderId="1" xfId="0" applyNumberFormat="1" applyFont="1" applyFill="1" applyBorder="1" applyAlignment="1">
      <alignment horizontal="center" vertical="center"/>
    </xf>
    <xf numFmtId="1" fontId="3" fillId="13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1" fillId="13" borderId="0" xfId="0" applyFont="1" applyFill="1"/>
    <xf numFmtId="0" fontId="3" fillId="13" borderId="1" xfId="0" applyNumberFormat="1" applyFont="1" applyFill="1" applyBorder="1" applyAlignment="1">
      <alignment horizontal="center" vertical="center"/>
    </xf>
    <xf numFmtId="2" fontId="8" fillId="14" borderId="31" xfId="0" applyNumberFormat="1" applyFont="1" applyFill="1" applyBorder="1" applyAlignment="1">
      <alignment horizontal="center" vertical="center"/>
    </xf>
    <xf numFmtId="0" fontId="2" fillId="13" borderId="0" xfId="0" applyFont="1" applyFill="1"/>
    <xf numFmtId="0" fontId="3" fillId="13" borderId="0" xfId="0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49" fontId="3" fillId="13" borderId="7" xfId="0" applyNumberFormat="1" applyFont="1" applyFill="1" applyBorder="1" applyAlignment="1">
      <alignment horizontal="center" vertical="center"/>
    </xf>
    <xf numFmtId="49" fontId="3" fillId="13" borderId="8" xfId="0" applyNumberFormat="1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8" fillId="13" borderId="40" xfId="0" applyFont="1" applyFill="1" applyBorder="1" applyAlignment="1">
      <alignment horizontal="center" vertical="center"/>
    </xf>
    <xf numFmtId="0" fontId="8" fillId="13" borderId="14" xfId="0" applyFont="1" applyFill="1" applyBorder="1" applyAlignment="1">
      <alignment horizontal="center" vertical="center"/>
    </xf>
    <xf numFmtId="2" fontId="8" fillId="13" borderId="15" xfId="0" applyNumberFormat="1" applyFont="1" applyFill="1" applyBorder="1" applyAlignment="1">
      <alignment horizontal="center" vertical="center"/>
    </xf>
    <xf numFmtId="0" fontId="8" fillId="13" borderId="15" xfId="0" applyFont="1" applyFill="1" applyBorder="1" applyAlignment="1">
      <alignment horizontal="center" vertical="center"/>
    </xf>
    <xf numFmtId="1" fontId="8" fillId="13" borderId="15" xfId="0" applyNumberFormat="1" applyFont="1" applyFill="1" applyBorder="1" applyAlignment="1">
      <alignment horizontal="center" vertical="center"/>
    </xf>
    <xf numFmtId="0" fontId="8" fillId="13" borderId="26" xfId="0" applyFont="1" applyFill="1" applyBorder="1" applyAlignment="1">
      <alignment horizontal="left" vertical="center"/>
    </xf>
    <xf numFmtId="2" fontId="8" fillId="13" borderId="37" xfId="0" applyNumberFormat="1" applyFont="1" applyFill="1" applyBorder="1" applyAlignment="1">
      <alignment horizontal="center" vertical="center"/>
    </xf>
    <xf numFmtId="2" fontId="8" fillId="13" borderId="38" xfId="0" applyNumberFormat="1" applyFont="1" applyFill="1" applyBorder="1" applyAlignment="1">
      <alignment horizontal="center" vertical="center"/>
    </xf>
    <xf numFmtId="2" fontId="8" fillId="13" borderId="42" xfId="0" applyNumberFormat="1" applyFont="1" applyFill="1" applyBorder="1" applyAlignment="1">
      <alignment horizontal="center" vertical="center"/>
    </xf>
    <xf numFmtId="2" fontId="8" fillId="13" borderId="9" xfId="0" applyNumberFormat="1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/>
    </xf>
    <xf numFmtId="0" fontId="8" fillId="13" borderId="0" xfId="0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center" vertical="center"/>
    </xf>
    <xf numFmtId="0" fontId="11" fillId="13" borderId="0" xfId="0" applyFont="1" applyFill="1" applyBorder="1"/>
    <xf numFmtId="49" fontId="11" fillId="13" borderId="9" xfId="0" applyNumberFormat="1" applyFont="1" applyFill="1" applyBorder="1"/>
    <xf numFmtId="0" fontId="2" fillId="10" borderId="15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3" fontId="17" fillId="7" borderId="1" xfId="0" applyNumberFormat="1" applyFont="1" applyFill="1" applyBorder="1" applyAlignment="1">
      <alignment horizontal="center" vertical="center" wrapText="1"/>
    </xf>
    <xf numFmtId="0" fontId="17" fillId="7" borderId="1" xfId="0" applyNumberFormat="1" applyFont="1" applyFill="1" applyBorder="1" applyAlignment="1">
      <alignment horizontal="center" vertical="center" wrapText="1"/>
    </xf>
    <xf numFmtId="14" fontId="17" fillId="7" borderId="1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13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1" fontId="8" fillId="13" borderId="29" xfId="0" applyNumberFormat="1" applyFont="1" applyFill="1" applyBorder="1" applyAlignment="1">
      <alignment horizontal="center" vertical="center"/>
    </xf>
    <xf numFmtId="1" fontId="8" fillId="13" borderId="22" xfId="0" applyNumberFormat="1" applyFont="1" applyFill="1" applyBorder="1" applyAlignment="1">
      <alignment horizontal="center" vertical="center"/>
    </xf>
    <xf numFmtId="0" fontId="8" fillId="13" borderId="34" xfId="0" applyFont="1" applyFill="1" applyBorder="1" applyAlignment="1">
      <alignment horizontal="right" vertical="center"/>
    </xf>
    <xf numFmtId="0" fontId="8" fillId="13" borderId="35" xfId="0" applyFont="1" applyFill="1" applyBorder="1" applyAlignment="1">
      <alignment horizontal="right" vertical="center"/>
    </xf>
    <xf numFmtId="0" fontId="8" fillId="13" borderId="36" xfId="0" applyFont="1" applyFill="1" applyBorder="1" applyAlignment="1">
      <alignment horizontal="right" vertical="center"/>
    </xf>
    <xf numFmtId="0" fontId="7" fillId="13" borderId="10" xfId="0" applyFont="1" applyFill="1" applyBorder="1" applyAlignment="1">
      <alignment horizontal="center" vertical="center"/>
    </xf>
    <xf numFmtId="0" fontId="7" fillId="13" borderId="11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center" vertical="center"/>
    </xf>
    <xf numFmtId="0" fontId="8" fillId="13" borderId="28" xfId="0" applyFont="1" applyFill="1" applyBorder="1" applyAlignment="1">
      <alignment horizontal="center" vertical="center"/>
    </xf>
    <xf numFmtId="1" fontId="8" fillId="13" borderId="32" xfId="0" applyNumberFormat="1" applyFont="1" applyFill="1" applyBorder="1" applyAlignment="1">
      <alignment horizontal="center" vertical="center"/>
    </xf>
    <xf numFmtId="1" fontId="8" fillId="13" borderId="33" xfId="0" applyNumberFormat="1" applyFont="1" applyFill="1" applyBorder="1" applyAlignment="1">
      <alignment horizontal="center" vertical="center"/>
    </xf>
    <xf numFmtId="49" fontId="21" fillId="13" borderId="2" xfId="0" applyNumberFormat="1" applyFont="1" applyFill="1" applyBorder="1" applyAlignment="1">
      <alignment horizontal="center" vertical="center"/>
    </xf>
    <xf numFmtId="49" fontId="21" fillId="13" borderId="3" xfId="0" applyNumberFormat="1" applyFont="1" applyFill="1" applyBorder="1" applyAlignment="1">
      <alignment horizontal="center" vertical="center"/>
    </xf>
    <xf numFmtId="49" fontId="21" fillId="13" borderId="4" xfId="0" applyNumberFormat="1" applyFont="1" applyFill="1" applyBorder="1" applyAlignment="1">
      <alignment horizontal="center" vertical="center"/>
    </xf>
    <xf numFmtId="1" fontId="8" fillId="13" borderId="30" xfId="0" applyNumberFormat="1" applyFont="1" applyFill="1" applyBorder="1" applyAlignment="1">
      <alignment horizontal="center" vertical="center"/>
    </xf>
    <xf numFmtId="1" fontId="8" fillId="13" borderId="27" xfId="0" applyNumberFormat="1" applyFont="1" applyFill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4" fontId="23" fillId="12" borderId="43" xfId="0" applyNumberFormat="1" applyFont="1" applyFill="1" applyBorder="1" applyAlignment="1">
      <alignment horizontal="center" vertical="center"/>
    </xf>
    <xf numFmtId="14" fontId="23" fillId="12" borderId="44" xfId="0" applyNumberFormat="1" applyFont="1" applyFill="1" applyBorder="1" applyAlignment="1">
      <alignment horizontal="center" vertical="center"/>
    </xf>
    <xf numFmtId="14" fontId="23" fillId="12" borderId="31" xfId="0" applyNumberFormat="1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left" vertical="center"/>
    </xf>
    <xf numFmtId="0" fontId="4" fillId="11" borderId="11" xfId="0" applyFont="1" applyFill="1" applyBorder="1" applyAlignment="1">
      <alignment horizontal="left" vertical="center"/>
    </xf>
    <xf numFmtId="0" fontId="10" fillId="7" borderId="11" xfId="0" applyFont="1" applyFill="1" applyBorder="1" applyAlignment="1">
      <alignment vertical="center"/>
    </xf>
    <xf numFmtId="0" fontId="16" fillId="7" borderId="0" xfId="0" applyFont="1" applyFill="1" applyBorder="1" applyAlignment="1">
      <alignment vertical="center"/>
    </xf>
    <xf numFmtId="0" fontId="24" fillId="7" borderId="5" xfId="0" applyFont="1" applyFill="1" applyBorder="1" applyAlignment="1">
      <alignment horizontal="left" vertical="center"/>
    </xf>
    <xf numFmtId="165" fontId="20" fillId="12" borderId="1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116415</xdr:colOff>
      <xdr:row>50</xdr:row>
      <xdr:rowOff>126999</xdr:rowOff>
    </xdr:from>
    <xdr:to>
      <xdr:col>30</xdr:col>
      <xdr:colOff>105833</xdr:colOff>
      <xdr:row>55</xdr:row>
      <xdr:rowOff>149009</xdr:rowOff>
    </xdr:to>
    <xdr:pic>
      <xdr:nvPicPr>
        <xdr:cNvPr id="6" name="Imagem 5" descr="https://lh4.googleusercontent.com/I0e1ZTqhcsRf8HUcIMiBcpmXxOkIE89jk64hn3fhf-mhL4si0_WHl0L-gRT97L8OvnTZOg9WZKNvS9tNvf6XG5g_YSN96xwG0D9BzTOMBI5TFlW4-ziR8IwU3qQl2BjQuSqLG0sl3cSOmzMCI7hZMrDzXOlJQvCBkl34FTt6quNyZaAJmj3kNcs86x5ZKV52NSywupz2O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32" y="5831416"/>
          <a:ext cx="6826251" cy="81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211667</xdr:colOff>
      <xdr:row>70</xdr:row>
      <xdr:rowOff>127001</xdr:rowOff>
    </xdr:from>
    <xdr:to>
      <xdr:col>30</xdr:col>
      <xdr:colOff>328085</xdr:colOff>
      <xdr:row>75</xdr:row>
      <xdr:rowOff>139486</xdr:rowOff>
    </xdr:to>
    <xdr:pic>
      <xdr:nvPicPr>
        <xdr:cNvPr id="6" name="Imagem 5" descr="https://lh4.googleusercontent.com/I0e1ZTqhcsRf8HUcIMiBcpmXxOkIE89jk64hn3fhf-mhL4si0_WHl0L-gRT97L8OvnTZOg9WZKNvS9tNvf6XG5g_YSN96xwG0D9BzTOMBI5TFlW4-ziR8IwU3qQl2BjQuSqLG0sl3cSOmzMCI7hZMrDzXOlJQvCBkl34FTt6quNyZaAJmj3kNcs86x5ZKV52NSywupz2O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250" y="6074834"/>
          <a:ext cx="6826251" cy="81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201083</xdr:colOff>
      <xdr:row>50</xdr:row>
      <xdr:rowOff>148168</xdr:rowOff>
    </xdr:from>
    <xdr:to>
      <xdr:col>32</xdr:col>
      <xdr:colOff>74084</xdr:colOff>
      <xdr:row>56</xdr:row>
      <xdr:rowOff>11428</xdr:rowOff>
    </xdr:to>
    <xdr:pic>
      <xdr:nvPicPr>
        <xdr:cNvPr id="5" name="Imagem 4" descr="https://lh4.googleusercontent.com/I0e1ZTqhcsRf8HUcIMiBcpmXxOkIE89jk64hn3fhf-mhL4si0_WHl0L-gRT97L8OvnTZOg9WZKNvS9tNvf6XG5g_YSN96xwG0D9BzTOMBI5TFlW4-ziR8IwU3qQl2BjQuSqLG0sl3cSOmzMCI7hZMrDzXOlJQvCBkl34FTt6quNyZaAJmj3kNcs86x5ZKV52NSywupz2O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3" y="8477251"/>
          <a:ext cx="6826251" cy="81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201084</xdr:colOff>
      <xdr:row>51</xdr:row>
      <xdr:rowOff>10583</xdr:rowOff>
    </xdr:from>
    <xdr:to>
      <xdr:col>32</xdr:col>
      <xdr:colOff>52918</xdr:colOff>
      <xdr:row>56</xdr:row>
      <xdr:rowOff>32593</xdr:rowOff>
    </xdr:to>
    <xdr:pic>
      <xdr:nvPicPr>
        <xdr:cNvPr id="6" name="Imagem 5" descr="https://lh4.googleusercontent.com/I0e1ZTqhcsRf8HUcIMiBcpmXxOkIE89jk64hn3fhf-mhL4si0_WHl0L-gRT97L8OvnTZOg9WZKNvS9tNvf6XG5g_YSN96xwG0D9BzTOMBI5TFlW4-ziR8IwU3qQl2BjQuSqLG0sl3cSOmzMCI7hZMrDzXOlJQvCBkl34FTt6quNyZaAJmj3kNcs86x5ZKV52NSywupz2O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417" y="8498416"/>
          <a:ext cx="6826251" cy="81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306917</xdr:colOff>
      <xdr:row>50</xdr:row>
      <xdr:rowOff>127001</xdr:rowOff>
    </xdr:from>
    <xdr:to>
      <xdr:col>31</xdr:col>
      <xdr:colOff>158751</xdr:colOff>
      <xdr:row>55</xdr:row>
      <xdr:rowOff>149011</xdr:rowOff>
    </xdr:to>
    <xdr:pic>
      <xdr:nvPicPr>
        <xdr:cNvPr id="6" name="Imagem 5" descr="https://lh4.googleusercontent.com/I0e1ZTqhcsRf8HUcIMiBcpmXxOkIE89jk64hn3fhf-mhL4si0_WHl0L-gRT97L8OvnTZOg9WZKNvS9tNvf6XG5g_YSN96xwG0D9BzTOMBI5TFlW4-ziR8IwU3qQl2BjQuSqLG0sl3cSOmzMCI7hZMrDzXOlJQvCBkl34FTt6quNyZaAJmj3kNcs86x5ZKV52NSywupz2O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0917" y="5916084"/>
          <a:ext cx="6826251" cy="81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275167</xdr:colOff>
      <xdr:row>50</xdr:row>
      <xdr:rowOff>105835</xdr:rowOff>
    </xdr:from>
    <xdr:to>
      <xdr:col>31</xdr:col>
      <xdr:colOff>10585</xdr:colOff>
      <xdr:row>55</xdr:row>
      <xdr:rowOff>127845</xdr:rowOff>
    </xdr:to>
    <xdr:pic>
      <xdr:nvPicPr>
        <xdr:cNvPr id="6" name="Imagem 5" descr="https://lh4.googleusercontent.com/I0e1ZTqhcsRf8HUcIMiBcpmXxOkIE89jk64hn3fhf-mhL4si0_WHl0L-gRT97L8OvnTZOg9WZKNvS9tNvf6XG5g_YSN96xwG0D9BzTOMBI5TFlW4-ziR8IwU3qQl2BjQuSqLG0sl3cSOmzMCI7hZMrDzXOlJQvCBkl34FTt6quNyZaAJmj3kNcs86x5ZKV52NSywupz2O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8584" y="5894918"/>
          <a:ext cx="6826251" cy="81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51</xdr:row>
      <xdr:rowOff>1</xdr:rowOff>
    </xdr:from>
    <xdr:to>
      <xdr:col>31</xdr:col>
      <xdr:colOff>31751</xdr:colOff>
      <xdr:row>56</xdr:row>
      <xdr:rowOff>22011</xdr:rowOff>
    </xdr:to>
    <xdr:pic>
      <xdr:nvPicPr>
        <xdr:cNvPr id="6" name="Imagem 5" descr="https://lh4.googleusercontent.com/I0e1ZTqhcsRf8HUcIMiBcpmXxOkIE89jk64hn3fhf-mhL4si0_WHl0L-gRT97L8OvnTZOg9WZKNvS9tNvf6XG5g_YSN96xwG0D9BzTOMBI5TFlW4-ziR8IwU3qQl2BjQuSqLG0sl3cSOmzMCI7hZMrDzXOlJQvCBkl34FTt6quNyZaAJmj3kNcs86x5ZKV52NSywupz2O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3083" y="8487834"/>
          <a:ext cx="6826251" cy="81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84666</xdr:colOff>
      <xdr:row>50</xdr:row>
      <xdr:rowOff>148167</xdr:rowOff>
    </xdr:from>
    <xdr:to>
      <xdr:col>31</xdr:col>
      <xdr:colOff>74083</xdr:colOff>
      <xdr:row>56</xdr:row>
      <xdr:rowOff>11427</xdr:rowOff>
    </xdr:to>
    <xdr:pic>
      <xdr:nvPicPr>
        <xdr:cNvPr id="6" name="Imagem 5" descr="https://lh4.googleusercontent.com/I0e1ZTqhcsRf8HUcIMiBcpmXxOkIE89jk64hn3fhf-mhL4si0_WHl0L-gRT97L8OvnTZOg9WZKNvS9tNvf6XG5g_YSN96xwG0D9BzTOMBI5TFlW4-ziR8IwU3qQl2BjQuSqLG0sl3cSOmzMCI7hZMrDzXOlJQvCBkl34FTt6quNyZaAJmj3kNcs86x5ZKV52NSywupz2O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499" y="5937250"/>
          <a:ext cx="6826251" cy="81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52</xdr:row>
      <xdr:rowOff>28575</xdr:rowOff>
    </xdr:from>
    <xdr:to>
      <xdr:col>21</xdr:col>
      <xdr:colOff>53976</xdr:colOff>
      <xdr:row>57</xdr:row>
      <xdr:rowOff>34710</xdr:rowOff>
    </xdr:to>
    <xdr:pic>
      <xdr:nvPicPr>
        <xdr:cNvPr id="6" name="Imagem 5" descr="https://lh4.googleusercontent.com/I0e1ZTqhcsRf8HUcIMiBcpmXxOkIE89jk64hn3fhf-mhL4si0_WHl0L-gRT97L8OvnTZOg9WZKNvS9tNvf6XG5g_YSN96xwG0D9BzTOMBI5TFlW4-ziR8IwU3qQl2BjQuSqLG0sl3cSOmzMCI7hZMrDzXOlJQvCBkl34FTt6quNyZaAJmj3kNcs86x5ZKV52NSywupz2O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8648700"/>
          <a:ext cx="6826251" cy="81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10584</xdr:colOff>
      <xdr:row>50</xdr:row>
      <xdr:rowOff>148168</xdr:rowOff>
    </xdr:from>
    <xdr:to>
      <xdr:col>30</xdr:col>
      <xdr:colOff>169335</xdr:colOff>
      <xdr:row>56</xdr:row>
      <xdr:rowOff>11428</xdr:rowOff>
    </xdr:to>
    <xdr:pic>
      <xdr:nvPicPr>
        <xdr:cNvPr id="6" name="Imagem 5" descr="https://lh4.googleusercontent.com/I0e1ZTqhcsRf8HUcIMiBcpmXxOkIE89jk64hn3fhf-mhL4si0_WHl0L-gRT97L8OvnTZOg9WZKNvS9tNvf6XG5g_YSN96xwG0D9BzTOMBI5TFlW4-ziR8IwU3qQl2BjQuSqLG0sl3cSOmzMCI7hZMrDzXOlJQvCBkl34FTt6quNyZaAJmj3kNcs86x5ZKV52NSywupz2O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1" y="8477251"/>
          <a:ext cx="6826251" cy="81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guaClara%20_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rasil&#226;ndia_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arap&#243;_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mapu&#227;_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mpoGrande_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assilandia_202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hapadaoDoSul_202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rumba_20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staRica_20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Coxim_202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Dourados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mambai_202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FatimaDoSul_202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guatemi_202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tapor&#227;_20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taquirai_202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Ivinhema_202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Jardim_202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Juti_202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LagunaCarap&#227;_202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Maracaju_202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Miranda_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ngelica_2022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Nhumirim_202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NovaAlvorada%20do%20Sul_202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NovaAndradina_202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aranaiba_2022%20(AUT%20e%20CONV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edroGomes_202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ontaPora_202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PortoMurtinho_202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RibasdoRioPardo_202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RioBrilhante_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antaRitadoPardo_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quidauana_2022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aoGabriel_2022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elviria_202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eteQuedas_202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idrolandia_202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Sonora_2022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TresLagoas_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AralMoreira_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andeirantes_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ataguassu_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elaVista_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2/BoletimBonito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16.820833333333329</v>
          </cell>
          <cell r="C5">
            <v>20.399999999999999</v>
          </cell>
          <cell r="D5">
            <v>14</v>
          </cell>
          <cell r="E5">
            <v>79.083333333333329</v>
          </cell>
          <cell r="F5">
            <v>92</v>
          </cell>
          <cell r="G5">
            <v>66</v>
          </cell>
          <cell r="H5">
            <v>19.079999999999998</v>
          </cell>
          <cell r="I5" t="str">
            <v>*</v>
          </cell>
          <cell r="J5">
            <v>43.2</v>
          </cell>
          <cell r="K5">
            <v>0</v>
          </cell>
        </row>
        <row r="6">
          <cell r="B6">
            <v>17.183333333333334</v>
          </cell>
          <cell r="C6">
            <v>20.399999999999999</v>
          </cell>
          <cell r="D6">
            <v>14.4</v>
          </cell>
          <cell r="E6">
            <v>80.833333333333329</v>
          </cell>
          <cell r="F6">
            <v>100</v>
          </cell>
          <cell r="G6">
            <v>70</v>
          </cell>
          <cell r="H6">
            <v>13.68</v>
          </cell>
          <cell r="I6" t="str">
            <v>*</v>
          </cell>
          <cell r="J6">
            <v>36.36</v>
          </cell>
          <cell r="K6">
            <v>0</v>
          </cell>
        </row>
        <row r="7">
          <cell r="B7">
            <v>18.716666666666665</v>
          </cell>
          <cell r="C7">
            <v>26.6</v>
          </cell>
          <cell r="D7">
            <v>12.4</v>
          </cell>
          <cell r="E7">
            <v>69.375</v>
          </cell>
          <cell r="F7">
            <v>93</v>
          </cell>
          <cell r="G7">
            <v>39</v>
          </cell>
          <cell r="H7">
            <v>13.68</v>
          </cell>
          <cell r="I7" t="str">
            <v>*</v>
          </cell>
          <cell r="J7">
            <v>29.880000000000003</v>
          </cell>
          <cell r="K7">
            <v>0</v>
          </cell>
        </row>
        <row r="8">
          <cell r="B8">
            <v>20.574999999999999</v>
          </cell>
          <cell r="C8">
            <v>28.7</v>
          </cell>
          <cell r="D8">
            <v>12.7</v>
          </cell>
          <cell r="E8">
            <v>59.625</v>
          </cell>
          <cell r="F8">
            <v>92</v>
          </cell>
          <cell r="G8">
            <v>28</v>
          </cell>
          <cell r="H8">
            <v>11.879999999999999</v>
          </cell>
          <cell r="I8" t="str">
            <v>*</v>
          </cell>
          <cell r="J8">
            <v>27.36</v>
          </cell>
          <cell r="K8">
            <v>0</v>
          </cell>
        </row>
        <row r="9">
          <cell r="B9">
            <v>21.470833333333335</v>
          </cell>
          <cell r="C9">
            <v>30.6</v>
          </cell>
          <cell r="D9">
            <v>13.7</v>
          </cell>
          <cell r="E9">
            <v>54.916666666666664</v>
          </cell>
          <cell r="F9">
            <v>86</v>
          </cell>
          <cell r="G9">
            <v>26</v>
          </cell>
          <cell r="H9">
            <v>13.68</v>
          </cell>
          <cell r="I9" t="str">
            <v>*</v>
          </cell>
          <cell r="J9">
            <v>29.880000000000003</v>
          </cell>
          <cell r="K9">
            <v>0</v>
          </cell>
        </row>
        <row r="10">
          <cell r="B10">
            <v>22.183333333333337</v>
          </cell>
          <cell r="C10">
            <v>31.2</v>
          </cell>
          <cell r="D10">
            <v>14.6</v>
          </cell>
          <cell r="E10">
            <v>53.208333333333336</v>
          </cell>
          <cell r="F10">
            <v>86</v>
          </cell>
          <cell r="G10">
            <v>24</v>
          </cell>
          <cell r="H10">
            <v>10.08</v>
          </cell>
          <cell r="I10" t="str">
            <v>*</v>
          </cell>
          <cell r="J10">
            <v>23.400000000000002</v>
          </cell>
          <cell r="K10">
            <v>0</v>
          </cell>
        </row>
        <row r="11">
          <cell r="B11">
            <v>23.245833333333334</v>
          </cell>
          <cell r="C11">
            <v>32.1</v>
          </cell>
          <cell r="D11">
            <v>15</v>
          </cell>
          <cell r="E11">
            <v>50.208333333333336</v>
          </cell>
          <cell r="F11">
            <v>83</v>
          </cell>
          <cell r="G11">
            <v>21</v>
          </cell>
          <cell r="H11">
            <v>10.8</v>
          </cell>
          <cell r="I11" t="str">
            <v>*</v>
          </cell>
          <cell r="J11">
            <v>31.319999999999997</v>
          </cell>
          <cell r="K11">
            <v>0</v>
          </cell>
        </row>
        <row r="12">
          <cell r="B12">
            <v>23.158333333333331</v>
          </cell>
          <cell r="C12">
            <v>33.200000000000003</v>
          </cell>
          <cell r="D12">
            <v>13</v>
          </cell>
          <cell r="E12">
            <v>50.583333333333336</v>
          </cell>
          <cell r="F12">
            <v>91</v>
          </cell>
          <cell r="G12">
            <v>22</v>
          </cell>
          <cell r="H12">
            <v>12.6</v>
          </cell>
          <cell r="I12" t="str">
            <v>*</v>
          </cell>
          <cell r="J12">
            <v>27</v>
          </cell>
          <cell r="K12">
            <v>0</v>
          </cell>
        </row>
        <row r="13">
          <cell r="B13">
            <v>25.100000000000005</v>
          </cell>
          <cell r="C13">
            <v>35.700000000000003</v>
          </cell>
          <cell r="D13">
            <v>14.4</v>
          </cell>
          <cell r="E13">
            <v>50.791666666666664</v>
          </cell>
          <cell r="F13">
            <v>93</v>
          </cell>
          <cell r="G13">
            <v>18</v>
          </cell>
          <cell r="H13">
            <v>10.44</v>
          </cell>
          <cell r="I13" t="str">
            <v>*</v>
          </cell>
          <cell r="J13">
            <v>22.32</v>
          </cell>
          <cell r="K13">
            <v>0</v>
          </cell>
        </row>
        <row r="14">
          <cell r="B14">
            <v>27.154166666666672</v>
          </cell>
          <cell r="C14">
            <v>38.4</v>
          </cell>
          <cell r="D14">
            <v>16.600000000000001</v>
          </cell>
          <cell r="E14">
            <v>52.166666666666664</v>
          </cell>
          <cell r="F14">
            <v>93</v>
          </cell>
          <cell r="G14">
            <v>15</v>
          </cell>
          <cell r="H14">
            <v>10.44</v>
          </cell>
          <cell r="I14" t="str">
            <v>*</v>
          </cell>
          <cell r="J14">
            <v>28.8</v>
          </cell>
          <cell r="K14">
            <v>0</v>
          </cell>
        </row>
        <row r="15">
          <cell r="B15">
            <v>23.783333333333331</v>
          </cell>
          <cell r="C15">
            <v>29.5</v>
          </cell>
          <cell r="D15">
            <v>20.100000000000001</v>
          </cell>
          <cell r="E15">
            <v>75.041666666666671</v>
          </cell>
          <cell r="F15">
            <v>98</v>
          </cell>
          <cell r="G15">
            <v>45</v>
          </cell>
          <cell r="H15">
            <v>20.16</v>
          </cell>
          <cell r="I15" t="str">
            <v>*</v>
          </cell>
          <cell r="J15">
            <v>48.6</v>
          </cell>
          <cell r="K15">
            <v>12.8</v>
          </cell>
        </row>
        <row r="16">
          <cell r="B16">
            <v>25.4375</v>
          </cell>
          <cell r="C16">
            <v>33.799999999999997</v>
          </cell>
          <cell r="D16">
            <v>19</v>
          </cell>
          <cell r="E16">
            <v>74.541666666666671</v>
          </cell>
          <cell r="F16">
            <v>100</v>
          </cell>
          <cell r="G16">
            <v>37</v>
          </cell>
          <cell r="H16">
            <v>11.16</v>
          </cell>
          <cell r="I16" t="str">
            <v>*</v>
          </cell>
          <cell r="J16">
            <v>35.64</v>
          </cell>
          <cell r="K16">
            <v>0.2</v>
          </cell>
        </row>
        <row r="17">
          <cell r="B17">
            <v>27.408333333333342</v>
          </cell>
          <cell r="C17">
            <v>35.200000000000003</v>
          </cell>
          <cell r="D17">
            <v>21.4</v>
          </cell>
          <cell r="E17">
            <v>67.625</v>
          </cell>
          <cell r="F17">
            <v>94</v>
          </cell>
          <cell r="G17">
            <v>34</v>
          </cell>
          <cell r="H17">
            <v>17.28</v>
          </cell>
          <cell r="I17" t="str">
            <v>*</v>
          </cell>
          <cell r="J17">
            <v>37.800000000000004</v>
          </cell>
          <cell r="K17">
            <v>0</v>
          </cell>
        </row>
        <row r="18">
          <cell r="B18">
            <v>21.658333333333331</v>
          </cell>
          <cell r="C18">
            <v>27.6</v>
          </cell>
          <cell r="D18">
            <v>17.7</v>
          </cell>
          <cell r="E18">
            <v>82.791666666666671</v>
          </cell>
          <cell r="F18">
            <v>97</v>
          </cell>
          <cell r="G18">
            <v>59</v>
          </cell>
          <cell r="H18">
            <v>23.759999999999998</v>
          </cell>
          <cell r="I18" t="str">
            <v>*</v>
          </cell>
          <cell r="J18">
            <v>66.600000000000009</v>
          </cell>
          <cell r="K18">
            <v>6.8000000000000007</v>
          </cell>
        </row>
        <row r="19">
          <cell r="B19">
            <v>24.558333333333326</v>
          </cell>
          <cell r="C19">
            <v>31.8</v>
          </cell>
          <cell r="D19">
            <v>18.600000000000001</v>
          </cell>
          <cell r="E19">
            <v>71.625</v>
          </cell>
          <cell r="F19">
            <v>100</v>
          </cell>
          <cell r="G19">
            <v>30</v>
          </cell>
          <cell r="H19">
            <v>12.96</v>
          </cell>
          <cell r="I19" t="str">
            <v>*</v>
          </cell>
          <cell r="J19">
            <v>31.319999999999997</v>
          </cell>
          <cell r="K19">
            <v>0.2</v>
          </cell>
        </row>
        <row r="20">
          <cell r="B20">
            <v>23.908333333333331</v>
          </cell>
          <cell r="C20">
            <v>33.5</v>
          </cell>
          <cell r="D20">
            <v>13.9</v>
          </cell>
          <cell r="E20">
            <v>53.083333333333336</v>
          </cell>
          <cell r="F20">
            <v>96</v>
          </cell>
          <cell r="G20">
            <v>18</v>
          </cell>
          <cell r="H20">
            <v>11.16</v>
          </cell>
          <cell r="I20" t="str">
            <v>*</v>
          </cell>
          <cell r="J20">
            <v>24.48</v>
          </cell>
          <cell r="K20">
            <v>0</v>
          </cell>
        </row>
        <row r="21">
          <cell r="B21">
            <v>25.108333333333334</v>
          </cell>
          <cell r="C21">
            <v>35.700000000000003</v>
          </cell>
          <cell r="D21">
            <v>15.3</v>
          </cell>
          <cell r="E21">
            <v>57.625</v>
          </cell>
          <cell r="F21">
            <v>96</v>
          </cell>
          <cell r="G21">
            <v>20</v>
          </cell>
          <cell r="H21">
            <v>10.44</v>
          </cell>
          <cell r="I21" t="str">
            <v>*</v>
          </cell>
          <cell r="J21">
            <v>26.64</v>
          </cell>
          <cell r="K21">
            <v>0</v>
          </cell>
        </row>
        <row r="22">
          <cell r="B22">
            <v>26.904166666666669</v>
          </cell>
          <cell r="C22">
            <v>37.200000000000003</v>
          </cell>
          <cell r="D22">
            <v>18.399999999999999</v>
          </cell>
          <cell r="E22">
            <v>46.083333333333336</v>
          </cell>
          <cell r="F22">
            <v>71</v>
          </cell>
          <cell r="G22">
            <v>18</v>
          </cell>
          <cell r="H22">
            <v>11.879999999999999</v>
          </cell>
          <cell r="I22" t="str">
            <v>*</v>
          </cell>
          <cell r="J22">
            <v>27.36</v>
          </cell>
          <cell r="K22">
            <v>0</v>
          </cell>
        </row>
        <row r="23">
          <cell r="B23">
            <v>28.0625</v>
          </cell>
          <cell r="C23">
            <v>37.4</v>
          </cell>
          <cell r="D23">
            <v>19.3</v>
          </cell>
          <cell r="E23">
            <v>53.333333333333336</v>
          </cell>
          <cell r="F23">
            <v>85</v>
          </cell>
          <cell r="G23">
            <v>23</v>
          </cell>
          <cell r="H23">
            <v>13.32</v>
          </cell>
          <cell r="I23" t="str">
            <v>*</v>
          </cell>
          <cell r="J23">
            <v>37.440000000000005</v>
          </cell>
          <cell r="K23">
            <v>0</v>
          </cell>
        </row>
        <row r="24">
          <cell r="B24">
            <v>29.062499999999996</v>
          </cell>
          <cell r="C24">
            <v>37.799999999999997</v>
          </cell>
          <cell r="D24">
            <v>22</v>
          </cell>
          <cell r="E24">
            <v>50.375</v>
          </cell>
          <cell r="F24">
            <v>79</v>
          </cell>
          <cell r="G24">
            <v>23</v>
          </cell>
          <cell r="H24">
            <v>11.520000000000001</v>
          </cell>
          <cell r="I24" t="str">
            <v>*</v>
          </cell>
          <cell r="J24">
            <v>30.96</v>
          </cell>
          <cell r="K24">
            <v>0</v>
          </cell>
        </row>
        <row r="25">
          <cell r="B25">
            <v>26.845833333333335</v>
          </cell>
          <cell r="C25">
            <v>37.200000000000003</v>
          </cell>
          <cell r="D25">
            <v>21.9</v>
          </cell>
          <cell r="E25">
            <v>65.041666666666671</v>
          </cell>
          <cell r="F25">
            <v>92</v>
          </cell>
          <cell r="G25">
            <v>27</v>
          </cell>
          <cell r="H25">
            <v>17.64</v>
          </cell>
          <cell r="I25" t="str">
            <v>*</v>
          </cell>
          <cell r="J25">
            <v>51.480000000000004</v>
          </cell>
          <cell r="K25">
            <v>14.8</v>
          </cell>
        </row>
        <row r="26">
          <cell r="B26">
            <v>24.295833333333331</v>
          </cell>
          <cell r="C26">
            <v>33.1</v>
          </cell>
          <cell r="D26">
            <v>21.1</v>
          </cell>
          <cell r="E26">
            <v>86.208333333333329</v>
          </cell>
          <cell r="F26">
            <v>100</v>
          </cell>
          <cell r="G26">
            <v>46</v>
          </cell>
          <cell r="H26">
            <v>11.520000000000001</v>
          </cell>
          <cell r="I26" t="str">
            <v>*</v>
          </cell>
          <cell r="J26">
            <v>41.76</v>
          </cell>
          <cell r="K26">
            <v>17.799999999999997</v>
          </cell>
        </row>
        <row r="27">
          <cell r="B27">
            <v>26.091666666666665</v>
          </cell>
          <cell r="C27">
            <v>33.1</v>
          </cell>
          <cell r="D27">
            <v>21.1</v>
          </cell>
          <cell r="E27">
            <v>78.791666666666671</v>
          </cell>
          <cell r="F27">
            <v>100</v>
          </cell>
          <cell r="G27">
            <v>47</v>
          </cell>
          <cell r="H27">
            <v>9.3600000000000012</v>
          </cell>
          <cell r="I27" t="str">
            <v>*</v>
          </cell>
          <cell r="J27">
            <v>25.2</v>
          </cell>
          <cell r="K27">
            <v>0.2</v>
          </cell>
        </row>
        <row r="28">
          <cell r="B28">
            <v>27.762500000000003</v>
          </cell>
          <cell r="C28">
            <v>35.299999999999997</v>
          </cell>
          <cell r="D28">
            <v>22</v>
          </cell>
          <cell r="E28">
            <v>66.125</v>
          </cell>
          <cell r="F28">
            <v>99</v>
          </cell>
          <cell r="G28">
            <v>31</v>
          </cell>
          <cell r="H28">
            <v>13.68</v>
          </cell>
          <cell r="I28" t="str">
            <v>*</v>
          </cell>
          <cell r="J28">
            <v>31.680000000000003</v>
          </cell>
          <cell r="K28">
            <v>0</v>
          </cell>
        </row>
        <row r="29">
          <cell r="B29">
            <v>26.654166666666665</v>
          </cell>
          <cell r="C29">
            <v>34.6</v>
          </cell>
          <cell r="D29">
            <v>18.600000000000001</v>
          </cell>
          <cell r="E29">
            <v>60.208333333333336</v>
          </cell>
          <cell r="F29">
            <v>98</v>
          </cell>
          <cell r="G29">
            <v>27</v>
          </cell>
          <cell r="H29">
            <v>10.8</v>
          </cell>
          <cell r="I29" t="str">
            <v>*</v>
          </cell>
          <cell r="J29">
            <v>26.28</v>
          </cell>
          <cell r="K29">
            <v>0</v>
          </cell>
        </row>
        <row r="30">
          <cell r="B30">
            <v>25.458333333333332</v>
          </cell>
          <cell r="C30">
            <v>33</v>
          </cell>
          <cell r="D30">
            <v>18.5</v>
          </cell>
          <cell r="E30">
            <v>57.583333333333336</v>
          </cell>
          <cell r="F30">
            <v>90</v>
          </cell>
          <cell r="G30">
            <v>27</v>
          </cell>
          <cell r="H30">
            <v>10.08</v>
          </cell>
          <cell r="I30" t="str">
            <v>*</v>
          </cell>
          <cell r="J30">
            <v>26.64</v>
          </cell>
          <cell r="K30">
            <v>0</v>
          </cell>
        </row>
        <row r="31">
          <cell r="B31">
            <v>25.966666666666665</v>
          </cell>
          <cell r="C31">
            <v>34.700000000000003</v>
          </cell>
          <cell r="D31">
            <v>16.8</v>
          </cell>
          <cell r="E31">
            <v>57.625</v>
          </cell>
          <cell r="F31">
            <v>96</v>
          </cell>
          <cell r="G31">
            <v>25</v>
          </cell>
          <cell r="H31">
            <v>9</v>
          </cell>
          <cell r="I31" t="str">
            <v>*</v>
          </cell>
          <cell r="J31">
            <v>24.840000000000003</v>
          </cell>
          <cell r="K31">
            <v>0</v>
          </cell>
        </row>
        <row r="32">
          <cell r="B32">
            <v>26.862499999999997</v>
          </cell>
          <cell r="C32">
            <v>34.799999999999997</v>
          </cell>
          <cell r="D32">
            <v>20.3</v>
          </cell>
          <cell r="E32">
            <v>58.958333333333336</v>
          </cell>
          <cell r="F32">
            <v>85</v>
          </cell>
          <cell r="G32">
            <v>31</v>
          </cell>
          <cell r="H32">
            <v>9</v>
          </cell>
          <cell r="I32" t="str">
            <v>*</v>
          </cell>
          <cell r="J32">
            <v>29.16</v>
          </cell>
          <cell r="K32">
            <v>0</v>
          </cell>
        </row>
        <row r="33">
          <cell r="B33">
            <v>26.758333333333336</v>
          </cell>
          <cell r="C33">
            <v>36</v>
          </cell>
          <cell r="D33">
            <v>20.3</v>
          </cell>
          <cell r="E33">
            <v>63.583333333333336</v>
          </cell>
          <cell r="F33">
            <v>95</v>
          </cell>
          <cell r="G33">
            <v>27</v>
          </cell>
          <cell r="H33">
            <v>13.68</v>
          </cell>
          <cell r="I33" t="str">
            <v>*</v>
          </cell>
          <cell r="J33">
            <v>31.319999999999997</v>
          </cell>
          <cell r="K33">
            <v>0</v>
          </cell>
        </row>
        <row r="34">
          <cell r="B34">
            <v>26.358333333333331</v>
          </cell>
          <cell r="C34">
            <v>35.9</v>
          </cell>
          <cell r="D34">
            <v>19.399999999999999</v>
          </cell>
          <cell r="E34">
            <v>67.5</v>
          </cell>
          <cell r="F34">
            <v>98</v>
          </cell>
          <cell r="G34">
            <v>31</v>
          </cell>
          <cell r="H34">
            <v>10.08</v>
          </cell>
          <cell r="I34" t="str">
            <v>*</v>
          </cell>
          <cell r="J34">
            <v>36.36</v>
          </cell>
          <cell r="K34">
            <v>0</v>
          </cell>
        </row>
        <row r="35">
          <cell r="I35" t="str">
            <v>*</v>
          </cell>
        </row>
      </sheetData>
      <sheetData sheetId="11"/>
      <sheetData sheetId="12">
        <row r="5">
          <cell r="B5">
            <v>27.325000000000003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13.95833333333333</v>
          </cell>
          <cell r="C5">
            <v>20.2</v>
          </cell>
          <cell r="D5">
            <v>9.4</v>
          </cell>
          <cell r="E5">
            <v>70.291666666666671</v>
          </cell>
          <cell r="F5">
            <v>97</v>
          </cell>
          <cell r="G5">
            <v>38</v>
          </cell>
          <cell r="H5">
            <v>35.28</v>
          </cell>
          <cell r="I5" t="str">
            <v>*</v>
          </cell>
          <cell r="J5">
            <v>61.560000000000009</v>
          </cell>
          <cell r="K5">
            <v>0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18.05833333333333</v>
          </cell>
          <cell r="C7">
            <v>25</v>
          </cell>
          <cell r="D7">
            <v>11</v>
          </cell>
          <cell r="E7">
            <v>61.625</v>
          </cell>
          <cell r="F7">
            <v>99</v>
          </cell>
          <cell r="G7">
            <v>34</v>
          </cell>
          <cell r="H7">
            <v>21.6</v>
          </cell>
          <cell r="I7" t="str">
            <v>*</v>
          </cell>
          <cell r="J7">
            <v>38.519999999999996</v>
          </cell>
          <cell r="K7">
            <v>0</v>
          </cell>
        </row>
        <row r="8">
          <cell r="B8">
            <v>19.333333333333336</v>
          </cell>
          <cell r="C8">
            <v>26.4</v>
          </cell>
          <cell r="D8">
            <v>12</v>
          </cell>
          <cell r="E8">
            <v>54.291666666666664</v>
          </cell>
          <cell r="F8">
            <v>86</v>
          </cell>
          <cell r="G8">
            <v>30</v>
          </cell>
          <cell r="H8">
            <v>20.52</v>
          </cell>
          <cell r="I8" t="str">
            <v>*</v>
          </cell>
          <cell r="J8">
            <v>39.24</v>
          </cell>
          <cell r="K8">
            <v>0</v>
          </cell>
        </row>
        <row r="9">
          <cell r="B9">
            <v>20.783333333333335</v>
          </cell>
          <cell r="C9">
            <v>27.9</v>
          </cell>
          <cell r="D9">
            <v>14.1</v>
          </cell>
          <cell r="E9">
            <v>52.416666666666664</v>
          </cell>
          <cell r="F9">
            <v>82</v>
          </cell>
          <cell r="G9">
            <v>29</v>
          </cell>
          <cell r="H9">
            <v>17.28</v>
          </cell>
          <cell r="I9" t="str">
            <v>*</v>
          </cell>
          <cell r="J9">
            <v>32.4</v>
          </cell>
          <cell r="K9">
            <v>0</v>
          </cell>
        </row>
        <row r="10">
          <cell r="B10">
            <v>21.641666666666666</v>
          </cell>
          <cell r="C10">
            <v>28.7</v>
          </cell>
          <cell r="D10">
            <v>13.5</v>
          </cell>
          <cell r="E10">
            <v>49.125</v>
          </cell>
          <cell r="F10">
            <v>83</v>
          </cell>
          <cell r="G10">
            <v>27</v>
          </cell>
          <cell r="H10">
            <v>21.240000000000002</v>
          </cell>
          <cell r="I10" t="str">
            <v>*</v>
          </cell>
          <cell r="J10">
            <v>35.28</v>
          </cell>
          <cell r="K10">
            <v>0</v>
          </cell>
        </row>
        <row r="11">
          <cell r="B11">
            <v>21.979166666666668</v>
          </cell>
          <cell r="C11">
            <v>29.5</v>
          </cell>
          <cell r="D11">
            <v>14.2</v>
          </cell>
          <cell r="E11">
            <v>48.958333333333336</v>
          </cell>
          <cell r="F11">
            <v>82</v>
          </cell>
          <cell r="G11">
            <v>26</v>
          </cell>
          <cell r="H11">
            <v>20.88</v>
          </cell>
          <cell r="I11" t="str">
            <v>*</v>
          </cell>
          <cell r="J11">
            <v>41.04</v>
          </cell>
          <cell r="K11">
            <v>0</v>
          </cell>
        </row>
        <row r="12">
          <cell r="B12">
            <v>23.433333333333337</v>
          </cell>
          <cell r="C12">
            <v>31.1</v>
          </cell>
          <cell r="D12">
            <v>15.2</v>
          </cell>
          <cell r="E12">
            <v>46.416666666666664</v>
          </cell>
          <cell r="F12">
            <v>82</v>
          </cell>
          <cell r="G12">
            <v>24</v>
          </cell>
          <cell r="H12">
            <v>16.920000000000002</v>
          </cell>
          <cell r="I12" t="str">
            <v>*</v>
          </cell>
          <cell r="J12">
            <v>31.680000000000003</v>
          </cell>
          <cell r="K12">
            <v>0</v>
          </cell>
        </row>
        <row r="13">
          <cell r="B13">
            <v>24.820833333333329</v>
          </cell>
          <cell r="C13">
            <v>33.299999999999997</v>
          </cell>
          <cell r="D13">
            <v>15.5</v>
          </cell>
          <cell r="E13">
            <v>45.791666666666664</v>
          </cell>
          <cell r="F13">
            <v>80</v>
          </cell>
          <cell r="G13">
            <v>21</v>
          </cell>
          <cell r="H13">
            <v>15.48</v>
          </cell>
          <cell r="I13" t="str">
            <v>*</v>
          </cell>
          <cell r="J13">
            <v>34.92</v>
          </cell>
          <cell r="K13">
            <v>0</v>
          </cell>
        </row>
        <row r="14">
          <cell r="B14">
            <v>26.729166666666668</v>
          </cell>
          <cell r="C14">
            <v>36.299999999999997</v>
          </cell>
          <cell r="D14">
            <v>17.8</v>
          </cell>
          <cell r="E14">
            <v>44.25</v>
          </cell>
          <cell r="F14">
            <v>72</v>
          </cell>
          <cell r="G14">
            <v>25</v>
          </cell>
          <cell r="H14">
            <v>23.400000000000002</v>
          </cell>
          <cell r="I14" t="str">
            <v>*</v>
          </cell>
          <cell r="J14">
            <v>43.2</v>
          </cell>
          <cell r="K14">
            <v>0</v>
          </cell>
        </row>
        <row r="15">
          <cell r="B15">
            <v>22.966666666666669</v>
          </cell>
          <cell r="C15">
            <v>30.2</v>
          </cell>
          <cell r="D15">
            <v>17.600000000000001</v>
          </cell>
          <cell r="E15">
            <v>80.25</v>
          </cell>
          <cell r="F15">
            <v>100</v>
          </cell>
          <cell r="G15">
            <v>53</v>
          </cell>
          <cell r="H15">
            <v>27</v>
          </cell>
          <cell r="I15" t="str">
            <v>*</v>
          </cell>
          <cell r="J15">
            <v>42.12</v>
          </cell>
          <cell r="K15">
            <v>22</v>
          </cell>
        </row>
        <row r="16">
          <cell r="B16">
            <v>24.058333333333337</v>
          </cell>
          <cell r="C16">
            <v>32</v>
          </cell>
          <cell r="D16">
            <v>20.399999999999999</v>
          </cell>
          <cell r="E16">
            <v>83.583333333333329</v>
          </cell>
          <cell r="F16">
            <v>100</v>
          </cell>
          <cell r="G16">
            <v>52</v>
          </cell>
          <cell r="H16">
            <v>19.8</v>
          </cell>
          <cell r="I16" t="str">
            <v>*</v>
          </cell>
          <cell r="J16">
            <v>38.159999999999997</v>
          </cell>
          <cell r="K16">
            <v>17</v>
          </cell>
        </row>
        <row r="17">
          <cell r="B17">
            <v>21.070833333333336</v>
          </cell>
          <cell r="C17">
            <v>23.2</v>
          </cell>
          <cell r="D17">
            <v>17.899999999999999</v>
          </cell>
          <cell r="E17">
            <v>92.208333333333329</v>
          </cell>
          <cell r="F17">
            <v>100</v>
          </cell>
          <cell r="G17">
            <v>72</v>
          </cell>
          <cell r="H17">
            <v>23.400000000000002</v>
          </cell>
          <cell r="I17" t="str">
            <v>*</v>
          </cell>
          <cell r="J17">
            <v>48.6</v>
          </cell>
          <cell r="K17">
            <v>52.6</v>
          </cell>
        </row>
        <row r="18">
          <cell r="B18">
            <v>19.912500000000001</v>
          </cell>
          <cell r="C18">
            <v>25.8</v>
          </cell>
          <cell r="D18">
            <v>16.2</v>
          </cell>
          <cell r="E18">
            <v>83.708333333333329</v>
          </cell>
          <cell r="F18">
            <v>100</v>
          </cell>
          <cell r="G18">
            <v>54</v>
          </cell>
          <cell r="H18">
            <v>27.36</v>
          </cell>
          <cell r="I18" t="str">
            <v>*</v>
          </cell>
          <cell r="J18">
            <v>58.32</v>
          </cell>
          <cell r="K18">
            <v>10.799999999999999</v>
          </cell>
        </row>
        <row r="19">
          <cell r="B19">
            <v>21.087499999999999</v>
          </cell>
          <cell r="C19">
            <v>27</v>
          </cell>
          <cell r="D19">
            <v>14.2</v>
          </cell>
          <cell r="E19">
            <v>67.666666666666671</v>
          </cell>
          <cell r="F19">
            <v>99</v>
          </cell>
          <cell r="G19">
            <v>31</v>
          </cell>
          <cell r="H19">
            <v>19.079999999999998</v>
          </cell>
          <cell r="I19" t="str">
            <v>*</v>
          </cell>
          <cell r="J19">
            <v>33.840000000000003</v>
          </cell>
          <cell r="K19">
            <v>0</v>
          </cell>
        </row>
        <row r="20">
          <cell r="B20">
            <v>21.829166666666666</v>
          </cell>
          <cell r="C20">
            <v>29.9</v>
          </cell>
          <cell r="D20">
            <v>14.6</v>
          </cell>
          <cell r="E20">
            <v>60.75</v>
          </cell>
          <cell r="F20">
            <v>94</v>
          </cell>
          <cell r="G20">
            <v>28</v>
          </cell>
          <cell r="H20">
            <v>15.120000000000001</v>
          </cell>
          <cell r="I20" t="str">
            <v>*</v>
          </cell>
          <cell r="J20">
            <v>29.52</v>
          </cell>
          <cell r="K20">
            <v>0</v>
          </cell>
        </row>
        <row r="21">
          <cell r="B21">
            <v>23.704166666666669</v>
          </cell>
          <cell r="C21">
            <v>31.6</v>
          </cell>
          <cell r="D21">
            <v>15.1</v>
          </cell>
          <cell r="E21">
            <v>54.458333333333336</v>
          </cell>
          <cell r="F21">
            <v>89</v>
          </cell>
          <cell r="G21">
            <v>28</v>
          </cell>
          <cell r="H21">
            <v>24.48</v>
          </cell>
          <cell r="I21" t="str">
            <v>*</v>
          </cell>
          <cell r="J21">
            <v>42.12</v>
          </cell>
          <cell r="K21">
            <v>0</v>
          </cell>
        </row>
        <row r="22">
          <cell r="B22">
            <v>24.637499999999999</v>
          </cell>
          <cell r="C22">
            <v>31.8</v>
          </cell>
          <cell r="D22">
            <v>17.8</v>
          </cell>
          <cell r="E22">
            <v>48.041666666666664</v>
          </cell>
          <cell r="F22">
            <v>76</v>
          </cell>
          <cell r="G22">
            <v>27</v>
          </cell>
          <cell r="H22">
            <v>19.079999999999998</v>
          </cell>
          <cell r="I22" t="str">
            <v>*</v>
          </cell>
          <cell r="J22">
            <v>34.92</v>
          </cell>
          <cell r="K22">
            <v>0</v>
          </cell>
        </row>
        <row r="23">
          <cell r="B23">
            <v>26.154166666666665</v>
          </cell>
          <cell r="C23">
            <v>33.200000000000003</v>
          </cell>
          <cell r="D23">
            <v>19.899999999999999</v>
          </cell>
          <cell r="E23">
            <v>49.833333333333336</v>
          </cell>
          <cell r="F23">
            <v>67</v>
          </cell>
          <cell r="G23">
            <v>36</v>
          </cell>
          <cell r="H23">
            <v>25.2</v>
          </cell>
          <cell r="I23" t="str">
            <v>*</v>
          </cell>
          <cell r="J23">
            <v>42.12</v>
          </cell>
          <cell r="K23">
            <v>0</v>
          </cell>
        </row>
        <row r="24">
          <cell r="B24">
            <v>27.583333333333329</v>
          </cell>
          <cell r="C24">
            <v>33.700000000000003</v>
          </cell>
          <cell r="D24">
            <v>22.5</v>
          </cell>
          <cell r="E24">
            <v>57.625</v>
          </cell>
          <cell r="F24">
            <v>72</v>
          </cell>
          <cell r="G24">
            <v>43</v>
          </cell>
          <cell r="H24">
            <v>20.16</v>
          </cell>
          <cell r="I24" t="str">
            <v>*</v>
          </cell>
          <cell r="J24">
            <v>37.080000000000005</v>
          </cell>
          <cell r="K24">
            <v>0</v>
          </cell>
        </row>
        <row r="25">
          <cell r="B25">
            <v>22.508333333333336</v>
          </cell>
          <cell r="C25">
            <v>28.1</v>
          </cell>
          <cell r="D25">
            <v>19.399999999999999</v>
          </cell>
          <cell r="E25">
            <v>84.791666666666671</v>
          </cell>
          <cell r="F25">
            <v>100</v>
          </cell>
          <cell r="G25">
            <v>56</v>
          </cell>
          <cell r="H25">
            <v>18.36</v>
          </cell>
          <cell r="I25" t="str">
            <v>*</v>
          </cell>
          <cell r="J25">
            <v>47.16</v>
          </cell>
          <cell r="K25">
            <v>19.8</v>
          </cell>
        </row>
        <row r="26">
          <cell r="B26">
            <v>22.445833333333336</v>
          </cell>
          <cell r="C26">
            <v>28.8</v>
          </cell>
          <cell r="D26">
            <v>18.7</v>
          </cell>
          <cell r="E26">
            <v>89.291666666666671</v>
          </cell>
          <cell r="F26">
            <v>100</v>
          </cell>
          <cell r="G26">
            <v>60</v>
          </cell>
          <cell r="H26">
            <v>12.96</v>
          </cell>
          <cell r="I26" t="str">
            <v>*</v>
          </cell>
          <cell r="J26">
            <v>30.6</v>
          </cell>
          <cell r="K26">
            <v>0.2</v>
          </cell>
        </row>
        <row r="27">
          <cell r="B27">
            <v>22.866666666666671</v>
          </cell>
          <cell r="C27">
            <v>28.1</v>
          </cell>
          <cell r="D27">
            <v>19.100000000000001</v>
          </cell>
          <cell r="E27">
            <v>86.083333333333329</v>
          </cell>
          <cell r="F27">
            <v>100</v>
          </cell>
          <cell r="G27">
            <v>64</v>
          </cell>
          <cell r="H27">
            <v>17.64</v>
          </cell>
          <cell r="I27" t="str">
            <v>*</v>
          </cell>
          <cell r="J27">
            <v>29.52</v>
          </cell>
          <cell r="K27">
            <v>0</v>
          </cell>
        </row>
        <row r="28">
          <cell r="B28">
            <v>22.220833333333331</v>
          </cell>
          <cell r="C28">
            <v>29.4</v>
          </cell>
          <cell r="D28">
            <v>15</v>
          </cell>
          <cell r="E28">
            <v>68.708333333333329</v>
          </cell>
          <cell r="F28">
            <v>96</v>
          </cell>
          <cell r="G28">
            <v>32</v>
          </cell>
          <cell r="H28">
            <v>12.6</v>
          </cell>
          <cell r="I28" t="str">
            <v>*</v>
          </cell>
          <cell r="J28">
            <v>28.44</v>
          </cell>
          <cell r="K28">
            <v>0</v>
          </cell>
        </row>
        <row r="29">
          <cell r="B29">
            <v>23.908333333333335</v>
          </cell>
          <cell r="C29">
            <v>31.6</v>
          </cell>
          <cell r="D29">
            <v>16.5</v>
          </cell>
          <cell r="E29">
            <v>65.083333333333329</v>
          </cell>
          <cell r="F29">
            <v>90</v>
          </cell>
          <cell r="G29">
            <v>42</v>
          </cell>
          <cell r="H29">
            <v>21.6</v>
          </cell>
          <cell r="I29" t="str">
            <v>*</v>
          </cell>
          <cell r="J29">
            <v>33.480000000000004</v>
          </cell>
          <cell r="K29">
            <v>0</v>
          </cell>
        </row>
        <row r="30">
          <cell r="B30">
            <v>24.375000000000004</v>
          </cell>
          <cell r="C30">
            <v>30.4</v>
          </cell>
          <cell r="D30">
            <v>19.3</v>
          </cell>
          <cell r="E30">
            <v>62.541666666666664</v>
          </cell>
          <cell r="F30">
            <v>87</v>
          </cell>
          <cell r="G30">
            <v>41</v>
          </cell>
          <cell r="H30">
            <v>18</v>
          </cell>
          <cell r="I30" t="str">
            <v>*</v>
          </cell>
          <cell r="J30">
            <v>32.76</v>
          </cell>
          <cell r="K30">
            <v>0</v>
          </cell>
        </row>
        <row r="31">
          <cell r="B31">
            <v>24.75</v>
          </cell>
          <cell r="C31">
            <v>30.6</v>
          </cell>
          <cell r="D31">
            <v>18.899999999999999</v>
          </cell>
          <cell r="E31">
            <v>65.708333333333329</v>
          </cell>
          <cell r="F31">
            <v>90</v>
          </cell>
          <cell r="G31">
            <v>47</v>
          </cell>
          <cell r="H31">
            <v>16.559999999999999</v>
          </cell>
          <cell r="I31" t="str">
            <v>*</v>
          </cell>
          <cell r="J31">
            <v>28.08</v>
          </cell>
          <cell r="K31">
            <v>0</v>
          </cell>
        </row>
        <row r="32">
          <cell r="B32">
            <v>24.629166666666666</v>
          </cell>
          <cell r="C32">
            <v>30.6</v>
          </cell>
          <cell r="D32">
            <v>19.8</v>
          </cell>
          <cell r="E32">
            <v>68.5</v>
          </cell>
          <cell r="F32">
            <v>89</v>
          </cell>
          <cell r="G32">
            <v>47</v>
          </cell>
          <cell r="H32">
            <v>16.920000000000002</v>
          </cell>
          <cell r="I32" t="str">
            <v>*</v>
          </cell>
          <cell r="J32">
            <v>32.4</v>
          </cell>
          <cell r="K32">
            <v>0</v>
          </cell>
        </row>
        <row r="33">
          <cell r="B33">
            <v>24.995833333333334</v>
          </cell>
          <cell r="C33">
            <v>30.4</v>
          </cell>
          <cell r="D33">
            <v>19</v>
          </cell>
          <cell r="E33">
            <v>64.541666666666671</v>
          </cell>
          <cell r="F33">
            <v>87</v>
          </cell>
          <cell r="G33">
            <v>43</v>
          </cell>
          <cell r="H33">
            <v>12.6</v>
          </cell>
          <cell r="I33" t="str">
            <v>*</v>
          </cell>
          <cell r="J33">
            <v>28.08</v>
          </cell>
          <cell r="K33">
            <v>0</v>
          </cell>
        </row>
        <row r="34">
          <cell r="B34">
            <v>25.745833333333337</v>
          </cell>
          <cell r="C34">
            <v>32.200000000000003</v>
          </cell>
          <cell r="D34">
            <v>19.2</v>
          </cell>
          <cell r="E34">
            <v>63.833333333333336</v>
          </cell>
          <cell r="F34">
            <v>92</v>
          </cell>
          <cell r="G34">
            <v>39</v>
          </cell>
          <cell r="H34">
            <v>12.24</v>
          </cell>
          <cell r="I34" t="str">
            <v>*</v>
          </cell>
          <cell r="J34">
            <v>29.52</v>
          </cell>
          <cell r="K34">
            <v>0</v>
          </cell>
        </row>
        <row r="35">
          <cell r="I35" t="str">
            <v>*</v>
          </cell>
        </row>
      </sheetData>
      <sheetData sheetId="11"/>
      <sheetData sheetId="12">
        <row r="5">
          <cell r="B5">
            <v>26.154166666666665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2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15.341666666666667</v>
          </cell>
          <cell r="C5">
            <v>19.100000000000001</v>
          </cell>
          <cell r="D5">
            <v>11.7</v>
          </cell>
          <cell r="E5" t="str">
            <v>*</v>
          </cell>
          <cell r="F5" t="str">
            <v>*</v>
          </cell>
          <cell r="G5" t="str">
            <v>*</v>
          </cell>
          <cell r="H5">
            <v>33.480000000000004</v>
          </cell>
          <cell r="I5" t="str">
            <v>*</v>
          </cell>
          <cell r="J5">
            <v>58.680000000000007</v>
          </cell>
          <cell r="K5">
            <v>0</v>
          </cell>
        </row>
        <row r="6">
          <cell r="B6">
            <v>16.600000000000001</v>
          </cell>
          <cell r="C6">
            <v>21.5</v>
          </cell>
          <cell r="D6">
            <v>13.2</v>
          </cell>
          <cell r="E6" t="str">
            <v>*</v>
          </cell>
          <cell r="F6" t="str">
            <v>*</v>
          </cell>
          <cell r="G6" t="str">
            <v>*</v>
          </cell>
          <cell r="H6">
            <v>25.92</v>
          </cell>
          <cell r="I6" t="str">
            <v>*</v>
          </cell>
          <cell r="J6">
            <v>49.32</v>
          </cell>
          <cell r="K6">
            <v>0</v>
          </cell>
        </row>
        <row r="7">
          <cell r="B7">
            <v>17.329166666666662</v>
          </cell>
          <cell r="C7">
            <v>25.9</v>
          </cell>
          <cell r="D7">
            <v>11.1</v>
          </cell>
          <cell r="E7" t="str">
            <v>*</v>
          </cell>
          <cell r="F7" t="str">
            <v>*</v>
          </cell>
          <cell r="G7" t="str">
            <v>*</v>
          </cell>
          <cell r="H7">
            <v>26.64</v>
          </cell>
          <cell r="I7" t="str">
            <v>*</v>
          </cell>
          <cell r="J7">
            <v>47.16</v>
          </cell>
          <cell r="K7">
            <v>0</v>
          </cell>
        </row>
        <row r="8">
          <cell r="B8">
            <v>19.774999999999999</v>
          </cell>
          <cell r="C8">
            <v>27.8</v>
          </cell>
          <cell r="D8">
            <v>13.1</v>
          </cell>
          <cell r="E8" t="str">
            <v>*</v>
          </cell>
          <cell r="F8" t="str">
            <v>*</v>
          </cell>
          <cell r="G8" t="str">
            <v>*</v>
          </cell>
          <cell r="H8">
            <v>22.68</v>
          </cell>
          <cell r="I8" t="str">
            <v>*</v>
          </cell>
          <cell r="J8">
            <v>42.12</v>
          </cell>
          <cell r="K8">
            <v>0</v>
          </cell>
        </row>
        <row r="9">
          <cell r="B9">
            <v>21.190000000000005</v>
          </cell>
          <cell r="C9">
            <v>30.1</v>
          </cell>
          <cell r="D9">
            <v>12.8</v>
          </cell>
          <cell r="E9" t="str">
            <v>*</v>
          </cell>
          <cell r="F9" t="str">
            <v>*</v>
          </cell>
          <cell r="G9" t="str">
            <v>*</v>
          </cell>
          <cell r="H9">
            <v>27.720000000000002</v>
          </cell>
          <cell r="I9" t="str">
            <v>*</v>
          </cell>
          <cell r="J9">
            <v>46.080000000000005</v>
          </cell>
          <cell r="K9">
            <v>0</v>
          </cell>
        </row>
        <row r="10">
          <cell r="B10">
            <v>22.023809523809526</v>
          </cell>
          <cell r="C10">
            <v>30.4</v>
          </cell>
          <cell r="D10">
            <v>14.1</v>
          </cell>
          <cell r="E10" t="str">
            <v>*</v>
          </cell>
          <cell r="F10" t="str">
            <v>*</v>
          </cell>
          <cell r="G10" t="str">
            <v>*</v>
          </cell>
          <cell r="H10">
            <v>20.52</v>
          </cell>
          <cell r="I10" t="str">
            <v>*</v>
          </cell>
          <cell r="J10">
            <v>34.200000000000003</v>
          </cell>
          <cell r="K10">
            <v>0</v>
          </cell>
        </row>
        <row r="11">
          <cell r="B11">
            <v>22.99523809523809</v>
          </cell>
          <cell r="C11">
            <v>31.5</v>
          </cell>
          <cell r="D11">
            <v>14</v>
          </cell>
          <cell r="E11" t="str">
            <v>*</v>
          </cell>
          <cell r="F11" t="str">
            <v>*</v>
          </cell>
          <cell r="G11" t="str">
            <v>*</v>
          </cell>
          <cell r="H11">
            <v>21.240000000000002</v>
          </cell>
          <cell r="I11" t="str">
            <v>*</v>
          </cell>
          <cell r="J11">
            <v>39.24</v>
          </cell>
          <cell r="K11">
            <v>0</v>
          </cell>
        </row>
        <row r="12">
          <cell r="B12">
            <v>23.413043478260871</v>
          </cell>
          <cell r="C12">
            <v>33.1</v>
          </cell>
          <cell r="D12">
            <v>14.8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17.28</v>
          </cell>
          <cell r="I12" t="str">
            <v>*</v>
          </cell>
          <cell r="J12">
            <v>33.480000000000004</v>
          </cell>
          <cell r="K12">
            <v>0</v>
          </cell>
        </row>
        <row r="13">
          <cell r="B13">
            <v>25.808695652173913</v>
          </cell>
          <cell r="C13">
            <v>34.200000000000003</v>
          </cell>
          <cell r="D13">
            <v>17.3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15.48</v>
          </cell>
          <cell r="I13" t="str">
            <v>*</v>
          </cell>
          <cell r="J13">
            <v>34.56</v>
          </cell>
          <cell r="K13">
            <v>0</v>
          </cell>
        </row>
        <row r="14">
          <cell r="B14">
            <v>27.05714285714286</v>
          </cell>
          <cell r="C14">
            <v>36.6</v>
          </cell>
          <cell r="D14">
            <v>15.8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16.2</v>
          </cell>
          <cell r="I14" t="str">
            <v>*</v>
          </cell>
          <cell r="J14">
            <v>36.36</v>
          </cell>
          <cell r="K14">
            <v>0</v>
          </cell>
        </row>
        <row r="15">
          <cell r="B15">
            <v>24.304545454545451</v>
          </cell>
          <cell r="C15">
            <v>27.8</v>
          </cell>
          <cell r="D15">
            <v>18.8</v>
          </cell>
          <cell r="E15" t="str">
            <v>*</v>
          </cell>
          <cell r="F15" t="str">
            <v>*</v>
          </cell>
          <cell r="G15" t="str">
            <v>*</v>
          </cell>
          <cell r="H15">
            <v>30.6</v>
          </cell>
          <cell r="I15" t="str">
            <v>*</v>
          </cell>
          <cell r="J15">
            <v>56.16</v>
          </cell>
          <cell r="K15">
            <v>8.1999999999999993</v>
          </cell>
        </row>
        <row r="16">
          <cell r="B16">
            <v>24.857142857142858</v>
          </cell>
          <cell r="C16">
            <v>32.299999999999997</v>
          </cell>
          <cell r="D16">
            <v>19.2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19.079999999999998</v>
          </cell>
          <cell r="I16" t="str">
            <v>*</v>
          </cell>
          <cell r="J16">
            <v>30.6</v>
          </cell>
          <cell r="K16">
            <v>0</v>
          </cell>
        </row>
        <row r="17">
          <cell r="B17">
            <v>26.065217391304348</v>
          </cell>
          <cell r="C17">
            <v>33.6</v>
          </cell>
          <cell r="D17">
            <v>19.2</v>
          </cell>
          <cell r="E17" t="str">
            <v>*</v>
          </cell>
          <cell r="F17" t="str">
            <v>*</v>
          </cell>
          <cell r="G17" t="str">
            <v>*</v>
          </cell>
          <cell r="H17">
            <v>22.68</v>
          </cell>
          <cell r="I17" t="str">
            <v>*</v>
          </cell>
          <cell r="J17">
            <v>44.64</v>
          </cell>
          <cell r="K17">
            <v>0</v>
          </cell>
        </row>
        <row r="18">
          <cell r="B18">
            <v>19.81818181818182</v>
          </cell>
          <cell r="C18">
            <v>27.8</v>
          </cell>
          <cell r="D18">
            <v>16.7</v>
          </cell>
          <cell r="E18" t="str">
            <v>*</v>
          </cell>
          <cell r="F18" t="str">
            <v>*</v>
          </cell>
          <cell r="G18" t="str">
            <v>*</v>
          </cell>
          <cell r="H18">
            <v>29.52</v>
          </cell>
          <cell r="I18" t="str">
            <v>*</v>
          </cell>
          <cell r="J18">
            <v>61.560000000000009</v>
          </cell>
          <cell r="K18">
            <v>40.4</v>
          </cell>
        </row>
        <row r="19">
          <cell r="B19">
            <v>23.431818181818187</v>
          </cell>
          <cell r="C19">
            <v>31.3</v>
          </cell>
          <cell r="D19">
            <v>17.399999999999999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14.76</v>
          </cell>
          <cell r="I19" t="str">
            <v>*</v>
          </cell>
          <cell r="J19">
            <v>30.96</v>
          </cell>
          <cell r="K19">
            <v>0.2</v>
          </cell>
        </row>
        <row r="20">
          <cell r="B20">
            <v>22.495454545454546</v>
          </cell>
          <cell r="C20">
            <v>32.9</v>
          </cell>
          <cell r="D20">
            <v>13.1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18</v>
          </cell>
          <cell r="I20" t="str">
            <v>*</v>
          </cell>
          <cell r="J20">
            <v>30.6</v>
          </cell>
          <cell r="K20">
            <v>0</v>
          </cell>
        </row>
        <row r="21">
          <cell r="B21">
            <v>23.44</v>
          </cell>
          <cell r="C21">
            <v>33.5</v>
          </cell>
          <cell r="D21">
            <v>14.8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16.559999999999999</v>
          </cell>
          <cell r="I21" t="str">
            <v>*</v>
          </cell>
          <cell r="J21">
            <v>33.480000000000004</v>
          </cell>
          <cell r="K21">
            <v>0</v>
          </cell>
        </row>
        <row r="22">
          <cell r="B22">
            <v>26.568181818181824</v>
          </cell>
          <cell r="C22">
            <v>35.4</v>
          </cell>
          <cell r="D22">
            <v>17.399999999999999</v>
          </cell>
          <cell r="E22" t="str">
            <v>*</v>
          </cell>
          <cell r="F22" t="str">
            <v>*</v>
          </cell>
          <cell r="G22" t="str">
            <v>*</v>
          </cell>
          <cell r="H22">
            <v>20.16</v>
          </cell>
          <cell r="I22" t="str">
            <v>*</v>
          </cell>
          <cell r="J22">
            <v>38.159999999999997</v>
          </cell>
          <cell r="K22">
            <v>0</v>
          </cell>
        </row>
        <row r="23">
          <cell r="B23">
            <v>27.341666666666665</v>
          </cell>
          <cell r="C23">
            <v>35.700000000000003</v>
          </cell>
          <cell r="D23">
            <v>20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14.4</v>
          </cell>
          <cell r="I23" t="str">
            <v>*</v>
          </cell>
          <cell r="J23">
            <v>43.2</v>
          </cell>
          <cell r="K23">
            <v>0</v>
          </cell>
        </row>
        <row r="24">
          <cell r="B24">
            <v>26.360869565217396</v>
          </cell>
          <cell r="C24">
            <v>33.200000000000003</v>
          </cell>
          <cell r="D24">
            <v>20.100000000000001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19.8</v>
          </cell>
          <cell r="I24" t="str">
            <v>*</v>
          </cell>
          <cell r="J24">
            <v>41.04</v>
          </cell>
          <cell r="K24">
            <v>0.2</v>
          </cell>
        </row>
        <row r="25">
          <cell r="B25">
            <v>26.145454545454548</v>
          </cell>
          <cell r="C25">
            <v>33</v>
          </cell>
          <cell r="D25">
            <v>21.5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17.64</v>
          </cell>
          <cell r="I25" t="str">
            <v>*</v>
          </cell>
          <cell r="J25">
            <v>36.36</v>
          </cell>
          <cell r="K25">
            <v>0</v>
          </cell>
        </row>
        <row r="26">
          <cell r="B26">
            <v>24.495454545454546</v>
          </cell>
          <cell r="C26">
            <v>31.7</v>
          </cell>
          <cell r="D26">
            <v>21.1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17.64</v>
          </cell>
          <cell r="I26" t="str">
            <v>*</v>
          </cell>
          <cell r="J26">
            <v>30.6</v>
          </cell>
          <cell r="K26">
            <v>1.5999999999999999</v>
          </cell>
        </row>
        <row r="27">
          <cell r="B27">
            <v>25.639999999999997</v>
          </cell>
          <cell r="C27">
            <v>32.200000000000003</v>
          </cell>
          <cell r="D27">
            <v>19.7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19.079999999999998</v>
          </cell>
          <cell r="I27" t="str">
            <v>*</v>
          </cell>
          <cell r="J27">
            <v>33.840000000000003</v>
          </cell>
          <cell r="K27">
            <v>0.4</v>
          </cell>
        </row>
        <row r="28">
          <cell r="B28">
            <v>25.491304347826084</v>
          </cell>
          <cell r="C28">
            <v>33.9</v>
          </cell>
          <cell r="D28">
            <v>19.7</v>
          </cell>
          <cell r="E28" t="str">
            <v>*</v>
          </cell>
          <cell r="F28" t="str">
            <v>*</v>
          </cell>
          <cell r="G28" t="str">
            <v>*</v>
          </cell>
          <cell r="H28">
            <v>20.16</v>
          </cell>
          <cell r="I28" t="str">
            <v>*</v>
          </cell>
          <cell r="J28">
            <v>38.159999999999997</v>
          </cell>
          <cell r="K28">
            <v>0</v>
          </cell>
        </row>
        <row r="29">
          <cell r="B29">
            <v>25.782608695652176</v>
          </cell>
          <cell r="C29">
            <v>34.200000000000003</v>
          </cell>
          <cell r="D29">
            <v>17.5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16.2</v>
          </cell>
          <cell r="I29" t="str">
            <v>*</v>
          </cell>
          <cell r="J29">
            <v>29.52</v>
          </cell>
          <cell r="K29">
            <v>0</v>
          </cell>
        </row>
        <row r="30">
          <cell r="B30">
            <v>25.747826086956529</v>
          </cell>
          <cell r="C30">
            <v>32.700000000000003</v>
          </cell>
          <cell r="D30">
            <v>17.3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19.440000000000001</v>
          </cell>
          <cell r="I30" t="str">
            <v>*</v>
          </cell>
          <cell r="J30">
            <v>36</v>
          </cell>
          <cell r="K30">
            <v>0</v>
          </cell>
        </row>
        <row r="31">
          <cell r="B31">
            <v>24.616666666666664</v>
          </cell>
          <cell r="C31">
            <v>33.4</v>
          </cell>
          <cell r="D31">
            <v>15.2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17.28</v>
          </cell>
          <cell r="I31" t="str">
            <v>*</v>
          </cell>
          <cell r="J31">
            <v>30.96</v>
          </cell>
          <cell r="K31">
            <v>0</v>
          </cell>
        </row>
        <row r="32">
          <cell r="B32">
            <v>24.339130434782611</v>
          </cell>
          <cell r="C32">
            <v>32.299999999999997</v>
          </cell>
          <cell r="D32">
            <v>19.8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18</v>
          </cell>
          <cell r="I32" t="str">
            <v>*</v>
          </cell>
          <cell r="J32">
            <v>36</v>
          </cell>
          <cell r="K32">
            <v>3.2</v>
          </cell>
        </row>
        <row r="33">
          <cell r="B33">
            <v>25.517391304347825</v>
          </cell>
          <cell r="C33">
            <v>35</v>
          </cell>
          <cell r="D33">
            <v>18.600000000000001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17.64</v>
          </cell>
          <cell r="I33" t="str">
            <v>*</v>
          </cell>
          <cell r="J33">
            <v>36.72</v>
          </cell>
          <cell r="K33">
            <v>0</v>
          </cell>
        </row>
        <row r="34">
          <cell r="B34">
            <v>23.495454545454546</v>
          </cell>
          <cell r="C34">
            <v>33.799999999999997</v>
          </cell>
          <cell r="D34">
            <v>17.899999999999999</v>
          </cell>
          <cell r="E34" t="str">
            <v>*</v>
          </cell>
          <cell r="F34" t="str">
            <v>*</v>
          </cell>
          <cell r="G34" t="str">
            <v>*</v>
          </cell>
          <cell r="H34">
            <v>20.88</v>
          </cell>
          <cell r="I34" t="str">
            <v>*</v>
          </cell>
          <cell r="J34">
            <v>69.48</v>
          </cell>
          <cell r="K34">
            <v>10.6</v>
          </cell>
        </row>
        <row r="35">
          <cell r="I35" t="str">
            <v>*</v>
          </cell>
        </row>
      </sheetData>
      <sheetData sheetId="11">
        <row r="5">
          <cell r="B5">
            <v>24.22608695652174</v>
          </cell>
        </row>
      </sheetData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14.170833333333329</v>
          </cell>
          <cell r="C5">
            <v>20</v>
          </cell>
          <cell r="D5">
            <v>9.8000000000000007</v>
          </cell>
          <cell r="E5">
            <v>74.875</v>
          </cell>
          <cell r="F5">
            <v>94</v>
          </cell>
          <cell r="G5">
            <v>47</v>
          </cell>
          <cell r="H5">
            <v>25.56</v>
          </cell>
          <cell r="I5" t="str">
            <v>*</v>
          </cell>
          <cell r="J5">
            <v>47.519999999999996</v>
          </cell>
          <cell r="K5">
            <v>0.8</v>
          </cell>
        </row>
        <row r="6">
          <cell r="B6">
            <v>15.691666666666668</v>
          </cell>
          <cell r="C6">
            <v>23.3</v>
          </cell>
          <cell r="D6">
            <v>9.5</v>
          </cell>
          <cell r="E6">
            <v>57.25</v>
          </cell>
          <cell r="F6">
            <v>75</v>
          </cell>
          <cell r="G6">
            <v>38</v>
          </cell>
          <cell r="H6">
            <v>24.12</v>
          </cell>
          <cell r="I6" t="str">
            <v>*</v>
          </cell>
          <cell r="J6">
            <v>50.4</v>
          </cell>
          <cell r="K6">
            <v>0</v>
          </cell>
        </row>
        <row r="7">
          <cell r="B7">
            <v>17.824999999999999</v>
          </cell>
          <cell r="C7">
            <v>24.4</v>
          </cell>
          <cell r="D7">
            <v>12.3</v>
          </cell>
          <cell r="E7">
            <v>63</v>
          </cell>
          <cell r="F7">
            <v>84</v>
          </cell>
          <cell r="G7">
            <v>39</v>
          </cell>
          <cell r="H7">
            <v>25.2</v>
          </cell>
          <cell r="I7" t="str">
            <v>*</v>
          </cell>
          <cell r="J7">
            <v>42.84</v>
          </cell>
          <cell r="K7">
            <v>0</v>
          </cell>
        </row>
        <row r="8">
          <cell r="B8">
            <v>19.995833333333337</v>
          </cell>
          <cell r="C8">
            <v>26.8</v>
          </cell>
          <cell r="D8">
            <v>14.1</v>
          </cell>
          <cell r="E8">
            <v>50.916666666666664</v>
          </cell>
          <cell r="F8">
            <v>75</v>
          </cell>
          <cell r="G8">
            <v>24</v>
          </cell>
          <cell r="H8">
            <v>20.52</v>
          </cell>
          <cell r="I8" t="str">
            <v>*</v>
          </cell>
          <cell r="J8">
            <v>38.880000000000003</v>
          </cell>
          <cell r="K8">
            <v>0</v>
          </cell>
        </row>
        <row r="9">
          <cell r="B9">
            <v>21.529166666666665</v>
          </cell>
          <cell r="C9">
            <v>28</v>
          </cell>
          <cell r="D9">
            <v>14.5</v>
          </cell>
          <cell r="E9">
            <v>43.291666666666664</v>
          </cell>
          <cell r="F9">
            <v>65</v>
          </cell>
          <cell r="G9">
            <v>25</v>
          </cell>
          <cell r="H9">
            <v>27.720000000000002</v>
          </cell>
          <cell r="I9" t="str">
            <v>*</v>
          </cell>
          <cell r="J9">
            <v>46.800000000000004</v>
          </cell>
          <cell r="K9">
            <v>0</v>
          </cell>
        </row>
        <row r="10">
          <cell r="B10">
            <v>22.549999999999997</v>
          </cell>
          <cell r="C10">
            <v>29.1</v>
          </cell>
          <cell r="D10">
            <v>15.4</v>
          </cell>
          <cell r="E10">
            <v>37.291666666666664</v>
          </cell>
          <cell r="F10">
            <v>58</v>
          </cell>
          <cell r="G10">
            <v>22</v>
          </cell>
          <cell r="H10">
            <v>23.040000000000003</v>
          </cell>
          <cell r="I10" t="str">
            <v>*</v>
          </cell>
          <cell r="J10">
            <v>39.96</v>
          </cell>
          <cell r="K10">
            <v>0</v>
          </cell>
        </row>
        <row r="11">
          <cell r="B11">
            <v>23.537500000000005</v>
          </cell>
          <cell r="C11">
            <v>30.3</v>
          </cell>
          <cell r="D11">
            <v>14.9</v>
          </cell>
          <cell r="E11">
            <v>35.875</v>
          </cell>
          <cell r="F11">
            <v>59</v>
          </cell>
          <cell r="G11">
            <v>20</v>
          </cell>
          <cell r="H11">
            <v>26.64</v>
          </cell>
          <cell r="I11" t="str">
            <v>*</v>
          </cell>
          <cell r="J11">
            <v>49.32</v>
          </cell>
          <cell r="K11">
            <v>0</v>
          </cell>
        </row>
        <row r="12">
          <cell r="B12">
            <v>24.612500000000001</v>
          </cell>
          <cell r="C12">
            <v>31.2</v>
          </cell>
          <cell r="D12">
            <v>18.5</v>
          </cell>
          <cell r="E12">
            <v>33</v>
          </cell>
          <cell r="F12">
            <v>48</v>
          </cell>
          <cell r="G12">
            <v>21</v>
          </cell>
          <cell r="H12">
            <v>24.48</v>
          </cell>
          <cell r="I12" t="str">
            <v>*</v>
          </cell>
          <cell r="J12">
            <v>42.12</v>
          </cell>
          <cell r="K12">
            <v>0</v>
          </cell>
        </row>
        <row r="13">
          <cell r="B13">
            <v>25.916666666666671</v>
          </cell>
          <cell r="C13">
            <v>33.1</v>
          </cell>
          <cell r="D13">
            <v>19.7</v>
          </cell>
          <cell r="E13">
            <v>37.041666666666664</v>
          </cell>
          <cell r="F13">
            <v>57</v>
          </cell>
          <cell r="G13">
            <v>20</v>
          </cell>
          <cell r="H13">
            <v>17.28</v>
          </cell>
          <cell r="I13" t="str">
            <v>*</v>
          </cell>
          <cell r="J13">
            <v>30.240000000000002</v>
          </cell>
          <cell r="K13">
            <v>0</v>
          </cell>
        </row>
        <row r="14">
          <cell r="B14">
            <v>27.374999999999996</v>
          </cell>
          <cell r="C14">
            <v>35</v>
          </cell>
          <cell r="D14">
            <v>20</v>
          </cell>
          <cell r="E14">
            <v>40.458333333333336</v>
          </cell>
          <cell r="F14">
            <v>65</v>
          </cell>
          <cell r="G14">
            <v>20</v>
          </cell>
          <cell r="H14">
            <v>19.8</v>
          </cell>
          <cell r="I14" t="str">
            <v>*</v>
          </cell>
          <cell r="J14">
            <v>36</v>
          </cell>
          <cell r="K14">
            <v>0</v>
          </cell>
        </row>
        <row r="15">
          <cell r="B15">
            <v>24.708333333333332</v>
          </cell>
          <cell r="C15">
            <v>29.6</v>
          </cell>
          <cell r="D15">
            <v>18.3</v>
          </cell>
          <cell r="E15">
            <v>64.291666666666671</v>
          </cell>
          <cell r="F15">
            <v>94</v>
          </cell>
          <cell r="G15">
            <v>40</v>
          </cell>
          <cell r="H15">
            <v>24.840000000000003</v>
          </cell>
          <cell r="I15" t="str">
            <v>*</v>
          </cell>
          <cell r="J15">
            <v>59.760000000000005</v>
          </cell>
          <cell r="K15">
            <v>15.4</v>
          </cell>
        </row>
        <row r="16">
          <cell r="B16">
            <v>25.412500000000005</v>
          </cell>
          <cell r="C16">
            <v>31.3</v>
          </cell>
          <cell r="D16">
            <v>20.399999999999999</v>
          </cell>
          <cell r="E16">
            <v>63.916666666666664</v>
          </cell>
          <cell r="F16">
            <v>83</v>
          </cell>
          <cell r="G16">
            <v>37</v>
          </cell>
          <cell r="H16">
            <v>17.64</v>
          </cell>
          <cell r="I16" t="str">
            <v>*</v>
          </cell>
          <cell r="J16">
            <v>31.319999999999997</v>
          </cell>
          <cell r="K16">
            <v>0</v>
          </cell>
        </row>
        <row r="17">
          <cell r="B17">
            <v>26.249999999999996</v>
          </cell>
          <cell r="C17">
            <v>31.7</v>
          </cell>
          <cell r="D17">
            <v>22</v>
          </cell>
          <cell r="E17">
            <v>61.958333333333336</v>
          </cell>
          <cell r="F17">
            <v>78</v>
          </cell>
          <cell r="G17">
            <v>41</v>
          </cell>
          <cell r="H17">
            <v>23.040000000000003</v>
          </cell>
          <cell r="I17" t="str">
            <v>*</v>
          </cell>
          <cell r="J17">
            <v>48.24</v>
          </cell>
          <cell r="K17">
            <v>0</v>
          </cell>
        </row>
        <row r="18">
          <cell r="B18">
            <v>20.045833333333334</v>
          </cell>
          <cell r="C18">
            <v>27.6</v>
          </cell>
          <cell r="D18">
            <v>16.399999999999999</v>
          </cell>
          <cell r="E18">
            <v>83.583333333333329</v>
          </cell>
          <cell r="F18">
            <v>96</v>
          </cell>
          <cell r="G18">
            <v>53</v>
          </cell>
          <cell r="H18">
            <v>25.2</v>
          </cell>
          <cell r="I18" t="str">
            <v>*</v>
          </cell>
          <cell r="J18">
            <v>70.2</v>
          </cell>
          <cell r="K18">
            <v>53.400000000000006</v>
          </cell>
        </row>
        <row r="19">
          <cell r="B19">
            <v>22.595833333333335</v>
          </cell>
          <cell r="C19">
            <v>29.1</v>
          </cell>
          <cell r="D19">
            <v>18.2</v>
          </cell>
          <cell r="E19">
            <v>66.416666666666671</v>
          </cell>
          <cell r="F19">
            <v>93</v>
          </cell>
          <cell r="G19">
            <v>23</v>
          </cell>
          <cell r="H19">
            <v>18</v>
          </cell>
          <cell r="I19" t="str">
            <v>*</v>
          </cell>
          <cell r="J19">
            <v>36</v>
          </cell>
          <cell r="K19">
            <v>0.2</v>
          </cell>
        </row>
        <row r="20">
          <cell r="B20">
            <v>23.645833333333332</v>
          </cell>
          <cell r="C20">
            <v>30.6</v>
          </cell>
          <cell r="D20">
            <v>17</v>
          </cell>
          <cell r="E20">
            <v>41.416666666666664</v>
          </cell>
          <cell r="F20">
            <v>59</v>
          </cell>
          <cell r="G20">
            <v>23</v>
          </cell>
          <cell r="H20">
            <v>15.840000000000002</v>
          </cell>
          <cell r="I20" t="str">
            <v>*</v>
          </cell>
          <cell r="J20">
            <v>32.76</v>
          </cell>
          <cell r="K20">
            <v>0</v>
          </cell>
        </row>
        <row r="21">
          <cell r="B21">
            <v>25.316666666666663</v>
          </cell>
          <cell r="C21">
            <v>32.200000000000003</v>
          </cell>
          <cell r="D21">
            <v>19.5</v>
          </cell>
          <cell r="E21">
            <v>42.708333333333336</v>
          </cell>
          <cell r="F21">
            <v>59</v>
          </cell>
          <cell r="G21">
            <v>23</v>
          </cell>
          <cell r="H21">
            <v>26.28</v>
          </cell>
          <cell r="I21" t="str">
            <v>*</v>
          </cell>
          <cell r="J21">
            <v>43.56</v>
          </cell>
          <cell r="K21">
            <v>0</v>
          </cell>
        </row>
        <row r="22">
          <cell r="B22">
            <v>27.041666666666668</v>
          </cell>
          <cell r="C22">
            <v>33.9</v>
          </cell>
          <cell r="D22">
            <v>21.2</v>
          </cell>
          <cell r="E22">
            <v>36.875</v>
          </cell>
          <cell r="F22">
            <v>50</v>
          </cell>
          <cell r="G22">
            <v>23</v>
          </cell>
          <cell r="H22">
            <v>24.840000000000003</v>
          </cell>
          <cell r="I22" t="str">
            <v>*</v>
          </cell>
          <cell r="J22">
            <v>44.64</v>
          </cell>
          <cell r="K22">
            <v>0</v>
          </cell>
        </row>
        <row r="23">
          <cell r="B23">
            <v>28.579166666666676</v>
          </cell>
          <cell r="C23">
            <v>35.1</v>
          </cell>
          <cell r="D23">
            <v>23.5</v>
          </cell>
          <cell r="E23">
            <v>42.083333333333336</v>
          </cell>
          <cell r="F23">
            <v>58</v>
          </cell>
          <cell r="G23">
            <v>22</v>
          </cell>
          <cell r="H23">
            <v>23.040000000000003</v>
          </cell>
          <cell r="I23" t="str">
            <v>*</v>
          </cell>
          <cell r="J23">
            <v>39.96</v>
          </cell>
          <cell r="K23">
            <v>0</v>
          </cell>
        </row>
        <row r="24">
          <cell r="B24">
            <v>27.941666666666663</v>
          </cell>
          <cell r="C24">
            <v>32.6</v>
          </cell>
          <cell r="D24">
            <v>23</v>
          </cell>
          <cell r="E24">
            <v>49.666666666666664</v>
          </cell>
          <cell r="F24">
            <v>64</v>
          </cell>
          <cell r="G24">
            <v>35</v>
          </cell>
          <cell r="H24">
            <v>17.64</v>
          </cell>
          <cell r="I24" t="str">
            <v>*</v>
          </cell>
          <cell r="J24">
            <v>36.36</v>
          </cell>
          <cell r="K24">
            <v>0</v>
          </cell>
        </row>
        <row r="25">
          <cell r="B25">
            <v>25.604166666666668</v>
          </cell>
          <cell r="C25">
            <v>28.5</v>
          </cell>
          <cell r="D25">
            <v>22.9</v>
          </cell>
          <cell r="E25">
            <v>65.875</v>
          </cell>
          <cell r="F25">
            <v>76</v>
          </cell>
          <cell r="G25">
            <v>57</v>
          </cell>
          <cell r="H25">
            <v>15.840000000000002</v>
          </cell>
          <cell r="I25" t="str">
            <v>*</v>
          </cell>
          <cell r="J25">
            <v>33.840000000000003</v>
          </cell>
          <cell r="K25">
            <v>0</v>
          </cell>
        </row>
        <row r="26">
          <cell r="B26">
            <v>24.654166666666669</v>
          </cell>
          <cell r="C26">
            <v>31.1</v>
          </cell>
          <cell r="D26">
            <v>19.3</v>
          </cell>
          <cell r="E26">
            <v>70.666666666666671</v>
          </cell>
          <cell r="F26">
            <v>94</v>
          </cell>
          <cell r="G26">
            <v>41</v>
          </cell>
          <cell r="H26">
            <v>14.04</v>
          </cell>
          <cell r="I26" t="str">
            <v>*</v>
          </cell>
          <cell r="J26">
            <v>24.840000000000003</v>
          </cell>
          <cell r="K26">
            <v>0</v>
          </cell>
        </row>
        <row r="27">
          <cell r="B27">
            <v>24.620833333333337</v>
          </cell>
          <cell r="C27">
            <v>31</v>
          </cell>
          <cell r="D27">
            <v>20.3</v>
          </cell>
          <cell r="E27">
            <v>72.291666666666671</v>
          </cell>
          <cell r="F27">
            <v>92</v>
          </cell>
          <cell r="G27">
            <v>44</v>
          </cell>
          <cell r="H27">
            <v>19.440000000000001</v>
          </cell>
          <cell r="I27" t="str">
            <v>*</v>
          </cell>
          <cell r="J27">
            <v>32.04</v>
          </cell>
          <cell r="K27">
            <v>0</v>
          </cell>
        </row>
        <row r="28">
          <cell r="B28">
            <v>25.862500000000001</v>
          </cell>
          <cell r="C28">
            <v>31.8</v>
          </cell>
          <cell r="D28">
            <v>20.399999999999999</v>
          </cell>
          <cell r="E28">
            <v>61.833333333333336</v>
          </cell>
          <cell r="F28">
            <v>84</v>
          </cell>
          <cell r="G28">
            <v>37</v>
          </cell>
          <cell r="H28">
            <v>16.920000000000002</v>
          </cell>
          <cell r="I28" t="str">
            <v>*</v>
          </cell>
          <cell r="J28">
            <v>28.44</v>
          </cell>
          <cell r="K28">
            <v>0</v>
          </cell>
        </row>
        <row r="29">
          <cell r="B29">
            <v>26.4375</v>
          </cell>
          <cell r="C29">
            <v>33.5</v>
          </cell>
          <cell r="D29">
            <v>19</v>
          </cell>
          <cell r="E29">
            <v>44</v>
          </cell>
          <cell r="F29">
            <v>64</v>
          </cell>
          <cell r="G29">
            <v>24</v>
          </cell>
          <cell r="H29">
            <v>17.64</v>
          </cell>
          <cell r="I29" t="str">
            <v>*</v>
          </cell>
          <cell r="J29">
            <v>30.240000000000002</v>
          </cell>
          <cell r="K29">
            <v>0</v>
          </cell>
        </row>
        <row r="30">
          <cell r="B30">
            <v>26.729166666666675</v>
          </cell>
          <cell r="C30">
            <v>32.299999999999997</v>
          </cell>
          <cell r="D30">
            <v>20.399999999999999</v>
          </cell>
          <cell r="E30">
            <v>44.958333333333336</v>
          </cell>
          <cell r="F30">
            <v>66</v>
          </cell>
          <cell r="G30">
            <v>28</v>
          </cell>
          <cell r="H30">
            <v>23.759999999999998</v>
          </cell>
          <cell r="I30" t="str">
            <v>*</v>
          </cell>
          <cell r="J30">
            <v>36.36</v>
          </cell>
          <cell r="K30">
            <v>0</v>
          </cell>
        </row>
        <row r="31">
          <cell r="B31">
            <v>26.387499999999999</v>
          </cell>
          <cell r="C31">
            <v>32.4</v>
          </cell>
          <cell r="D31">
            <v>20.3</v>
          </cell>
          <cell r="E31">
            <v>44.458333333333336</v>
          </cell>
          <cell r="F31">
            <v>61</v>
          </cell>
          <cell r="G31">
            <v>30</v>
          </cell>
          <cell r="H31">
            <v>15.120000000000001</v>
          </cell>
          <cell r="I31" t="str">
            <v>*</v>
          </cell>
          <cell r="J31">
            <v>27.36</v>
          </cell>
          <cell r="K31">
            <v>0</v>
          </cell>
        </row>
        <row r="32">
          <cell r="B32">
            <v>26.187500000000004</v>
          </cell>
          <cell r="C32">
            <v>32.700000000000003</v>
          </cell>
          <cell r="D32">
            <v>21.1</v>
          </cell>
          <cell r="E32">
            <v>55.708333333333336</v>
          </cell>
          <cell r="F32">
            <v>90</v>
          </cell>
          <cell r="G32">
            <v>31</v>
          </cell>
          <cell r="H32">
            <v>16.559999999999999</v>
          </cell>
          <cell r="I32" t="str">
            <v>*</v>
          </cell>
          <cell r="J32">
            <v>46.800000000000004</v>
          </cell>
          <cell r="K32">
            <v>13.2</v>
          </cell>
        </row>
        <row r="33">
          <cell r="B33">
            <v>26.275000000000006</v>
          </cell>
          <cell r="C33">
            <v>32.6</v>
          </cell>
          <cell r="D33">
            <v>21.5</v>
          </cell>
          <cell r="E33">
            <v>56.875</v>
          </cell>
          <cell r="F33">
            <v>89</v>
          </cell>
          <cell r="G33">
            <v>33</v>
          </cell>
          <cell r="H33">
            <v>12.24</v>
          </cell>
          <cell r="I33" t="str">
            <v>*</v>
          </cell>
          <cell r="J33">
            <v>25.2</v>
          </cell>
          <cell r="K33">
            <v>0</v>
          </cell>
        </row>
        <row r="34">
          <cell r="B34">
            <v>25.912500000000005</v>
          </cell>
          <cell r="C34">
            <v>32.5</v>
          </cell>
          <cell r="D34">
            <v>20</v>
          </cell>
          <cell r="E34">
            <v>57.791666666666664</v>
          </cell>
          <cell r="F34">
            <v>89</v>
          </cell>
          <cell r="G34">
            <v>33</v>
          </cell>
          <cell r="H34">
            <v>33.480000000000004</v>
          </cell>
          <cell r="I34" t="str">
            <v>*</v>
          </cell>
          <cell r="J34">
            <v>67.319999999999993</v>
          </cell>
          <cell r="K34">
            <v>8</v>
          </cell>
        </row>
        <row r="35">
          <cell r="I35" t="str">
            <v>*</v>
          </cell>
        </row>
      </sheetData>
      <sheetData sheetId="12">
        <row r="5">
          <cell r="B5">
            <v>25.224999999999998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Planilha2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3">
        <row r="5">
          <cell r="B5" t="str">
            <v>*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14.86521739130435</v>
          </cell>
          <cell r="C5">
            <v>21</v>
          </cell>
          <cell r="D5">
            <v>12</v>
          </cell>
          <cell r="E5">
            <v>91.608695652173907</v>
          </cell>
          <cell r="F5">
            <v>97</v>
          </cell>
          <cell r="G5">
            <v>80</v>
          </cell>
          <cell r="H5">
            <v>19.440000000000001</v>
          </cell>
          <cell r="I5" t="str">
            <v>*</v>
          </cell>
          <cell r="J5">
            <v>45</v>
          </cell>
          <cell r="K5">
            <v>2.6</v>
          </cell>
        </row>
        <row r="6">
          <cell r="B6">
            <v>13.375</v>
          </cell>
          <cell r="C6">
            <v>15.3</v>
          </cell>
          <cell r="D6">
            <v>11.8</v>
          </cell>
          <cell r="E6">
            <v>95.291666666666671</v>
          </cell>
          <cell r="F6">
            <v>97</v>
          </cell>
          <cell r="G6">
            <v>87</v>
          </cell>
          <cell r="H6">
            <v>19.079999999999998</v>
          </cell>
          <cell r="I6" t="str">
            <v>*</v>
          </cell>
          <cell r="J6">
            <v>41.4</v>
          </cell>
          <cell r="K6">
            <v>1</v>
          </cell>
        </row>
        <row r="7">
          <cell r="B7">
            <v>16.425000000000001</v>
          </cell>
          <cell r="C7">
            <v>22.2</v>
          </cell>
          <cell r="D7">
            <v>12.2</v>
          </cell>
          <cell r="E7">
            <v>79.666666666666671</v>
          </cell>
          <cell r="F7">
            <v>95</v>
          </cell>
          <cell r="G7">
            <v>55</v>
          </cell>
          <cell r="H7">
            <v>15.840000000000002</v>
          </cell>
          <cell r="I7" t="str">
            <v>*</v>
          </cell>
          <cell r="J7">
            <v>33.480000000000004</v>
          </cell>
          <cell r="K7">
            <v>0</v>
          </cell>
        </row>
        <row r="8">
          <cell r="B8">
            <v>18.525000000000002</v>
          </cell>
          <cell r="C8">
            <v>24.7</v>
          </cell>
          <cell r="D8">
            <v>13.2</v>
          </cell>
          <cell r="E8">
            <v>67.541666666666671</v>
          </cell>
          <cell r="F8">
            <v>88</v>
          </cell>
          <cell r="G8">
            <v>40</v>
          </cell>
          <cell r="H8">
            <v>17.64</v>
          </cell>
          <cell r="I8" t="str">
            <v>*</v>
          </cell>
          <cell r="J8">
            <v>33.119999999999997</v>
          </cell>
          <cell r="K8">
            <v>0</v>
          </cell>
        </row>
        <row r="9">
          <cell r="B9">
            <v>19.566666666666666</v>
          </cell>
          <cell r="C9">
            <v>26.6</v>
          </cell>
          <cell r="D9">
            <v>12.5</v>
          </cell>
          <cell r="E9">
            <v>57.142857142857146</v>
          </cell>
          <cell r="F9">
            <v>82</v>
          </cell>
          <cell r="G9">
            <v>32</v>
          </cell>
          <cell r="H9">
            <v>16.559999999999999</v>
          </cell>
          <cell r="I9" t="str">
            <v>*</v>
          </cell>
          <cell r="J9">
            <v>32.76</v>
          </cell>
          <cell r="K9">
            <v>0</v>
          </cell>
        </row>
        <row r="10">
          <cell r="B10">
            <v>21.404761904761905</v>
          </cell>
          <cell r="C10">
            <v>28.9</v>
          </cell>
          <cell r="D10">
            <v>14.7</v>
          </cell>
          <cell r="E10">
            <v>49.428571428571431</v>
          </cell>
          <cell r="F10">
            <v>70</v>
          </cell>
          <cell r="G10">
            <v>29</v>
          </cell>
          <cell r="H10">
            <v>20.16</v>
          </cell>
          <cell r="I10" t="str">
            <v>*</v>
          </cell>
          <cell r="J10">
            <v>37.440000000000005</v>
          </cell>
          <cell r="K10">
            <v>0</v>
          </cell>
        </row>
        <row r="11">
          <cell r="B11">
            <v>21.74285714285714</v>
          </cell>
          <cell r="C11">
            <v>28.3</v>
          </cell>
          <cell r="D11">
            <v>14.9</v>
          </cell>
          <cell r="E11">
            <v>53.80952380952381</v>
          </cell>
          <cell r="F11">
            <v>72</v>
          </cell>
          <cell r="G11">
            <v>35</v>
          </cell>
          <cell r="H11">
            <v>15.48</v>
          </cell>
          <cell r="I11" t="str">
            <v>*</v>
          </cell>
          <cell r="J11">
            <v>34.56</v>
          </cell>
          <cell r="K11">
            <v>0</v>
          </cell>
        </row>
        <row r="12">
          <cell r="B12">
            <v>23.795652173913041</v>
          </cell>
          <cell r="C12">
            <v>31.6</v>
          </cell>
          <cell r="D12">
            <v>18.2</v>
          </cell>
          <cell r="E12">
            <v>40.956521739130437</v>
          </cell>
          <cell r="F12">
            <v>62</v>
          </cell>
          <cell r="G12">
            <v>25</v>
          </cell>
          <cell r="H12">
            <v>14.4</v>
          </cell>
          <cell r="I12" t="str">
            <v>*</v>
          </cell>
          <cell r="J12">
            <v>31.680000000000003</v>
          </cell>
          <cell r="K12">
            <v>0</v>
          </cell>
        </row>
        <row r="13">
          <cell r="B13">
            <v>25.386363636363637</v>
          </cell>
          <cell r="C13">
            <v>34.5</v>
          </cell>
          <cell r="D13">
            <v>19</v>
          </cell>
          <cell r="E13">
            <v>39.272727272727273</v>
          </cell>
          <cell r="F13">
            <v>59</v>
          </cell>
          <cell r="G13">
            <v>18</v>
          </cell>
          <cell r="H13">
            <v>17.28</v>
          </cell>
          <cell r="I13" t="str">
            <v>*</v>
          </cell>
          <cell r="J13">
            <v>36.36</v>
          </cell>
          <cell r="K13">
            <v>0</v>
          </cell>
        </row>
        <row r="14">
          <cell r="B14">
            <v>27.38095238095238</v>
          </cell>
          <cell r="C14">
            <v>35.6</v>
          </cell>
          <cell r="D14">
            <v>19.7</v>
          </cell>
          <cell r="E14">
            <v>39.047619047619051</v>
          </cell>
          <cell r="F14">
            <v>61</v>
          </cell>
          <cell r="G14">
            <v>20</v>
          </cell>
          <cell r="H14">
            <v>14.4</v>
          </cell>
          <cell r="I14" t="str">
            <v>*</v>
          </cell>
          <cell r="J14">
            <v>29.52</v>
          </cell>
          <cell r="K14">
            <v>0</v>
          </cell>
        </row>
        <row r="15">
          <cell r="B15">
            <v>21.390000000000004</v>
          </cell>
          <cell r="C15">
            <v>24.6</v>
          </cell>
          <cell r="D15">
            <v>18.399999999999999</v>
          </cell>
          <cell r="E15">
            <v>75.900000000000006</v>
          </cell>
          <cell r="F15">
            <v>93</v>
          </cell>
          <cell r="G15">
            <v>59</v>
          </cell>
          <cell r="H15">
            <v>24.12</v>
          </cell>
          <cell r="I15" t="str">
            <v>*</v>
          </cell>
          <cell r="J15">
            <v>60.839999999999996</v>
          </cell>
          <cell r="K15">
            <v>1.9999999999999998</v>
          </cell>
        </row>
        <row r="16">
          <cell r="B16">
            <v>22.186956521739127</v>
          </cell>
          <cell r="C16">
            <v>32</v>
          </cell>
          <cell r="D16">
            <v>17.399999999999999</v>
          </cell>
          <cell r="E16">
            <v>71.739130434782609</v>
          </cell>
          <cell r="F16">
            <v>89</v>
          </cell>
          <cell r="G16">
            <v>32</v>
          </cell>
          <cell r="H16">
            <v>16.559999999999999</v>
          </cell>
          <cell r="I16" t="str">
            <v>*</v>
          </cell>
          <cell r="J16">
            <v>38.159999999999997</v>
          </cell>
          <cell r="K16">
            <v>5.6000000000000005</v>
          </cell>
        </row>
        <row r="17">
          <cell r="B17">
            <v>24.69047619047619</v>
          </cell>
          <cell r="C17">
            <v>31.4</v>
          </cell>
          <cell r="D17">
            <v>19.100000000000001</v>
          </cell>
          <cell r="E17">
            <v>66.19047619047619</v>
          </cell>
          <cell r="F17">
            <v>89</v>
          </cell>
          <cell r="G17">
            <v>36</v>
          </cell>
          <cell r="H17">
            <v>21.96</v>
          </cell>
          <cell r="I17" t="str">
            <v>*</v>
          </cell>
          <cell r="J17">
            <v>47.88</v>
          </cell>
          <cell r="K17">
            <v>0</v>
          </cell>
        </row>
        <row r="18">
          <cell r="B18">
            <v>21.033333333333328</v>
          </cell>
          <cell r="C18">
            <v>25.7</v>
          </cell>
          <cell r="D18">
            <v>15.8</v>
          </cell>
          <cell r="E18">
            <v>72.285714285714292</v>
          </cell>
          <cell r="F18">
            <v>90</v>
          </cell>
          <cell r="G18">
            <v>50</v>
          </cell>
          <cell r="H18">
            <v>19.8</v>
          </cell>
          <cell r="I18" t="str">
            <v>*</v>
          </cell>
          <cell r="J18">
            <v>48.96</v>
          </cell>
          <cell r="K18">
            <v>0.4</v>
          </cell>
        </row>
        <row r="19">
          <cell r="B19">
            <v>22.557142857142857</v>
          </cell>
          <cell r="C19">
            <v>30.7</v>
          </cell>
          <cell r="D19">
            <v>16.899999999999999</v>
          </cell>
          <cell r="E19">
            <v>68.047619047619051</v>
          </cell>
          <cell r="F19">
            <v>92</v>
          </cell>
          <cell r="G19">
            <v>35</v>
          </cell>
          <cell r="H19">
            <v>14.76</v>
          </cell>
          <cell r="I19" t="str">
            <v>*</v>
          </cell>
          <cell r="J19">
            <v>33.119999999999997</v>
          </cell>
          <cell r="K19">
            <v>0</v>
          </cell>
        </row>
        <row r="20">
          <cell r="B20">
            <v>23.520000000000003</v>
          </cell>
          <cell r="C20">
            <v>32.299999999999997</v>
          </cell>
          <cell r="D20">
            <v>14.1</v>
          </cell>
          <cell r="E20">
            <v>45.35</v>
          </cell>
          <cell r="F20">
            <v>74</v>
          </cell>
          <cell r="G20">
            <v>20</v>
          </cell>
          <cell r="H20">
            <v>11.520000000000001</v>
          </cell>
          <cell r="I20" t="str">
            <v>*</v>
          </cell>
          <cell r="J20">
            <v>28.8</v>
          </cell>
          <cell r="K20">
            <v>0</v>
          </cell>
        </row>
        <row r="21">
          <cell r="B21">
            <v>25.563636363636363</v>
          </cell>
          <cell r="C21">
            <v>34.5</v>
          </cell>
          <cell r="D21">
            <v>17.5</v>
          </cell>
          <cell r="E21">
            <v>38</v>
          </cell>
          <cell r="F21">
            <v>58</v>
          </cell>
          <cell r="G21">
            <v>16</v>
          </cell>
          <cell r="H21">
            <v>16.559999999999999</v>
          </cell>
          <cell r="I21" t="str">
            <v>*</v>
          </cell>
          <cell r="J21">
            <v>29.880000000000003</v>
          </cell>
          <cell r="K21">
            <v>0</v>
          </cell>
        </row>
        <row r="22">
          <cell r="B22">
            <v>25.933333333333334</v>
          </cell>
          <cell r="C22">
            <v>34.299999999999997</v>
          </cell>
          <cell r="D22">
            <v>16.899999999999999</v>
          </cell>
          <cell r="E22">
            <v>41.904761904761905</v>
          </cell>
          <cell r="F22">
            <v>72</v>
          </cell>
          <cell r="G22">
            <v>18</v>
          </cell>
          <cell r="H22">
            <v>16.2</v>
          </cell>
          <cell r="I22" t="str">
            <v>*</v>
          </cell>
          <cell r="J22">
            <v>35.28</v>
          </cell>
          <cell r="K22">
            <v>0</v>
          </cell>
        </row>
        <row r="23">
          <cell r="B23">
            <v>24.54347826086957</v>
          </cell>
          <cell r="C23">
            <v>33.4</v>
          </cell>
          <cell r="D23">
            <v>19.3</v>
          </cell>
          <cell r="E23">
            <v>54.347826086956523</v>
          </cell>
          <cell r="F23">
            <v>84</v>
          </cell>
          <cell r="G23">
            <v>28</v>
          </cell>
          <cell r="H23">
            <v>18</v>
          </cell>
          <cell r="I23" t="str">
            <v>*</v>
          </cell>
          <cell r="J23">
            <v>50.4</v>
          </cell>
          <cell r="K23">
            <v>0.2</v>
          </cell>
        </row>
        <row r="24">
          <cell r="B24">
            <v>23.627272727272725</v>
          </cell>
          <cell r="C24">
            <v>31.1</v>
          </cell>
          <cell r="D24">
            <v>17.100000000000001</v>
          </cell>
          <cell r="E24">
            <v>63.31818181818182</v>
          </cell>
          <cell r="F24">
            <v>91</v>
          </cell>
          <cell r="G24">
            <v>36</v>
          </cell>
          <cell r="H24">
            <v>23.400000000000002</v>
          </cell>
          <cell r="I24" t="str">
            <v>*</v>
          </cell>
          <cell r="J24">
            <v>40.32</v>
          </cell>
          <cell r="K24">
            <v>0</v>
          </cell>
        </row>
        <row r="25">
          <cell r="B25">
            <v>25.138095238095243</v>
          </cell>
          <cell r="C25">
            <v>30.7</v>
          </cell>
          <cell r="D25">
            <v>20.2</v>
          </cell>
          <cell r="E25">
            <v>57.714285714285715</v>
          </cell>
          <cell r="F25">
            <v>80</v>
          </cell>
          <cell r="G25">
            <v>35</v>
          </cell>
          <cell r="H25">
            <v>20.52</v>
          </cell>
          <cell r="I25" t="str">
            <v>*</v>
          </cell>
          <cell r="J25">
            <v>39.96</v>
          </cell>
          <cell r="K25">
            <v>0</v>
          </cell>
        </row>
        <row r="26">
          <cell r="B26">
            <v>23.660869565217393</v>
          </cell>
          <cell r="C26">
            <v>29.2</v>
          </cell>
          <cell r="D26">
            <v>19.399999999999999</v>
          </cell>
          <cell r="E26">
            <v>71.782608695652172</v>
          </cell>
          <cell r="F26">
            <v>89</v>
          </cell>
          <cell r="G26">
            <v>48</v>
          </cell>
          <cell r="H26">
            <v>14.04</v>
          </cell>
          <cell r="I26" t="str">
            <v>*</v>
          </cell>
          <cell r="J26">
            <v>29.880000000000003</v>
          </cell>
          <cell r="K26">
            <v>0</v>
          </cell>
        </row>
        <row r="27">
          <cell r="B27">
            <v>23.05</v>
          </cell>
          <cell r="C27">
            <v>30.3</v>
          </cell>
          <cell r="D27">
            <v>18.600000000000001</v>
          </cell>
          <cell r="E27">
            <v>76.599999999999994</v>
          </cell>
          <cell r="F27">
            <v>95</v>
          </cell>
          <cell r="G27">
            <v>44</v>
          </cell>
          <cell r="H27">
            <v>15.48</v>
          </cell>
          <cell r="I27" t="str">
            <v>*</v>
          </cell>
          <cell r="J27">
            <v>39.24</v>
          </cell>
          <cell r="K27">
            <v>49.8</v>
          </cell>
        </row>
        <row r="28">
          <cell r="B28">
            <v>23.743478260869566</v>
          </cell>
          <cell r="C28">
            <v>30</v>
          </cell>
          <cell r="D28">
            <v>18.8</v>
          </cell>
          <cell r="E28">
            <v>72.652173913043484</v>
          </cell>
          <cell r="F28">
            <v>91</v>
          </cell>
          <cell r="G28">
            <v>47</v>
          </cell>
          <cell r="H28">
            <v>9</v>
          </cell>
          <cell r="I28" t="str">
            <v>*</v>
          </cell>
          <cell r="J28">
            <v>29.880000000000003</v>
          </cell>
          <cell r="K28">
            <v>0.6</v>
          </cell>
        </row>
        <row r="29">
          <cell r="B29">
            <v>24.847826086956523</v>
          </cell>
          <cell r="C29">
            <v>32</v>
          </cell>
          <cell r="D29">
            <v>19</v>
          </cell>
          <cell r="E29">
            <v>61.217391304347828</v>
          </cell>
          <cell r="F29">
            <v>85</v>
          </cell>
          <cell r="G29">
            <v>30</v>
          </cell>
          <cell r="H29">
            <v>14.04</v>
          </cell>
          <cell r="I29" t="str">
            <v>*</v>
          </cell>
          <cell r="J29">
            <v>26.64</v>
          </cell>
          <cell r="K29">
            <v>0</v>
          </cell>
        </row>
        <row r="30">
          <cell r="B30">
            <v>23.909523809523808</v>
          </cell>
          <cell r="C30">
            <v>31.2</v>
          </cell>
          <cell r="D30">
            <v>18</v>
          </cell>
          <cell r="E30">
            <v>53.333333333333336</v>
          </cell>
          <cell r="F30">
            <v>76</v>
          </cell>
          <cell r="G30">
            <v>29</v>
          </cell>
          <cell r="H30">
            <v>15.120000000000001</v>
          </cell>
          <cell r="I30" t="str">
            <v>*</v>
          </cell>
          <cell r="J30">
            <v>29.52</v>
          </cell>
          <cell r="K30">
            <v>0</v>
          </cell>
        </row>
        <row r="31">
          <cell r="B31">
            <v>24.577272727272724</v>
          </cell>
          <cell r="C31">
            <v>32.5</v>
          </cell>
          <cell r="D31">
            <v>16.7</v>
          </cell>
          <cell r="E31">
            <v>49</v>
          </cell>
          <cell r="F31">
            <v>75</v>
          </cell>
          <cell r="G31">
            <v>23</v>
          </cell>
          <cell r="H31">
            <v>12.6</v>
          </cell>
          <cell r="I31" t="str">
            <v>*</v>
          </cell>
          <cell r="J31">
            <v>30.240000000000002</v>
          </cell>
          <cell r="K31">
            <v>0</v>
          </cell>
        </row>
        <row r="32">
          <cell r="B32">
            <v>24.686956521739134</v>
          </cell>
          <cell r="C32">
            <v>32.5</v>
          </cell>
          <cell r="D32">
            <v>17.5</v>
          </cell>
          <cell r="E32">
            <v>51.478260869565219</v>
          </cell>
          <cell r="F32">
            <v>75</v>
          </cell>
          <cell r="G32">
            <v>26</v>
          </cell>
          <cell r="H32">
            <v>11.879999999999999</v>
          </cell>
          <cell r="I32" t="str">
            <v>*</v>
          </cell>
          <cell r="J32">
            <v>34.200000000000003</v>
          </cell>
          <cell r="K32">
            <v>0</v>
          </cell>
        </row>
        <row r="33">
          <cell r="B33">
            <v>23.020833333333332</v>
          </cell>
          <cell r="C33">
            <v>30.1</v>
          </cell>
          <cell r="D33">
            <v>15.7</v>
          </cell>
          <cell r="E33">
            <v>67.458333333333329</v>
          </cell>
          <cell r="F33">
            <v>91</v>
          </cell>
          <cell r="G33">
            <v>41</v>
          </cell>
          <cell r="H33">
            <v>16.559999999999999</v>
          </cell>
          <cell r="I33" t="str">
            <v>*</v>
          </cell>
          <cell r="J33">
            <v>70.2</v>
          </cell>
          <cell r="K33">
            <v>28.599999999999998</v>
          </cell>
        </row>
        <row r="34">
          <cell r="B34">
            <v>22.659090909090907</v>
          </cell>
          <cell r="C34">
            <v>31.1</v>
          </cell>
          <cell r="D34">
            <v>17.399999999999999</v>
          </cell>
          <cell r="E34">
            <v>71.86363636363636</v>
          </cell>
          <cell r="F34">
            <v>89</v>
          </cell>
          <cell r="G34">
            <v>36</v>
          </cell>
          <cell r="H34">
            <v>18.720000000000002</v>
          </cell>
          <cell r="I34" t="str">
            <v>*</v>
          </cell>
          <cell r="J34">
            <v>40.680000000000007</v>
          </cell>
          <cell r="K34">
            <v>0.2</v>
          </cell>
        </row>
        <row r="35">
          <cell r="I35" t="str">
            <v>*</v>
          </cell>
        </row>
      </sheetData>
      <sheetData sheetId="11">
        <row r="5">
          <cell r="B5">
            <v>22.960869565217386</v>
          </cell>
        </row>
      </sheetData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17.858333333333331</v>
          </cell>
          <cell r="C5">
            <v>23.1</v>
          </cell>
          <cell r="D5">
            <v>15.3</v>
          </cell>
          <cell r="E5">
            <v>43.208333333333336</v>
          </cell>
          <cell r="F5">
            <v>76</v>
          </cell>
          <cell r="G5">
            <v>28</v>
          </cell>
          <cell r="H5">
            <v>24.840000000000003</v>
          </cell>
          <cell r="I5" t="str">
            <v>*</v>
          </cell>
          <cell r="J5">
            <v>60.839999999999996</v>
          </cell>
          <cell r="K5">
            <v>0</v>
          </cell>
        </row>
        <row r="6">
          <cell r="B6">
            <v>19.558333333333334</v>
          </cell>
          <cell r="C6">
            <v>25.6</v>
          </cell>
          <cell r="D6">
            <v>13.4</v>
          </cell>
          <cell r="E6">
            <v>36.375</v>
          </cell>
          <cell r="F6">
            <v>60</v>
          </cell>
          <cell r="G6">
            <v>20</v>
          </cell>
          <cell r="H6">
            <v>20.52</v>
          </cell>
          <cell r="I6" t="str">
            <v>*</v>
          </cell>
          <cell r="J6">
            <v>50.76</v>
          </cell>
          <cell r="K6">
            <v>0</v>
          </cell>
        </row>
        <row r="7">
          <cell r="B7">
            <v>22.029166666666669</v>
          </cell>
          <cell r="C7">
            <v>28.7</v>
          </cell>
          <cell r="D7">
            <v>14.4</v>
          </cell>
          <cell r="E7">
            <v>34.875</v>
          </cell>
          <cell r="F7">
            <v>66</v>
          </cell>
          <cell r="G7">
            <v>22</v>
          </cell>
          <cell r="H7">
            <v>19.440000000000001</v>
          </cell>
          <cell r="I7" t="str">
            <v>*</v>
          </cell>
          <cell r="J7">
            <v>45.72</v>
          </cell>
          <cell r="K7">
            <v>0</v>
          </cell>
        </row>
        <row r="8">
          <cell r="B8">
            <v>25.252173913043475</v>
          </cell>
          <cell r="C8">
            <v>30.5</v>
          </cell>
          <cell r="D8">
            <v>20.6</v>
          </cell>
          <cell r="E8">
            <v>34.347826086956523</v>
          </cell>
          <cell r="F8">
            <v>51</v>
          </cell>
          <cell r="G8">
            <v>20</v>
          </cell>
          <cell r="H8">
            <v>18.36</v>
          </cell>
          <cell r="I8" t="str">
            <v>*</v>
          </cell>
          <cell r="J8">
            <v>34.200000000000003</v>
          </cell>
          <cell r="K8">
            <v>0</v>
          </cell>
        </row>
        <row r="9">
          <cell r="B9">
            <v>26.228571428571431</v>
          </cell>
          <cell r="C9">
            <v>32.9</v>
          </cell>
          <cell r="D9">
            <v>14.9</v>
          </cell>
          <cell r="E9">
            <v>33.571428571428569</v>
          </cell>
          <cell r="F9">
            <v>74</v>
          </cell>
          <cell r="G9">
            <v>16</v>
          </cell>
          <cell r="H9">
            <v>19.079999999999998</v>
          </cell>
          <cell r="I9" t="str">
            <v>*</v>
          </cell>
          <cell r="J9">
            <v>33.480000000000004</v>
          </cell>
          <cell r="K9">
            <v>0</v>
          </cell>
        </row>
        <row r="10">
          <cell r="B10">
            <v>26.478260869565222</v>
          </cell>
          <cell r="C10">
            <v>33.9</v>
          </cell>
          <cell r="D10">
            <v>15.9</v>
          </cell>
          <cell r="E10">
            <v>37.304347826086953</v>
          </cell>
          <cell r="F10">
            <v>76</v>
          </cell>
          <cell r="G10">
            <v>17</v>
          </cell>
          <cell r="H10">
            <v>17.28</v>
          </cell>
          <cell r="I10" t="str">
            <v>*</v>
          </cell>
          <cell r="J10">
            <v>34.92</v>
          </cell>
          <cell r="K10">
            <v>0</v>
          </cell>
        </row>
        <row r="11">
          <cell r="B11">
            <v>27.945000000000004</v>
          </cell>
          <cell r="C11">
            <v>35.4</v>
          </cell>
          <cell r="D11">
            <v>17.7</v>
          </cell>
          <cell r="E11">
            <v>33.299999999999997</v>
          </cell>
          <cell r="F11">
            <v>73</v>
          </cell>
          <cell r="G11">
            <v>15</v>
          </cell>
          <cell r="H11">
            <v>16.559999999999999</v>
          </cell>
          <cell r="I11" t="str">
            <v>*</v>
          </cell>
          <cell r="J11">
            <v>35.28</v>
          </cell>
          <cell r="K11">
            <v>0</v>
          </cell>
        </row>
        <row r="12">
          <cell r="B12">
            <v>28.278260869565216</v>
          </cell>
          <cell r="C12">
            <v>37</v>
          </cell>
          <cell r="D12">
            <v>16.899999999999999</v>
          </cell>
          <cell r="E12">
            <v>33.782608695652172</v>
          </cell>
          <cell r="F12">
            <v>78</v>
          </cell>
          <cell r="G12">
            <v>11</v>
          </cell>
          <cell r="H12">
            <v>12.24</v>
          </cell>
          <cell r="I12" t="str">
            <v>*</v>
          </cell>
          <cell r="J12">
            <v>25.2</v>
          </cell>
          <cell r="K12">
            <v>0</v>
          </cell>
        </row>
        <row r="13">
          <cell r="B13">
            <v>29.095833333333335</v>
          </cell>
          <cell r="C13">
            <v>39.200000000000003</v>
          </cell>
          <cell r="D13">
            <v>18.100000000000001</v>
          </cell>
          <cell r="E13">
            <v>34</v>
          </cell>
          <cell r="F13">
            <v>73</v>
          </cell>
          <cell r="G13">
            <v>12</v>
          </cell>
          <cell r="H13">
            <v>15.840000000000002</v>
          </cell>
          <cell r="I13" t="str">
            <v>*</v>
          </cell>
          <cell r="J13">
            <v>28.8</v>
          </cell>
          <cell r="K13">
            <v>0</v>
          </cell>
        </row>
        <row r="14">
          <cell r="B14">
            <v>32.555000000000007</v>
          </cell>
          <cell r="C14">
            <v>40.299999999999997</v>
          </cell>
          <cell r="D14">
            <v>25.1</v>
          </cell>
          <cell r="E14">
            <v>33</v>
          </cell>
          <cell r="F14">
            <v>56</v>
          </cell>
          <cell r="G14">
            <v>21</v>
          </cell>
          <cell r="H14">
            <v>17.64</v>
          </cell>
          <cell r="I14" t="str">
            <v>*</v>
          </cell>
          <cell r="J14">
            <v>42.84</v>
          </cell>
          <cell r="K14">
            <v>0</v>
          </cell>
        </row>
        <row r="15">
          <cell r="B15">
            <v>26.490909090909089</v>
          </cell>
          <cell r="C15">
            <v>34.200000000000003</v>
          </cell>
          <cell r="D15">
            <v>20.9</v>
          </cell>
          <cell r="E15">
            <v>69.727272727272734</v>
          </cell>
          <cell r="F15">
            <v>92</v>
          </cell>
          <cell r="G15">
            <v>43</v>
          </cell>
          <cell r="H15">
            <v>20.52</v>
          </cell>
          <cell r="I15" t="str">
            <v>*</v>
          </cell>
          <cell r="J15">
            <v>65.88000000000001</v>
          </cell>
          <cell r="K15">
            <v>33</v>
          </cell>
        </row>
        <row r="16">
          <cell r="B16">
            <v>27.617391304347823</v>
          </cell>
          <cell r="C16">
            <v>35.299999999999997</v>
          </cell>
          <cell r="D16">
            <v>21.9</v>
          </cell>
          <cell r="E16">
            <v>66</v>
          </cell>
          <cell r="F16">
            <v>86</v>
          </cell>
          <cell r="G16">
            <v>38</v>
          </cell>
          <cell r="H16">
            <v>14.76</v>
          </cell>
          <cell r="I16" t="str">
            <v>*</v>
          </cell>
          <cell r="J16">
            <v>38.159999999999997</v>
          </cell>
          <cell r="K16">
            <v>0</v>
          </cell>
        </row>
        <row r="17">
          <cell r="B17">
            <v>29.700000000000003</v>
          </cell>
          <cell r="C17">
            <v>36.299999999999997</v>
          </cell>
          <cell r="D17">
            <v>24.4</v>
          </cell>
          <cell r="E17">
            <v>57.904761904761905</v>
          </cell>
          <cell r="F17">
            <v>78</v>
          </cell>
          <cell r="G17">
            <v>34</v>
          </cell>
          <cell r="H17">
            <v>15.48</v>
          </cell>
          <cell r="I17" t="str">
            <v>*</v>
          </cell>
          <cell r="J17">
            <v>39.96</v>
          </cell>
          <cell r="K17">
            <v>0</v>
          </cell>
        </row>
        <row r="18">
          <cell r="B18">
            <v>25.013636363636362</v>
          </cell>
          <cell r="C18">
            <v>30.9</v>
          </cell>
          <cell r="D18">
            <v>21.8</v>
          </cell>
          <cell r="E18">
            <v>75.454545454545453</v>
          </cell>
          <cell r="F18">
            <v>89</v>
          </cell>
          <cell r="G18">
            <v>48</v>
          </cell>
          <cell r="H18">
            <v>12.6</v>
          </cell>
          <cell r="I18" t="str">
            <v>*</v>
          </cell>
          <cell r="J18">
            <v>42.12</v>
          </cell>
          <cell r="K18">
            <v>15.600000000000001</v>
          </cell>
        </row>
        <row r="19">
          <cell r="B19">
            <v>25.786363636363635</v>
          </cell>
          <cell r="C19">
            <v>31.6</v>
          </cell>
          <cell r="D19">
            <v>21.9</v>
          </cell>
          <cell r="E19">
            <v>68.545454545454547</v>
          </cell>
          <cell r="F19">
            <v>89</v>
          </cell>
          <cell r="G19">
            <v>39</v>
          </cell>
          <cell r="H19">
            <v>12.24</v>
          </cell>
          <cell r="I19" t="str">
            <v>*</v>
          </cell>
          <cell r="J19">
            <v>25.92</v>
          </cell>
          <cell r="K19">
            <v>0</v>
          </cell>
        </row>
        <row r="20">
          <cell r="B20">
            <v>28.000000000000007</v>
          </cell>
          <cell r="C20">
            <v>34.799999999999997</v>
          </cell>
          <cell r="D20">
            <v>17.8</v>
          </cell>
          <cell r="E20">
            <v>39.714285714285715</v>
          </cell>
          <cell r="F20">
            <v>77</v>
          </cell>
          <cell r="G20">
            <v>17</v>
          </cell>
          <cell r="H20">
            <v>12.24</v>
          </cell>
          <cell r="I20" t="str">
            <v>*</v>
          </cell>
          <cell r="J20">
            <v>26.64</v>
          </cell>
          <cell r="K20">
            <v>0</v>
          </cell>
        </row>
        <row r="21">
          <cell r="B21">
            <v>27.859999999999996</v>
          </cell>
          <cell r="C21">
            <v>35.700000000000003</v>
          </cell>
          <cell r="D21">
            <v>17.899999999999999</v>
          </cell>
          <cell r="E21">
            <v>45.05</v>
          </cell>
          <cell r="F21">
            <v>86</v>
          </cell>
          <cell r="G21">
            <v>18</v>
          </cell>
          <cell r="H21">
            <v>10.8</v>
          </cell>
          <cell r="I21" t="str">
            <v>*</v>
          </cell>
          <cell r="J21">
            <v>24.840000000000003</v>
          </cell>
          <cell r="K21">
            <v>0</v>
          </cell>
        </row>
        <row r="22">
          <cell r="B22">
            <v>29.277272727272727</v>
          </cell>
          <cell r="C22">
            <v>37.4</v>
          </cell>
          <cell r="D22">
            <v>19.2</v>
          </cell>
          <cell r="E22">
            <v>39.68181818181818</v>
          </cell>
          <cell r="F22">
            <v>85</v>
          </cell>
          <cell r="G22">
            <v>13</v>
          </cell>
          <cell r="H22">
            <v>14.04</v>
          </cell>
          <cell r="I22" t="str">
            <v>*</v>
          </cell>
          <cell r="J22">
            <v>26.28</v>
          </cell>
          <cell r="K22">
            <v>0</v>
          </cell>
        </row>
        <row r="23">
          <cell r="B23">
            <v>31.422727272727283</v>
          </cell>
          <cell r="C23">
            <v>39.299999999999997</v>
          </cell>
          <cell r="D23">
            <v>22.4</v>
          </cell>
          <cell r="E23">
            <v>36.772727272727273</v>
          </cell>
          <cell r="F23">
            <v>68</v>
          </cell>
          <cell r="G23">
            <v>15</v>
          </cell>
          <cell r="H23">
            <v>14.76</v>
          </cell>
          <cell r="I23" t="str">
            <v>*</v>
          </cell>
          <cell r="J23">
            <v>30.96</v>
          </cell>
          <cell r="K23">
            <v>0</v>
          </cell>
        </row>
        <row r="24">
          <cell r="B24">
            <v>30.94285714285714</v>
          </cell>
          <cell r="C24">
            <v>38</v>
          </cell>
          <cell r="D24">
            <v>24.9</v>
          </cell>
          <cell r="E24">
            <v>49.523809523809526</v>
          </cell>
          <cell r="F24">
            <v>69</v>
          </cell>
          <cell r="G24">
            <v>28</v>
          </cell>
          <cell r="H24">
            <v>14.76</v>
          </cell>
          <cell r="I24" t="str">
            <v>*</v>
          </cell>
          <cell r="J24">
            <v>40.32</v>
          </cell>
          <cell r="K24">
            <v>0</v>
          </cell>
        </row>
        <row r="25">
          <cell r="B25">
            <v>24.578260869565216</v>
          </cell>
          <cell r="C25">
            <v>31.3</v>
          </cell>
          <cell r="D25">
            <v>21.2</v>
          </cell>
          <cell r="E25">
            <v>76.434782608695656</v>
          </cell>
          <cell r="F25">
            <v>90</v>
          </cell>
          <cell r="G25">
            <v>53</v>
          </cell>
          <cell r="H25">
            <v>23.400000000000002</v>
          </cell>
          <cell r="I25" t="str">
            <v>*</v>
          </cell>
          <cell r="J25">
            <v>59.04</v>
          </cell>
          <cell r="K25">
            <v>23.6</v>
          </cell>
        </row>
        <row r="26">
          <cell r="B26">
            <v>23.984210526315792</v>
          </cell>
          <cell r="C26">
            <v>26.8</v>
          </cell>
          <cell r="D26">
            <v>22.1</v>
          </cell>
          <cell r="E26">
            <v>77.05263157894737</v>
          </cell>
          <cell r="F26">
            <v>89</v>
          </cell>
          <cell r="G26">
            <v>65</v>
          </cell>
          <cell r="H26">
            <v>18.36</v>
          </cell>
          <cell r="I26" t="str">
            <v>*</v>
          </cell>
          <cell r="J26">
            <v>41.04</v>
          </cell>
          <cell r="K26">
            <v>0</v>
          </cell>
        </row>
        <row r="27">
          <cell r="B27">
            <v>26.705263157894738</v>
          </cell>
          <cell r="C27">
            <v>33</v>
          </cell>
          <cell r="D27">
            <v>22.1</v>
          </cell>
          <cell r="E27">
            <v>65.78947368421052</v>
          </cell>
          <cell r="F27">
            <v>82</v>
          </cell>
          <cell r="G27">
            <v>44</v>
          </cell>
          <cell r="H27">
            <v>12.96</v>
          </cell>
          <cell r="I27" t="str">
            <v>*</v>
          </cell>
          <cell r="J27">
            <v>38.159999999999997</v>
          </cell>
          <cell r="K27">
            <v>0</v>
          </cell>
        </row>
        <row r="28">
          <cell r="B28">
            <v>28.459999999999997</v>
          </cell>
          <cell r="C28">
            <v>35</v>
          </cell>
          <cell r="D28">
            <v>22.5</v>
          </cell>
          <cell r="E28">
            <v>53.6</v>
          </cell>
          <cell r="F28">
            <v>78</v>
          </cell>
          <cell r="G28">
            <v>26</v>
          </cell>
          <cell r="H28">
            <v>14.76</v>
          </cell>
          <cell r="I28" t="str">
            <v>*</v>
          </cell>
          <cell r="J28">
            <v>32.04</v>
          </cell>
          <cell r="K28">
            <v>0</v>
          </cell>
        </row>
        <row r="29">
          <cell r="B29">
            <v>29.082608695652173</v>
          </cell>
          <cell r="C29">
            <v>35.799999999999997</v>
          </cell>
          <cell r="D29">
            <v>20.7</v>
          </cell>
          <cell r="E29">
            <v>42.739130434782609</v>
          </cell>
          <cell r="F29">
            <v>82</v>
          </cell>
          <cell r="G29">
            <v>22</v>
          </cell>
          <cell r="H29">
            <v>14.04</v>
          </cell>
          <cell r="I29" t="str">
            <v>*</v>
          </cell>
          <cell r="J29">
            <v>32.76</v>
          </cell>
          <cell r="K29">
            <v>0</v>
          </cell>
        </row>
        <row r="30">
          <cell r="B30">
            <v>30.305263157894736</v>
          </cell>
          <cell r="C30">
            <v>35.4</v>
          </cell>
          <cell r="D30">
            <v>22.7</v>
          </cell>
          <cell r="E30">
            <v>41.94736842105263</v>
          </cell>
          <cell r="F30">
            <v>77</v>
          </cell>
          <cell r="G30">
            <v>25</v>
          </cell>
          <cell r="H30">
            <v>16.2</v>
          </cell>
          <cell r="I30" t="str">
            <v>*</v>
          </cell>
          <cell r="J30">
            <v>33.480000000000004</v>
          </cell>
          <cell r="K30">
            <v>0</v>
          </cell>
        </row>
        <row r="31">
          <cell r="B31">
            <v>31.068181818181824</v>
          </cell>
          <cell r="C31">
            <v>36.9</v>
          </cell>
          <cell r="D31">
            <v>22.9</v>
          </cell>
          <cell r="E31">
            <v>35.81818181818182</v>
          </cell>
          <cell r="F31">
            <v>76</v>
          </cell>
          <cell r="G31">
            <v>19</v>
          </cell>
          <cell r="H31">
            <v>12.96</v>
          </cell>
          <cell r="I31" t="str">
            <v>*</v>
          </cell>
          <cell r="J31">
            <v>32.76</v>
          </cell>
          <cell r="K31">
            <v>0</v>
          </cell>
        </row>
        <row r="32">
          <cell r="B32">
            <v>29.921739130434784</v>
          </cell>
          <cell r="C32">
            <v>37.4</v>
          </cell>
          <cell r="D32">
            <v>21.1</v>
          </cell>
          <cell r="E32">
            <v>44.913043478260867</v>
          </cell>
          <cell r="F32">
            <v>76</v>
          </cell>
          <cell r="G32">
            <v>19</v>
          </cell>
          <cell r="H32">
            <v>12.24</v>
          </cell>
          <cell r="I32" t="str">
            <v>*</v>
          </cell>
          <cell r="J32">
            <v>29.52</v>
          </cell>
          <cell r="K32">
            <v>0</v>
          </cell>
        </row>
        <row r="33">
          <cell r="B33">
            <v>31.254166666666666</v>
          </cell>
          <cell r="C33">
            <v>39.1</v>
          </cell>
          <cell r="D33">
            <v>23.8</v>
          </cell>
          <cell r="E33">
            <v>41.083333333333336</v>
          </cell>
          <cell r="F33">
            <v>72</v>
          </cell>
          <cell r="G33">
            <v>12</v>
          </cell>
          <cell r="H33">
            <v>14.04</v>
          </cell>
          <cell r="I33" t="str">
            <v>*</v>
          </cell>
          <cell r="J33">
            <v>41.4</v>
          </cell>
          <cell r="K33">
            <v>2.2000000000000002</v>
          </cell>
        </row>
        <row r="34">
          <cell r="B34">
            <v>29.573913043478264</v>
          </cell>
          <cell r="C34">
            <v>37.9</v>
          </cell>
          <cell r="D34">
            <v>22.8</v>
          </cell>
          <cell r="E34">
            <v>51.086956521739133</v>
          </cell>
          <cell r="F34">
            <v>78</v>
          </cell>
          <cell r="G34">
            <v>25</v>
          </cell>
          <cell r="H34">
            <v>15.120000000000001</v>
          </cell>
          <cell r="I34" t="str">
            <v>*</v>
          </cell>
          <cell r="J34">
            <v>35.28</v>
          </cell>
          <cell r="K34">
            <v>3.4</v>
          </cell>
        </row>
        <row r="35">
          <cell r="I35" t="str">
            <v>*</v>
          </cell>
        </row>
      </sheetData>
      <sheetData sheetId="11">
        <row r="5">
          <cell r="B5">
            <v>27.158333333333331</v>
          </cell>
        </row>
      </sheetData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15.504166666666665</v>
          </cell>
          <cell r="C5">
            <v>21.1</v>
          </cell>
          <cell r="D5">
            <v>12.5</v>
          </cell>
          <cell r="E5">
            <v>93.416666666666671</v>
          </cell>
          <cell r="F5">
            <v>100</v>
          </cell>
          <cell r="G5">
            <v>78</v>
          </cell>
          <cell r="H5">
            <v>21.96</v>
          </cell>
          <cell r="I5" t="str">
            <v>*</v>
          </cell>
          <cell r="J5">
            <v>41.04</v>
          </cell>
          <cell r="K5">
            <v>3.8000000000000003</v>
          </cell>
        </row>
        <row r="6">
          <cell r="B6">
            <v>14.758333333333335</v>
          </cell>
          <cell r="C6">
            <v>18</v>
          </cell>
          <cell r="D6">
            <v>13.1</v>
          </cell>
          <cell r="E6">
            <v>85.791666666666671</v>
          </cell>
          <cell r="F6">
            <v>93</v>
          </cell>
          <cell r="G6">
            <v>74</v>
          </cell>
          <cell r="H6">
            <v>30.6</v>
          </cell>
          <cell r="I6" t="str">
            <v>*</v>
          </cell>
          <cell r="J6">
            <v>46.080000000000005</v>
          </cell>
          <cell r="K6">
            <v>0.2</v>
          </cell>
        </row>
        <row r="7">
          <cell r="B7">
            <v>18.141666666666666</v>
          </cell>
          <cell r="C7">
            <v>25.1</v>
          </cell>
          <cell r="D7">
            <v>14.2</v>
          </cell>
          <cell r="E7">
            <v>71.208333333333329</v>
          </cell>
          <cell r="F7">
            <v>94</v>
          </cell>
          <cell r="G7">
            <v>41</v>
          </cell>
          <cell r="H7">
            <v>25.92</v>
          </cell>
          <cell r="I7" t="str">
            <v>*</v>
          </cell>
          <cell r="J7">
            <v>40.32</v>
          </cell>
          <cell r="K7">
            <v>0</v>
          </cell>
        </row>
        <row r="8">
          <cell r="B8">
            <v>19.487499999999997</v>
          </cell>
          <cell r="C8">
            <v>26.8</v>
          </cell>
          <cell r="D8">
            <v>13.8</v>
          </cell>
          <cell r="E8">
            <v>63.5</v>
          </cell>
          <cell r="F8">
            <v>90</v>
          </cell>
          <cell r="G8">
            <v>32</v>
          </cell>
          <cell r="H8">
            <v>22.68</v>
          </cell>
          <cell r="I8" t="str">
            <v>*</v>
          </cell>
          <cell r="J8">
            <v>36.72</v>
          </cell>
          <cell r="K8">
            <v>0</v>
          </cell>
        </row>
        <row r="9">
          <cell r="B9">
            <v>20.908333333333328</v>
          </cell>
          <cell r="C9">
            <v>28.4</v>
          </cell>
          <cell r="D9">
            <v>13.3</v>
          </cell>
          <cell r="E9">
            <v>53</v>
          </cell>
          <cell r="F9">
            <v>82</v>
          </cell>
          <cell r="G9">
            <v>28</v>
          </cell>
          <cell r="H9">
            <v>18.720000000000002</v>
          </cell>
          <cell r="I9" t="str">
            <v>*</v>
          </cell>
          <cell r="J9">
            <v>37.080000000000005</v>
          </cell>
          <cell r="K9">
            <v>0</v>
          </cell>
        </row>
        <row r="10">
          <cell r="B10">
            <v>22.887500000000003</v>
          </cell>
          <cell r="C10">
            <v>30.3</v>
          </cell>
          <cell r="D10">
            <v>16.2</v>
          </cell>
          <cell r="E10">
            <v>44.416666666666664</v>
          </cell>
          <cell r="F10">
            <v>66</v>
          </cell>
          <cell r="G10">
            <v>27</v>
          </cell>
          <cell r="H10">
            <v>17.64</v>
          </cell>
          <cell r="I10" t="str">
            <v>*</v>
          </cell>
          <cell r="J10">
            <v>32.76</v>
          </cell>
          <cell r="K10">
            <v>0</v>
          </cell>
        </row>
        <row r="11">
          <cell r="B11">
            <v>23.579166666666662</v>
          </cell>
          <cell r="C11">
            <v>30.8</v>
          </cell>
          <cell r="D11">
            <v>17</v>
          </cell>
          <cell r="E11">
            <v>46.5</v>
          </cell>
          <cell r="F11">
            <v>64</v>
          </cell>
          <cell r="G11">
            <v>26</v>
          </cell>
          <cell r="H11">
            <v>21.96</v>
          </cell>
          <cell r="I11" t="str">
            <v>*</v>
          </cell>
          <cell r="J11">
            <v>32.04</v>
          </cell>
          <cell r="K11">
            <v>0</v>
          </cell>
        </row>
        <row r="12">
          <cell r="B12">
            <v>24.645833333333332</v>
          </cell>
          <cell r="C12">
            <v>33.1</v>
          </cell>
          <cell r="D12">
            <v>17.899999999999999</v>
          </cell>
          <cell r="E12">
            <v>41.458333333333336</v>
          </cell>
          <cell r="F12">
            <v>64</v>
          </cell>
          <cell r="G12">
            <v>24</v>
          </cell>
          <cell r="H12">
            <v>22.68</v>
          </cell>
          <cell r="I12" t="str">
            <v>*</v>
          </cell>
          <cell r="J12">
            <v>45</v>
          </cell>
          <cell r="K12">
            <v>0</v>
          </cell>
        </row>
        <row r="13">
          <cell r="B13">
            <v>25.337500000000006</v>
          </cell>
          <cell r="C13">
            <v>33.4</v>
          </cell>
          <cell r="D13">
            <v>17.3</v>
          </cell>
          <cell r="E13">
            <v>42.333333333333336</v>
          </cell>
          <cell r="F13">
            <v>71</v>
          </cell>
          <cell r="G13">
            <v>21</v>
          </cell>
          <cell r="H13">
            <v>20.52</v>
          </cell>
          <cell r="I13" t="str">
            <v>*</v>
          </cell>
          <cell r="J13">
            <v>38.519999999999996</v>
          </cell>
          <cell r="K13">
            <v>0</v>
          </cell>
        </row>
        <row r="14">
          <cell r="B14">
            <v>26.400000000000002</v>
          </cell>
          <cell r="C14">
            <v>35.299999999999997</v>
          </cell>
          <cell r="D14">
            <v>17.3</v>
          </cell>
          <cell r="E14">
            <v>46.75</v>
          </cell>
          <cell r="F14">
            <v>75</v>
          </cell>
          <cell r="G14">
            <v>20</v>
          </cell>
          <cell r="H14">
            <v>18.36</v>
          </cell>
          <cell r="I14" t="str">
            <v>*</v>
          </cell>
          <cell r="J14">
            <v>34.200000000000003</v>
          </cell>
          <cell r="K14">
            <v>0</v>
          </cell>
        </row>
        <row r="15">
          <cell r="B15">
            <v>22.324999999999999</v>
          </cell>
          <cell r="C15">
            <v>28.3</v>
          </cell>
          <cell r="D15">
            <v>19</v>
          </cell>
          <cell r="E15">
            <v>76</v>
          </cell>
          <cell r="F15">
            <v>99</v>
          </cell>
          <cell r="G15">
            <v>38</v>
          </cell>
          <cell r="H15">
            <v>29.880000000000003</v>
          </cell>
          <cell r="I15" t="str">
            <v>*</v>
          </cell>
          <cell r="J15">
            <v>46.440000000000005</v>
          </cell>
          <cell r="K15">
            <v>14.8</v>
          </cell>
        </row>
        <row r="16">
          <cell r="B16">
            <v>22.841666666666669</v>
          </cell>
          <cell r="C16">
            <v>31.1</v>
          </cell>
          <cell r="D16">
            <v>18.399999999999999</v>
          </cell>
          <cell r="E16">
            <v>73.625</v>
          </cell>
          <cell r="F16">
            <v>93</v>
          </cell>
          <cell r="G16">
            <v>44</v>
          </cell>
          <cell r="H16">
            <v>36.72</v>
          </cell>
          <cell r="I16" t="str">
            <v>*</v>
          </cell>
          <cell r="J16">
            <v>54.72</v>
          </cell>
          <cell r="K16">
            <v>0.2</v>
          </cell>
        </row>
        <row r="17">
          <cell r="B17">
            <v>24.541666666666661</v>
          </cell>
          <cell r="C17">
            <v>31.1</v>
          </cell>
          <cell r="D17">
            <v>19.8</v>
          </cell>
          <cell r="E17">
            <v>70.291666666666671</v>
          </cell>
          <cell r="F17">
            <v>91</v>
          </cell>
          <cell r="G17">
            <v>40</v>
          </cell>
          <cell r="H17">
            <v>24.48</v>
          </cell>
          <cell r="I17" t="str">
            <v>*</v>
          </cell>
          <cell r="J17">
            <v>39.24</v>
          </cell>
          <cell r="K17">
            <v>0</v>
          </cell>
        </row>
        <row r="18">
          <cell r="B18">
            <v>20.487500000000001</v>
          </cell>
          <cell r="C18">
            <v>24.9</v>
          </cell>
          <cell r="D18">
            <v>16.5</v>
          </cell>
          <cell r="E18">
            <v>82.25</v>
          </cell>
          <cell r="F18">
            <v>100</v>
          </cell>
          <cell r="G18">
            <v>64</v>
          </cell>
          <cell r="H18">
            <v>27.720000000000002</v>
          </cell>
          <cell r="I18" t="str">
            <v>*</v>
          </cell>
          <cell r="J18">
            <v>45.36</v>
          </cell>
          <cell r="K18">
            <v>12.6</v>
          </cell>
        </row>
        <row r="19">
          <cell r="B19">
            <v>22.849999999999998</v>
          </cell>
          <cell r="C19">
            <v>30.5</v>
          </cell>
          <cell r="D19">
            <v>16.7</v>
          </cell>
          <cell r="E19">
            <v>71.666666666666671</v>
          </cell>
          <cell r="F19">
            <v>97</v>
          </cell>
          <cell r="G19">
            <v>38</v>
          </cell>
          <cell r="H19">
            <v>16.559999999999999</v>
          </cell>
          <cell r="I19" t="str">
            <v>*</v>
          </cell>
          <cell r="J19">
            <v>37.440000000000005</v>
          </cell>
          <cell r="K19">
            <v>0</v>
          </cell>
        </row>
        <row r="20">
          <cell r="B20">
            <v>23.666666666666661</v>
          </cell>
          <cell r="C20">
            <v>31.1</v>
          </cell>
          <cell r="D20">
            <v>17.100000000000001</v>
          </cell>
          <cell r="E20">
            <v>49.875</v>
          </cell>
          <cell r="F20">
            <v>77</v>
          </cell>
          <cell r="G20">
            <v>28</v>
          </cell>
          <cell r="H20">
            <v>17.64</v>
          </cell>
          <cell r="I20" t="str">
            <v>*</v>
          </cell>
          <cell r="J20">
            <v>36</v>
          </cell>
          <cell r="K20">
            <v>0</v>
          </cell>
        </row>
        <row r="21">
          <cell r="B21">
            <v>24.958333333333332</v>
          </cell>
          <cell r="C21">
            <v>33.799999999999997</v>
          </cell>
          <cell r="D21">
            <v>14.6</v>
          </cell>
          <cell r="E21">
            <v>43.541666666666664</v>
          </cell>
          <cell r="F21">
            <v>79</v>
          </cell>
          <cell r="G21">
            <v>22</v>
          </cell>
          <cell r="H21">
            <v>19.079999999999998</v>
          </cell>
          <cell r="I21" t="str">
            <v>*</v>
          </cell>
          <cell r="J21">
            <v>29.52</v>
          </cell>
          <cell r="K21">
            <v>0</v>
          </cell>
        </row>
        <row r="22">
          <cell r="B22">
            <v>26.691666666666666</v>
          </cell>
          <cell r="C22">
            <v>34.799999999999997</v>
          </cell>
          <cell r="D22">
            <v>17.100000000000001</v>
          </cell>
          <cell r="E22">
            <v>42.125</v>
          </cell>
          <cell r="F22">
            <v>74</v>
          </cell>
          <cell r="G22">
            <v>20</v>
          </cell>
          <cell r="H22">
            <v>16.920000000000002</v>
          </cell>
          <cell r="I22" t="str">
            <v>*</v>
          </cell>
          <cell r="J22">
            <v>26.64</v>
          </cell>
          <cell r="K22">
            <v>0</v>
          </cell>
        </row>
        <row r="23">
          <cell r="B23">
            <v>24.837500000000002</v>
          </cell>
          <cell r="C23">
            <v>33.700000000000003</v>
          </cell>
          <cell r="D23">
            <v>18.7</v>
          </cell>
          <cell r="E23">
            <v>58.083333333333336</v>
          </cell>
          <cell r="F23">
            <v>84</v>
          </cell>
          <cell r="G23">
            <v>32</v>
          </cell>
          <cell r="H23">
            <v>28.44</v>
          </cell>
          <cell r="I23" t="str">
            <v>*</v>
          </cell>
          <cell r="J23">
            <v>59.4</v>
          </cell>
          <cell r="K23">
            <v>1.5999999999999999</v>
          </cell>
        </row>
        <row r="24">
          <cell r="B24">
            <v>23.779166666666669</v>
          </cell>
          <cell r="C24">
            <v>30.8</v>
          </cell>
          <cell r="D24">
            <v>18.3</v>
          </cell>
          <cell r="E24">
            <v>67.5</v>
          </cell>
          <cell r="F24">
            <v>88</v>
          </cell>
          <cell r="G24">
            <v>41</v>
          </cell>
          <cell r="H24">
            <v>27.36</v>
          </cell>
          <cell r="I24" t="str">
            <v>*</v>
          </cell>
          <cell r="J24">
            <v>41.76</v>
          </cell>
          <cell r="K24">
            <v>5.8</v>
          </cell>
        </row>
        <row r="25">
          <cell r="B25">
            <v>23.633333333333336</v>
          </cell>
          <cell r="C25">
            <v>30.8</v>
          </cell>
          <cell r="D25">
            <v>19.3</v>
          </cell>
          <cell r="E25">
            <v>70.75</v>
          </cell>
          <cell r="F25">
            <v>90</v>
          </cell>
          <cell r="G25">
            <v>40</v>
          </cell>
          <cell r="H25">
            <v>26.64</v>
          </cell>
          <cell r="I25" t="str">
            <v>*</v>
          </cell>
          <cell r="J25">
            <v>47.16</v>
          </cell>
          <cell r="K25">
            <v>4</v>
          </cell>
        </row>
        <row r="26">
          <cell r="B26">
            <v>22.816666666666666</v>
          </cell>
          <cell r="C26">
            <v>28.7</v>
          </cell>
          <cell r="D26">
            <v>19.2</v>
          </cell>
          <cell r="E26">
            <v>78.625</v>
          </cell>
          <cell r="F26">
            <v>91</v>
          </cell>
          <cell r="G26">
            <v>52</v>
          </cell>
          <cell r="H26">
            <v>19.079999999999998</v>
          </cell>
          <cell r="I26" t="str">
            <v>*</v>
          </cell>
          <cell r="J26">
            <v>40.32</v>
          </cell>
          <cell r="K26">
            <v>0</v>
          </cell>
        </row>
        <row r="27">
          <cell r="B27">
            <v>23.583333333333339</v>
          </cell>
          <cell r="C27">
            <v>32</v>
          </cell>
          <cell r="D27">
            <v>19.5</v>
          </cell>
          <cell r="E27">
            <v>76.875</v>
          </cell>
          <cell r="F27">
            <v>95</v>
          </cell>
          <cell r="G27">
            <v>36</v>
          </cell>
          <cell r="H27">
            <v>24.48</v>
          </cell>
          <cell r="I27" t="str">
            <v>*</v>
          </cell>
          <cell r="J27">
            <v>41.04</v>
          </cell>
          <cell r="K27">
            <v>0.2</v>
          </cell>
        </row>
        <row r="28">
          <cell r="B28">
            <v>24.433333333333337</v>
          </cell>
          <cell r="C28">
            <v>32.700000000000003</v>
          </cell>
          <cell r="D28">
            <v>18.7</v>
          </cell>
          <cell r="E28">
            <v>73.208333333333329</v>
          </cell>
          <cell r="F28">
            <v>99</v>
          </cell>
          <cell r="G28">
            <v>33</v>
          </cell>
          <cell r="H28">
            <v>14.76</v>
          </cell>
          <cell r="I28" t="str">
            <v>*</v>
          </cell>
          <cell r="J28">
            <v>54</v>
          </cell>
          <cell r="K28">
            <v>0</v>
          </cell>
        </row>
        <row r="29">
          <cell r="B29">
            <v>26.287499999999998</v>
          </cell>
          <cell r="C29">
            <v>33.700000000000003</v>
          </cell>
          <cell r="D29">
            <v>18.7</v>
          </cell>
          <cell r="E29">
            <v>57.458333333333336</v>
          </cell>
          <cell r="F29">
            <v>89</v>
          </cell>
          <cell r="G29">
            <v>26</v>
          </cell>
          <cell r="H29">
            <v>17.64</v>
          </cell>
          <cell r="I29" t="str">
            <v>*</v>
          </cell>
          <cell r="J29">
            <v>31.319999999999997</v>
          </cell>
          <cell r="K29">
            <v>0</v>
          </cell>
        </row>
        <row r="30">
          <cell r="B30">
            <v>25.858333333333324</v>
          </cell>
          <cell r="C30">
            <v>32.5</v>
          </cell>
          <cell r="D30">
            <v>19.100000000000001</v>
          </cell>
          <cell r="E30">
            <v>46.958333333333336</v>
          </cell>
          <cell r="F30">
            <v>72</v>
          </cell>
          <cell r="G30">
            <v>21</v>
          </cell>
          <cell r="H30">
            <v>19.079999999999998</v>
          </cell>
          <cell r="I30" t="str">
            <v>*</v>
          </cell>
          <cell r="J30">
            <v>34.92</v>
          </cell>
          <cell r="K30">
            <v>0</v>
          </cell>
        </row>
        <row r="31">
          <cell r="B31">
            <v>25.100000000000005</v>
          </cell>
          <cell r="C31">
            <v>33.299999999999997</v>
          </cell>
          <cell r="D31">
            <v>16.399999999999999</v>
          </cell>
          <cell r="E31">
            <v>48.208333333333336</v>
          </cell>
          <cell r="F31">
            <v>82</v>
          </cell>
          <cell r="G31">
            <v>24</v>
          </cell>
          <cell r="H31">
            <v>16.559999999999999</v>
          </cell>
          <cell r="I31" t="str">
            <v>*</v>
          </cell>
          <cell r="J31">
            <v>35.64</v>
          </cell>
          <cell r="K31">
            <v>0</v>
          </cell>
        </row>
        <row r="32">
          <cell r="B32">
            <v>25.179166666666664</v>
          </cell>
          <cell r="C32">
            <v>33.5</v>
          </cell>
          <cell r="D32">
            <v>17.100000000000001</v>
          </cell>
          <cell r="E32">
            <v>51.208333333333336</v>
          </cell>
          <cell r="F32">
            <v>79</v>
          </cell>
          <cell r="G32">
            <v>22</v>
          </cell>
          <cell r="H32">
            <v>18.720000000000002</v>
          </cell>
          <cell r="I32" t="str">
            <v>*</v>
          </cell>
          <cell r="J32">
            <v>33.840000000000003</v>
          </cell>
          <cell r="K32">
            <v>0</v>
          </cell>
        </row>
        <row r="33">
          <cell r="B33">
            <v>26.208333333333339</v>
          </cell>
          <cell r="C33">
            <v>33.799999999999997</v>
          </cell>
          <cell r="D33">
            <v>19</v>
          </cell>
          <cell r="E33">
            <v>53.958333333333336</v>
          </cell>
          <cell r="F33">
            <v>84</v>
          </cell>
          <cell r="G33">
            <v>26</v>
          </cell>
          <cell r="H33">
            <v>23.400000000000002</v>
          </cell>
          <cell r="I33" t="str">
            <v>*</v>
          </cell>
          <cell r="J33">
            <v>54.36</v>
          </cell>
          <cell r="K33">
            <v>0</v>
          </cell>
        </row>
        <row r="34">
          <cell r="B34">
            <v>23.983333333333331</v>
          </cell>
          <cell r="C34">
            <v>31.9</v>
          </cell>
          <cell r="D34">
            <v>17.8</v>
          </cell>
          <cell r="E34">
            <v>67.833333333333329</v>
          </cell>
          <cell r="F34">
            <v>91</v>
          </cell>
          <cell r="G34">
            <v>39</v>
          </cell>
          <cell r="H34">
            <v>25.56</v>
          </cell>
          <cell r="I34" t="str">
            <v>*</v>
          </cell>
          <cell r="J34">
            <v>41.04</v>
          </cell>
          <cell r="K34">
            <v>0.4</v>
          </cell>
        </row>
        <row r="35">
          <cell r="I35" t="str">
            <v>*</v>
          </cell>
        </row>
      </sheetData>
      <sheetData sheetId="11"/>
      <sheetData sheetId="12">
        <row r="5">
          <cell r="B5">
            <v>23.75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17.824999999999999</v>
          </cell>
          <cell r="C5">
            <v>20.7</v>
          </cell>
          <cell r="D5">
            <v>14.8</v>
          </cell>
          <cell r="E5">
            <v>69.791666666666671</v>
          </cell>
          <cell r="F5">
            <v>84</v>
          </cell>
          <cell r="G5">
            <v>54</v>
          </cell>
          <cell r="H5">
            <v>17.28</v>
          </cell>
          <cell r="I5" t="str">
            <v>*</v>
          </cell>
          <cell r="J5">
            <v>37.440000000000005</v>
          </cell>
          <cell r="K5">
            <v>0</v>
          </cell>
        </row>
        <row r="6">
          <cell r="B6">
            <v>19.834782608695651</v>
          </cell>
          <cell r="C6">
            <v>24.5</v>
          </cell>
          <cell r="D6">
            <v>14.6</v>
          </cell>
          <cell r="E6">
            <v>54.086956521739133</v>
          </cell>
          <cell r="F6">
            <v>71</v>
          </cell>
          <cell r="G6">
            <v>45</v>
          </cell>
          <cell r="H6">
            <v>11.16</v>
          </cell>
          <cell r="I6" t="str">
            <v>*</v>
          </cell>
          <cell r="J6">
            <v>27.36</v>
          </cell>
          <cell r="K6">
            <v>0</v>
          </cell>
        </row>
        <row r="7">
          <cell r="B7">
            <v>20.204166666666666</v>
          </cell>
          <cell r="C7">
            <v>29</v>
          </cell>
          <cell r="D7">
            <v>13.1</v>
          </cell>
          <cell r="E7">
            <v>64.041666666666671</v>
          </cell>
          <cell r="F7">
            <v>93</v>
          </cell>
          <cell r="G7">
            <v>31</v>
          </cell>
          <cell r="H7">
            <v>12.6</v>
          </cell>
          <cell r="I7" t="str">
            <v>*</v>
          </cell>
          <cell r="J7">
            <v>28.44</v>
          </cell>
          <cell r="K7">
            <v>0</v>
          </cell>
        </row>
        <row r="8">
          <cell r="B8">
            <v>21.562499999999996</v>
          </cell>
          <cell r="C8">
            <v>30.7</v>
          </cell>
          <cell r="D8">
            <v>13.3</v>
          </cell>
          <cell r="E8">
            <v>57.916666666666664</v>
          </cell>
          <cell r="F8">
            <v>92</v>
          </cell>
          <cell r="G8">
            <v>27</v>
          </cell>
          <cell r="H8">
            <v>14.76</v>
          </cell>
          <cell r="I8" t="str">
            <v>*</v>
          </cell>
          <cell r="J8">
            <v>31.680000000000003</v>
          </cell>
          <cell r="K8">
            <v>0</v>
          </cell>
        </row>
        <row r="9">
          <cell r="B9">
            <v>23.328571428571429</v>
          </cell>
          <cell r="C9">
            <v>32.200000000000003</v>
          </cell>
          <cell r="D9">
            <v>14.4</v>
          </cell>
          <cell r="E9">
            <v>49</v>
          </cell>
          <cell r="F9">
            <v>81</v>
          </cell>
          <cell r="G9">
            <v>23</v>
          </cell>
          <cell r="H9">
            <v>11.879999999999999</v>
          </cell>
          <cell r="I9" t="str">
            <v>*</v>
          </cell>
          <cell r="J9">
            <v>28.44</v>
          </cell>
          <cell r="K9">
            <v>0</v>
          </cell>
        </row>
        <row r="10">
          <cell r="B10">
            <v>24.475000000000001</v>
          </cell>
          <cell r="C10">
            <v>33.4</v>
          </cell>
          <cell r="D10">
            <v>15.5</v>
          </cell>
          <cell r="E10">
            <v>47</v>
          </cell>
          <cell r="F10">
            <v>80</v>
          </cell>
          <cell r="G10">
            <v>22</v>
          </cell>
          <cell r="H10">
            <v>11.879999999999999</v>
          </cell>
          <cell r="I10" t="str">
            <v>*</v>
          </cell>
          <cell r="J10">
            <v>27</v>
          </cell>
          <cell r="K10">
            <v>0</v>
          </cell>
        </row>
        <row r="11">
          <cell r="B11">
            <v>24.909090909090914</v>
          </cell>
          <cell r="C11">
            <v>34.4</v>
          </cell>
          <cell r="D11">
            <v>15.5</v>
          </cell>
          <cell r="E11">
            <v>47.363636363636367</v>
          </cell>
          <cell r="F11">
            <v>81</v>
          </cell>
          <cell r="G11">
            <v>21</v>
          </cell>
          <cell r="H11">
            <v>11.879999999999999</v>
          </cell>
          <cell r="I11" t="str">
            <v>*</v>
          </cell>
          <cell r="J11">
            <v>25.2</v>
          </cell>
          <cell r="K11">
            <v>0</v>
          </cell>
        </row>
        <row r="12">
          <cell r="B12">
            <v>25.829166666666666</v>
          </cell>
          <cell r="C12">
            <v>35.799999999999997</v>
          </cell>
          <cell r="D12">
            <v>16.5</v>
          </cell>
          <cell r="E12">
            <v>43.541666666666664</v>
          </cell>
          <cell r="F12">
            <v>75</v>
          </cell>
          <cell r="G12">
            <v>18</v>
          </cell>
          <cell r="H12">
            <v>10.44</v>
          </cell>
          <cell r="I12" t="str">
            <v>*</v>
          </cell>
          <cell r="J12">
            <v>23.759999999999998</v>
          </cell>
          <cell r="K12">
            <v>0</v>
          </cell>
        </row>
        <row r="13">
          <cell r="B13">
            <v>26.977272727272727</v>
          </cell>
          <cell r="C13">
            <v>37.6</v>
          </cell>
          <cell r="D13">
            <v>16.7</v>
          </cell>
          <cell r="E13">
            <v>44.954545454545453</v>
          </cell>
          <cell r="F13">
            <v>83</v>
          </cell>
          <cell r="G13">
            <v>15</v>
          </cell>
          <cell r="H13">
            <v>12.6</v>
          </cell>
          <cell r="I13" t="str">
            <v>*</v>
          </cell>
          <cell r="J13">
            <v>23.040000000000003</v>
          </cell>
          <cell r="K13">
            <v>0</v>
          </cell>
        </row>
        <row r="14">
          <cell r="B14">
            <v>28.142857142857142</v>
          </cell>
          <cell r="C14">
            <v>39</v>
          </cell>
          <cell r="D14">
            <v>17.3</v>
          </cell>
          <cell r="E14">
            <v>52.238095238095241</v>
          </cell>
          <cell r="F14">
            <v>91</v>
          </cell>
          <cell r="G14">
            <v>20</v>
          </cell>
          <cell r="H14">
            <v>12.6</v>
          </cell>
          <cell r="I14" t="str">
            <v>*</v>
          </cell>
          <cell r="J14">
            <v>28.08</v>
          </cell>
          <cell r="K14">
            <v>0</v>
          </cell>
        </row>
        <row r="15">
          <cell r="B15">
            <v>25.06190476190476</v>
          </cell>
          <cell r="C15">
            <v>31.6</v>
          </cell>
          <cell r="D15">
            <v>21.1</v>
          </cell>
          <cell r="E15">
            <v>75.095238095238102</v>
          </cell>
          <cell r="F15">
            <v>94</v>
          </cell>
          <cell r="G15">
            <v>45</v>
          </cell>
          <cell r="H15">
            <v>13.68</v>
          </cell>
          <cell r="I15" t="str">
            <v>*</v>
          </cell>
          <cell r="J15">
            <v>50.4</v>
          </cell>
          <cell r="K15">
            <v>7.2</v>
          </cell>
        </row>
        <row r="16">
          <cell r="B16">
            <v>26.571428571428573</v>
          </cell>
          <cell r="C16">
            <v>33.4</v>
          </cell>
          <cell r="D16">
            <v>21.1</v>
          </cell>
          <cell r="E16">
            <v>68.285714285714292</v>
          </cell>
          <cell r="F16">
            <v>96</v>
          </cell>
          <cell r="G16">
            <v>35</v>
          </cell>
          <cell r="H16">
            <v>15.120000000000001</v>
          </cell>
          <cell r="I16" t="str">
            <v>*</v>
          </cell>
          <cell r="J16">
            <v>28.44</v>
          </cell>
          <cell r="K16">
            <v>0</v>
          </cell>
        </row>
        <row r="17">
          <cell r="B17">
            <v>28.042857142857137</v>
          </cell>
          <cell r="C17">
            <v>35.9</v>
          </cell>
          <cell r="D17">
            <v>19.899999999999999</v>
          </cell>
          <cell r="E17">
            <v>61.80952380952381</v>
          </cell>
          <cell r="F17">
            <v>96</v>
          </cell>
          <cell r="G17">
            <v>31</v>
          </cell>
          <cell r="H17">
            <v>15.840000000000002</v>
          </cell>
          <cell r="I17" t="str">
            <v>*</v>
          </cell>
          <cell r="J17">
            <v>36.72</v>
          </cell>
          <cell r="K17">
            <v>0</v>
          </cell>
        </row>
        <row r="18">
          <cell r="B18">
            <v>21.936363636363634</v>
          </cell>
          <cell r="C18">
            <v>30.1</v>
          </cell>
          <cell r="D18">
            <v>19.2</v>
          </cell>
          <cell r="E18">
            <v>85.86363636363636</v>
          </cell>
          <cell r="F18">
            <v>97</v>
          </cell>
          <cell r="G18">
            <v>48</v>
          </cell>
          <cell r="H18">
            <v>13.68</v>
          </cell>
          <cell r="I18" t="str">
            <v>*</v>
          </cell>
          <cell r="J18">
            <v>33.480000000000004</v>
          </cell>
          <cell r="K18">
            <v>40.000000000000007</v>
          </cell>
        </row>
        <row r="19">
          <cell r="B19">
            <v>25.423809523809528</v>
          </cell>
          <cell r="C19">
            <v>33.1</v>
          </cell>
          <cell r="D19">
            <v>18.8</v>
          </cell>
          <cell r="E19">
            <v>72.142857142857139</v>
          </cell>
          <cell r="F19">
            <v>98</v>
          </cell>
          <cell r="G19">
            <v>38</v>
          </cell>
          <cell r="H19">
            <v>9.3600000000000012</v>
          </cell>
          <cell r="I19" t="str">
            <v>*</v>
          </cell>
          <cell r="J19">
            <v>20.52</v>
          </cell>
          <cell r="K19">
            <v>0.2</v>
          </cell>
        </row>
        <row r="20">
          <cell r="B20">
            <v>25.440909090909088</v>
          </cell>
          <cell r="C20">
            <v>33.799999999999997</v>
          </cell>
          <cell r="D20">
            <v>16.2</v>
          </cell>
          <cell r="E20">
            <v>51.409090909090907</v>
          </cell>
          <cell r="F20">
            <v>85</v>
          </cell>
          <cell r="G20">
            <v>23</v>
          </cell>
          <cell r="H20">
            <v>11.879999999999999</v>
          </cell>
          <cell r="I20" t="str">
            <v>*</v>
          </cell>
          <cell r="J20">
            <v>24.840000000000003</v>
          </cell>
          <cell r="K20">
            <v>0</v>
          </cell>
        </row>
        <row r="21">
          <cell r="B21">
            <v>25.172727272727272</v>
          </cell>
          <cell r="C21">
            <v>35.299999999999997</v>
          </cell>
          <cell r="D21">
            <v>15.3</v>
          </cell>
          <cell r="E21">
            <v>53.5</v>
          </cell>
          <cell r="F21">
            <v>91</v>
          </cell>
          <cell r="G21">
            <v>16</v>
          </cell>
          <cell r="H21">
            <v>8.2799999999999994</v>
          </cell>
          <cell r="I21" t="str">
            <v>*</v>
          </cell>
          <cell r="J21">
            <v>20.16</v>
          </cell>
          <cell r="K21">
            <v>0</v>
          </cell>
        </row>
        <row r="22">
          <cell r="B22">
            <v>27.15454545454546</v>
          </cell>
          <cell r="C22">
            <v>36.6</v>
          </cell>
          <cell r="D22">
            <v>17.899999999999999</v>
          </cell>
          <cell r="E22">
            <v>50.954545454545453</v>
          </cell>
          <cell r="F22">
            <v>82</v>
          </cell>
          <cell r="G22">
            <v>25</v>
          </cell>
          <cell r="H22">
            <v>10.44</v>
          </cell>
          <cell r="I22" t="str">
            <v>*</v>
          </cell>
          <cell r="J22">
            <v>22.68</v>
          </cell>
          <cell r="K22">
            <v>0</v>
          </cell>
        </row>
        <row r="23">
          <cell r="B23">
            <v>28.321739130434782</v>
          </cell>
          <cell r="C23">
            <v>37.700000000000003</v>
          </cell>
          <cell r="D23">
            <v>19.2</v>
          </cell>
          <cell r="E23">
            <v>54.217391304347828</v>
          </cell>
          <cell r="F23">
            <v>89</v>
          </cell>
          <cell r="G23">
            <v>23</v>
          </cell>
          <cell r="H23">
            <v>9.7200000000000006</v>
          </cell>
          <cell r="I23" t="str">
            <v>*</v>
          </cell>
          <cell r="J23">
            <v>19.440000000000001</v>
          </cell>
          <cell r="K23">
            <v>0</v>
          </cell>
        </row>
        <row r="24">
          <cell r="B24">
            <v>27.459090909090904</v>
          </cell>
          <cell r="C24">
            <v>35.799999999999997</v>
          </cell>
          <cell r="D24">
            <v>19.100000000000001</v>
          </cell>
          <cell r="E24">
            <v>56.909090909090907</v>
          </cell>
          <cell r="F24">
            <v>89</v>
          </cell>
          <cell r="G24">
            <v>33</v>
          </cell>
          <cell r="H24">
            <v>19.8</v>
          </cell>
          <cell r="I24" t="str">
            <v>*</v>
          </cell>
          <cell r="J24">
            <v>41.76</v>
          </cell>
          <cell r="K24">
            <v>0</v>
          </cell>
        </row>
        <row r="25">
          <cell r="B25">
            <v>26.423809523809528</v>
          </cell>
          <cell r="C25">
            <v>31.4</v>
          </cell>
          <cell r="D25">
            <v>21.6</v>
          </cell>
          <cell r="E25">
            <v>69.666666666666671</v>
          </cell>
          <cell r="F25">
            <v>90</v>
          </cell>
          <cell r="G25">
            <v>50</v>
          </cell>
          <cell r="H25">
            <v>20.52</v>
          </cell>
          <cell r="I25" t="str">
            <v>*</v>
          </cell>
          <cell r="J25">
            <v>36.36</v>
          </cell>
          <cell r="K25">
            <v>0</v>
          </cell>
        </row>
        <row r="26">
          <cell r="B26">
            <v>25.404545454545453</v>
          </cell>
          <cell r="C26">
            <v>31.5</v>
          </cell>
          <cell r="D26">
            <v>22.5</v>
          </cell>
          <cell r="E26">
            <v>79.318181818181813</v>
          </cell>
          <cell r="F26">
            <v>96</v>
          </cell>
          <cell r="G26">
            <v>52</v>
          </cell>
          <cell r="H26">
            <v>8.64</v>
          </cell>
          <cell r="I26" t="str">
            <v>*</v>
          </cell>
          <cell r="J26">
            <v>28.44</v>
          </cell>
          <cell r="K26">
            <v>4.4000000000000004</v>
          </cell>
        </row>
        <row r="27">
          <cell r="B27">
            <v>25.824999999999999</v>
          </cell>
          <cell r="C27">
            <v>31.4</v>
          </cell>
          <cell r="D27">
            <v>22</v>
          </cell>
          <cell r="E27">
            <v>79.8</v>
          </cell>
          <cell r="F27">
            <v>96</v>
          </cell>
          <cell r="G27">
            <v>54</v>
          </cell>
          <cell r="H27">
            <v>17.28</v>
          </cell>
          <cell r="I27" t="str">
            <v>*</v>
          </cell>
          <cell r="J27">
            <v>32.04</v>
          </cell>
          <cell r="K27">
            <v>0.4</v>
          </cell>
        </row>
        <row r="28">
          <cell r="B28">
            <v>27.190909090909088</v>
          </cell>
          <cell r="C28">
            <v>36</v>
          </cell>
          <cell r="D28">
            <v>21.1</v>
          </cell>
          <cell r="E28">
            <v>72.181818181818187</v>
          </cell>
          <cell r="F28">
            <v>97</v>
          </cell>
          <cell r="G28">
            <v>33</v>
          </cell>
          <cell r="H28">
            <v>9</v>
          </cell>
          <cell r="I28" t="str">
            <v>*</v>
          </cell>
          <cell r="J28">
            <v>37.440000000000005</v>
          </cell>
          <cell r="K28">
            <v>0</v>
          </cell>
        </row>
        <row r="29">
          <cell r="B29">
            <v>28.447826086956521</v>
          </cell>
          <cell r="C29">
            <v>36</v>
          </cell>
          <cell r="D29">
            <v>21.1</v>
          </cell>
          <cell r="E29">
            <v>57.869565217391305</v>
          </cell>
          <cell r="F29">
            <v>90</v>
          </cell>
          <cell r="G29">
            <v>27</v>
          </cell>
          <cell r="H29">
            <v>9.7200000000000006</v>
          </cell>
          <cell r="I29" t="str">
            <v>*</v>
          </cell>
          <cell r="J29">
            <v>23.400000000000002</v>
          </cell>
          <cell r="K29">
            <v>0</v>
          </cell>
        </row>
        <row r="30">
          <cell r="B30">
            <v>27.369565217391308</v>
          </cell>
          <cell r="C30">
            <v>35.799999999999997</v>
          </cell>
          <cell r="D30">
            <v>18.399999999999999</v>
          </cell>
          <cell r="E30">
            <v>49.608695652173914</v>
          </cell>
          <cell r="F30">
            <v>88</v>
          </cell>
          <cell r="G30">
            <v>19</v>
          </cell>
          <cell r="H30">
            <v>11.879999999999999</v>
          </cell>
          <cell r="I30" t="str">
            <v>*</v>
          </cell>
          <cell r="J30">
            <v>26.64</v>
          </cell>
          <cell r="K30">
            <v>0</v>
          </cell>
        </row>
        <row r="31">
          <cell r="B31">
            <v>27.266666666666666</v>
          </cell>
          <cell r="C31">
            <v>36.6</v>
          </cell>
          <cell r="D31">
            <v>18</v>
          </cell>
          <cell r="E31">
            <v>49</v>
          </cell>
          <cell r="F31">
            <v>82</v>
          </cell>
          <cell r="G31">
            <v>21</v>
          </cell>
          <cell r="H31">
            <v>12.24</v>
          </cell>
          <cell r="I31" t="str">
            <v>*</v>
          </cell>
          <cell r="J31">
            <v>38.880000000000003</v>
          </cell>
          <cell r="K31">
            <v>0</v>
          </cell>
        </row>
        <row r="32">
          <cell r="B32">
            <v>27.730434782608693</v>
          </cell>
          <cell r="C32">
            <v>36.9</v>
          </cell>
          <cell r="D32">
            <v>19.2</v>
          </cell>
          <cell r="E32">
            <v>50.130434782608695</v>
          </cell>
          <cell r="F32">
            <v>89</v>
          </cell>
          <cell r="G32">
            <v>21</v>
          </cell>
          <cell r="H32">
            <v>10.8</v>
          </cell>
          <cell r="I32" t="str">
            <v>*</v>
          </cell>
          <cell r="J32">
            <v>30.6</v>
          </cell>
          <cell r="K32">
            <v>0.2</v>
          </cell>
        </row>
        <row r="33">
          <cell r="B33">
            <v>28.334782608695654</v>
          </cell>
          <cell r="C33">
            <v>38.5</v>
          </cell>
          <cell r="D33">
            <v>20.100000000000001</v>
          </cell>
          <cell r="E33">
            <v>55.565217391304351</v>
          </cell>
          <cell r="F33">
            <v>92</v>
          </cell>
          <cell r="G33">
            <v>20</v>
          </cell>
          <cell r="H33">
            <v>17.28</v>
          </cell>
          <cell r="I33" t="str">
            <v>*</v>
          </cell>
          <cell r="J33">
            <v>39.96</v>
          </cell>
          <cell r="K33">
            <v>0</v>
          </cell>
        </row>
        <row r="34">
          <cell r="B34">
            <v>26.749999999999996</v>
          </cell>
          <cell r="C34">
            <v>36.1</v>
          </cell>
          <cell r="D34">
            <v>19.899999999999999</v>
          </cell>
          <cell r="E34">
            <v>62.272727272727273</v>
          </cell>
          <cell r="F34">
            <v>89</v>
          </cell>
          <cell r="G34">
            <v>32</v>
          </cell>
          <cell r="H34">
            <v>19.079999999999998</v>
          </cell>
          <cell r="I34" t="str">
            <v>*</v>
          </cell>
          <cell r="J34">
            <v>50.04</v>
          </cell>
          <cell r="K34">
            <v>7.6</v>
          </cell>
        </row>
        <row r="35">
          <cell r="I35" t="str">
            <v>*</v>
          </cell>
        </row>
      </sheetData>
      <sheetData sheetId="11">
        <row r="5">
          <cell r="B5">
            <v>27.495652173913037</v>
          </cell>
        </row>
      </sheetData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13.920833333333333</v>
          </cell>
          <cell r="C5">
            <v>20.100000000000001</v>
          </cell>
          <cell r="D5">
            <v>9.3000000000000007</v>
          </cell>
          <cell r="E5">
            <v>67.5</v>
          </cell>
          <cell r="F5">
            <v>96</v>
          </cell>
          <cell r="G5">
            <v>35</v>
          </cell>
          <cell r="H5">
            <v>27.36</v>
          </cell>
          <cell r="I5" t="str">
            <v>*</v>
          </cell>
          <cell r="J5">
            <v>58.680000000000007</v>
          </cell>
          <cell r="K5">
            <v>0</v>
          </cell>
        </row>
        <row r="6">
          <cell r="B6">
            <v>15.16666666666667</v>
          </cell>
          <cell r="C6">
            <v>22.4</v>
          </cell>
          <cell r="D6">
            <v>8.4</v>
          </cell>
          <cell r="E6">
            <v>52.125</v>
          </cell>
          <cell r="F6">
            <v>74</v>
          </cell>
          <cell r="G6">
            <v>27</v>
          </cell>
          <cell r="H6">
            <v>19.8</v>
          </cell>
          <cell r="I6" t="str">
            <v>*</v>
          </cell>
          <cell r="J6">
            <v>40.32</v>
          </cell>
          <cell r="K6">
            <v>0</v>
          </cell>
        </row>
        <row r="7">
          <cell r="B7">
            <v>18.137499999999999</v>
          </cell>
          <cell r="C7">
            <v>24.3</v>
          </cell>
          <cell r="D7">
            <v>13</v>
          </cell>
          <cell r="E7">
            <v>57.75</v>
          </cell>
          <cell r="F7">
            <v>85</v>
          </cell>
          <cell r="G7">
            <v>34</v>
          </cell>
          <cell r="H7">
            <v>16.920000000000002</v>
          </cell>
          <cell r="I7" t="str">
            <v>*</v>
          </cell>
          <cell r="J7">
            <v>35.64</v>
          </cell>
          <cell r="K7">
            <v>0</v>
          </cell>
        </row>
        <row r="8">
          <cell r="B8">
            <v>19.733333333333331</v>
          </cell>
          <cell r="C8">
            <v>25.7</v>
          </cell>
          <cell r="D8">
            <v>14.4</v>
          </cell>
          <cell r="E8">
            <v>48.958333333333336</v>
          </cell>
          <cell r="F8">
            <v>73</v>
          </cell>
          <cell r="G8">
            <v>27</v>
          </cell>
          <cell r="H8">
            <v>21.6</v>
          </cell>
          <cell r="I8" t="str">
            <v>*</v>
          </cell>
          <cell r="J8">
            <v>41.4</v>
          </cell>
          <cell r="K8">
            <v>0</v>
          </cell>
        </row>
        <row r="9">
          <cell r="B9">
            <v>21.4375</v>
          </cell>
          <cell r="C9">
            <v>27.4</v>
          </cell>
          <cell r="D9">
            <v>15.6</v>
          </cell>
          <cell r="E9">
            <v>44.666666666666664</v>
          </cell>
          <cell r="F9">
            <v>65</v>
          </cell>
          <cell r="G9">
            <v>26</v>
          </cell>
          <cell r="H9">
            <v>15.48</v>
          </cell>
          <cell r="I9" t="str">
            <v>*</v>
          </cell>
          <cell r="J9">
            <v>32.04</v>
          </cell>
          <cell r="K9">
            <v>0</v>
          </cell>
        </row>
        <row r="10">
          <cell r="B10">
            <v>22.533333333333335</v>
          </cell>
          <cell r="C10">
            <v>27.9</v>
          </cell>
          <cell r="D10">
            <v>16.7</v>
          </cell>
          <cell r="E10">
            <v>40.125</v>
          </cell>
          <cell r="F10">
            <v>58</v>
          </cell>
          <cell r="G10">
            <v>24</v>
          </cell>
          <cell r="H10">
            <v>15.120000000000001</v>
          </cell>
          <cell r="I10" t="str">
            <v>*</v>
          </cell>
          <cell r="J10">
            <v>33.840000000000003</v>
          </cell>
          <cell r="K10">
            <v>0</v>
          </cell>
        </row>
        <row r="11">
          <cell r="B11">
            <v>23.054166666666664</v>
          </cell>
          <cell r="C11">
            <v>29.4</v>
          </cell>
          <cell r="D11">
            <v>16.8</v>
          </cell>
          <cell r="E11">
            <v>40</v>
          </cell>
          <cell r="F11">
            <v>58</v>
          </cell>
          <cell r="G11">
            <v>20</v>
          </cell>
          <cell r="H11">
            <v>16.2</v>
          </cell>
          <cell r="I11" t="str">
            <v>*</v>
          </cell>
          <cell r="J11">
            <v>32.76</v>
          </cell>
          <cell r="K11">
            <v>0</v>
          </cell>
        </row>
        <row r="12">
          <cell r="B12">
            <v>23.808333333333326</v>
          </cell>
          <cell r="C12">
            <v>30.8</v>
          </cell>
          <cell r="D12">
            <v>14.7</v>
          </cell>
          <cell r="E12">
            <v>41.083333333333336</v>
          </cell>
          <cell r="F12">
            <v>75</v>
          </cell>
          <cell r="G12">
            <v>18</v>
          </cell>
          <cell r="H12">
            <v>16.920000000000002</v>
          </cell>
          <cell r="I12" t="str">
            <v>*</v>
          </cell>
          <cell r="J12">
            <v>32.76</v>
          </cell>
          <cell r="K12">
            <v>0</v>
          </cell>
        </row>
        <row r="13">
          <cell r="B13">
            <v>25.220833333333331</v>
          </cell>
          <cell r="C13">
            <v>33.9</v>
          </cell>
          <cell r="D13">
            <v>16.8</v>
          </cell>
          <cell r="E13">
            <v>40.375</v>
          </cell>
          <cell r="F13">
            <v>70</v>
          </cell>
          <cell r="G13">
            <v>18</v>
          </cell>
          <cell r="H13">
            <v>14.76</v>
          </cell>
          <cell r="I13" t="str">
            <v>*</v>
          </cell>
          <cell r="J13">
            <v>32.76</v>
          </cell>
          <cell r="K13">
            <v>0</v>
          </cell>
        </row>
        <row r="14">
          <cell r="B14">
            <v>28.349999999999998</v>
          </cell>
          <cell r="C14">
            <v>37.200000000000003</v>
          </cell>
          <cell r="D14">
            <v>21.6</v>
          </cell>
          <cell r="E14">
            <v>35.5</v>
          </cell>
          <cell r="F14">
            <v>50</v>
          </cell>
          <cell r="G14">
            <v>18</v>
          </cell>
          <cell r="H14">
            <v>14.76</v>
          </cell>
          <cell r="I14" t="str">
            <v>*</v>
          </cell>
          <cell r="J14">
            <v>38.880000000000003</v>
          </cell>
          <cell r="K14">
            <v>0</v>
          </cell>
        </row>
        <row r="15">
          <cell r="B15">
            <v>24.154166666666665</v>
          </cell>
          <cell r="C15">
            <v>31.2</v>
          </cell>
          <cell r="D15">
            <v>17.7</v>
          </cell>
          <cell r="E15">
            <v>69.541666666666671</v>
          </cell>
          <cell r="F15">
            <v>97</v>
          </cell>
          <cell r="G15">
            <v>33</v>
          </cell>
          <cell r="H15">
            <v>23.040000000000003</v>
          </cell>
          <cell r="I15" t="str">
            <v>*</v>
          </cell>
          <cell r="J15">
            <v>48.24</v>
          </cell>
          <cell r="K15">
            <v>21.4</v>
          </cell>
        </row>
        <row r="16">
          <cell r="B16">
            <v>24.558333333333334</v>
          </cell>
          <cell r="C16">
            <v>32.6</v>
          </cell>
          <cell r="D16">
            <v>19.399999999999999</v>
          </cell>
          <cell r="E16">
            <v>77.208333333333329</v>
          </cell>
          <cell r="F16">
            <v>97</v>
          </cell>
          <cell r="G16">
            <v>45</v>
          </cell>
          <cell r="H16">
            <v>20.16</v>
          </cell>
          <cell r="I16" t="str">
            <v>*</v>
          </cell>
          <cell r="J16">
            <v>38.159999999999997</v>
          </cell>
          <cell r="K16">
            <v>1.2</v>
          </cell>
        </row>
        <row r="17">
          <cell r="B17">
            <v>22.095833333333335</v>
          </cell>
          <cell r="C17">
            <v>25.1</v>
          </cell>
          <cell r="D17">
            <v>18.3</v>
          </cell>
          <cell r="E17">
            <v>83.791666666666671</v>
          </cell>
          <cell r="F17">
            <v>98</v>
          </cell>
          <cell r="G17">
            <v>68</v>
          </cell>
          <cell r="H17">
            <v>20.52</v>
          </cell>
          <cell r="I17" t="str">
            <v>*</v>
          </cell>
          <cell r="J17">
            <v>45.36</v>
          </cell>
          <cell r="K17">
            <v>26.2</v>
          </cell>
        </row>
        <row r="18">
          <cell r="B18">
            <v>19.95</v>
          </cell>
          <cell r="C18">
            <v>26.7</v>
          </cell>
          <cell r="D18">
            <v>15.9</v>
          </cell>
          <cell r="E18">
            <v>80.708333333333329</v>
          </cell>
          <cell r="F18">
            <v>98</v>
          </cell>
          <cell r="G18">
            <v>53</v>
          </cell>
          <cell r="H18">
            <v>22.68</v>
          </cell>
          <cell r="I18" t="str">
            <v>*</v>
          </cell>
          <cell r="J18">
            <v>60.839999999999996</v>
          </cell>
          <cell r="K18">
            <v>14.4</v>
          </cell>
        </row>
        <row r="19">
          <cell r="B19">
            <v>21.695833333333329</v>
          </cell>
          <cell r="C19">
            <v>28.3</v>
          </cell>
          <cell r="D19">
            <v>16.399999999999999</v>
          </cell>
          <cell r="E19">
            <v>61.541666666666664</v>
          </cell>
          <cell r="F19">
            <v>90</v>
          </cell>
          <cell r="G19">
            <v>26</v>
          </cell>
          <cell r="H19">
            <v>15.840000000000002</v>
          </cell>
          <cell r="I19" t="str">
            <v>*</v>
          </cell>
          <cell r="J19">
            <v>32.76</v>
          </cell>
          <cell r="K19">
            <v>0</v>
          </cell>
        </row>
        <row r="20">
          <cell r="B20">
            <v>22.733333333333331</v>
          </cell>
          <cell r="C20">
            <v>29.8</v>
          </cell>
          <cell r="D20">
            <v>15</v>
          </cell>
          <cell r="E20">
            <v>48.708333333333336</v>
          </cell>
          <cell r="F20">
            <v>79</v>
          </cell>
          <cell r="G20">
            <v>25</v>
          </cell>
          <cell r="H20">
            <v>14.76</v>
          </cell>
          <cell r="I20" t="str">
            <v>*</v>
          </cell>
          <cell r="J20">
            <v>28.44</v>
          </cell>
          <cell r="K20">
            <v>0</v>
          </cell>
        </row>
        <row r="21">
          <cell r="B21">
            <v>24.391666666666662</v>
          </cell>
          <cell r="C21">
            <v>31.3</v>
          </cell>
          <cell r="D21">
            <v>18.399999999999999</v>
          </cell>
          <cell r="E21">
            <v>44.458333333333336</v>
          </cell>
          <cell r="F21">
            <v>61</v>
          </cell>
          <cell r="G21">
            <v>23</v>
          </cell>
          <cell r="H21">
            <v>20.88</v>
          </cell>
          <cell r="I21" t="str">
            <v>*</v>
          </cell>
          <cell r="J21">
            <v>46.440000000000005</v>
          </cell>
          <cell r="K21">
            <v>0</v>
          </cell>
        </row>
        <row r="22">
          <cell r="B22">
            <v>25.175000000000001</v>
          </cell>
          <cell r="C22">
            <v>32.4</v>
          </cell>
          <cell r="D22">
            <v>18.7</v>
          </cell>
          <cell r="E22">
            <v>44.041666666666664</v>
          </cell>
          <cell r="F22">
            <v>63</v>
          </cell>
          <cell r="G22">
            <v>23</v>
          </cell>
          <cell r="H22">
            <v>15.120000000000001</v>
          </cell>
          <cell r="I22" t="str">
            <v>*</v>
          </cell>
          <cell r="J22">
            <v>34.56</v>
          </cell>
          <cell r="K22">
            <v>0</v>
          </cell>
        </row>
        <row r="23">
          <cell r="B23">
            <v>26.400000000000002</v>
          </cell>
          <cell r="C23">
            <v>33.5</v>
          </cell>
          <cell r="D23">
            <v>20</v>
          </cell>
          <cell r="E23">
            <v>47.75</v>
          </cell>
          <cell r="F23">
            <v>63</v>
          </cell>
          <cell r="G23">
            <v>34</v>
          </cell>
          <cell r="H23">
            <v>18.720000000000002</v>
          </cell>
          <cell r="I23" t="str">
            <v>*</v>
          </cell>
          <cell r="J23">
            <v>37.800000000000004</v>
          </cell>
          <cell r="K23">
            <v>0</v>
          </cell>
        </row>
        <row r="24">
          <cell r="B24">
            <v>27.641666666666666</v>
          </cell>
          <cell r="C24">
            <v>34.4</v>
          </cell>
          <cell r="D24">
            <v>22</v>
          </cell>
          <cell r="E24">
            <v>54.833333333333336</v>
          </cell>
          <cell r="F24">
            <v>74</v>
          </cell>
          <cell r="G24">
            <v>37</v>
          </cell>
          <cell r="H24">
            <v>19.079999999999998</v>
          </cell>
          <cell r="I24" t="str">
            <v>*</v>
          </cell>
          <cell r="J24">
            <v>35.64</v>
          </cell>
          <cell r="K24">
            <v>0</v>
          </cell>
        </row>
        <row r="25">
          <cell r="B25">
            <v>22.495833333333334</v>
          </cell>
          <cell r="C25">
            <v>28.2</v>
          </cell>
          <cell r="D25">
            <v>19.100000000000001</v>
          </cell>
          <cell r="E25">
            <v>81.583333333333329</v>
          </cell>
          <cell r="F25">
            <v>96</v>
          </cell>
          <cell r="G25">
            <v>53</v>
          </cell>
          <cell r="H25">
            <v>12.96</v>
          </cell>
          <cell r="I25" t="str">
            <v>*</v>
          </cell>
          <cell r="J25">
            <v>58.680000000000007</v>
          </cell>
          <cell r="K25">
            <v>12.999999999999998</v>
          </cell>
        </row>
        <row r="26">
          <cell r="B26">
            <v>22.416666666666668</v>
          </cell>
          <cell r="C26">
            <v>28.7</v>
          </cell>
          <cell r="D26">
            <v>18.3</v>
          </cell>
          <cell r="E26">
            <v>83.916666666666671</v>
          </cell>
          <cell r="F26">
            <v>98</v>
          </cell>
          <cell r="G26">
            <v>55</v>
          </cell>
          <cell r="H26">
            <v>15.120000000000001</v>
          </cell>
          <cell r="I26" t="str">
            <v>*</v>
          </cell>
          <cell r="J26">
            <v>35.28</v>
          </cell>
          <cell r="K26">
            <v>0</v>
          </cell>
        </row>
        <row r="27">
          <cell r="B27">
            <v>23.304166666666671</v>
          </cell>
          <cell r="C27">
            <v>29.3</v>
          </cell>
          <cell r="D27">
            <v>19.3</v>
          </cell>
          <cell r="E27">
            <v>77.916666666666671</v>
          </cell>
          <cell r="F27">
            <v>94</v>
          </cell>
          <cell r="G27">
            <v>52</v>
          </cell>
          <cell r="H27">
            <v>15.120000000000001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23.358333333333334</v>
          </cell>
          <cell r="C28">
            <v>30.4</v>
          </cell>
          <cell r="D28">
            <v>16.7</v>
          </cell>
          <cell r="E28">
            <v>58.5</v>
          </cell>
          <cell r="F28">
            <v>80</v>
          </cell>
          <cell r="G28">
            <v>23</v>
          </cell>
          <cell r="H28">
            <v>15.120000000000001</v>
          </cell>
          <cell r="I28" t="str">
            <v>*</v>
          </cell>
          <cell r="J28">
            <v>25.2</v>
          </cell>
          <cell r="K28">
            <v>0</v>
          </cell>
        </row>
        <row r="29">
          <cell r="B29">
            <v>24.683333333333334</v>
          </cell>
          <cell r="C29">
            <v>31.2</v>
          </cell>
          <cell r="D29">
            <v>18.600000000000001</v>
          </cell>
          <cell r="E29">
            <v>57</v>
          </cell>
          <cell r="F29">
            <v>76</v>
          </cell>
          <cell r="G29">
            <v>37</v>
          </cell>
          <cell r="H29">
            <v>12.6</v>
          </cell>
          <cell r="I29" t="str">
            <v>*</v>
          </cell>
          <cell r="J29">
            <v>27.720000000000002</v>
          </cell>
          <cell r="K29">
            <v>0</v>
          </cell>
        </row>
        <row r="30">
          <cell r="B30">
            <v>25.05</v>
          </cell>
          <cell r="C30">
            <v>30.4</v>
          </cell>
          <cell r="D30">
            <v>20</v>
          </cell>
          <cell r="E30">
            <v>55.083333333333336</v>
          </cell>
          <cell r="F30">
            <v>75</v>
          </cell>
          <cell r="G30">
            <v>35</v>
          </cell>
          <cell r="H30">
            <v>15.48</v>
          </cell>
          <cell r="I30" t="str">
            <v>*</v>
          </cell>
          <cell r="J30">
            <v>31.319999999999997</v>
          </cell>
          <cell r="K30">
            <v>0</v>
          </cell>
        </row>
        <row r="31">
          <cell r="B31">
            <v>25.358333333333334</v>
          </cell>
          <cell r="C31">
            <v>31.1</v>
          </cell>
          <cell r="D31">
            <v>19.3</v>
          </cell>
          <cell r="E31">
            <v>57.375</v>
          </cell>
          <cell r="F31">
            <v>77</v>
          </cell>
          <cell r="G31">
            <v>39</v>
          </cell>
          <cell r="H31">
            <v>10.8</v>
          </cell>
          <cell r="I31" t="str">
            <v>*</v>
          </cell>
          <cell r="J31">
            <v>23.400000000000002</v>
          </cell>
          <cell r="K31">
            <v>0</v>
          </cell>
        </row>
        <row r="32">
          <cell r="B32">
            <v>24.920833333333334</v>
          </cell>
          <cell r="C32">
            <v>31</v>
          </cell>
          <cell r="D32">
            <v>19.3</v>
          </cell>
          <cell r="E32">
            <v>63.041666666666664</v>
          </cell>
          <cell r="F32">
            <v>84</v>
          </cell>
          <cell r="G32">
            <v>38</v>
          </cell>
          <cell r="H32">
            <v>16.2</v>
          </cell>
          <cell r="I32" t="str">
            <v>*</v>
          </cell>
          <cell r="J32">
            <v>28.08</v>
          </cell>
          <cell r="K32">
            <v>0</v>
          </cell>
        </row>
        <row r="33">
          <cell r="B33">
            <v>25.212500000000002</v>
          </cell>
          <cell r="C33">
            <v>30.8</v>
          </cell>
          <cell r="D33">
            <v>19.5</v>
          </cell>
          <cell r="E33">
            <v>59.791666666666664</v>
          </cell>
          <cell r="F33">
            <v>81</v>
          </cell>
          <cell r="G33">
            <v>38</v>
          </cell>
          <cell r="H33">
            <v>11.520000000000001</v>
          </cell>
          <cell r="I33" t="str">
            <v>*</v>
          </cell>
          <cell r="J33">
            <v>24.840000000000003</v>
          </cell>
          <cell r="K33">
            <v>0</v>
          </cell>
        </row>
        <row r="34">
          <cell r="B34">
            <v>26.041666666666671</v>
          </cell>
          <cell r="C34">
            <v>32.1</v>
          </cell>
          <cell r="D34">
            <v>19.8</v>
          </cell>
          <cell r="E34">
            <v>58.333333333333336</v>
          </cell>
          <cell r="F34">
            <v>82</v>
          </cell>
          <cell r="G34">
            <v>33</v>
          </cell>
          <cell r="H34">
            <v>11.879999999999999</v>
          </cell>
          <cell r="I34" t="str">
            <v>*</v>
          </cell>
          <cell r="J34">
            <v>23.040000000000003</v>
          </cell>
          <cell r="K34">
            <v>0</v>
          </cell>
        </row>
        <row r="35">
          <cell r="I35" t="str">
            <v>*</v>
          </cell>
        </row>
      </sheetData>
      <sheetData sheetId="11"/>
      <sheetData sheetId="12">
        <row r="5">
          <cell r="B5">
            <v>26.512500000000003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13.429166666666667</v>
          </cell>
          <cell r="C5">
            <v>20.100000000000001</v>
          </cell>
          <cell r="D5">
            <v>9</v>
          </cell>
          <cell r="E5">
            <v>60.083333333333336</v>
          </cell>
          <cell r="F5">
            <v>87</v>
          </cell>
          <cell r="G5">
            <v>29</v>
          </cell>
          <cell r="H5">
            <v>14.76</v>
          </cell>
          <cell r="I5" t="str">
            <v>*</v>
          </cell>
          <cell r="J5">
            <v>40.680000000000007</v>
          </cell>
          <cell r="K5">
            <v>0</v>
          </cell>
        </row>
        <row r="6">
          <cell r="B6">
            <v>14.570833333333335</v>
          </cell>
          <cell r="C6">
            <v>23.4</v>
          </cell>
          <cell r="D6">
            <v>6.6</v>
          </cell>
          <cell r="E6">
            <v>46.125</v>
          </cell>
          <cell r="F6">
            <v>77</v>
          </cell>
          <cell r="G6">
            <v>15</v>
          </cell>
          <cell r="H6">
            <v>9.3600000000000012</v>
          </cell>
          <cell r="I6" t="str">
            <v>*</v>
          </cell>
          <cell r="J6">
            <v>30.96</v>
          </cell>
          <cell r="K6">
            <v>0</v>
          </cell>
        </row>
        <row r="7">
          <cell r="B7">
            <v>17.533333333333331</v>
          </cell>
          <cell r="C7">
            <v>25.4</v>
          </cell>
          <cell r="D7">
            <v>9.9</v>
          </cell>
          <cell r="E7">
            <v>49.25</v>
          </cell>
          <cell r="F7">
            <v>85</v>
          </cell>
          <cell r="G7">
            <v>26</v>
          </cell>
          <cell r="H7">
            <v>17.64</v>
          </cell>
          <cell r="I7" t="str">
            <v>*</v>
          </cell>
          <cell r="J7">
            <v>29.52</v>
          </cell>
          <cell r="K7">
            <v>0</v>
          </cell>
        </row>
        <row r="8">
          <cell r="B8">
            <v>17.904166666666665</v>
          </cell>
          <cell r="C8">
            <v>27.1</v>
          </cell>
          <cell r="D8">
            <v>9.6</v>
          </cell>
          <cell r="E8">
            <v>54.625</v>
          </cell>
          <cell r="F8">
            <v>87</v>
          </cell>
          <cell r="G8">
            <v>23</v>
          </cell>
          <cell r="H8">
            <v>19.8</v>
          </cell>
          <cell r="I8" t="str">
            <v>*</v>
          </cell>
          <cell r="J8">
            <v>29.880000000000003</v>
          </cell>
          <cell r="K8">
            <v>0</v>
          </cell>
        </row>
        <row r="9">
          <cell r="B9">
            <v>19.162500000000001</v>
          </cell>
          <cell r="C9">
            <v>27.9</v>
          </cell>
          <cell r="D9">
            <v>10.199999999999999</v>
          </cell>
          <cell r="E9">
            <v>54.125</v>
          </cell>
          <cell r="F9">
            <v>88</v>
          </cell>
          <cell r="G9">
            <v>23</v>
          </cell>
          <cell r="H9">
            <v>12.6</v>
          </cell>
          <cell r="I9" t="str">
            <v>*</v>
          </cell>
          <cell r="J9">
            <v>35.64</v>
          </cell>
          <cell r="K9">
            <v>0</v>
          </cell>
        </row>
        <row r="10">
          <cell r="B10">
            <v>19.795833333333331</v>
          </cell>
          <cell r="C10">
            <v>29.4</v>
          </cell>
          <cell r="D10">
            <v>10</v>
          </cell>
          <cell r="E10">
            <v>50.916666666666664</v>
          </cell>
          <cell r="F10">
            <v>89</v>
          </cell>
          <cell r="G10">
            <v>20</v>
          </cell>
          <cell r="H10">
            <v>15.840000000000002</v>
          </cell>
          <cell r="I10" t="str">
            <v>*</v>
          </cell>
          <cell r="J10">
            <v>36</v>
          </cell>
          <cell r="K10">
            <v>0</v>
          </cell>
        </row>
        <row r="11">
          <cell r="B11">
            <v>20.216666666666672</v>
          </cell>
          <cell r="C11">
            <v>29.5</v>
          </cell>
          <cell r="D11">
            <v>10.1</v>
          </cell>
          <cell r="E11">
            <v>50.791666666666664</v>
          </cell>
          <cell r="F11">
            <v>90</v>
          </cell>
          <cell r="G11">
            <v>19</v>
          </cell>
          <cell r="H11">
            <v>20.16</v>
          </cell>
          <cell r="I11" t="str">
            <v>*</v>
          </cell>
          <cell r="J11">
            <v>29.880000000000003</v>
          </cell>
          <cell r="K11">
            <v>0</v>
          </cell>
        </row>
        <row r="12">
          <cell r="B12">
            <v>21.733333333333334</v>
          </cell>
          <cell r="C12">
            <v>31.3</v>
          </cell>
          <cell r="D12">
            <v>12.6</v>
          </cell>
          <cell r="E12">
            <v>48.958333333333336</v>
          </cell>
          <cell r="F12">
            <v>86</v>
          </cell>
          <cell r="G12">
            <v>16</v>
          </cell>
          <cell r="H12">
            <v>9.7200000000000006</v>
          </cell>
          <cell r="I12" t="str">
            <v>*</v>
          </cell>
          <cell r="J12">
            <v>32.4</v>
          </cell>
          <cell r="K12">
            <v>0</v>
          </cell>
        </row>
        <row r="13">
          <cell r="B13">
            <v>23.275000000000002</v>
          </cell>
          <cell r="C13">
            <v>33.5</v>
          </cell>
          <cell r="D13">
            <v>13.4</v>
          </cell>
          <cell r="E13">
            <v>46.708333333333336</v>
          </cell>
          <cell r="F13">
            <v>86</v>
          </cell>
          <cell r="G13">
            <v>13</v>
          </cell>
          <cell r="H13">
            <v>15.120000000000001</v>
          </cell>
          <cell r="I13" t="str">
            <v>*</v>
          </cell>
          <cell r="J13">
            <v>32.76</v>
          </cell>
          <cell r="K13">
            <v>0</v>
          </cell>
        </row>
        <row r="14">
          <cell r="B14">
            <v>23.825000000000003</v>
          </cell>
          <cell r="C14">
            <v>36.6</v>
          </cell>
          <cell r="D14">
            <v>15.2</v>
          </cell>
          <cell r="E14">
            <v>52.625</v>
          </cell>
          <cell r="F14">
            <v>84</v>
          </cell>
          <cell r="G14">
            <v>17</v>
          </cell>
          <cell r="H14">
            <v>12.96</v>
          </cell>
          <cell r="I14" t="str">
            <v>*</v>
          </cell>
          <cell r="J14">
            <v>36.72</v>
          </cell>
          <cell r="K14">
            <v>1.8</v>
          </cell>
        </row>
        <row r="15">
          <cell r="B15">
            <v>22.729166666666668</v>
          </cell>
          <cell r="C15">
            <v>32.799999999999997</v>
          </cell>
          <cell r="D15">
            <v>17.7</v>
          </cell>
          <cell r="E15">
            <v>78.833333333333329</v>
          </cell>
          <cell r="F15">
            <v>100</v>
          </cell>
          <cell r="G15">
            <v>37</v>
          </cell>
          <cell r="H15">
            <v>12.96</v>
          </cell>
          <cell r="I15" t="str">
            <v>*</v>
          </cell>
          <cell r="J15">
            <v>37.800000000000004</v>
          </cell>
          <cell r="K15">
            <v>25</v>
          </cell>
        </row>
        <row r="16">
          <cell r="B16">
            <v>22.595833333333331</v>
          </cell>
          <cell r="C16">
            <v>31.8</v>
          </cell>
          <cell r="D16">
            <v>19.100000000000001</v>
          </cell>
          <cell r="E16">
            <v>83.75</v>
          </cell>
          <cell r="F16">
            <v>100</v>
          </cell>
          <cell r="G16">
            <v>47</v>
          </cell>
          <cell r="H16">
            <v>17.64</v>
          </cell>
          <cell r="I16" t="str">
            <v>*</v>
          </cell>
          <cell r="J16">
            <v>39.24</v>
          </cell>
          <cell r="K16">
            <v>37.799999999999997</v>
          </cell>
        </row>
        <row r="17">
          <cell r="B17">
            <v>19.8</v>
          </cell>
          <cell r="C17">
            <v>23.9</v>
          </cell>
          <cell r="D17">
            <v>17.7</v>
          </cell>
          <cell r="E17">
            <v>91.625</v>
          </cell>
          <cell r="F17">
            <v>100</v>
          </cell>
          <cell r="G17">
            <v>74</v>
          </cell>
          <cell r="H17">
            <v>11.879999999999999</v>
          </cell>
          <cell r="I17" t="str">
            <v>*</v>
          </cell>
          <cell r="J17">
            <v>29.16</v>
          </cell>
          <cell r="K17">
            <v>77.199999999999989</v>
          </cell>
        </row>
        <row r="18">
          <cell r="B18">
            <v>20.070833333333336</v>
          </cell>
          <cell r="C18">
            <v>27.4</v>
          </cell>
          <cell r="D18">
            <v>15.1</v>
          </cell>
          <cell r="E18">
            <v>78.458333333333329</v>
          </cell>
          <cell r="F18">
            <v>100</v>
          </cell>
          <cell r="G18">
            <v>50</v>
          </cell>
          <cell r="H18">
            <v>8.2799999999999994</v>
          </cell>
          <cell r="I18" t="str">
            <v>*</v>
          </cell>
          <cell r="J18">
            <v>27.36</v>
          </cell>
          <cell r="K18">
            <v>14.4</v>
          </cell>
        </row>
        <row r="19">
          <cell r="B19">
            <v>20.941666666666666</v>
          </cell>
          <cell r="C19">
            <v>29.2</v>
          </cell>
          <cell r="D19">
            <v>13.2</v>
          </cell>
          <cell r="E19">
            <v>58.875</v>
          </cell>
          <cell r="F19">
            <v>92</v>
          </cell>
          <cell r="G19">
            <v>21</v>
          </cell>
          <cell r="H19">
            <v>6.12</v>
          </cell>
          <cell r="I19" t="str">
            <v>*</v>
          </cell>
          <cell r="J19">
            <v>19.8</v>
          </cell>
          <cell r="K19">
            <v>0</v>
          </cell>
        </row>
        <row r="20">
          <cell r="B20">
            <v>21.408333333333335</v>
          </cell>
          <cell r="C20">
            <v>30.4</v>
          </cell>
          <cell r="D20">
            <v>12</v>
          </cell>
          <cell r="E20">
            <v>56.458333333333336</v>
          </cell>
          <cell r="F20">
            <v>91</v>
          </cell>
          <cell r="G20">
            <v>19</v>
          </cell>
          <cell r="H20">
            <v>6.84</v>
          </cell>
          <cell r="I20" t="str">
            <v>*</v>
          </cell>
          <cell r="J20">
            <v>27.720000000000002</v>
          </cell>
          <cell r="K20">
            <v>0</v>
          </cell>
        </row>
        <row r="21">
          <cell r="B21">
            <v>22.400000000000006</v>
          </cell>
          <cell r="C21">
            <v>31.4</v>
          </cell>
          <cell r="D21">
            <v>14.5</v>
          </cell>
          <cell r="E21">
            <v>53.541666666666664</v>
          </cell>
          <cell r="F21">
            <v>84</v>
          </cell>
          <cell r="G21">
            <v>23</v>
          </cell>
          <cell r="H21">
            <v>18</v>
          </cell>
          <cell r="I21" t="str">
            <v>*</v>
          </cell>
          <cell r="J21">
            <v>33.840000000000003</v>
          </cell>
          <cell r="K21">
            <v>0</v>
          </cell>
        </row>
        <row r="22">
          <cell r="B22">
            <v>22.745833333333334</v>
          </cell>
          <cell r="C22">
            <v>31</v>
          </cell>
          <cell r="D22">
            <v>14.3</v>
          </cell>
          <cell r="E22">
            <v>51.5</v>
          </cell>
          <cell r="F22">
            <v>81</v>
          </cell>
          <cell r="G22">
            <v>22</v>
          </cell>
          <cell r="H22">
            <v>19.8</v>
          </cell>
          <cell r="I22" t="str">
            <v>*</v>
          </cell>
          <cell r="J22">
            <v>32.4</v>
          </cell>
          <cell r="K22">
            <v>0</v>
          </cell>
        </row>
        <row r="23">
          <cell r="B23">
            <v>23.3125</v>
          </cell>
          <cell r="C23">
            <v>32.5</v>
          </cell>
          <cell r="D23">
            <v>14.2</v>
          </cell>
          <cell r="E23">
            <v>54.583333333333336</v>
          </cell>
          <cell r="F23">
            <v>84</v>
          </cell>
          <cell r="G23">
            <v>30</v>
          </cell>
          <cell r="H23">
            <v>17.28</v>
          </cell>
          <cell r="I23" t="str">
            <v>*</v>
          </cell>
          <cell r="J23">
            <v>32.04</v>
          </cell>
          <cell r="K23">
            <v>0</v>
          </cell>
        </row>
        <row r="24">
          <cell r="B24">
            <v>25.616666666666671</v>
          </cell>
          <cell r="C24">
            <v>34.1</v>
          </cell>
          <cell r="D24">
            <v>18.3</v>
          </cell>
          <cell r="E24">
            <v>62.708333333333336</v>
          </cell>
          <cell r="F24">
            <v>88</v>
          </cell>
          <cell r="G24">
            <v>36</v>
          </cell>
          <cell r="H24">
            <v>18.720000000000002</v>
          </cell>
          <cell r="I24" t="str">
            <v>*</v>
          </cell>
          <cell r="J24">
            <v>33.480000000000004</v>
          </cell>
          <cell r="K24">
            <v>0</v>
          </cell>
        </row>
        <row r="25">
          <cell r="B25">
            <v>21.037500000000005</v>
          </cell>
          <cell r="C25">
            <v>27</v>
          </cell>
          <cell r="D25">
            <v>19.2</v>
          </cell>
          <cell r="E25">
            <v>89.458333333333329</v>
          </cell>
          <cell r="F25">
            <v>100</v>
          </cell>
          <cell r="G25">
            <v>61</v>
          </cell>
          <cell r="H25">
            <v>9</v>
          </cell>
          <cell r="I25" t="str">
            <v>*</v>
          </cell>
          <cell r="J25">
            <v>27.36</v>
          </cell>
          <cell r="K25">
            <v>63</v>
          </cell>
        </row>
        <row r="26">
          <cell r="B26">
            <v>21.608333333333331</v>
          </cell>
          <cell r="C26">
            <v>27.9</v>
          </cell>
          <cell r="D26">
            <v>17</v>
          </cell>
          <cell r="E26">
            <v>86.666666666666671</v>
          </cell>
          <cell r="F26">
            <v>100</v>
          </cell>
          <cell r="G26">
            <v>57</v>
          </cell>
          <cell r="H26">
            <v>5.7600000000000007</v>
          </cell>
          <cell r="I26" t="str">
            <v>*</v>
          </cell>
          <cell r="J26">
            <v>16.2</v>
          </cell>
          <cell r="K26">
            <v>1.8</v>
          </cell>
        </row>
        <row r="27">
          <cell r="B27">
            <v>22.987500000000001</v>
          </cell>
          <cell r="C27">
            <v>29.5</v>
          </cell>
          <cell r="D27">
            <v>18.2</v>
          </cell>
          <cell r="E27">
            <v>75.791666666666671</v>
          </cell>
          <cell r="F27">
            <v>94</v>
          </cell>
          <cell r="G27">
            <v>48</v>
          </cell>
          <cell r="H27">
            <v>5.7600000000000007</v>
          </cell>
          <cell r="I27" t="str">
            <v>*</v>
          </cell>
          <cell r="J27">
            <v>18.36</v>
          </cell>
          <cell r="K27">
            <v>0</v>
          </cell>
        </row>
        <row r="28">
          <cell r="B28">
            <v>21.958333333333332</v>
          </cell>
          <cell r="C28">
            <v>31.1</v>
          </cell>
          <cell r="D28">
            <v>12.7</v>
          </cell>
          <cell r="E28">
            <v>59.041666666666664</v>
          </cell>
          <cell r="F28">
            <v>90</v>
          </cell>
          <cell r="G28">
            <v>18</v>
          </cell>
          <cell r="H28">
            <v>5.04</v>
          </cell>
          <cell r="I28" t="str">
            <v>*</v>
          </cell>
          <cell r="J28">
            <v>26.28</v>
          </cell>
          <cell r="K28">
            <v>0</v>
          </cell>
        </row>
        <row r="29">
          <cell r="B29">
            <v>23.195833333333329</v>
          </cell>
          <cell r="C29">
            <v>32</v>
          </cell>
          <cell r="D29">
            <v>15.9</v>
          </cell>
          <cell r="E29">
            <v>63.833333333333336</v>
          </cell>
          <cell r="F29">
            <v>84</v>
          </cell>
          <cell r="G29">
            <v>32</v>
          </cell>
          <cell r="H29">
            <v>16.559999999999999</v>
          </cell>
          <cell r="I29" t="str">
            <v>*</v>
          </cell>
          <cell r="J29">
            <v>28.08</v>
          </cell>
          <cell r="K29">
            <v>0</v>
          </cell>
        </row>
        <row r="30">
          <cell r="B30">
            <v>23.212500000000002</v>
          </cell>
          <cell r="C30">
            <v>30.9</v>
          </cell>
          <cell r="D30">
            <v>15.8</v>
          </cell>
          <cell r="E30">
            <v>65.291666666666671</v>
          </cell>
          <cell r="F30">
            <v>91</v>
          </cell>
          <cell r="G30">
            <v>33</v>
          </cell>
          <cell r="H30">
            <v>13.68</v>
          </cell>
          <cell r="I30" t="str">
            <v>*</v>
          </cell>
          <cell r="J30">
            <v>27</v>
          </cell>
          <cell r="K30">
            <v>0</v>
          </cell>
        </row>
        <row r="31">
          <cell r="B31">
            <v>24.299999999999997</v>
          </cell>
          <cell r="C31">
            <v>32.1</v>
          </cell>
          <cell r="D31">
            <v>17</v>
          </cell>
          <cell r="E31">
            <v>63.041666666666664</v>
          </cell>
          <cell r="F31">
            <v>90</v>
          </cell>
          <cell r="G31">
            <v>33</v>
          </cell>
          <cell r="H31">
            <v>9.3600000000000012</v>
          </cell>
          <cell r="I31" t="str">
            <v>*</v>
          </cell>
          <cell r="J31">
            <v>25.2</v>
          </cell>
          <cell r="K31">
            <v>0</v>
          </cell>
        </row>
        <row r="32">
          <cell r="B32">
            <v>24.045833333333334</v>
          </cell>
          <cell r="C32">
            <v>31.4</v>
          </cell>
          <cell r="D32">
            <v>18.3</v>
          </cell>
          <cell r="E32">
            <v>66.708333333333329</v>
          </cell>
          <cell r="F32">
            <v>90</v>
          </cell>
          <cell r="G32">
            <v>34</v>
          </cell>
          <cell r="H32">
            <v>12.96</v>
          </cell>
          <cell r="I32" t="str">
            <v>*</v>
          </cell>
          <cell r="J32">
            <v>27.36</v>
          </cell>
          <cell r="K32">
            <v>0</v>
          </cell>
        </row>
        <row r="33">
          <cell r="B33">
            <v>24.083333333333339</v>
          </cell>
          <cell r="C33">
            <v>31.6</v>
          </cell>
          <cell r="D33">
            <v>17.899999999999999</v>
          </cell>
          <cell r="E33">
            <v>64.958333333333329</v>
          </cell>
          <cell r="F33">
            <v>87</v>
          </cell>
          <cell r="G33">
            <v>31</v>
          </cell>
          <cell r="H33">
            <v>13.68</v>
          </cell>
          <cell r="I33" t="str">
            <v>*</v>
          </cell>
          <cell r="J33">
            <v>22.68</v>
          </cell>
          <cell r="K33">
            <v>0</v>
          </cell>
        </row>
        <row r="34">
          <cell r="B34">
            <v>24.691666666666674</v>
          </cell>
          <cell r="C34">
            <v>32.200000000000003</v>
          </cell>
          <cell r="D34">
            <v>17.8</v>
          </cell>
          <cell r="E34">
            <v>64.958333333333329</v>
          </cell>
          <cell r="F34">
            <v>89</v>
          </cell>
          <cell r="G34">
            <v>30</v>
          </cell>
          <cell r="H34">
            <v>11.879999999999999</v>
          </cell>
          <cell r="I34" t="str">
            <v>*</v>
          </cell>
          <cell r="J34">
            <v>24.840000000000003</v>
          </cell>
          <cell r="K34">
            <v>0</v>
          </cell>
        </row>
        <row r="35">
          <cell r="I35" t="str">
            <v>*</v>
          </cell>
        </row>
      </sheetData>
      <sheetData sheetId="11"/>
      <sheetData sheetId="12">
        <row r="5">
          <cell r="B5">
            <v>25.133333333333336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2">
        <row r="5">
          <cell r="B5" t="str">
            <v>*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15.291666666666666</v>
          </cell>
          <cell r="C5">
            <v>21.8</v>
          </cell>
          <cell r="D5">
            <v>10.8</v>
          </cell>
          <cell r="E5">
            <v>64.291666666666671</v>
          </cell>
          <cell r="F5">
            <v>96</v>
          </cell>
          <cell r="G5">
            <v>35</v>
          </cell>
          <cell r="H5">
            <v>20.88</v>
          </cell>
          <cell r="I5" t="str">
            <v>*</v>
          </cell>
          <cell r="J5">
            <v>49.32</v>
          </cell>
          <cell r="K5">
            <v>0</v>
          </cell>
        </row>
        <row r="6">
          <cell r="B6">
            <v>16.958333333333332</v>
          </cell>
          <cell r="C6">
            <v>24.2</v>
          </cell>
          <cell r="D6">
            <v>10.6</v>
          </cell>
          <cell r="E6">
            <v>45.958333333333336</v>
          </cell>
          <cell r="F6">
            <v>63</v>
          </cell>
          <cell r="G6">
            <v>27</v>
          </cell>
          <cell r="H6">
            <v>20.16</v>
          </cell>
          <cell r="I6" t="str">
            <v>*</v>
          </cell>
          <cell r="J6">
            <v>39.6</v>
          </cell>
          <cell r="K6">
            <v>0</v>
          </cell>
        </row>
        <row r="7">
          <cell r="B7">
            <v>19.541666666666661</v>
          </cell>
          <cell r="C7">
            <v>26.1</v>
          </cell>
          <cell r="D7">
            <v>13.4</v>
          </cell>
          <cell r="E7">
            <v>55.125</v>
          </cell>
          <cell r="F7">
            <v>81</v>
          </cell>
          <cell r="G7">
            <v>33</v>
          </cell>
          <cell r="H7">
            <v>16.2</v>
          </cell>
          <cell r="I7" t="str">
            <v>*</v>
          </cell>
          <cell r="J7">
            <v>43.2</v>
          </cell>
          <cell r="K7">
            <v>0</v>
          </cell>
        </row>
        <row r="8">
          <cell r="B8">
            <v>21.024999999999991</v>
          </cell>
          <cell r="C8">
            <v>27.6</v>
          </cell>
          <cell r="D8">
            <v>14.4</v>
          </cell>
          <cell r="E8">
            <v>45.25</v>
          </cell>
          <cell r="F8">
            <v>73</v>
          </cell>
          <cell r="G8">
            <v>24</v>
          </cell>
          <cell r="H8">
            <v>17.64</v>
          </cell>
          <cell r="I8" t="str">
            <v>*</v>
          </cell>
          <cell r="J8">
            <v>38.159999999999997</v>
          </cell>
          <cell r="K8">
            <v>0</v>
          </cell>
        </row>
        <row r="9">
          <cell r="B9">
            <v>21.900000000000002</v>
          </cell>
          <cell r="C9">
            <v>29.1</v>
          </cell>
          <cell r="D9">
            <v>13.4</v>
          </cell>
          <cell r="E9">
            <v>45.041666666666664</v>
          </cell>
          <cell r="F9">
            <v>74</v>
          </cell>
          <cell r="G9">
            <v>25</v>
          </cell>
          <cell r="H9">
            <v>17.28</v>
          </cell>
          <cell r="I9" t="str">
            <v>*</v>
          </cell>
          <cell r="J9">
            <v>40.32</v>
          </cell>
          <cell r="K9">
            <v>0</v>
          </cell>
        </row>
        <row r="10">
          <cell r="B10">
            <v>23.029166666666669</v>
          </cell>
          <cell r="C10">
            <v>29.8</v>
          </cell>
          <cell r="D10">
            <v>16.7</v>
          </cell>
          <cell r="E10">
            <v>41.041666666666664</v>
          </cell>
          <cell r="F10">
            <v>59</v>
          </cell>
          <cell r="G10">
            <v>24</v>
          </cell>
          <cell r="H10">
            <v>15.48</v>
          </cell>
          <cell r="I10" t="str">
            <v>*</v>
          </cell>
          <cell r="J10">
            <v>32.04</v>
          </cell>
          <cell r="K10">
            <v>0</v>
          </cell>
        </row>
        <row r="11">
          <cell r="B11">
            <v>24.083333333333329</v>
          </cell>
          <cell r="C11">
            <v>30.4</v>
          </cell>
          <cell r="D11">
            <v>17.3</v>
          </cell>
          <cell r="E11">
            <v>38.625</v>
          </cell>
          <cell r="F11">
            <v>57</v>
          </cell>
          <cell r="G11">
            <v>23</v>
          </cell>
          <cell r="H11">
            <v>13.32</v>
          </cell>
          <cell r="I11" t="str">
            <v>*</v>
          </cell>
          <cell r="J11">
            <v>30.6</v>
          </cell>
          <cell r="K11">
            <v>0</v>
          </cell>
        </row>
        <row r="12">
          <cell r="B12">
            <v>24.400000000000002</v>
          </cell>
          <cell r="C12">
            <v>32.4</v>
          </cell>
          <cell r="D12">
            <v>15.1</v>
          </cell>
          <cell r="E12">
            <v>41.583333333333336</v>
          </cell>
          <cell r="F12">
            <v>77</v>
          </cell>
          <cell r="G12">
            <v>19</v>
          </cell>
          <cell r="H12">
            <v>14.76</v>
          </cell>
          <cell r="I12" t="str">
            <v>*</v>
          </cell>
          <cell r="J12">
            <v>31.680000000000003</v>
          </cell>
          <cell r="K12">
            <v>0</v>
          </cell>
        </row>
        <row r="13">
          <cell r="B13">
            <v>25.512500000000003</v>
          </cell>
          <cell r="C13">
            <v>34.5</v>
          </cell>
          <cell r="D13">
            <v>15.4</v>
          </cell>
          <cell r="E13">
            <v>42.75</v>
          </cell>
          <cell r="F13">
            <v>81</v>
          </cell>
          <cell r="G13">
            <v>21</v>
          </cell>
          <cell r="H13">
            <v>13.32</v>
          </cell>
          <cell r="I13" t="str">
            <v>*</v>
          </cell>
          <cell r="J13">
            <v>34.200000000000003</v>
          </cell>
          <cell r="K13">
            <v>0</v>
          </cell>
        </row>
        <row r="14">
          <cell r="B14">
            <v>28.25</v>
          </cell>
          <cell r="C14">
            <v>37.299999999999997</v>
          </cell>
          <cell r="D14">
            <v>20.399999999999999</v>
          </cell>
          <cell r="E14">
            <v>39.333333333333336</v>
          </cell>
          <cell r="F14">
            <v>62</v>
          </cell>
          <cell r="G14">
            <v>20</v>
          </cell>
          <cell r="H14">
            <v>18.36</v>
          </cell>
          <cell r="I14" t="str">
            <v>*</v>
          </cell>
          <cell r="J14">
            <v>38.519999999999996</v>
          </cell>
          <cell r="K14">
            <v>0</v>
          </cell>
        </row>
        <row r="15">
          <cell r="B15">
            <v>25.308333333333334</v>
          </cell>
          <cell r="C15">
            <v>32</v>
          </cell>
          <cell r="D15">
            <v>18.600000000000001</v>
          </cell>
          <cell r="E15">
            <v>68.541666666666671</v>
          </cell>
          <cell r="F15">
            <v>100</v>
          </cell>
          <cell r="G15">
            <v>38</v>
          </cell>
          <cell r="H15">
            <v>27</v>
          </cell>
          <cell r="I15" t="str">
            <v>*</v>
          </cell>
          <cell r="J15">
            <v>67.319999999999993</v>
          </cell>
          <cell r="K15">
            <v>22.4</v>
          </cell>
        </row>
        <row r="16">
          <cell r="B16">
            <v>25.8</v>
          </cell>
          <cell r="C16">
            <v>33.700000000000003</v>
          </cell>
          <cell r="D16">
            <v>20.399999999999999</v>
          </cell>
          <cell r="E16">
            <v>76</v>
          </cell>
          <cell r="F16">
            <v>100</v>
          </cell>
          <cell r="G16">
            <v>46</v>
          </cell>
          <cell r="H16">
            <v>23.040000000000003</v>
          </cell>
          <cell r="I16" t="str">
            <v>*</v>
          </cell>
          <cell r="J16">
            <v>43.92</v>
          </cell>
          <cell r="K16">
            <v>0</v>
          </cell>
        </row>
        <row r="17">
          <cell r="B17">
            <v>23.241666666666671</v>
          </cell>
          <cell r="C17">
            <v>26.3</v>
          </cell>
          <cell r="D17">
            <v>17.600000000000001</v>
          </cell>
          <cell r="E17">
            <v>84.541666666666671</v>
          </cell>
          <cell r="F17">
            <v>100</v>
          </cell>
          <cell r="G17">
            <v>70</v>
          </cell>
          <cell r="H17">
            <v>36</v>
          </cell>
          <cell r="I17" t="str">
            <v>*</v>
          </cell>
          <cell r="J17">
            <v>90</v>
          </cell>
          <cell r="K17">
            <v>47.8</v>
          </cell>
        </row>
        <row r="18">
          <cell r="B18">
            <v>20.920833333333331</v>
          </cell>
          <cell r="C18">
            <v>27.4</v>
          </cell>
          <cell r="D18">
            <v>16.600000000000001</v>
          </cell>
          <cell r="E18">
            <v>82.125</v>
          </cell>
          <cell r="F18">
            <v>100</v>
          </cell>
          <cell r="G18">
            <v>53</v>
          </cell>
          <cell r="H18">
            <v>22.32</v>
          </cell>
          <cell r="I18" t="str">
            <v>*</v>
          </cell>
          <cell r="J18">
            <v>60.839999999999996</v>
          </cell>
          <cell r="K18">
            <v>19.2</v>
          </cell>
        </row>
        <row r="19">
          <cell r="B19">
            <v>23.387499999999999</v>
          </cell>
          <cell r="C19">
            <v>29.5</v>
          </cell>
          <cell r="D19">
            <v>17.3</v>
          </cell>
          <cell r="E19">
            <v>56.625</v>
          </cell>
          <cell r="F19">
            <v>99</v>
          </cell>
          <cell r="G19">
            <v>25</v>
          </cell>
          <cell r="H19">
            <v>17.28</v>
          </cell>
          <cell r="I19" t="str">
            <v>*</v>
          </cell>
          <cell r="J19">
            <v>34.200000000000003</v>
          </cell>
          <cell r="K19">
            <v>0</v>
          </cell>
        </row>
        <row r="20">
          <cell r="B20">
            <v>24.016666666666666</v>
          </cell>
          <cell r="C20">
            <v>31.7</v>
          </cell>
          <cell r="D20">
            <v>12.8</v>
          </cell>
          <cell r="E20">
            <v>47.25</v>
          </cell>
          <cell r="F20">
            <v>96</v>
          </cell>
          <cell r="G20">
            <v>25</v>
          </cell>
          <cell r="H20">
            <v>14.04</v>
          </cell>
          <cell r="I20" t="str">
            <v>*</v>
          </cell>
          <cell r="J20">
            <v>30.240000000000002</v>
          </cell>
          <cell r="K20">
            <v>0</v>
          </cell>
        </row>
        <row r="21">
          <cell r="B21">
            <v>26.291666666666661</v>
          </cell>
          <cell r="C21">
            <v>32.4</v>
          </cell>
          <cell r="D21">
            <v>20.6</v>
          </cell>
          <cell r="E21">
            <v>40.833333333333336</v>
          </cell>
          <cell r="F21">
            <v>58</v>
          </cell>
          <cell r="G21">
            <v>25</v>
          </cell>
          <cell r="H21">
            <v>18.720000000000002</v>
          </cell>
          <cell r="I21" t="str">
            <v>*</v>
          </cell>
          <cell r="J21">
            <v>39.96</v>
          </cell>
          <cell r="K21">
            <v>0</v>
          </cell>
        </row>
        <row r="22">
          <cell r="B22">
            <v>25.858333333333334</v>
          </cell>
          <cell r="C22">
            <v>33</v>
          </cell>
          <cell r="D22">
            <v>17.899999999999999</v>
          </cell>
          <cell r="E22">
            <v>44.708333333333336</v>
          </cell>
          <cell r="F22">
            <v>66</v>
          </cell>
          <cell r="G22">
            <v>28</v>
          </cell>
          <cell r="H22">
            <v>13.68</v>
          </cell>
          <cell r="I22" t="str">
            <v>*</v>
          </cell>
          <cell r="J22">
            <v>33.480000000000004</v>
          </cell>
          <cell r="K22">
            <v>0</v>
          </cell>
        </row>
        <row r="23">
          <cell r="B23">
            <v>26.733333333333324</v>
          </cell>
          <cell r="C23">
            <v>34.5</v>
          </cell>
          <cell r="D23">
            <v>19.8</v>
          </cell>
          <cell r="E23">
            <v>50.583333333333336</v>
          </cell>
          <cell r="F23">
            <v>65</v>
          </cell>
          <cell r="G23">
            <v>37</v>
          </cell>
          <cell r="H23">
            <v>18.36</v>
          </cell>
          <cell r="I23" t="str">
            <v>*</v>
          </cell>
          <cell r="J23">
            <v>36</v>
          </cell>
          <cell r="K23">
            <v>0</v>
          </cell>
        </row>
        <row r="24">
          <cell r="B24">
            <v>27.712500000000002</v>
          </cell>
          <cell r="C24">
            <v>35.299999999999997</v>
          </cell>
          <cell r="D24">
            <v>21.9</v>
          </cell>
          <cell r="E24">
            <v>58.041666666666664</v>
          </cell>
          <cell r="F24">
            <v>78</v>
          </cell>
          <cell r="G24">
            <v>37</v>
          </cell>
          <cell r="H24">
            <v>14.4</v>
          </cell>
          <cell r="I24" t="str">
            <v>*</v>
          </cell>
          <cell r="J24">
            <v>36.72</v>
          </cell>
          <cell r="K24">
            <v>0</v>
          </cell>
        </row>
        <row r="25">
          <cell r="B25">
            <v>23.608333333333334</v>
          </cell>
          <cell r="C25">
            <v>28.9</v>
          </cell>
          <cell r="D25">
            <v>20</v>
          </cell>
          <cell r="E25">
            <v>82.375</v>
          </cell>
          <cell r="F25">
            <v>99</v>
          </cell>
          <cell r="G25">
            <v>51</v>
          </cell>
          <cell r="H25">
            <v>14.4</v>
          </cell>
          <cell r="I25" t="str">
            <v>*</v>
          </cell>
          <cell r="J25">
            <v>47.88</v>
          </cell>
          <cell r="K25">
            <v>24.799999999999997</v>
          </cell>
        </row>
        <row r="26">
          <cell r="B26">
            <v>23.925000000000001</v>
          </cell>
          <cell r="C26">
            <v>30.6</v>
          </cell>
          <cell r="D26">
            <v>18.8</v>
          </cell>
          <cell r="E26">
            <v>81.708333333333329</v>
          </cell>
          <cell r="F26">
            <v>100</v>
          </cell>
          <cell r="G26">
            <v>51</v>
          </cell>
          <cell r="H26">
            <v>13.32</v>
          </cell>
          <cell r="I26" t="str">
            <v>*</v>
          </cell>
          <cell r="J26">
            <v>35.64</v>
          </cell>
          <cell r="K26">
            <v>0.4</v>
          </cell>
        </row>
        <row r="27">
          <cell r="B27">
            <v>24.966666666666669</v>
          </cell>
          <cell r="C27">
            <v>30.7</v>
          </cell>
          <cell r="D27">
            <v>21</v>
          </cell>
          <cell r="E27">
            <v>74.916666666666671</v>
          </cell>
          <cell r="F27">
            <v>94</v>
          </cell>
          <cell r="G27">
            <v>49</v>
          </cell>
          <cell r="H27">
            <v>11.16</v>
          </cell>
          <cell r="I27" t="str">
            <v>*</v>
          </cell>
          <cell r="J27">
            <v>31.319999999999997</v>
          </cell>
          <cell r="K27">
            <v>0</v>
          </cell>
        </row>
        <row r="28">
          <cell r="B28">
            <v>25.012499999999999</v>
          </cell>
          <cell r="C28">
            <v>32.200000000000003</v>
          </cell>
          <cell r="D28">
            <v>16.899999999999999</v>
          </cell>
          <cell r="E28">
            <v>55.958333333333336</v>
          </cell>
          <cell r="F28">
            <v>89</v>
          </cell>
          <cell r="G28">
            <v>25</v>
          </cell>
          <cell r="H28">
            <v>13.68</v>
          </cell>
          <cell r="I28" t="str">
            <v>*</v>
          </cell>
          <cell r="J28">
            <v>27.720000000000002</v>
          </cell>
          <cell r="K28">
            <v>0</v>
          </cell>
        </row>
        <row r="29">
          <cell r="B29">
            <v>26.704166666666666</v>
          </cell>
          <cell r="C29">
            <v>33.1</v>
          </cell>
          <cell r="D29">
            <v>21.2</v>
          </cell>
          <cell r="E29">
            <v>51.875</v>
          </cell>
          <cell r="F29">
            <v>67</v>
          </cell>
          <cell r="G29">
            <v>35</v>
          </cell>
          <cell r="H29">
            <v>15.120000000000001</v>
          </cell>
          <cell r="I29" t="str">
            <v>*</v>
          </cell>
          <cell r="J29">
            <v>27</v>
          </cell>
          <cell r="K29">
            <v>0</v>
          </cell>
        </row>
        <row r="30">
          <cell r="B30">
            <v>26.258333333333329</v>
          </cell>
          <cell r="C30">
            <v>32.4</v>
          </cell>
          <cell r="D30">
            <v>20.6</v>
          </cell>
          <cell r="E30">
            <v>53.5</v>
          </cell>
          <cell r="F30">
            <v>76</v>
          </cell>
          <cell r="G30">
            <v>34</v>
          </cell>
          <cell r="H30">
            <v>14.4</v>
          </cell>
          <cell r="I30" t="str">
            <v>*</v>
          </cell>
          <cell r="J30">
            <v>28.8</v>
          </cell>
          <cell r="K30">
            <v>0</v>
          </cell>
        </row>
        <row r="31">
          <cell r="B31">
            <v>27.054166666666671</v>
          </cell>
          <cell r="C31">
            <v>33.4</v>
          </cell>
          <cell r="D31">
            <v>21.7</v>
          </cell>
          <cell r="E31">
            <v>54.458333333333336</v>
          </cell>
          <cell r="F31">
            <v>73</v>
          </cell>
          <cell r="G31">
            <v>35</v>
          </cell>
          <cell r="H31">
            <v>12.24</v>
          </cell>
          <cell r="I31" t="str">
            <v>*</v>
          </cell>
          <cell r="J31">
            <v>27</v>
          </cell>
          <cell r="K31">
            <v>0</v>
          </cell>
        </row>
        <row r="32">
          <cell r="B32">
            <v>26.562500000000004</v>
          </cell>
          <cell r="C32">
            <v>33</v>
          </cell>
          <cell r="D32">
            <v>20.6</v>
          </cell>
          <cell r="E32">
            <v>59</v>
          </cell>
          <cell r="F32">
            <v>81</v>
          </cell>
          <cell r="G32">
            <v>36</v>
          </cell>
          <cell r="H32">
            <v>13.32</v>
          </cell>
          <cell r="I32" t="str">
            <v>*</v>
          </cell>
          <cell r="J32">
            <v>33.119999999999997</v>
          </cell>
          <cell r="K32">
            <v>0</v>
          </cell>
        </row>
        <row r="33">
          <cell r="B33">
            <v>26.658333333333331</v>
          </cell>
          <cell r="C33">
            <v>33</v>
          </cell>
          <cell r="D33">
            <v>20.9</v>
          </cell>
          <cell r="E33">
            <v>58.125</v>
          </cell>
          <cell r="F33">
            <v>80</v>
          </cell>
          <cell r="G33">
            <v>35</v>
          </cell>
          <cell r="H33">
            <v>12.96</v>
          </cell>
          <cell r="I33" t="str">
            <v>*</v>
          </cell>
          <cell r="J33">
            <v>26.64</v>
          </cell>
          <cell r="K33">
            <v>0</v>
          </cell>
        </row>
        <row r="34">
          <cell r="B34">
            <v>26.924999999999997</v>
          </cell>
          <cell r="C34">
            <v>33.799999999999997</v>
          </cell>
          <cell r="D34">
            <v>20.6</v>
          </cell>
          <cell r="E34">
            <v>59.708333333333336</v>
          </cell>
          <cell r="F34">
            <v>83</v>
          </cell>
          <cell r="G34">
            <v>35</v>
          </cell>
          <cell r="H34">
            <v>11.16</v>
          </cell>
          <cell r="I34" t="str">
            <v>*</v>
          </cell>
          <cell r="J34">
            <v>22.32</v>
          </cell>
          <cell r="K34">
            <v>0</v>
          </cell>
        </row>
        <row r="35">
          <cell r="I35" t="str">
            <v>*</v>
          </cell>
        </row>
      </sheetData>
      <sheetData sheetId="11"/>
      <sheetData sheetId="12">
        <row r="5">
          <cell r="B5">
            <v>27.275000000000002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14.2875</v>
          </cell>
          <cell r="C5">
            <v>20</v>
          </cell>
          <cell r="D5">
            <v>10.4</v>
          </cell>
          <cell r="E5">
            <v>73.708333333333329</v>
          </cell>
          <cell r="F5">
            <v>96</v>
          </cell>
          <cell r="G5">
            <v>44</v>
          </cell>
          <cell r="H5">
            <v>24.12</v>
          </cell>
          <cell r="I5" t="str">
            <v>*</v>
          </cell>
          <cell r="J5">
            <v>43.92</v>
          </cell>
          <cell r="K5">
            <v>0</v>
          </cell>
        </row>
        <row r="6">
          <cell r="B6">
            <v>15.570833333333333</v>
          </cell>
          <cell r="C6">
            <v>23.1</v>
          </cell>
          <cell r="D6">
            <v>9.1</v>
          </cell>
          <cell r="E6">
            <v>55.583333333333336</v>
          </cell>
          <cell r="F6">
            <v>77</v>
          </cell>
          <cell r="G6">
            <v>29</v>
          </cell>
          <cell r="H6">
            <v>23.400000000000002</v>
          </cell>
          <cell r="I6" t="str">
            <v>*</v>
          </cell>
          <cell r="J6">
            <v>37.800000000000004</v>
          </cell>
          <cell r="K6">
            <v>0</v>
          </cell>
        </row>
        <row r="7">
          <cell r="B7">
            <v>18.245833333333337</v>
          </cell>
          <cell r="C7">
            <v>24.6</v>
          </cell>
          <cell r="D7">
            <v>12.4</v>
          </cell>
          <cell r="E7">
            <v>59.583333333333336</v>
          </cell>
          <cell r="F7">
            <v>85</v>
          </cell>
          <cell r="G7">
            <v>32</v>
          </cell>
          <cell r="H7">
            <v>17.28</v>
          </cell>
          <cell r="I7" t="str">
            <v>*</v>
          </cell>
          <cell r="J7">
            <v>30.240000000000002</v>
          </cell>
          <cell r="K7">
            <v>0</v>
          </cell>
        </row>
        <row r="8">
          <cell r="B8">
            <v>19.945833333333336</v>
          </cell>
          <cell r="C8">
            <v>26.4</v>
          </cell>
          <cell r="D8">
            <v>14.2</v>
          </cell>
          <cell r="E8">
            <v>51.333333333333336</v>
          </cell>
          <cell r="F8">
            <v>79</v>
          </cell>
          <cell r="G8">
            <v>29</v>
          </cell>
          <cell r="H8">
            <v>17.28</v>
          </cell>
          <cell r="I8" t="str">
            <v>*</v>
          </cell>
          <cell r="J8">
            <v>34.200000000000003</v>
          </cell>
          <cell r="K8">
            <v>0</v>
          </cell>
        </row>
        <row r="9">
          <cell r="B9">
            <v>20.641666666666666</v>
          </cell>
          <cell r="C9">
            <v>26.9</v>
          </cell>
          <cell r="D9">
            <v>12.5</v>
          </cell>
          <cell r="E9">
            <v>52.916666666666664</v>
          </cell>
          <cell r="F9">
            <v>90</v>
          </cell>
          <cell r="G9">
            <v>29</v>
          </cell>
          <cell r="H9">
            <v>15.48</v>
          </cell>
          <cell r="I9" t="str">
            <v>*</v>
          </cell>
          <cell r="J9">
            <v>33.480000000000004</v>
          </cell>
          <cell r="K9">
            <v>0</v>
          </cell>
        </row>
        <row r="10">
          <cell r="B10">
            <v>21.058333333333334</v>
          </cell>
          <cell r="C10">
            <v>28.3</v>
          </cell>
          <cell r="D10">
            <v>13.8</v>
          </cell>
          <cell r="E10">
            <v>52.875</v>
          </cell>
          <cell r="F10">
            <v>86</v>
          </cell>
          <cell r="G10">
            <v>27</v>
          </cell>
          <cell r="H10">
            <v>18.720000000000002</v>
          </cell>
          <cell r="I10" t="str">
            <v>*</v>
          </cell>
          <cell r="J10">
            <v>32.4</v>
          </cell>
          <cell r="K10">
            <v>0</v>
          </cell>
        </row>
        <row r="11">
          <cell r="B11">
            <v>21.575000000000003</v>
          </cell>
          <cell r="C11">
            <v>28.7</v>
          </cell>
          <cell r="D11">
            <v>14.1</v>
          </cell>
          <cell r="E11">
            <v>53.958333333333336</v>
          </cell>
          <cell r="F11">
            <v>87</v>
          </cell>
          <cell r="G11">
            <v>27</v>
          </cell>
          <cell r="H11">
            <v>16.559999999999999</v>
          </cell>
          <cell r="I11" t="str">
            <v>*</v>
          </cell>
          <cell r="J11">
            <v>29.880000000000003</v>
          </cell>
          <cell r="K11">
            <v>0</v>
          </cell>
        </row>
        <row r="12">
          <cell r="B12">
            <v>22.700000000000003</v>
          </cell>
          <cell r="C12">
            <v>29.8</v>
          </cell>
          <cell r="D12">
            <v>15</v>
          </cell>
          <cell r="E12">
            <v>51.75</v>
          </cell>
          <cell r="F12">
            <v>89</v>
          </cell>
          <cell r="G12">
            <v>30</v>
          </cell>
          <cell r="H12">
            <v>17.28</v>
          </cell>
          <cell r="I12" t="str">
            <v>*</v>
          </cell>
          <cell r="J12">
            <v>31.680000000000003</v>
          </cell>
          <cell r="K12">
            <v>0</v>
          </cell>
        </row>
        <row r="13">
          <cell r="B13">
            <v>24.020833333333332</v>
          </cell>
          <cell r="C13">
            <v>32.299999999999997</v>
          </cell>
          <cell r="D13">
            <v>14.2</v>
          </cell>
          <cell r="E13">
            <v>50.083333333333336</v>
          </cell>
          <cell r="F13">
            <v>91</v>
          </cell>
          <cell r="G13">
            <v>23</v>
          </cell>
          <cell r="H13">
            <v>13.68</v>
          </cell>
          <cell r="I13" t="str">
            <v>*</v>
          </cell>
          <cell r="J13">
            <v>34.92</v>
          </cell>
          <cell r="K13">
            <v>0</v>
          </cell>
        </row>
        <row r="14">
          <cell r="B14">
            <v>25.945833333333336</v>
          </cell>
          <cell r="C14">
            <v>34.1</v>
          </cell>
          <cell r="D14">
            <v>17.100000000000001</v>
          </cell>
          <cell r="E14">
            <v>46.833333333333336</v>
          </cell>
          <cell r="F14">
            <v>81</v>
          </cell>
          <cell r="G14">
            <v>29</v>
          </cell>
          <cell r="H14">
            <v>18.36</v>
          </cell>
          <cell r="I14" t="str">
            <v>*</v>
          </cell>
          <cell r="J14">
            <v>37.080000000000005</v>
          </cell>
          <cell r="K14">
            <v>0</v>
          </cell>
        </row>
        <row r="15">
          <cell r="B15">
            <v>21.99166666666666</v>
          </cell>
          <cell r="C15">
            <v>27.7</v>
          </cell>
          <cell r="D15">
            <v>17.899999999999999</v>
          </cell>
          <cell r="E15">
            <v>80.772727272727266</v>
          </cell>
          <cell r="F15">
            <v>100</v>
          </cell>
          <cell r="G15">
            <v>47</v>
          </cell>
          <cell r="H15">
            <v>18.720000000000002</v>
          </cell>
          <cell r="I15" t="str">
            <v>*</v>
          </cell>
          <cell r="J15">
            <v>53.64</v>
          </cell>
          <cell r="K15">
            <v>11.6</v>
          </cell>
        </row>
        <row r="16">
          <cell r="B16">
            <v>24.400000000000006</v>
          </cell>
          <cell r="C16">
            <v>32</v>
          </cell>
          <cell r="D16">
            <v>19.3</v>
          </cell>
          <cell r="E16">
            <v>79.416666666666671</v>
          </cell>
          <cell r="F16">
            <v>100</v>
          </cell>
          <cell r="G16">
            <v>52</v>
          </cell>
          <cell r="H16">
            <v>12.24</v>
          </cell>
          <cell r="I16" t="str">
            <v>*</v>
          </cell>
          <cell r="J16">
            <v>25.92</v>
          </cell>
          <cell r="K16">
            <v>0</v>
          </cell>
        </row>
        <row r="17">
          <cell r="B17">
            <v>21.962499999999995</v>
          </cell>
          <cell r="C17">
            <v>26.6</v>
          </cell>
          <cell r="D17">
            <v>18.600000000000001</v>
          </cell>
          <cell r="E17">
            <v>87.695652173913047</v>
          </cell>
          <cell r="F17">
            <v>100</v>
          </cell>
          <cell r="G17">
            <v>70</v>
          </cell>
          <cell r="H17">
            <v>20.88</v>
          </cell>
          <cell r="I17" t="str">
            <v>*</v>
          </cell>
          <cell r="J17">
            <v>48.96</v>
          </cell>
          <cell r="K17">
            <v>50.4</v>
          </cell>
        </row>
        <row r="18">
          <cell r="B18">
            <v>21.408333333333335</v>
          </cell>
          <cell r="C18">
            <v>27.5</v>
          </cell>
          <cell r="D18">
            <v>16.7</v>
          </cell>
          <cell r="E18">
            <v>76.238095238095241</v>
          </cell>
          <cell r="F18">
            <v>100</v>
          </cell>
          <cell r="G18">
            <v>52</v>
          </cell>
          <cell r="H18">
            <v>16.920000000000002</v>
          </cell>
          <cell r="I18" t="str">
            <v>*</v>
          </cell>
          <cell r="J18">
            <v>37.440000000000005</v>
          </cell>
          <cell r="K18">
            <v>8.6000000000000014</v>
          </cell>
        </row>
        <row r="19">
          <cell r="B19">
            <v>22.049999999999997</v>
          </cell>
          <cell r="C19">
            <v>28.2</v>
          </cell>
          <cell r="D19">
            <v>15.1</v>
          </cell>
          <cell r="E19">
            <v>58.666666666666664</v>
          </cell>
          <cell r="F19">
            <v>89</v>
          </cell>
          <cell r="G19">
            <v>27</v>
          </cell>
          <cell r="H19">
            <v>17.28</v>
          </cell>
          <cell r="I19" t="str">
            <v>*</v>
          </cell>
          <cell r="J19">
            <v>29.16</v>
          </cell>
          <cell r="K19">
            <v>0</v>
          </cell>
        </row>
        <row r="20">
          <cell r="B20">
            <v>23.233333333333334</v>
          </cell>
          <cell r="C20">
            <v>30.3</v>
          </cell>
          <cell r="D20">
            <v>16</v>
          </cell>
          <cell r="E20">
            <v>49.458333333333336</v>
          </cell>
          <cell r="F20">
            <v>78</v>
          </cell>
          <cell r="G20">
            <v>24</v>
          </cell>
          <cell r="H20">
            <v>20.52</v>
          </cell>
          <cell r="I20" t="str">
            <v>*</v>
          </cell>
          <cell r="J20">
            <v>30.96</v>
          </cell>
          <cell r="K20">
            <v>0</v>
          </cell>
        </row>
        <row r="21">
          <cell r="B21">
            <v>24.433333333333326</v>
          </cell>
          <cell r="C21">
            <v>31.2</v>
          </cell>
          <cell r="D21">
            <v>17.7</v>
          </cell>
          <cell r="E21">
            <v>48.041666666666664</v>
          </cell>
          <cell r="F21">
            <v>71</v>
          </cell>
          <cell r="G21">
            <v>27</v>
          </cell>
          <cell r="H21">
            <v>23.400000000000002</v>
          </cell>
          <cell r="I21" t="str">
            <v>*</v>
          </cell>
          <cell r="J21">
            <v>41.4</v>
          </cell>
          <cell r="K21">
            <v>0</v>
          </cell>
        </row>
        <row r="22">
          <cell r="B22">
            <v>23.874999999999996</v>
          </cell>
          <cell r="C22">
            <v>30</v>
          </cell>
          <cell r="D22">
            <v>17.3</v>
          </cell>
          <cell r="E22">
            <v>44.458333333333336</v>
          </cell>
          <cell r="F22">
            <v>75</v>
          </cell>
          <cell r="G22">
            <v>20</v>
          </cell>
          <cell r="H22">
            <v>15.840000000000002</v>
          </cell>
          <cell r="I22" t="str">
            <v>*</v>
          </cell>
          <cell r="J22">
            <v>33.840000000000003</v>
          </cell>
          <cell r="K22">
            <v>0.2</v>
          </cell>
        </row>
        <row r="23">
          <cell r="B23">
            <v>24.779166666666658</v>
          </cell>
          <cell r="C23">
            <v>32.1</v>
          </cell>
          <cell r="D23">
            <v>18.3</v>
          </cell>
          <cell r="E23">
            <v>51.416666666666664</v>
          </cell>
          <cell r="F23">
            <v>70</v>
          </cell>
          <cell r="G23">
            <v>37</v>
          </cell>
          <cell r="H23">
            <v>20.16</v>
          </cell>
          <cell r="I23" t="str">
            <v>*</v>
          </cell>
          <cell r="J23">
            <v>39.6</v>
          </cell>
          <cell r="K23">
            <v>0</v>
          </cell>
        </row>
        <row r="24">
          <cell r="B24">
            <v>26.3125</v>
          </cell>
          <cell r="C24">
            <v>32.6</v>
          </cell>
          <cell r="D24">
            <v>20.6</v>
          </cell>
          <cell r="E24">
            <v>59.833333333333336</v>
          </cell>
          <cell r="F24">
            <v>78</v>
          </cell>
          <cell r="G24">
            <v>44</v>
          </cell>
          <cell r="H24">
            <v>22.32</v>
          </cell>
          <cell r="I24" t="str">
            <v>*</v>
          </cell>
          <cell r="J24">
            <v>40.32</v>
          </cell>
          <cell r="K24">
            <v>0</v>
          </cell>
        </row>
        <row r="25">
          <cell r="B25">
            <v>23.912499999999998</v>
          </cell>
          <cell r="C25">
            <v>27.6</v>
          </cell>
          <cell r="D25">
            <v>20.9</v>
          </cell>
          <cell r="E25">
            <v>74.75</v>
          </cell>
          <cell r="F25">
            <v>95</v>
          </cell>
          <cell r="G25">
            <v>57</v>
          </cell>
          <cell r="H25">
            <v>16.920000000000002</v>
          </cell>
          <cell r="I25" t="str">
            <v>*</v>
          </cell>
          <cell r="J25">
            <v>30.6</v>
          </cell>
          <cell r="K25">
            <v>4.4000000000000004</v>
          </cell>
        </row>
        <row r="26">
          <cell r="B26">
            <v>23.633333333333329</v>
          </cell>
          <cell r="C26">
            <v>30.2</v>
          </cell>
          <cell r="D26">
            <v>19.600000000000001</v>
          </cell>
          <cell r="E26">
            <v>74.95</v>
          </cell>
          <cell r="F26">
            <v>100</v>
          </cell>
          <cell r="G26">
            <v>49</v>
          </cell>
          <cell r="H26">
            <v>10.8</v>
          </cell>
          <cell r="I26" t="str">
            <v>*</v>
          </cell>
          <cell r="J26">
            <v>25.92</v>
          </cell>
          <cell r="K26">
            <v>0.2</v>
          </cell>
        </row>
        <row r="27">
          <cell r="B27">
            <v>23.841666666666669</v>
          </cell>
          <cell r="C27">
            <v>30.2</v>
          </cell>
          <cell r="D27">
            <v>19.100000000000001</v>
          </cell>
          <cell r="E27">
            <v>76.416666666666671</v>
          </cell>
          <cell r="F27">
            <v>100</v>
          </cell>
          <cell r="G27">
            <v>51</v>
          </cell>
          <cell r="H27">
            <v>9.7200000000000006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24.379166666666666</v>
          </cell>
          <cell r="C28">
            <v>32.6</v>
          </cell>
          <cell r="D28">
            <v>17.399999999999999</v>
          </cell>
          <cell r="E28">
            <v>51.833333333333336</v>
          </cell>
          <cell r="F28">
            <v>76</v>
          </cell>
          <cell r="G28">
            <v>19</v>
          </cell>
          <cell r="H28">
            <v>9</v>
          </cell>
          <cell r="I28" t="str">
            <v>*</v>
          </cell>
          <cell r="J28">
            <v>22.68</v>
          </cell>
          <cell r="K28">
            <v>0</v>
          </cell>
        </row>
        <row r="29">
          <cell r="B29">
            <v>25.529166666666665</v>
          </cell>
          <cell r="C29">
            <v>32.1</v>
          </cell>
          <cell r="D29">
            <v>19.8</v>
          </cell>
          <cell r="E29">
            <v>55.458333333333336</v>
          </cell>
          <cell r="F29">
            <v>79</v>
          </cell>
          <cell r="G29">
            <v>26</v>
          </cell>
          <cell r="H29">
            <v>16.920000000000002</v>
          </cell>
          <cell r="I29" t="str">
            <v>*</v>
          </cell>
          <cell r="J29">
            <v>35.28</v>
          </cell>
          <cell r="K29">
            <v>0</v>
          </cell>
        </row>
        <row r="30">
          <cell r="B30">
            <v>25.187500000000004</v>
          </cell>
          <cell r="C30">
            <v>31</v>
          </cell>
          <cell r="D30">
            <v>19.8</v>
          </cell>
          <cell r="E30">
            <v>56.75</v>
          </cell>
          <cell r="F30">
            <v>82</v>
          </cell>
          <cell r="G30">
            <v>35</v>
          </cell>
          <cell r="H30">
            <v>14.76</v>
          </cell>
          <cell r="I30" t="str">
            <v>*</v>
          </cell>
          <cell r="J30">
            <v>27.36</v>
          </cell>
          <cell r="K30">
            <v>0</v>
          </cell>
        </row>
        <row r="31">
          <cell r="B31">
            <v>25.924999999999997</v>
          </cell>
          <cell r="C31">
            <v>31.5</v>
          </cell>
          <cell r="D31">
            <v>20</v>
          </cell>
          <cell r="E31">
            <v>59.208333333333336</v>
          </cell>
          <cell r="F31">
            <v>82</v>
          </cell>
          <cell r="G31">
            <v>38</v>
          </cell>
          <cell r="H31">
            <v>13.32</v>
          </cell>
          <cell r="I31" t="str">
            <v>*</v>
          </cell>
          <cell r="J31">
            <v>25.2</v>
          </cell>
          <cell r="K31">
            <v>0</v>
          </cell>
        </row>
        <row r="32">
          <cell r="B32">
            <v>25.554166666666664</v>
          </cell>
          <cell r="C32">
            <v>30.9</v>
          </cell>
          <cell r="D32">
            <v>19.8</v>
          </cell>
          <cell r="E32">
            <v>60.958333333333336</v>
          </cell>
          <cell r="F32">
            <v>84</v>
          </cell>
          <cell r="G32">
            <v>38</v>
          </cell>
          <cell r="H32">
            <v>18.720000000000002</v>
          </cell>
          <cell r="I32" t="str">
            <v>*</v>
          </cell>
          <cell r="J32">
            <v>33.119999999999997</v>
          </cell>
          <cell r="K32">
            <v>0</v>
          </cell>
        </row>
        <row r="33">
          <cell r="B33">
            <v>25.337500000000002</v>
          </cell>
          <cell r="C33">
            <v>31.7</v>
          </cell>
          <cell r="D33">
            <v>18.8</v>
          </cell>
          <cell r="E33">
            <v>60.583333333333336</v>
          </cell>
          <cell r="F33">
            <v>85</v>
          </cell>
          <cell r="G33">
            <v>38</v>
          </cell>
          <cell r="H33">
            <v>17.28</v>
          </cell>
          <cell r="I33" t="str">
            <v>*</v>
          </cell>
          <cell r="J33">
            <v>32.4</v>
          </cell>
          <cell r="K33">
            <v>0</v>
          </cell>
        </row>
        <row r="34">
          <cell r="B34">
            <v>25.579166666666669</v>
          </cell>
          <cell r="C34">
            <v>32.5</v>
          </cell>
          <cell r="D34">
            <v>18.899999999999999</v>
          </cell>
          <cell r="E34">
            <v>63.291666666666664</v>
          </cell>
          <cell r="F34">
            <v>88</v>
          </cell>
          <cell r="G34">
            <v>37</v>
          </cell>
          <cell r="H34">
            <v>13.68</v>
          </cell>
          <cell r="I34" t="str">
            <v>*</v>
          </cell>
          <cell r="J34">
            <v>25.2</v>
          </cell>
          <cell r="K34">
            <v>0</v>
          </cell>
        </row>
        <row r="35">
          <cell r="I35" t="str">
            <v>*</v>
          </cell>
        </row>
      </sheetData>
      <sheetData sheetId="11"/>
      <sheetData sheetId="12">
        <row r="5">
          <cell r="B5">
            <v>25.175000000000008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Planilha1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2">
        <row r="5">
          <cell r="B5" t="str">
            <v>*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15.462500000000004</v>
          </cell>
          <cell r="C5">
            <v>21.3</v>
          </cell>
          <cell r="D5">
            <v>11.4</v>
          </cell>
          <cell r="E5">
            <v>56.208333333333336</v>
          </cell>
          <cell r="F5">
            <v>77</v>
          </cell>
          <cell r="G5">
            <v>37</v>
          </cell>
          <cell r="H5">
            <v>16.559999999999999</v>
          </cell>
          <cell r="I5" t="str">
            <v>*</v>
          </cell>
          <cell r="J5">
            <v>50.04</v>
          </cell>
        </row>
        <row r="6">
          <cell r="B6">
            <v>17.483333333333331</v>
          </cell>
          <cell r="C6">
            <v>25.6</v>
          </cell>
          <cell r="D6">
            <v>10.1</v>
          </cell>
          <cell r="E6">
            <v>43.375</v>
          </cell>
          <cell r="F6">
            <v>64</v>
          </cell>
          <cell r="G6">
            <v>21</v>
          </cell>
          <cell r="H6">
            <v>10.08</v>
          </cell>
          <cell r="I6" t="str">
            <v>*</v>
          </cell>
          <cell r="J6">
            <v>33.840000000000003</v>
          </cell>
        </row>
        <row r="7">
          <cell r="B7">
            <v>19.141666666666666</v>
          </cell>
          <cell r="C7">
            <v>27.1</v>
          </cell>
          <cell r="D7">
            <v>11.6</v>
          </cell>
          <cell r="E7">
            <v>45</v>
          </cell>
          <cell r="F7">
            <v>68</v>
          </cell>
          <cell r="G7">
            <v>28</v>
          </cell>
          <cell r="H7">
            <v>10.08</v>
          </cell>
          <cell r="I7" t="str">
            <v>*</v>
          </cell>
          <cell r="J7">
            <v>29.880000000000003</v>
          </cell>
        </row>
        <row r="8">
          <cell r="B8">
            <v>21.070833333333336</v>
          </cell>
          <cell r="C8">
            <v>29.6</v>
          </cell>
          <cell r="D8">
            <v>12.3</v>
          </cell>
          <cell r="E8">
            <v>45.791666666666664</v>
          </cell>
          <cell r="F8">
            <v>72</v>
          </cell>
          <cell r="G8">
            <v>22</v>
          </cell>
          <cell r="H8">
            <v>11.520000000000001</v>
          </cell>
          <cell r="I8" t="str">
            <v>*</v>
          </cell>
          <cell r="J8">
            <v>27.36</v>
          </cell>
        </row>
        <row r="9">
          <cell r="B9">
            <v>22.320833333333336</v>
          </cell>
          <cell r="C9">
            <v>31.5</v>
          </cell>
          <cell r="D9">
            <v>12.8</v>
          </cell>
          <cell r="E9">
            <v>40.125</v>
          </cell>
          <cell r="F9">
            <v>70</v>
          </cell>
          <cell r="G9">
            <v>19</v>
          </cell>
          <cell r="H9">
            <v>11.879999999999999</v>
          </cell>
          <cell r="I9" t="str">
            <v>*</v>
          </cell>
          <cell r="J9">
            <v>31.319999999999997</v>
          </cell>
        </row>
        <row r="10">
          <cell r="B10">
            <v>24.212500000000002</v>
          </cell>
          <cell r="C10">
            <v>32.4</v>
          </cell>
          <cell r="D10">
            <v>15.1</v>
          </cell>
          <cell r="E10">
            <v>35</v>
          </cell>
          <cell r="F10">
            <v>64</v>
          </cell>
          <cell r="G10">
            <v>17</v>
          </cell>
          <cell r="H10">
            <v>11.16</v>
          </cell>
          <cell r="I10" t="str">
            <v>*</v>
          </cell>
          <cell r="J10">
            <v>28.44</v>
          </cell>
        </row>
        <row r="11">
          <cell r="B11">
            <v>24.308333333333337</v>
          </cell>
          <cell r="C11">
            <v>32.6</v>
          </cell>
          <cell r="D11">
            <v>14.3</v>
          </cell>
          <cell r="E11">
            <v>34.833333333333336</v>
          </cell>
          <cell r="F11">
            <v>65</v>
          </cell>
          <cell r="G11">
            <v>17</v>
          </cell>
          <cell r="H11">
            <v>13.32</v>
          </cell>
          <cell r="I11" t="str">
            <v>*</v>
          </cell>
          <cell r="J11">
            <v>30.96</v>
          </cell>
        </row>
        <row r="12">
          <cell r="B12">
            <v>24.412499999999998</v>
          </cell>
          <cell r="C12">
            <v>32.799999999999997</v>
          </cell>
          <cell r="D12">
            <v>15</v>
          </cell>
          <cell r="E12">
            <v>41.583333333333336</v>
          </cell>
          <cell r="F12">
            <v>73</v>
          </cell>
          <cell r="G12">
            <v>19</v>
          </cell>
          <cell r="H12">
            <v>11.520000000000001</v>
          </cell>
          <cell r="I12" t="str">
            <v>*</v>
          </cell>
          <cell r="J12">
            <v>23.759999999999998</v>
          </cell>
        </row>
        <row r="13">
          <cell r="B13">
            <v>25.462500000000006</v>
          </cell>
          <cell r="C13">
            <v>34.4</v>
          </cell>
          <cell r="D13">
            <v>15.6</v>
          </cell>
          <cell r="E13">
            <v>43.916666666666664</v>
          </cell>
          <cell r="F13">
            <v>73</v>
          </cell>
          <cell r="G13">
            <v>22</v>
          </cell>
          <cell r="H13">
            <v>12.96</v>
          </cell>
          <cell r="I13" t="str">
            <v>*</v>
          </cell>
          <cell r="J13">
            <v>26.64</v>
          </cell>
        </row>
        <row r="14">
          <cell r="B14">
            <v>27.270833333333332</v>
          </cell>
          <cell r="C14">
            <v>36.9</v>
          </cell>
          <cell r="D14">
            <v>17.8</v>
          </cell>
          <cell r="E14">
            <v>45.791666666666664</v>
          </cell>
          <cell r="F14">
            <v>73</v>
          </cell>
          <cell r="G14">
            <v>22</v>
          </cell>
          <cell r="H14">
            <v>17.64</v>
          </cell>
          <cell r="I14" t="str">
            <v>*</v>
          </cell>
          <cell r="J14">
            <v>38.519999999999996</v>
          </cell>
        </row>
        <row r="15">
          <cell r="B15">
            <v>25.491666666666664</v>
          </cell>
          <cell r="C15">
            <v>32.299999999999997</v>
          </cell>
          <cell r="D15">
            <v>19.2</v>
          </cell>
          <cell r="E15">
            <v>63.416666666666664</v>
          </cell>
          <cell r="F15">
            <v>84</v>
          </cell>
          <cell r="G15">
            <v>33</v>
          </cell>
          <cell r="H15">
            <v>32.4</v>
          </cell>
          <cell r="I15" t="str">
            <v>*</v>
          </cell>
          <cell r="J15">
            <v>82.8</v>
          </cell>
        </row>
        <row r="16">
          <cell r="B16">
            <v>26.995833333333337</v>
          </cell>
          <cell r="C16">
            <v>32.299999999999997</v>
          </cell>
          <cell r="D16">
            <v>22.3</v>
          </cell>
          <cell r="E16">
            <v>64.5</v>
          </cell>
          <cell r="F16">
            <v>78</v>
          </cell>
          <cell r="G16">
            <v>50</v>
          </cell>
          <cell r="H16">
            <v>14.76</v>
          </cell>
          <cell r="I16" t="str">
            <v>*</v>
          </cell>
          <cell r="J16">
            <v>30.6</v>
          </cell>
        </row>
        <row r="17">
          <cell r="B17">
            <v>27.224999999999998</v>
          </cell>
          <cell r="C17">
            <v>33</v>
          </cell>
          <cell r="D17">
            <v>22.7</v>
          </cell>
          <cell r="E17">
            <v>62.208333333333336</v>
          </cell>
          <cell r="F17">
            <v>76</v>
          </cell>
          <cell r="G17">
            <v>45</v>
          </cell>
          <cell r="H17">
            <v>16.920000000000002</v>
          </cell>
          <cell r="I17" t="str">
            <v>*</v>
          </cell>
          <cell r="J17">
            <v>57.6</v>
          </cell>
        </row>
        <row r="18">
          <cell r="B18">
            <v>20.870833333333337</v>
          </cell>
          <cell r="C18">
            <v>25.2</v>
          </cell>
          <cell r="D18">
            <v>18.399999999999999</v>
          </cell>
          <cell r="E18">
            <v>83.291666666666671</v>
          </cell>
          <cell r="F18">
            <v>90</v>
          </cell>
          <cell r="G18">
            <v>71</v>
          </cell>
          <cell r="H18">
            <v>14.04</v>
          </cell>
          <cell r="I18" t="str">
            <v>*</v>
          </cell>
          <cell r="J18">
            <v>38.880000000000003</v>
          </cell>
        </row>
        <row r="19">
          <cell r="B19">
            <v>23.987500000000001</v>
          </cell>
          <cell r="C19">
            <v>31.7</v>
          </cell>
          <cell r="D19">
            <v>17.8</v>
          </cell>
          <cell r="E19">
            <v>60.541666666666664</v>
          </cell>
          <cell r="F19">
            <v>87</v>
          </cell>
          <cell r="G19">
            <v>22</v>
          </cell>
          <cell r="H19">
            <v>8.64</v>
          </cell>
          <cell r="I19" t="str">
            <v>*</v>
          </cell>
          <cell r="J19">
            <v>24.48</v>
          </cell>
        </row>
        <row r="20">
          <cell r="B20">
            <v>23.962499999999995</v>
          </cell>
          <cell r="C20">
            <v>32.700000000000003</v>
          </cell>
          <cell r="D20">
            <v>14.9</v>
          </cell>
          <cell r="E20">
            <v>48.375</v>
          </cell>
          <cell r="F20">
            <v>76</v>
          </cell>
          <cell r="G20">
            <v>25</v>
          </cell>
          <cell r="H20">
            <v>6.84</v>
          </cell>
          <cell r="I20" t="str">
            <v>*</v>
          </cell>
          <cell r="J20">
            <v>21.240000000000002</v>
          </cell>
        </row>
        <row r="21">
          <cell r="B21">
            <v>25.470833333333335</v>
          </cell>
          <cell r="C21">
            <v>34.299999999999997</v>
          </cell>
          <cell r="D21">
            <v>15.9</v>
          </cell>
          <cell r="E21">
            <v>45.875</v>
          </cell>
          <cell r="F21">
            <v>72</v>
          </cell>
          <cell r="G21">
            <v>22</v>
          </cell>
          <cell r="H21">
            <v>12.96</v>
          </cell>
          <cell r="I21" t="str">
            <v>*</v>
          </cell>
          <cell r="J21">
            <v>30.240000000000002</v>
          </cell>
        </row>
        <row r="22">
          <cell r="B22">
            <v>26.533333333333335</v>
          </cell>
          <cell r="C22">
            <v>34.9</v>
          </cell>
          <cell r="D22">
            <v>17.600000000000001</v>
          </cell>
          <cell r="E22">
            <v>41</v>
          </cell>
          <cell r="F22">
            <v>67</v>
          </cell>
          <cell r="G22">
            <v>22</v>
          </cell>
          <cell r="H22">
            <v>12.24</v>
          </cell>
          <cell r="I22" t="str">
            <v>*</v>
          </cell>
          <cell r="J22">
            <v>27</v>
          </cell>
        </row>
        <row r="23">
          <cell r="B23">
            <v>28.195833333333336</v>
          </cell>
          <cell r="C23">
            <v>35.9</v>
          </cell>
          <cell r="D23">
            <v>20.8</v>
          </cell>
          <cell r="E23">
            <v>44.583333333333336</v>
          </cell>
          <cell r="F23">
            <v>69</v>
          </cell>
          <cell r="G23">
            <v>25</v>
          </cell>
          <cell r="H23">
            <v>17.28</v>
          </cell>
          <cell r="I23" t="str">
            <v>*</v>
          </cell>
          <cell r="J23">
            <v>38.159999999999997</v>
          </cell>
        </row>
        <row r="24">
          <cell r="B24">
            <v>28.6875</v>
          </cell>
          <cell r="C24">
            <v>34.700000000000003</v>
          </cell>
          <cell r="D24">
            <v>23.4</v>
          </cell>
          <cell r="E24">
            <v>50.583333333333336</v>
          </cell>
          <cell r="F24">
            <v>65</v>
          </cell>
          <cell r="G24">
            <v>31</v>
          </cell>
          <cell r="H24">
            <v>16.920000000000002</v>
          </cell>
          <cell r="I24" t="str">
            <v>*</v>
          </cell>
          <cell r="J24">
            <v>39.6</v>
          </cell>
        </row>
        <row r="25">
          <cell r="B25">
            <v>24.395454545454548</v>
          </cell>
          <cell r="C25">
            <v>30.3</v>
          </cell>
          <cell r="D25">
            <v>21</v>
          </cell>
          <cell r="E25">
            <v>72.545454545454547</v>
          </cell>
          <cell r="F25">
            <v>84</v>
          </cell>
          <cell r="G25">
            <v>48</v>
          </cell>
          <cell r="H25">
            <v>19.440000000000001</v>
          </cell>
          <cell r="I25" t="str">
            <v>*</v>
          </cell>
          <cell r="J25">
            <v>40.32</v>
          </cell>
        </row>
        <row r="26">
          <cell r="B26">
            <v>25.150000000000002</v>
          </cell>
          <cell r="C26">
            <v>31.2</v>
          </cell>
          <cell r="D26">
            <v>20.6</v>
          </cell>
          <cell r="E26">
            <v>72.708333333333329</v>
          </cell>
          <cell r="F26">
            <v>86</v>
          </cell>
          <cell r="G26">
            <v>52</v>
          </cell>
          <cell r="H26">
            <v>11.520000000000001</v>
          </cell>
          <cell r="I26" t="str">
            <v>*</v>
          </cell>
          <cell r="J26">
            <v>22.32</v>
          </cell>
        </row>
        <row r="27">
          <cell r="B27">
            <v>25.662499999999998</v>
          </cell>
          <cell r="C27">
            <v>30.6</v>
          </cell>
          <cell r="D27">
            <v>21.7</v>
          </cell>
          <cell r="E27">
            <v>66.375</v>
          </cell>
          <cell r="F27">
            <v>78</v>
          </cell>
          <cell r="G27">
            <v>48</v>
          </cell>
          <cell r="H27">
            <v>11.520000000000001</v>
          </cell>
          <cell r="I27" t="str">
            <v>*</v>
          </cell>
          <cell r="J27">
            <v>25.56</v>
          </cell>
        </row>
        <row r="28">
          <cell r="B28">
            <v>25.608333333333338</v>
          </cell>
          <cell r="C28">
            <v>32.1</v>
          </cell>
          <cell r="D28">
            <v>18.899999999999999</v>
          </cell>
          <cell r="E28">
            <v>56.875</v>
          </cell>
          <cell r="F28">
            <v>81</v>
          </cell>
          <cell r="G28">
            <v>28</v>
          </cell>
          <cell r="H28">
            <v>10.08</v>
          </cell>
          <cell r="I28" t="str">
            <v>*</v>
          </cell>
          <cell r="J28">
            <v>26.64</v>
          </cell>
        </row>
        <row r="29">
          <cell r="B29">
            <v>25.975000000000005</v>
          </cell>
          <cell r="C29">
            <v>35.200000000000003</v>
          </cell>
          <cell r="D29">
            <v>16</v>
          </cell>
          <cell r="E29">
            <v>49.208333333333336</v>
          </cell>
          <cell r="F29">
            <v>77</v>
          </cell>
          <cell r="G29">
            <v>24</v>
          </cell>
          <cell r="H29">
            <v>8.2799999999999994</v>
          </cell>
          <cell r="I29" t="str">
            <v>*</v>
          </cell>
          <cell r="J29">
            <v>20.52</v>
          </cell>
        </row>
        <row r="30">
          <cell r="B30">
            <v>27.524999999999995</v>
          </cell>
          <cell r="C30">
            <v>34.299999999999997</v>
          </cell>
          <cell r="D30">
            <v>19.600000000000001</v>
          </cell>
          <cell r="E30">
            <v>48.083333333333336</v>
          </cell>
          <cell r="F30">
            <v>73</v>
          </cell>
          <cell r="G30">
            <v>27</v>
          </cell>
          <cell r="H30">
            <v>8.64</v>
          </cell>
          <cell r="I30" t="str">
            <v>*</v>
          </cell>
          <cell r="J30">
            <v>20.88</v>
          </cell>
        </row>
        <row r="31">
          <cell r="B31">
            <v>27.375</v>
          </cell>
          <cell r="C31">
            <v>34.700000000000003</v>
          </cell>
          <cell r="D31">
            <v>19.5</v>
          </cell>
          <cell r="E31">
            <v>50.041666666666664</v>
          </cell>
          <cell r="F31">
            <v>73</v>
          </cell>
          <cell r="G31">
            <v>31</v>
          </cell>
          <cell r="H31">
            <v>9.3600000000000012</v>
          </cell>
          <cell r="I31" t="str">
            <v>*</v>
          </cell>
          <cell r="J31">
            <v>26.64</v>
          </cell>
        </row>
        <row r="32">
          <cell r="B32">
            <v>27.295833333333331</v>
          </cell>
          <cell r="C32">
            <v>34.700000000000003</v>
          </cell>
          <cell r="D32">
            <v>20.9</v>
          </cell>
          <cell r="E32">
            <v>54.708333333333336</v>
          </cell>
          <cell r="F32">
            <v>75</v>
          </cell>
          <cell r="G32">
            <v>32</v>
          </cell>
          <cell r="H32">
            <v>8.2799999999999994</v>
          </cell>
          <cell r="I32" t="str">
            <v>*</v>
          </cell>
          <cell r="J32">
            <v>36.36</v>
          </cell>
        </row>
        <row r="33">
          <cell r="B33">
            <v>27.087500000000002</v>
          </cell>
          <cell r="C33">
            <v>34.799999999999997</v>
          </cell>
          <cell r="D33">
            <v>21.2</v>
          </cell>
          <cell r="E33">
            <v>58.916666666666664</v>
          </cell>
          <cell r="F33">
            <v>79</v>
          </cell>
          <cell r="G33">
            <v>32</v>
          </cell>
          <cell r="H33">
            <v>8.2799999999999994</v>
          </cell>
          <cell r="I33" t="str">
            <v>*</v>
          </cell>
          <cell r="J33">
            <v>24.12</v>
          </cell>
        </row>
        <row r="34">
          <cell r="B34">
            <v>27.574999999999999</v>
          </cell>
          <cell r="C34">
            <v>34.9</v>
          </cell>
          <cell r="D34">
            <v>20.399999999999999</v>
          </cell>
          <cell r="E34">
            <v>55.5</v>
          </cell>
          <cell r="F34">
            <v>79</v>
          </cell>
          <cell r="G34">
            <v>31</v>
          </cell>
          <cell r="H34">
            <v>11.879999999999999</v>
          </cell>
          <cell r="I34" t="str">
            <v>*</v>
          </cell>
          <cell r="J34">
            <v>34.200000000000003</v>
          </cell>
        </row>
        <row r="35">
          <cell r="I35" t="str">
            <v>*</v>
          </cell>
        </row>
      </sheetData>
      <sheetData sheetId="12">
        <row r="5">
          <cell r="B5">
            <v>27.565217391304344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2">
        <row r="5">
          <cell r="B5" t="str">
            <v>*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17.137499999999999</v>
          </cell>
          <cell r="C5">
            <v>22.5</v>
          </cell>
          <cell r="D5">
            <v>14</v>
          </cell>
          <cell r="E5">
            <v>48.5</v>
          </cell>
          <cell r="F5">
            <v>70</v>
          </cell>
          <cell r="G5">
            <v>32</v>
          </cell>
          <cell r="H5">
            <v>21.240000000000002</v>
          </cell>
          <cell r="I5" t="str">
            <v>*</v>
          </cell>
          <cell r="J5">
            <v>42.12</v>
          </cell>
          <cell r="K5">
            <v>0</v>
          </cell>
        </row>
        <row r="6">
          <cell r="B6">
            <v>18.666666666666668</v>
          </cell>
          <cell r="C6">
            <v>25.4</v>
          </cell>
          <cell r="D6">
            <v>12.5</v>
          </cell>
          <cell r="E6">
            <v>39.166666666666664</v>
          </cell>
          <cell r="F6">
            <v>58</v>
          </cell>
          <cell r="G6">
            <v>20</v>
          </cell>
          <cell r="H6">
            <v>15.120000000000001</v>
          </cell>
          <cell r="I6" t="str">
            <v>*</v>
          </cell>
          <cell r="J6">
            <v>36.36</v>
          </cell>
          <cell r="K6">
            <v>0</v>
          </cell>
        </row>
        <row r="7">
          <cell r="B7">
            <v>20.070833333333336</v>
          </cell>
          <cell r="C7">
            <v>27.1</v>
          </cell>
          <cell r="D7">
            <v>13.1</v>
          </cell>
          <cell r="E7">
            <v>45.541666666666664</v>
          </cell>
          <cell r="F7">
            <v>64</v>
          </cell>
          <cell r="G7">
            <v>30</v>
          </cell>
          <cell r="H7">
            <v>12.24</v>
          </cell>
          <cell r="I7" t="str">
            <v>*</v>
          </cell>
          <cell r="J7">
            <v>33.480000000000004</v>
          </cell>
          <cell r="K7">
            <v>0</v>
          </cell>
        </row>
        <row r="8">
          <cell r="B8">
            <v>22.130434782608695</v>
          </cell>
          <cell r="C8">
            <v>29.7</v>
          </cell>
          <cell r="D8">
            <v>13.4</v>
          </cell>
          <cell r="E8">
            <v>49.391304347826086</v>
          </cell>
          <cell r="F8">
            <v>81</v>
          </cell>
          <cell r="G8">
            <v>22</v>
          </cell>
          <cell r="H8">
            <v>9.7200000000000006</v>
          </cell>
          <cell r="I8" t="str">
            <v>*</v>
          </cell>
          <cell r="J8">
            <v>30.240000000000002</v>
          </cell>
          <cell r="K8">
            <v>0</v>
          </cell>
        </row>
        <row r="9">
          <cell r="B9">
            <v>22.890909090909087</v>
          </cell>
          <cell r="C9">
            <v>30.9</v>
          </cell>
          <cell r="D9">
            <v>14.1</v>
          </cell>
          <cell r="E9">
            <v>44.454545454545453</v>
          </cell>
          <cell r="F9">
            <v>72</v>
          </cell>
          <cell r="G9">
            <v>22</v>
          </cell>
          <cell r="H9">
            <v>11.16</v>
          </cell>
          <cell r="I9" t="str">
            <v>*</v>
          </cell>
          <cell r="J9">
            <v>29.52</v>
          </cell>
          <cell r="K9">
            <v>0</v>
          </cell>
        </row>
        <row r="10">
          <cell r="B10">
            <v>24.1</v>
          </cell>
          <cell r="C10">
            <v>32</v>
          </cell>
          <cell r="D10">
            <v>14.5</v>
          </cell>
          <cell r="E10">
            <v>44</v>
          </cell>
          <cell r="F10">
            <v>79</v>
          </cell>
          <cell r="G10">
            <v>20</v>
          </cell>
          <cell r="H10">
            <v>9</v>
          </cell>
          <cell r="I10" t="str">
            <v>*</v>
          </cell>
          <cell r="J10">
            <v>25.92</v>
          </cell>
          <cell r="K10">
            <v>0</v>
          </cell>
        </row>
        <row r="11">
          <cell r="B11">
            <v>24.221739130434777</v>
          </cell>
          <cell r="C11">
            <v>33</v>
          </cell>
          <cell r="D11">
            <v>14</v>
          </cell>
          <cell r="E11">
            <v>44.043478260869563</v>
          </cell>
          <cell r="F11">
            <v>80</v>
          </cell>
          <cell r="G11">
            <v>17</v>
          </cell>
          <cell r="H11">
            <v>9.7200000000000006</v>
          </cell>
          <cell r="I11" t="str">
            <v>*</v>
          </cell>
          <cell r="J11">
            <v>25.2</v>
          </cell>
          <cell r="K11">
            <v>0</v>
          </cell>
        </row>
        <row r="12">
          <cell r="B12">
            <v>24.986956521739128</v>
          </cell>
          <cell r="C12">
            <v>33.799999999999997</v>
          </cell>
          <cell r="D12">
            <v>17.100000000000001</v>
          </cell>
          <cell r="E12">
            <v>43.782608695652172</v>
          </cell>
          <cell r="F12">
            <v>78</v>
          </cell>
          <cell r="G12">
            <v>17</v>
          </cell>
          <cell r="H12">
            <v>6.12</v>
          </cell>
          <cell r="I12" t="str">
            <v>*</v>
          </cell>
          <cell r="J12">
            <v>17.28</v>
          </cell>
          <cell r="K12">
            <v>0</v>
          </cell>
        </row>
        <row r="13">
          <cell r="B13">
            <v>25.417391304347827</v>
          </cell>
          <cell r="C13">
            <v>35.799999999999997</v>
          </cell>
          <cell r="D13">
            <v>15.2</v>
          </cell>
          <cell r="E13">
            <v>50.130434782608695</v>
          </cell>
          <cell r="F13">
            <v>85</v>
          </cell>
          <cell r="G13">
            <v>19</v>
          </cell>
          <cell r="H13">
            <v>7.9200000000000008</v>
          </cell>
          <cell r="I13" t="str">
            <v>*</v>
          </cell>
          <cell r="J13">
            <v>23.400000000000002</v>
          </cell>
          <cell r="K13">
            <v>0</v>
          </cell>
        </row>
        <row r="14">
          <cell r="B14">
            <v>27.926086956521736</v>
          </cell>
          <cell r="C14">
            <v>37.700000000000003</v>
          </cell>
          <cell r="D14">
            <v>17.600000000000001</v>
          </cell>
          <cell r="E14">
            <v>51.217391304347828</v>
          </cell>
          <cell r="F14">
            <v>85</v>
          </cell>
          <cell r="G14">
            <v>20</v>
          </cell>
          <cell r="H14">
            <v>16.559999999999999</v>
          </cell>
          <cell r="I14" t="str">
            <v>*</v>
          </cell>
          <cell r="J14">
            <v>38.880000000000003</v>
          </cell>
          <cell r="K14">
            <v>0</v>
          </cell>
        </row>
        <row r="15">
          <cell r="B15">
            <v>25.872727272727271</v>
          </cell>
          <cell r="C15">
            <v>32.1</v>
          </cell>
          <cell r="D15">
            <v>19.399999999999999</v>
          </cell>
          <cell r="E15">
            <v>70.681818181818187</v>
          </cell>
          <cell r="F15">
            <v>92</v>
          </cell>
          <cell r="G15">
            <v>50</v>
          </cell>
          <cell r="H15">
            <v>16.2</v>
          </cell>
          <cell r="I15" t="str">
            <v>*</v>
          </cell>
          <cell r="J15">
            <v>50.04</v>
          </cell>
          <cell r="K15">
            <v>37</v>
          </cell>
        </row>
        <row r="16">
          <cell r="B16">
            <v>26.745833333333326</v>
          </cell>
          <cell r="C16">
            <v>33.200000000000003</v>
          </cell>
          <cell r="D16">
            <v>20.9</v>
          </cell>
          <cell r="E16">
            <v>69.625</v>
          </cell>
          <cell r="F16">
            <v>91</v>
          </cell>
          <cell r="G16">
            <v>44</v>
          </cell>
          <cell r="H16">
            <v>11.16</v>
          </cell>
          <cell r="I16" t="str">
            <v>*</v>
          </cell>
          <cell r="J16">
            <v>27.36</v>
          </cell>
          <cell r="K16">
            <v>0</v>
          </cell>
        </row>
        <row r="17">
          <cell r="B17">
            <v>28.514285714285723</v>
          </cell>
          <cell r="C17">
            <v>34.700000000000003</v>
          </cell>
          <cell r="D17">
            <v>23</v>
          </cell>
          <cell r="E17">
            <v>64.571428571428569</v>
          </cell>
          <cell r="F17">
            <v>87</v>
          </cell>
          <cell r="G17">
            <v>39</v>
          </cell>
          <cell r="H17">
            <v>15.840000000000002</v>
          </cell>
          <cell r="I17" t="str">
            <v>*</v>
          </cell>
          <cell r="J17">
            <v>36.72</v>
          </cell>
          <cell r="K17">
            <v>0</v>
          </cell>
        </row>
        <row r="18">
          <cell r="B18">
            <v>21.599999999999998</v>
          </cell>
          <cell r="C18">
            <v>28.8</v>
          </cell>
          <cell r="D18">
            <v>19.3</v>
          </cell>
          <cell r="E18">
            <v>86.857142857142861</v>
          </cell>
          <cell r="F18">
            <v>93</v>
          </cell>
          <cell r="G18">
            <v>60</v>
          </cell>
          <cell r="H18">
            <v>11.520000000000001</v>
          </cell>
          <cell r="I18" t="str">
            <v>*</v>
          </cell>
          <cell r="J18">
            <v>69.48</v>
          </cell>
          <cell r="K18">
            <v>22.2</v>
          </cell>
        </row>
        <row r="19">
          <cell r="B19">
            <v>24.104761904761904</v>
          </cell>
          <cell r="C19">
            <v>30.5</v>
          </cell>
          <cell r="D19">
            <v>18.3</v>
          </cell>
          <cell r="E19">
            <v>66.857142857142861</v>
          </cell>
          <cell r="F19">
            <v>95</v>
          </cell>
          <cell r="G19">
            <v>23</v>
          </cell>
          <cell r="H19">
            <v>9</v>
          </cell>
          <cell r="I19" t="str">
            <v>*</v>
          </cell>
          <cell r="J19">
            <v>22.68</v>
          </cell>
          <cell r="K19">
            <v>0</v>
          </cell>
        </row>
        <row r="20">
          <cell r="B20">
            <v>23.884999999999994</v>
          </cell>
          <cell r="C20">
            <v>31.9</v>
          </cell>
          <cell r="D20">
            <v>15.8</v>
          </cell>
          <cell r="E20">
            <v>55.95</v>
          </cell>
          <cell r="F20">
            <v>89</v>
          </cell>
          <cell r="G20">
            <v>27</v>
          </cell>
          <cell r="H20">
            <v>7.5600000000000005</v>
          </cell>
          <cell r="I20" t="str">
            <v>*</v>
          </cell>
          <cell r="J20">
            <v>19.079999999999998</v>
          </cell>
          <cell r="K20">
            <v>0</v>
          </cell>
        </row>
        <row r="21">
          <cell r="B21">
            <v>25.666666666666668</v>
          </cell>
          <cell r="C21">
            <v>33.799999999999997</v>
          </cell>
          <cell r="D21">
            <v>17.399999999999999</v>
          </cell>
          <cell r="E21">
            <v>53.80952380952381</v>
          </cell>
          <cell r="F21">
            <v>87</v>
          </cell>
          <cell r="G21">
            <v>24</v>
          </cell>
          <cell r="H21">
            <v>7.2</v>
          </cell>
          <cell r="I21" t="str">
            <v>*</v>
          </cell>
          <cell r="J21">
            <v>28.08</v>
          </cell>
          <cell r="K21">
            <v>0</v>
          </cell>
        </row>
        <row r="22">
          <cell r="B22">
            <v>27.16363636363636</v>
          </cell>
          <cell r="C22">
            <v>35.1</v>
          </cell>
          <cell r="D22">
            <v>19.100000000000001</v>
          </cell>
          <cell r="E22">
            <v>48.727272727272727</v>
          </cell>
          <cell r="F22">
            <v>81</v>
          </cell>
          <cell r="G22">
            <v>25</v>
          </cell>
          <cell r="H22">
            <v>6.12</v>
          </cell>
          <cell r="I22" t="str">
            <v>*</v>
          </cell>
          <cell r="J22">
            <v>21.6</v>
          </cell>
          <cell r="K22">
            <v>0</v>
          </cell>
        </row>
        <row r="23">
          <cell r="B23">
            <v>28.543478260869559</v>
          </cell>
          <cell r="C23">
            <v>37.6</v>
          </cell>
          <cell r="D23">
            <v>21</v>
          </cell>
          <cell r="E23">
            <v>51.086956521739133</v>
          </cell>
          <cell r="F23">
            <v>82</v>
          </cell>
          <cell r="G23">
            <v>17</v>
          </cell>
          <cell r="H23">
            <v>12.6</v>
          </cell>
          <cell r="I23" t="str">
            <v>*</v>
          </cell>
          <cell r="J23">
            <v>29.52</v>
          </cell>
          <cell r="K23">
            <v>0</v>
          </cell>
        </row>
        <row r="24">
          <cell r="B24">
            <v>28.305000000000007</v>
          </cell>
          <cell r="C24">
            <v>35.700000000000003</v>
          </cell>
          <cell r="D24">
            <v>20.5</v>
          </cell>
          <cell r="E24">
            <v>59.35</v>
          </cell>
          <cell r="F24">
            <v>84</v>
          </cell>
          <cell r="G24">
            <v>34</v>
          </cell>
          <cell r="H24">
            <v>14.76</v>
          </cell>
          <cell r="I24" t="str">
            <v>*</v>
          </cell>
          <cell r="J24">
            <v>33.119999999999997</v>
          </cell>
          <cell r="K24">
            <v>0</v>
          </cell>
        </row>
        <row r="25">
          <cell r="B25">
            <v>24.355</v>
          </cell>
          <cell r="C25">
            <v>30.5</v>
          </cell>
          <cell r="D25">
            <v>21.3</v>
          </cell>
          <cell r="E25">
            <v>77.95</v>
          </cell>
          <cell r="F25">
            <v>91</v>
          </cell>
          <cell r="G25">
            <v>56</v>
          </cell>
          <cell r="H25">
            <v>8.2799999999999994</v>
          </cell>
          <cell r="I25" t="str">
            <v>*</v>
          </cell>
          <cell r="J25">
            <v>29.16</v>
          </cell>
          <cell r="K25">
            <v>3.4</v>
          </cell>
        </row>
        <row r="26">
          <cell r="B26">
            <v>25.552380952380954</v>
          </cell>
          <cell r="C26">
            <v>32</v>
          </cell>
          <cell r="D26">
            <v>20</v>
          </cell>
          <cell r="E26">
            <v>72.952380952380949</v>
          </cell>
          <cell r="F26">
            <v>94</v>
          </cell>
          <cell r="G26">
            <v>43</v>
          </cell>
          <cell r="H26">
            <v>6.12</v>
          </cell>
          <cell r="I26" t="str">
            <v>*</v>
          </cell>
          <cell r="J26">
            <v>26.64</v>
          </cell>
          <cell r="K26">
            <v>0</v>
          </cell>
        </row>
        <row r="27">
          <cell r="B27">
            <v>26.5</v>
          </cell>
          <cell r="C27">
            <v>32.200000000000003</v>
          </cell>
          <cell r="D27">
            <v>21.7</v>
          </cell>
          <cell r="E27">
            <v>70.421052631578945</v>
          </cell>
          <cell r="F27">
            <v>87</v>
          </cell>
          <cell r="G27">
            <v>46</v>
          </cell>
          <cell r="H27">
            <v>12.96</v>
          </cell>
          <cell r="I27" t="str">
            <v>*</v>
          </cell>
          <cell r="J27">
            <v>31.680000000000003</v>
          </cell>
          <cell r="K27">
            <v>9.6</v>
          </cell>
        </row>
        <row r="28">
          <cell r="B28">
            <v>27.133333333333333</v>
          </cell>
          <cell r="C28">
            <v>34.299999999999997</v>
          </cell>
          <cell r="D28">
            <v>19.7</v>
          </cell>
          <cell r="E28">
            <v>59.857142857142854</v>
          </cell>
          <cell r="F28">
            <v>86</v>
          </cell>
          <cell r="G28">
            <v>37</v>
          </cell>
          <cell r="H28">
            <v>12.6</v>
          </cell>
          <cell r="I28" t="str">
            <v>*</v>
          </cell>
          <cell r="J28">
            <v>25.56</v>
          </cell>
          <cell r="K28">
            <v>0</v>
          </cell>
        </row>
        <row r="29">
          <cell r="B29">
            <v>27.481818181818184</v>
          </cell>
          <cell r="C29">
            <v>34.799999999999997</v>
          </cell>
          <cell r="D29">
            <v>18.600000000000001</v>
          </cell>
          <cell r="E29">
            <v>46.454545454545453</v>
          </cell>
          <cell r="F29">
            <v>80</v>
          </cell>
          <cell r="G29">
            <v>22</v>
          </cell>
          <cell r="H29">
            <v>9</v>
          </cell>
          <cell r="I29" t="str">
            <v>*</v>
          </cell>
          <cell r="J29">
            <v>25.56</v>
          </cell>
          <cell r="K29">
            <v>0</v>
          </cell>
        </row>
        <row r="30">
          <cell r="B30">
            <v>28.054545454545458</v>
          </cell>
          <cell r="C30">
            <v>34.9</v>
          </cell>
          <cell r="D30">
            <v>18.7</v>
          </cell>
          <cell r="E30">
            <v>49.954545454545453</v>
          </cell>
          <cell r="F30">
            <v>86</v>
          </cell>
          <cell r="G30">
            <v>19</v>
          </cell>
          <cell r="H30">
            <v>10.08</v>
          </cell>
          <cell r="I30" t="str">
            <v>*</v>
          </cell>
          <cell r="J30">
            <v>23.400000000000002</v>
          </cell>
          <cell r="K30">
            <v>0</v>
          </cell>
        </row>
        <row r="31">
          <cell r="B31">
            <v>28.173913043478255</v>
          </cell>
          <cell r="C31">
            <v>35.299999999999997</v>
          </cell>
          <cell r="D31">
            <v>18.899999999999999</v>
          </cell>
          <cell r="E31">
            <v>49.260869565217391</v>
          </cell>
          <cell r="F31">
            <v>84</v>
          </cell>
          <cell r="G31">
            <v>28</v>
          </cell>
          <cell r="H31">
            <v>7.9200000000000008</v>
          </cell>
          <cell r="I31" t="str">
            <v>*</v>
          </cell>
          <cell r="J31">
            <v>21.96</v>
          </cell>
          <cell r="K31">
            <v>0</v>
          </cell>
        </row>
        <row r="32">
          <cell r="B32">
            <v>28.645454545454538</v>
          </cell>
          <cell r="C32">
            <v>35.9</v>
          </cell>
          <cell r="D32">
            <v>21.1</v>
          </cell>
          <cell r="E32">
            <v>54</v>
          </cell>
          <cell r="F32">
            <v>83</v>
          </cell>
          <cell r="G32">
            <v>28</v>
          </cell>
          <cell r="H32">
            <v>7.5600000000000005</v>
          </cell>
          <cell r="I32" t="str">
            <v>*</v>
          </cell>
          <cell r="J32">
            <v>22.32</v>
          </cell>
          <cell r="K32">
            <v>0</v>
          </cell>
        </row>
        <row r="33">
          <cell r="B33">
            <v>27.779166666666669</v>
          </cell>
          <cell r="C33">
            <v>36.299999999999997</v>
          </cell>
          <cell r="D33">
            <v>20.5</v>
          </cell>
          <cell r="E33">
            <v>58.75</v>
          </cell>
          <cell r="F33">
            <v>87</v>
          </cell>
          <cell r="G33">
            <v>25</v>
          </cell>
          <cell r="H33">
            <v>9</v>
          </cell>
          <cell r="I33" t="str">
            <v>*</v>
          </cell>
          <cell r="J33">
            <v>31.319999999999997</v>
          </cell>
          <cell r="K33">
            <v>2.6</v>
          </cell>
        </row>
        <row r="34">
          <cell r="B34">
            <v>28.27391304347826</v>
          </cell>
          <cell r="C34">
            <v>37.1</v>
          </cell>
          <cell r="D34">
            <v>21.2</v>
          </cell>
          <cell r="E34">
            <v>58.913043478260867</v>
          </cell>
          <cell r="F34">
            <v>88</v>
          </cell>
          <cell r="G34">
            <v>24</v>
          </cell>
          <cell r="H34">
            <v>6.48</v>
          </cell>
          <cell r="I34" t="str">
            <v>*</v>
          </cell>
          <cell r="J34">
            <v>23.040000000000003</v>
          </cell>
          <cell r="K34">
            <v>0</v>
          </cell>
        </row>
        <row r="35">
          <cell r="I35" t="str">
            <v>*</v>
          </cell>
        </row>
      </sheetData>
      <sheetData sheetId="11">
        <row r="5">
          <cell r="B5">
            <v>27.826086956521738</v>
          </cell>
        </row>
      </sheetData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15.04166666666667</v>
          </cell>
          <cell r="C5">
            <v>19</v>
          </cell>
          <cell r="D5">
            <v>11.8</v>
          </cell>
          <cell r="E5">
            <v>76.583333333333329</v>
          </cell>
          <cell r="F5">
            <v>90</v>
          </cell>
          <cell r="G5">
            <v>61</v>
          </cell>
          <cell r="H5">
            <v>24.840000000000003</v>
          </cell>
          <cell r="I5" t="str">
            <v>*</v>
          </cell>
          <cell r="J5">
            <v>58.680000000000007</v>
          </cell>
          <cell r="K5">
            <v>0.2</v>
          </cell>
        </row>
        <row r="6">
          <cell r="B6">
            <v>16.591666666666665</v>
          </cell>
          <cell r="C6">
            <v>23.3</v>
          </cell>
          <cell r="D6">
            <v>11.7</v>
          </cell>
          <cell r="E6">
            <v>66.791666666666671</v>
          </cell>
          <cell r="F6">
            <v>81</v>
          </cell>
          <cell r="G6">
            <v>45</v>
          </cell>
          <cell r="H6">
            <v>15.120000000000001</v>
          </cell>
          <cell r="I6" t="b">
            <v>0</v>
          </cell>
          <cell r="J6">
            <v>34.200000000000003</v>
          </cell>
          <cell r="K6">
            <v>0</v>
          </cell>
        </row>
        <row r="7">
          <cell r="B7">
            <v>18.674999999999994</v>
          </cell>
          <cell r="C7">
            <v>25.1</v>
          </cell>
          <cell r="D7">
            <v>13.5</v>
          </cell>
          <cell r="E7">
            <v>64.625</v>
          </cell>
          <cell r="F7">
            <v>86</v>
          </cell>
          <cell r="G7">
            <v>39</v>
          </cell>
          <cell r="H7">
            <v>18</v>
          </cell>
          <cell r="I7" t="b">
            <v>0</v>
          </cell>
          <cell r="J7">
            <v>41.04</v>
          </cell>
          <cell r="K7">
            <v>0</v>
          </cell>
        </row>
        <row r="8">
          <cell r="B8">
            <v>20.087500000000002</v>
          </cell>
          <cell r="C8">
            <v>25.8</v>
          </cell>
          <cell r="D8">
            <v>13.9</v>
          </cell>
          <cell r="E8">
            <v>54.125</v>
          </cell>
          <cell r="F8">
            <v>78</v>
          </cell>
          <cell r="G8">
            <v>29</v>
          </cell>
          <cell r="H8">
            <v>20.16</v>
          </cell>
          <cell r="I8" t="b">
            <v>0</v>
          </cell>
          <cell r="J8">
            <v>34.92</v>
          </cell>
          <cell r="K8">
            <v>0</v>
          </cell>
        </row>
        <row r="9">
          <cell r="B9">
            <v>21.150000000000002</v>
          </cell>
          <cell r="C9">
            <v>27.5</v>
          </cell>
          <cell r="D9">
            <v>14.8</v>
          </cell>
          <cell r="E9">
            <v>52.083333333333336</v>
          </cell>
          <cell r="F9">
            <v>77</v>
          </cell>
          <cell r="G9">
            <v>29</v>
          </cell>
          <cell r="H9">
            <v>17.64</v>
          </cell>
          <cell r="I9" t="b">
            <v>0</v>
          </cell>
          <cell r="J9">
            <v>30.96</v>
          </cell>
          <cell r="K9">
            <v>0</v>
          </cell>
        </row>
        <row r="10">
          <cell r="B10">
            <v>21.779166666666669</v>
          </cell>
          <cell r="C10">
            <v>28.4</v>
          </cell>
          <cell r="D10">
            <v>14.6</v>
          </cell>
          <cell r="E10">
            <v>50.166666666666664</v>
          </cell>
          <cell r="F10">
            <v>77</v>
          </cell>
          <cell r="G10">
            <v>24</v>
          </cell>
          <cell r="H10">
            <v>19.8</v>
          </cell>
          <cell r="I10" t="b">
            <v>0</v>
          </cell>
          <cell r="J10">
            <v>32.04</v>
          </cell>
          <cell r="K10">
            <v>0</v>
          </cell>
        </row>
        <row r="11">
          <cell r="B11">
            <v>22.662500000000005</v>
          </cell>
          <cell r="C11">
            <v>30.1</v>
          </cell>
          <cell r="D11">
            <v>16.2</v>
          </cell>
          <cell r="E11">
            <v>45.541666666666664</v>
          </cell>
          <cell r="F11">
            <v>71</v>
          </cell>
          <cell r="G11">
            <v>23</v>
          </cell>
          <cell r="H11">
            <v>15.840000000000002</v>
          </cell>
          <cell r="I11" t="b">
            <v>0</v>
          </cell>
          <cell r="J11">
            <v>29.880000000000003</v>
          </cell>
          <cell r="K11">
            <v>0</v>
          </cell>
        </row>
        <row r="12">
          <cell r="B12">
            <v>23.841666666666669</v>
          </cell>
          <cell r="C12">
            <v>31.4</v>
          </cell>
          <cell r="D12">
            <v>16.2</v>
          </cell>
          <cell r="E12">
            <v>45.583333333333336</v>
          </cell>
          <cell r="F12">
            <v>75</v>
          </cell>
          <cell r="G12">
            <v>23</v>
          </cell>
          <cell r="H12">
            <v>17.28</v>
          </cell>
          <cell r="I12" t="b">
            <v>0</v>
          </cell>
          <cell r="J12">
            <v>30.6</v>
          </cell>
          <cell r="K12">
            <v>0</v>
          </cell>
        </row>
        <row r="13">
          <cell r="B13">
            <v>25.162500000000009</v>
          </cell>
          <cell r="C13">
            <v>33.700000000000003</v>
          </cell>
          <cell r="D13">
            <v>17.600000000000001</v>
          </cell>
          <cell r="E13">
            <v>44.083333333333336</v>
          </cell>
          <cell r="F13">
            <v>70</v>
          </cell>
          <cell r="G13">
            <v>22</v>
          </cell>
          <cell r="H13">
            <v>14.04</v>
          </cell>
          <cell r="I13" t="b">
            <v>0</v>
          </cell>
          <cell r="J13">
            <v>34.92</v>
          </cell>
          <cell r="K13">
            <v>0</v>
          </cell>
        </row>
        <row r="14">
          <cell r="B14">
            <v>27.270833333333332</v>
          </cell>
          <cell r="C14">
            <v>36.299999999999997</v>
          </cell>
          <cell r="D14">
            <v>18.7</v>
          </cell>
          <cell r="E14">
            <v>42.75</v>
          </cell>
          <cell r="F14">
            <v>68</v>
          </cell>
          <cell r="G14">
            <v>23</v>
          </cell>
          <cell r="H14">
            <v>18.720000000000002</v>
          </cell>
          <cell r="I14" t="b">
            <v>0</v>
          </cell>
          <cell r="J14">
            <v>39.24</v>
          </cell>
          <cell r="K14">
            <v>0</v>
          </cell>
        </row>
        <row r="15">
          <cell r="B15">
            <v>23.658333333333331</v>
          </cell>
          <cell r="C15">
            <v>28.7</v>
          </cell>
          <cell r="D15">
            <v>18.3</v>
          </cell>
          <cell r="E15">
            <v>75.166666666666671</v>
          </cell>
          <cell r="F15">
            <v>99</v>
          </cell>
          <cell r="G15">
            <v>46</v>
          </cell>
          <cell r="H15">
            <v>29.880000000000003</v>
          </cell>
          <cell r="I15" t="b">
            <v>0</v>
          </cell>
          <cell r="J15">
            <v>58.32</v>
          </cell>
          <cell r="K15">
            <v>14</v>
          </cell>
        </row>
        <row r="16">
          <cell r="B16">
            <v>25.725000000000005</v>
          </cell>
          <cell r="C16">
            <v>33.200000000000003</v>
          </cell>
          <cell r="D16">
            <v>19.8</v>
          </cell>
          <cell r="E16">
            <v>76.125</v>
          </cell>
          <cell r="F16">
            <v>99</v>
          </cell>
          <cell r="G16">
            <v>42</v>
          </cell>
          <cell r="H16">
            <v>12.96</v>
          </cell>
          <cell r="I16" t="b">
            <v>0</v>
          </cell>
          <cell r="J16">
            <v>36</v>
          </cell>
          <cell r="K16">
            <v>0.60000000000000009</v>
          </cell>
        </row>
        <row r="17">
          <cell r="B17">
            <v>24.416666666666668</v>
          </cell>
          <cell r="C17">
            <v>29.4</v>
          </cell>
          <cell r="D17">
            <v>18.2</v>
          </cell>
          <cell r="E17">
            <v>77.541666666666671</v>
          </cell>
          <cell r="F17">
            <v>98</v>
          </cell>
          <cell r="G17">
            <v>56</v>
          </cell>
          <cell r="H17">
            <v>20.52</v>
          </cell>
          <cell r="I17" t="b">
            <v>0</v>
          </cell>
          <cell r="J17">
            <v>63.360000000000007</v>
          </cell>
          <cell r="K17">
            <v>25.8</v>
          </cell>
        </row>
        <row r="18">
          <cell r="B18">
            <v>21.116666666666667</v>
          </cell>
          <cell r="C18">
            <v>26.9</v>
          </cell>
          <cell r="D18">
            <v>17.3</v>
          </cell>
          <cell r="E18">
            <v>82.5</v>
          </cell>
          <cell r="F18">
            <v>98</v>
          </cell>
          <cell r="G18">
            <v>53</v>
          </cell>
          <cell r="H18">
            <v>40.32</v>
          </cell>
          <cell r="I18" t="b">
            <v>0</v>
          </cell>
          <cell r="J18">
            <v>60.839999999999996</v>
          </cell>
          <cell r="K18">
            <v>15.4</v>
          </cell>
        </row>
        <row r="19">
          <cell r="B19">
            <v>22.904166666666669</v>
          </cell>
          <cell r="C19">
            <v>28.7</v>
          </cell>
          <cell r="D19">
            <v>17.100000000000001</v>
          </cell>
          <cell r="E19">
            <v>61.333333333333336</v>
          </cell>
          <cell r="F19">
            <v>98</v>
          </cell>
          <cell r="G19">
            <v>29</v>
          </cell>
          <cell r="H19">
            <v>15.48</v>
          </cell>
          <cell r="I19" t="b">
            <v>0</v>
          </cell>
          <cell r="J19">
            <v>36</v>
          </cell>
          <cell r="K19">
            <v>0</v>
          </cell>
        </row>
        <row r="20">
          <cell r="B20">
            <v>23.708333333333332</v>
          </cell>
          <cell r="C20">
            <v>31.2</v>
          </cell>
          <cell r="D20">
            <v>15.2</v>
          </cell>
          <cell r="E20">
            <v>49.708333333333336</v>
          </cell>
          <cell r="F20">
            <v>86</v>
          </cell>
          <cell r="G20">
            <v>28</v>
          </cell>
          <cell r="H20">
            <v>15.840000000000002</v>
          </cell>
          <cell r="I20" t="b">
            <v>0</v>
          </cell>
          <cell r="J20">
            <v>32.76</v>
          </cell>
          <cell r="K20">
            <v>0</v>
          </cell>
        </row>
        <row r="21">
          <cell r="B21">
            <v>25.287499999999998</v>
          </cell>
          <cell r="C21">
            <v>31.8</v>
          </cell>
          <cell r="D21">
            <v>17.2</v>
          </cell>
          <cell r="E21">
            <v>46.041666666666664</v>
          </cell>
          <cell r="F21">
            <v>79</v>
          </cell>
          <cell r="G21">
            <v>29</v>
          </cell>
          <cell r="H21">
            <v>26.28</v>
          </cell>
          <cell r="I21" t="b">
            <v>0</v>
          </cell>
          <cell r="J21">
            <v>43.92</v>
          </cell>
          <cell r="K21">
            <v>0</v>
          </cell>
        </row>
        <row r="22">
          <cell r="B22">
            <v>25.05</v>
          </cell>
          <cell r="C22">
            <v>32.5</v>
          </cell>
          <cell r="D22">
            <v>17.7</v>
          </cell>
          <cell r="E22">
            <v>47.208333333333336</v>
          </cell>
          <cell r="F22">
            <v>76</v>
          </cell>
          <cell r="G22">
            <v>32</v>
          </cell>
          <cell r="H22">
            <v>17.64</v>
          </cell>
          <cell r="I22" t="b">
            <v>0</v>
          </cell>
          <cell r="J22">
            <v>32.04</v>
          </cell>
          <cell r="K22">
            <v>0</v>
          </cell>
        </row>
        <row r="23">
          <cell r="B23">
            <v>26.233333333333331</v>
          </cell>
          <cell r="C23">
            <v>33.799999999999997</v>
          </cell>
          <cell r="D23">
            <v>19.8</v>
          </cell>
          <cell r="E23">
            <v>52.833333333333336</v>
          </cell>
          <cell r="F23">
            <v>71</v>
          </cell>
          <cell r="G23">
            <v>37</v>
          </cell>
          <cell r="H23">
            <v>22.32</v>
          </cell>
          <cell r="I23" t="b">
            <v>0</v>
          </cell>
          <cell r="J23">
            <v>39.6</v>
          </cell>
          <cell r="K23">
            <v>0</v>
          </cell>
        </row>
        <row r="24">
          <cell r="B24">
            <v>27.779166666666665</v>
          </cell>
          <cell r="C24">
            <v>34.9</v>
          </cell>
          <cell r="D24">
            <v>21.7</v>
          </cell>
          <cell r="E24">
            <v>57.333333333333336</v>
          </cell>
          <cell r="F24">
            <v>81</v>
          </cell>
          <cell r="G24">
            <v>36</v>
          </cell>
          <cell r="H24">
            <v>19.079999999999998</v>
          </cell>
          <cell r="I24" t="b">
            <v>0</v>
          </cell>
          <cell r="J24">
            <v>42.84</v>
          </cell>
          <cell r="K24">
            <v>0</v>
          </cell>
        </row>
        <row r="25">
          <cell r="B25">
            <v>25.637499999999999</v>
          </cell>
          <cell r="C25">
            <v>30.6</v>
          </cell>
          <cell r="D25">
            <v>20</v>
          </cell>
          <cell r="E25">
            <v>69.041666666666671</v>
          </cell>
          <cell r="F25">
            <v>97</v>
          </cell>
          <cell r="G25">
            <v>54</v>
          </cell>
          <cell r="H25">
            <v>16.559999999999999</v>
          </cell>
          <cell r="I25" t="b">
            <v>0</v>
          </cell>
          <cell r="J25">
            <v>46.440000000000005</v>
          </cell>
          <cell r="K25">
            <v>8.8000000000000007</v>
          </cell>
        </row>
        <row r="26">
          <cell r="B26">
            <v>24.533333333333331</v>
          </cell>
          <cell r="C26">
            <v>31.5</v>
          </cell>
          <cell r="D26">
            <v>19.899999999999999</v>
          </cell>
          <cell r="E26">
            <v>76.583333333333329</v>
          </cell>
          <cell r="F26">
            <v>96</v>
          </cell>
          <cell r="G26">
            <v>47</v>
          </cell>
          <cell r="H26">
            <v>6.84</v>
          </cell>
          <cell r="I26" t="b">
            <v>0</v>
          </cell>
          <cell r="J26">
            <v>23.759999999999998</v>
          </cell>
          <cell r="K26">
            <v>0</v>
          </cell>
        </row>
        <row r="27">
          <cell r="B27">
            <v>25.770833333333339</v>
          </cell>
          <cell r="C27">
            <v>31.2</v>
          </cell>
          <cell r="D27">
            <v>21</v>
          </cell>
          <cell r="E27">
            <v>71.375</v>
          </cell>
          <cell r="F27">
            <v>93</v>
          </cell>
          <cell r="G27">
            <v>48</v>
          </cell>
          <cell r="H27">
            <v>14.04</v>
          </cell>
          <cell r="I27" t="b">
            <v>0</v>
          </cell>
          <cell r="J27">
            <v>31.680000000000003</v>
          </cell>
          <cell r="K27">
            <v>0</v>
          </cell>
        </row>
        <row r="28">
          <cell r="B28">
            <v>26.037500000000009</v>
          </cell>
          <cell r="C28">
            <v>33.200000000000003</v>
          </cell>
          <cell r="D28">
            <v>19.3</v>
          </cell>
          <cell r="E28">
            <v>53.625</v>
          </cell>
          <cell r="F28">
            <v>76</v>
          </cell>
          <cell r="G28">
            <v>25</v>
          </cell>
          <cell r="H28">
            <v>17.64</v>
          </cell>
          <cell r="I28" t="b">
            <v>0</v>
          </cell>
          <cell r="J28">
            <v>29.16</v>
          </cell>
          <cell r="K28">
            <v>0</v>
          </cell>
        </row>
        <row r="29">
          <cell r="B29">
            <v>25.629166666666666</v>
          </cell>
          <cell r="C29">
            <v>31.9</v>
          </cell>
          <cell r="D29">
            <v>19</v>
          </cell>
          <cell r="E29">
            <v>56.958333333333336</v>
          </cell>
          <cell r="F29">
            <v>80</v>
          </cell>
          <cell r="G29">
            <v>37</v>
          </cell>
          <cell r="H29">
            <v>20.16</v>
          </cell>
          <cell r="I29" t="b">
            <v>0</v>
          </cell>
          <cell r="J29">
            <v>35.28</v>
          </cell>
          <cell r="K29">
            <v>0</v>
          </cell>
        </row>
        <row r="30">
          <cell r="B30">
            <v>25.558333333333337</v>
          </cell>
          <cell r="C30">
            <v>30.6</v>
          </cell>
          <cell r="D30">
            <v>19.7</v>
          </cell>
          <cell r="E30">
            <v>56.416666666666664</v>
          </cell>
          <cell r="F30">
            <v>81</v>
          </cell>
          <cell r="G30">
            <v>34</v>
          </cell>
          <cell r="H30">
            <v>19.079999999999998</v>
          </cell>
          <cell r="I30" t="b">
            <v>0</v>
          </cell>
          <cell r="J30">
            <v>34.56</v>
          </cell>
          <cell r="K30">
            <v>0</v>
          </cell>
        </row>
        <row r="31">
          <cell r="B31">
            <v>26.608333333333331</v>
          </cell>
          <cell r="C31">
            <v>32.6</v>
          </cell>
          <cell r="D31">
            <v>21.1</v>
          </cell>
          <cell r="E31">
            <v>55.958333333333336</v>
          </cell>
          <cell r="F31">
            <v>76</v>
          </cell>
          <cell r="G31">
            <v>38</v>
          </cell>
          <cell r="H31">
            <v>13.32</v>
          </cell>
          <cell r="I31" t="b">
            <v>0</v>
          </cell>
          <cell r="J31">
            <v>30.240000000000002</v>
          </cell>
          <cell r="K31">
            <v>0</v>
          </cell>
        </row>
        <row r="32">
          <cell r="B32">
            <v>26.270833333333329</v>
          </cell>
          <cell r="C32">
            <v>32.6</v>
          </cell>
          <cell r="D32">
            <v>20.6</v>
          </cell>
          <cell r="E32">
            <v>60.916666666666664</v>
          </cell>
          <cell r="F32">
            <v>81</v>
          </cell>
          <cell r="G32">
            <v>39</v>
          </cell>
          <cell r="H32">
            <v>17.28</v>
          </cell>
          <cell r="I32" t="b">
            <v>0</v>
          </cell>
          <cell r="J32">
            <v>30.96</v>
          </cell>
          <cell r="K32">
            <v>0</v>
          </cell>
        </row>
        <row r="33">
          <cell r="B33">
            <v>25.849999999999994</v>
          </cell>
          <cell r="C33">
            <v>31.9</v>
          </cell>
          <cell r="D33">
            <v>20.399999999999999</v>
          </cell>
          <cell r="E33">
            <v>61.5</v>
          </cell>
          <cell r="F33">
            <v>83</v>
          </cell>
          <cell r="G33">
            <v>42</v>
          </cell>
          <cell r="H33">
            <v>14.4</v>
          </cell>
          <cell r="I33" t="b">
            <v>0</v>
          </cell>
          <cell r="J33">
            <v>27</v>
          </cell>
          <cell r="K33">
            <v>0</v>
          </cell>
        </row>
        <row r="34">
          <cell r="B34">
            <v>26.420833333333334</v>
          </cell>
          <cell r="C34">
            <v>33.4</v>
          </cell>
          <cell r="D34">
            <v>20.399999999999999</v>
          </cell>
          <cell r="E34">
            <v>63.375</v>
          </cell>
          <cell r="F34">
            <v>89</v>
          </cell>
          <cell r="G34">
            <v>38</v>
          </cell>
          <cell r="H34">
            <v>15.840000000000002</v>
          </cell>
          <cell r="I34" t="b">
            <v>0</v>
          </cell>
          <cell r="J34">
            <v>27</v>
          </cell>
          <cell r="K34">
            <v>0</v>
          </cell>
        </row>
        <row r="35">
          <cell r="I35" t="str">
            <v>*</v>
          </cell>
        </row>
      </sheetData>
      <sheetData sheetId="11"/>
      <sheetData sheetId="12">
        <row r="5">
          <cell r="B5">
            <v>27.241666666666671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17.866666666666667</v>
          </cell>
          <cell r="C5">
            <v>23</v>
          </cell>
          <cell r="D5">
            <v>14.5</v>
          </cell>
          <cell r="E5">
            <v>54.458333333333336</v>
          </cell>
          <cell r="F5">
            <v>82</v>
          </cell>
          <cell r="G5">
            <v>34</v>
          </cell>
          <cell r="H5">
            <v>27.36</v>
          </cell>
          <cell r="I5" t="str">
            <v>*</v>
          </cell>
          <cell r="J5">
            <v>48.96</v>
          </cell>
          <cell r="K5">
            <v>0</v>
          </cell>
        </row>
        <row r="6">
          <cell r="B6">
            <v>18.929166666666667</v>
          </cell>
          <cell r="C6">
            <v>26</v>
          </cell>
          <cell r="D6">
            <v>11.8</v>
          </cell>
          <cell r="E6">
            <v>45.416666666666664</v>
          </cell>
          <cell r="F6">
            <v>72</v>
          </cell>
          <cell r="G6">
            <v>23</v>
          </cell>
          <cell r="H6">
            <v>27.720000000000002</v>
          </cell>
          <cell r="I6" t="str">
            <v>*</v>
          </cell>
          <cell r="J6">
            <v>47.519999999999996</v>
          </cell>
          <cell r="K6">
            <v>0</v>
          </cell>
        </row>
        <row r="7">
          <cell r="B7">
            <v>19.324999999999999</v>
          </cell>
          <cell r="C7">
            <v>27.7</v>
          </cell>
          <cell r="D7">
            <v>11.1</v>
          </cell>
          <cell r="E7">
            <v>50.208333333333336</v>
          </cell>
          <cell r="F7">
            <v>74</v>
          </cell>
          <cell r="G7">
            <v>30</v>
          </cell>
          <cell r="H7">
            <v>19.440000000000001</v>
          </cell>
          <cell r="I7" t="str">
            <v>*</v>
          </cell>
          <cell r="J7">
            <v>37.800000000000004</v>
          </cell>
          <cell r="K7">
            <v>0</v>
          </cell>
        </row>
        <row r="8">
          <cell r="B8">
            <v>21.870833333333334</v>
          </cell>
          <cell r="C8">
            <v>30.8</v>
          </cell>
          <cell r="D8">
            <v>13.3</v>
          </cell>
          <cell r="E8">
            <v>54.75</v>
          </cell>
          <cell r="F8">
            <v>90</v>
          </cell>
          <cell r="G8">
            <v>22</v>
          </cell>
          <cell r="H8">
            <v>15.48</v>
          </cell>
          <cell r="I8" t="str">
            <v>*</v>
          </cell>
          <cell r="J8">
            <v>35.28</v>
          </cell>
          <cell r="K8">
            <v>0</v>
          </cell>
        </row>
        <row r="9">
          <cell r="B9">
            <v>22.887499999999999</v>
          </cell>
          <cell r="C9">
            <v>32.9</v>
          </cell>
          <cell r="D9">
            <v>13.6</v>
          </cell>
          <cell r="E9">
            <v>50.291666666666664</v>
          </cell>
          <cell r="F9">
            <v>84</v>
          </cell>
          <cell r="G9">
            <v>22</v>
          </cell>
          <cell r="H9">
            <v>13.68</v>
          </cell>
          <cell r="I9" t="str">
            <v>*</v>
          </cell>
          <cell r="J9">
            <v>29.16</v>
          </cell>
          <cell r="K9">
            <v>0</v>
          </cell>
        </row>
        <row r="10">
          <cell r="B10">
            <v>23.995833333333337</v>
          </cell>
          <cell r="C10">
            <v>33.799999999999997</v>
          </cell>
          <cell r="D10">
            <v>14.9</v>
          </cell>
          <cell r="E10">
            <v>49.041666666666664</v>
          </cell>
          <cell r="F10">
            <v>86</v>
          </cell>
          <cell r="G10">
            <v>19</v>
          </cell>
          <cell r="H10">
            <v>15.840000000000002</v>
          </cell>
          <cell r="I10" t="str">
            <v>*</v>
          </cell>
          <cell r="J10">
            <v>27.36</v>
          </cell>
          <cell r="K10">
            <v>0</v>
          </cell>
        </row>
        <row r="11">
          <cell r="B11">
            <v>24.079166666666669</v>
          </cell>
          <cell r="C11">
            <v>34.700000000000003</v>
          </cell>
          <cell r="D11">
            <v>13.8</v>
          </cell>
          <cell r="E11">
            <v>48.625</v>
          </cell>
          <cell r="F11">
            <v>88</v>
          </cell>
          <cell r="G11">
            <v>16</v>
          </cell>
          <cell r="H11">
            <v>14.04</v>
          </cell>
          <cell r="I11" t="str">
            <v>*</v>
          </cell>
          <cell r="J11">
            <v>28.44</v>
          </cell>
          <cell r="K11">
            <v>0</v>
          </cell>
        </row>
        <row r="12">
          <cell r="B12">
            <v>24.483333333333334</v>
          </cell>
          <cell r="C12">
            <v>36.200000000000003</v>
          </cell>
          <cell r="D12">
            <v>13</v>
          </cell>
          <cell r="E12">
            <v>49.291666666666664</v>
          </cell>
          <cell r="F12">
            <v>89</v>
          </cell>
          <cell r="G12">
            <v>14</v>
          </cell>
          <cell r="H12">
            <v>14.4</v>
          </cell>
          <cell r="I12" t="str">
            <v>*</v>
          </cell>
          <cell r="J12">
            <v>28.44</v>
          </cell>
          <cell r="K12">
            <v>0</v>
          </cell>
        </row>
        <row r="13">
          <cell r="B13">
            <v>26.008333333333336</v>
          </cell>
          <cell r="C13">
            <v>39</v>
          </cell>
          <cell r="D13">
            <v>13.8</v>
          </cell>
          <cell r="E13">
            <v>48.166666666666664</v>
          </cell>
          <cell r="F13">
            <v>88</v>
          </cell>
          <cell r="G13">
            <v>14</v>
          </cell>
          <cell r="H13">
            <v>13.68</v>
          </cell>
          <cell r="I13" t="str">
            <v>*</v>
          </cell>
          <cell r="J13">
            <v>38.880000000000003</v>
          </cell>
          <cell r="K13">
            <v>0</v>
          </cell>
        </row>
        <row r="14">
          <cell r="B14">
            <v>28.120833333333326</v>
          </cell>
          <cell r="C14">
            <v>38.9</v>
          </cell>
          <cell r="D14">
            <v>19.2</v>
          </cell>
          <cell r="E14">
            <v>50.875</v>
          </cell>
          <cell r="F14">
            <v>83</v>
          </cell>
          <cell r="G14">
            <v>24</v>
          </cell>
          <cell r="H14">
            <v>27.720000000000002</v>
          </cell>
          <cell r="I14" t="str">
            <v>*</v>
          </cell>
          <cell r="J14">
            <v>48.24</v>
          </cell>
          <cell r="K14">
            <v>0</v>
          </cell>
        </row>
        <row r="15">
          <cell r="B15">
            <v>27.200000000000003</v>
          </cell>
          <cell r="C15">
            <v>32.799999999999997</v>
          </cell>
          <cell r="D15">
            <v>20.5</v>
          </cell>
          <cell r="E15">
            <v>66.041666666666671</v>
          </cell>
          <cell r="F15">
            <v>91</v>
          </cell>
          <cell r="G15">
            <v>46</v>
          </cell>
          <cell r="H15">
            <v>33.119999999999997</v>
          </cell>
          <cell r="I15" t="str">
            <v>*</v>
          </cell>
          <cell r="J15">
            <v>48.6</v>
          </cell>
          <cell r="K15">
            <v>2.2000000000000002</v>
          </cell>
        </row>
        <row r="16">
          <cell r="B16">
            <v>27.416666666666668</v>
          </cell>
          <cell r="C16">
            <v>34.799999999999997</v>
          </cell>
          <cell r="D16">
            <v>20.5</v>
          </cell>
          <cell r="E16">
            <v>65.083333333333329</v>
          </cell>
          <cell r="F16">
            <v>93</v>
          </cell>
          <cell r="G16">
            <v>36</v>
          </cell>
          <cell r="H16">
            <v>20.88</v>
          </cell>
          <cell r="I16" t="str">
            <v>*</v>
          </cell>
          <cell r="J16">
            <v>40.680000000000007</v>
          </cell>
          <cell r="K16">
            <v>0</v>
          </cell>
        </row>
        <row r="17">
          <cell r="B17">
            <v>29.787499999999998</v>
          </cell>
          <cell r="C17">
            <v>36.700000000000003</v>
          </cell>
          <cell r="D17">
            <v>23.5</v>
          </cell>
          <cell r="E17">
            <v>58.208333333333336</v>
          </cell>
          <cell r="F17">
            <v>87</v>
          </cell>
          <cell r="G17">
            <v>30</v>
          </cell>
          <cell r="H17">
            <v>25.56</v>
          </cell>
          <cell r="I17" t="str">
            <v>*</v>
          </cell>
          <cell r="J17">
            <v>48.6</v>
          </cell>
          <cell r="K17">
            <v>0</v>
          </cell>
        </row>
        <row r="18">
          <cell r="B18">
            <v>23.891666666666669</v>
          </cell>
          <cell r="C18">
            <v>32</v>
          </cell>
          <cell r="D18">
            <v>21</v>
          </cell>
          <cell r="E18">
            <v>82.875</v>
          </cell>
          <cell r="F18">
            <v>94</v>
          </cell>
          <cell r="G18">
            <v>45</v>
          </cell>
          <cell r="H18">
            <v>16.920000000000002</v>
          </cell>
          <cell r="I18" t="str">
            <v>*</v>
          </cell>
          <cell r="J18">
            <v>55.800000000000004</v>
          </cell>
          <cell r="K18">
            <v>43.6</v>
          </cell>
        </row>
        <row r="19">
          <cell r="B19">
            <v>24.854166666666668</v>
          </cell>
          <cell r="C19">
            <v>31.3</v>
          </cell>
          <cell r="D19">
            <v>20.2</v>
          </cell>
          <cell r="E19">
            <v>76.666666666666671</v>
          </cell>
          <cell r="F19">
            <v>96</v>
          </cell>
          <cell r="G19">
            <v>44</v>
          </cell>
          <cell r="H19">
            <v>14.76</v>
          </cell>
          <cell r="I19" t="str">
            <v>*</v>
          </cell>
          <cell r="J19">
            <v>25.92</v>
          </cell>
          <cell r="K19">
            <v>0</v>
          </cell>
        </row>
        <row r="20">
          <cell r="B20">
            <v>24.279166666666669</v>
          </cell>
          <cell r="C20">
            <v>33.4</v>
          </cell>
          <cell r="D20">
            <v>15.6</v>
          </cell>
          <cell r="E20">
            <v>60.875</v>
          </cell>
          <cell r="F20">
            <v>94</v>
          </cell>
          <cell r="G20">
            <v>24</v>
          </cell>
          <cell r="H20">
            <v>16.920000000000002</v>
          </cell>
          <cell r="I20" t="str">
            <v>*</v>
          </cell>
          <cell r="J20">
            <v>30.6</v>
          </cell>
          <cell r="K20">
            <v>0</v>
          </cell>
        </row>
        <row r="21">
          <cell r="B21">
            <v>24.716666666666669</v>
          </cell>
          <cell r="C21">
            <v>35.799999999999997</v>
          </cell>
          <cell r="D21">
            <v>14.1</v>
          </cell>
          <cell r="E21">
            <v>58.5</v>
          </cell>
          <cell r="F21">
            <v>95</v>
          </cell>
          <cell r="G21">
            <v>18</v>
          </cell>
          <cell r="H21">
            <v>11.16</v>
          </cell>
          <cell r="I21" t="str">
            <v>*</v>
          </cell>
          <cell r="J21">
            <v>19.8</v>
          </cell>
          <cell r="K21">
            <v>0</v>
          </cell>
        </row>
        <row r="22">
          <cell r="B22">
            <v>26.350000000000005</v>
          </cell>
          <cell r="C22">
            <v>37.5</v>
          </cell>
          <cell r="D22">
            <v>16</v>
          </cell>
          <cell r="E22">
            <v>57</v>
          </cell>
          <cell r="F22">
            <v>92</v>
          </cell>
          <cell r="G22">
            <v>16</v>
          </cell>
          <cell r="H22">
            <v>11.520000000000001</v>
          </cell>
          <cell r="I22" t="str">
            <v>*</v>
          </cell>
          <cell r="J22">
            <v>27</v>
          </cell>
          <cell r="K22">
            <v>0</v>
          </cell>
        </row>
        <row r="23">
          <cell r="B23">
            <v>27.033333333333335</v>
          </cell>
          <cell r="C23">
            <v>38.799999999999997</v>
          </cell>
          <cell r="D23">
            <v>15.9</v>
          </cell>
          <cell r="E23">
            <v>55.791666666666664</v>
          </cell>
          <cell r="F23">
            <v>93</v>
          </cell>
          <cell r="G23">
            <v>13</v>
          </cell>
          <cell r="H23">
            <v>18.720000000000002</v>
          </cell>
          <cell r="I23" t="str">
            <v>*</v>
          </cell>
          <cell r="J23">
            <v>36.36</v>
          </cell>
          <cell r="K23">
            <v>0</v>
          </cell>
        </row>
        <row r="24">
          <cell r="B24">
            <v>28.924999999999997</v>
          </cell>
          <cell r="C24">
            <v>37.9</v>
          </cell>
          <cell r="D24">
            <v>20.5</v>
          </cell>
          <cell r="E24">
            <v>57.666666666666664</v>
          </cell>
          <cell r="F24">
            <v>86</v>
          </cell>
          <cell r="G24">
            <v>32</v>
          </cell>
          <cell r="H24">
            <v>25.92</v>
          </cell>
          <cell r="I24" t="str">
            <v>*</v>
          </cell>
          <cell r="J24">
            <v>45.36</v>
          </cell>
          <cell r="K24">
            <v>0</v>
          </cell>
        </row>
        <row r="25">
          <cell r="B25">
            <v>24.899999999999995</v>
          </cell>
          <cell r="C25">
            <v>31.4</v>
          </cell>
          <cell r="D25">
            <v>21.7</v>
          </cell>
          <cell r="E25">
            <v>78.875</v>
          </cell>
          <cell r="F25">
            <v>95</v>
          </cell>
          <cell r="G25">
            <v>55</v>
          </cell>
          <cell r="H25">
            <v>26.64</v>
          </cell>
          <cell r="I25" t="str">
            <v>*</v>
          </cell>
          <cell r="J25">
            <v>42.12</v>
          </cell>
          <cell r="K25">
            <v>25.199999999999996</v>
          </cell>
        </row>
        <row r="26">
          <cell r="B26">
            <v>24.67916666666666</v>
          </cell>
          <cell r="C26">
            <v>31</v>
          </cell>
          <cell r="D26">
            <v>21.2</v>
          </cell>
          <cell r="E26">
            <v>81.958333333333329</v>
          </cell>
          <cell r="F26">
            <v>95</v>
          </cell>
          <cell r="G26">
            <v>51</v>
          </cell>
          <cell r="H26">
            <v>19.079999999999998</v>
          </cell>
          <cell r="I26" t="str">
            <v>*</v>
          </cell>
          <cell r="J26">
            <v>31.319999999999997</v>
          </cell>
          <cell r="K26">
            <v>0</v>
          </cell>
        </row>
        <row r="27">
          <cell r="B27">
            <v>25.862500000000001</v>
          </cell>
          <cell r="C27">
            <v>33.1</v>
          </cell>
          <cell r="D27">
            <v>20.7</v>
          </cell>
          <cell r="E27">
            <v>75.125</v>
          </cell>
          <cell r="F27">
            <v>94</v>
          </cell>
          <cell r="G27">
            <v>45</v>
          </cell>
          <cell r="H27">
            <v>13.68</v>
          </cell>
          <cell r="I27" t="str">
            <v>*</v>
          </cell>
          <cell r="J27">
            <v>27.720000000000002</v>
          </cell>
          <cell r="K27">
            <v>0</v>
          </cell>
        </row>
        <row r="28">
          <cell r="B28">
            <v>28.091666666666665</v>
          </cell>
          <cell r="C28">
            <v>35.4</v>
          </cell>
          <cell r="D28">
            <v>21.9</v>
          </cell>
          <cell r="E28">
            <v>66.5</v>
          </cell>
          <cell r="F28">
            <v>91</v>
          </cell>
          <cell r="G28">
            <v>38</v>
          </cell>
          <cell r="H28">
            <v>12.24</v>
          </cell>
          <cell r="I28" t="str">
            <v>*</v>
          </cell>
          <cell r="J28">
            <v>25.2</v>
          </cell>
          <cell r="K28">
            <v>0</v>
          </cell>
        </row>
        <row r="29">
          <cell r="B29">
            <v>28.104166666666671</v>
          </cell>
          <cell r="C29">
            <v>36.299999999999997</v>
          </cell>
          <cell r="D29">
            <v>18.2</v>
          </cell>
          <cell r="E29">
            <v>53.083333333333336</v>
          </cell>
          <cell r="F29">
            <v>90</v>
          </cell>
          <cell r="G29">
            <v>22</v>
          </cell>
          <cell r="H29">
            <v>17.28</v>
          </cell>
          <cell r="I29" t="str">
            <v>*</v>
          </cell>
          <cell r="J29">
            <v>29.880000000000003</v>
          </cell>
          <cell r="K29">
            <v>0</v>
          </cell>
        </row>
        <row r="30">
          <cell r="B30">
            <v>27.625000000000004</v>
          </cell>
          <cell r="C30">
            <v>36.200000000000003</v>
          </cell>
          <cell r="D30">
            <v>20.399999999999999</v>
          </cell>
          <cell r="E30">
            <v>52.958333333333336</v>
          </cell>
          <cell r="F30">
            <v>88</v>
          </cell>
          <cell r="G30">
            <v>23</v>
          </cell>
          <cell r="H30">
            <v>12.24</v>
          </cell>
          <cell r="I30" t="str">
            <v>*</v>
          </cell>
          <cell r="J30">
            <v>28.8</v>
          </cell>
          <cell r="K30">
            <v>0</v>
          </cell>
        </row>
        <row r="31">
          <cell r="B31">
            <v>27.020833333333332</v>
          </cell>
          <cell r="C31">
            <v>35.799999999999997</v>
          </cell>
          <cell r="D31">
            <v>17.899999999999999</v>
          </cell>
          <cell r="E31">
            <v>55.75</v>
          </cell>
          <cell r="F31">
            <v>90</v>
          </cell>
          <cell r="G31">
            <v>23</v>
          </cell>
          <cell r="H31">
            <v>16.2</v>
          </cell>
          <cell r="I31" t="str">
            <v>*</v>
          </cell>
          <cell r="J31">
            <v>34.200000000000003</v>
          </cell>
          <cell r="K31">
            <v>0</v>
          </cell>
        </row>
        <row r="32">
          <cell r="B32">
            <v>28.379166666666663</v>
          </cell>
          <cell r="C32">
            <v>37.1</v>
          </cell>
          <cell r="D32">
            <v>20.9</v>
          </cell>
          <cell r="E32">
            <v>56.166666666666664</v>
          </cell>
          <cell r="F32">
            <v>85</v>
          </cell>
          <cell r="G32">
            <v>23</v>
          </cell>
          <cell r="H32">
            <v>13.32</v>
          </cell>
          <cell r="I32" t="str">
            <v>*</v>
          </cell>
          <cell r="J32">
            <v>24.12</v>
          </cell>
          <cell r="K32">
            <v>0</v>
          </cell>
        </row>
        <row r="33">
          <cell r="B33">
            <v>28.441666666666674</v>
          </cell>
          <cell r="C33">
            <v>37.1</v>
          </cell>
          <cell r="D33">
            <v>19.7</v>
          </cell>
          <cell r="E33">
            <v>56.708333333333336</v>
          </cell>
          <cell r="F33">
            <v>91</v>
          </cell>
          <cell r="G33">
            <v>22</v>
          </cell>
          <cell r="H33">
            <v>23.759999999999998</v>
          </cell>
          <cell r="I33" t="str">
            <v>*</v>
          </cell>
          <cell r="J33">
            <v>42.12</v>
          </cell>
          <cell r="K33">
            <v>0</v>
          </cell>
        </row>
        <row r="34">
          <cell r="B34">
            <v>27.745833333333334</v>
          </cell>
          <cell r="C34">
            <v>36.200000000000003</v>
          </cell>
          <cell r="D34">
            <v>18.899999999999999</v>
          </cell>
          <cell r="E34">
            <v>63.125</v>
          </cell>
          <cell r="F34">
            <v>92</v>
          </cell>
          <cell r="G34">
            <v>34</v>
          </cell>
          <cell r="H34">
            <v>19.079999999999998</v>
          </cell>
          <cell r="I34" t="str">
            <v>*</v>
          </cell>
          <cell r="J34">
            <v>32.76</v>
          </cell>
          <cell r="K34">
            <v>0</v>
          </cell>
        </row>
        <row r="35">
          <cell r="I35" t="str">
            <v>*</v>
          </cell>
        </row>
      </sheetData>
      <sheetData sheetId="11">
        <row r="5">
          <cell r="B5">
            <v>28.308333333333334</v>
          </cell>
        </row>
      </sheetData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15.079166666666664</v>
          </cell>
          <cell r="C5">
            <v>20.8</v>
          </cell>
          <cell r="D5">
            <v>10.9</v>
          </cell>
          <cell r="E5">
            <v>72.125</v>
          </cell>
          <cell r="F5">
            <v>95</v>
          </cell>
          <cell r="G5">
            <v>45</v>
          </cell>
          <cell r="H5">
            <v>19.079999999999998</v>
          </cell>
          <cell r="I5" t="str">
            <v>*</v>
          </cell>
          <cell r="J5">
            <v>45.36</v>
          </cell>
          <cell r="K5">
            <v>0</v>
          </cell>
        </row>
        <row r="6">
          <cell r="B6">
            <v>15.933333333333332</v>
          </cell>
          <cell r="C6">
            <v>23.6</v>
          </cell>
          <cell r="D6">
            <v>9.1999999999999993</v>
          </cell>
          <cell r="E6">
            <v>60.625</v>
          </cell>
          <cell r="F6">
            <v>84</v>
          </cell>
          <cell r="G6">
            <v>41</v>
          </cell>
          <cell r="H6">
            <v>13.68</v>
          </cell>
          <cell r="I6" t="str">
            <v>*</v>
          </cell>
          <cell r="J6">
            <v>31.319999999999997</v>
          </cell>
          <cell r="K6">
            <v>0</v>
          </cell>
        </row>
        <row r="7">
          <cell r="B7">
            <v>18.370833333333334</v>
          </cell>
          <cell r="C7">
            <v>26.3</v>
          </cell>
          <cell r="D7">
            <v>10.9</v>
          </cell>
          <cell r="E7">
            <v>65.625</v>
          </cell>
          <cell r="F7">
            <v>96</v>
          </cell>
          <cell r="G7">
            <v>38</v>
          </cell>
          <cell r="H7">
            <v>15.840000000000002</v>
          </cell>
          <cell r="I7" t="str">
            <v>*</v>
          </cell>
          <cell r="J7">
            <v>36.72</v>
          </cell>
          <cell r="K7">
            <v>0</v>
          </cell>
        </row>
        <row r="8">
          <cell r="B8">
            <v>19.862500000000001</v>
          </cell>
          <cell r="C8">
            <v>26.9</v>
          </cell>
          <cell r="D8">
            <v>12.9</v>
          </cell>
          <cell r="E8">
            <v>55.833333333333336</v>
          </cell>
          <cell r="F8">
            <v>90</v>
          </cell>
          <cell r="G8">
            <v>30</v>
          </cell>
          <cell r="H8">
            <v>19.079999999999998</v>
          </cell>
          <cell r="I8" t="str">
            <v>*</v>
          </cell>
          <cell r="J8">
            <v>37.800000000000004</v>
          </cell>
          <cell r="K8">
            <v>0</v>
          </cell>
        </row>
        <row r="9">
          <cell r="B9">
            <v>20.274999999999999</v>
          </cell>
          <cell r="C9">
            <v>28.4</v>
          </cell>
          <cell r="D9">
            <v>10.9</v>
          </cell>
          <cell r="E9">
            <v>52.666666666666664</v>
          </cell>
          <cell r="F9">
            <v>92</v>
          </cell>
          <cell r="G9">
            <v>25</v>
          </cell>
          <cell r="H9">
            <v>17.64</v>
          </cell>
          <cell r="I9" t="str">
            <v>*</v>
          </cell>
          <cell r="J9">
            <v>32.4</v>
          </cell>
          <cell r="K9">
            <v>0</v>
          </cell>
        </row>
        <row r="10">
          <cell r="B10">
            <v>21.254166666666666</v>
          </cell>
          <cell r="C10">
            <v>29.6</v>
          </cell>
          <cell r="D10">
            <v>10.4</v>
          </cell>
          <cell r="E10">
            <v>48.875</v>
          </cell>
          <cell r="F10">
            <v>95</v>
          </cell>
          <cell r="G10">
            <v>24</v>
          </cell>
          <cell r="H10">
            <v>19.079999999999998</v>
          </cell>
          <cell r="I10" t="str">
            <v>*</v>
          </cell>
          <cell r="J10">
            <v>34.200000000000003</v>
          </cell>
          <cell r="K10">
            <v>0</v>
          </cell>
        </row>
        <row r="11">
          <cell r="B11">
            <v>21.408333333333335</v>
          </cell>
          <cell r="C11">
            <v>30.2</v>
          </cell>
          <cell r="D11">
            <v>11</v>
          </cell>
          <cell r="E11">
            <v>50.208333333333336</v>
          </cell>
          <cell r="F11">
            <v>90</v>
          </cell>
          <cell r="G11">
            <v>24</v>
          </cell>
          <cell r="H11">
            <v>15.120000000000001</v>
          </cell>
          <cell r="I11" t="str">
            <v>*</v>
          </cell>
          <cell r="J11">
            <v>36.36</v>
          </cell>
          <cell r="K11">
            <v>0</v>
          </cell>
        </row>
        <row r="12">
          <cell r="B12">
            <v>23.870833333333334</v>
          </cell>
          <cell r="C12">
            <v>31.9</v>
          </cell>
          <cell r="D12">
            <v>14.6</v>
          </cell>
          <cell r="E12">
            <v>43.458333333333336</v>
          </cell>
          <cell r="F12">
            <v>79</v>
          </cell>
          <cell r="G12">
            <v>23</v>
          </cell>
          <cell r="H12">
            <v>17.64</v>
          </cell>
          <cell r="I12" t="str">
            <v>*</v>
          </cell>
          <cell r="J12">
            <v>36.72</v>
          </cell>
          <cell r="K12">
            <v>0</v>
          </cell>
        </row>
        <row r="13">
          <cell r="B13">
            <v>24.887499999999999</v>
          </cell>
          <cell r="C13">
            <v>34.1</v>
          </cell>
          <cell r="D13">
            <v>13.8</v>
          </cell>
          <cell r="E13">
            <v>45.416666666666664</v>
          </cell>
          <cell r="F13">
            <v>85</v>
          </cell>
          <cell r="G13">
            <v>24</v>
          </cell>
          <cell r="H13">
            <v>14.76</v>
          </cell>
          <cell r="I13" t="str">
            <v>*</v>
          </cell>
          <cell r="J13">
            <v>30.240000000000002</v>
          </cell>
          <cell r="K13">
            <v>0</v>
          </cell>
        </row>
        <row r="14">
          <cell r="B14">
            <v>27.07083333333334</v>
          </cell>
          <cell r="C14">
            <v>36.799999999999997</v>
          </cell>
          <cell r="D14">
            <v>19</v>
          </cell>
          <cell r="E14">
            <v>46</v>
          </cell>
          <cell r="F14">
            <v>75</v>
          </cell>
          <cell r="G14">
            <v>23</v>
          </cell>
          <cell r="H14">
            <v>17.28</v>
          </cell>
          <cell r="I14" t="str">
            <v>*</v>
          </cell>
          <cell r="J14">
            <v>45.72</v>
          </cell>
          <cell r="K14">
            <v>0</v>
          </cell>
        </row>
        <row r="15">
          <cell r="B15">
            <v>25.287500000000005</v>
          </cell>
          <cell r="C15">
            <v>33</v>
          </cell>
          <cell r="D15">
            <v>18.3</v>
          </cell>
          <cell r="E15">
            <v>67.25</v>
          </cell>
          <cell r="F15">
            <v>97</v>
          </cell>
          <cell r="G15">
            <v>40</v>
          </cell>
          <cell r="H15">
            <v>18.720000000000002</v>
          </cell>
          <cell r="I15" t="str">
            <v>*</v>
          </cell>
          <cell r="J15">
            <v>70.92</v>
          </cell>
          <cell r="K15">
            <v>16.2</v>
          </cell>
        </row>
        <row r="16">
          <cell r="B16">
            <v>26.129166666666663</v>
          </cell>
          <cell r="C16">
            <v>34.5</v>
          </cell>
          <cell r="D16">
            <v>18.899999999999999</v>
          </cell>
          <cell r="E16">
            <v>70.125</v>
          </cell>
          <cell r="F16">
            <v>98</v>
          </cell>
          <cell r="G16">
            <v>39</v>
          </cell>
          <cell r="H16">
            <v>13.32</v>
          </cell>
          <cell r="I16" t="str">
            <v>*</v>
          </cell>
          <cell r="J16">
            <v>29.16</v>
          </cell>
          <cell r="K16">
            <v>0</v>
          </cell>
        </row>
        <row r="17">
          <cell r="B17">
            <v>26.012500000000006</v>
          </cell>
          <cell r="C17">
            <v>34.700000000000003</v>
          </cell>
          <cell r="D17">
            <v>20.7</v>
          </cell>
          <cell r="E17">
            <v>69.708333333333329</v>
          </cell>
          <cell r="F17">
            <v>89</v>
          </cell>
          <cell r="G17">
            <v>38</v>
          </cell>
          <cell r="H17">
            <v>23.400000000000002</v>
          </cell>
          <cell r="I17" t="str">
            <v>*</v>
          </cell>
          <cell r="J17">
            <v>43.2</v>
          </cell>
          <cell r="K17">
            <v>0</v>
          </cell>
        </row>
        <row r="18">
          <cell r="B18">
            <v>21.05</v>
          </cell>
          <cell r="C18">
            <v>27.6</v>
          </cell>
          <cell r="D18">
            <v>16.8</v>
          </cell>
          <cell r="E18">
            <v>84.583333333333329</v>
          </cell>
          <cell r="F18">
            <v>97</v>
          </cell>
          <cell r="G18">
            <v>61</v>
          </cell>
          <cell r="H18">
            <v>18</v>
          </cell>
          <cell r="I18" t="str">
            <v>*</v>
          </cell>
          <cell r="J18">
            <v>74.160000000000011</v>
          </cell>
          <cell r="K18">
            <v>21.4</v>
          </cell>
        </row>
        <row r="19">
          <cell r="B19">
            <v>22.141666666666662</v>
          </cell>
          <cell r="C19">
            <v>29.4</v>
          </cell>
          <cell r="D19">
            <v>16.399999999999999</v>
          </cell>
          <cell r="E19">
            <v>68.666666666666671</v>
          </cell>
          <cell r="F19">
            <v>98</v>
          </cell>
          <cell r="G19">
            <v>27</v>
          </cell>
          <cell r="H19">
            <v>14.4</v>
          </cell>
          <cell r="I19" t="str">
            <v>*</v>
          </cell>
          <cell r="J19">
            <v>31.319999999999997</v>
          </cell>
          <cell r="K19">
            <v>0</v>
          </cell>
        </row>
        <row r="20">
          <cell r="B20">
            <v>21.429166666666671</v>
          </cell>
          <cell r="C20">
            <v>31.3</v>
          </cell>
          <cell r="D20">
            <v>11.8</v>
          </cell>
          <cell r="E20">
            <v>62.666666666666664</v>
          </cell>
          <cell r="F20">
            <v>96</v>
          </cell>
          <cell r="G20">
            <v>28</v>
          </cell>
          <cell r="H20">
            <v>11.520000000000001</v>
          </cell>
          <cell r="I20" t="str">
            <v>*</v>
          </cell>
          <cell r="J20">
            <v>27.36</v>
          </cell>
          <cell r="K20">
            <v>0</v>
          </cell>
        </row>
        <row r="21">
          <cell r="B21">
            <v>23.470833333333328</v>
          </cell>
          <cell r="C21">
            <v>32.6</v>
          </cell>
          <cell r="D21">
            <v>14.2</v>
          </cell>
          <cell r="E21">
            <v>57.208333333333336</v>
          </cell>
          <cell r="F21">
            <v>92</v>
          </cell>
          <cell r="G21">
            <v>26</v>
          </cell>
          <cell r="H21">
            <v>19.079999999999998</v>
          </cell>
          <cell r="I21" t="str">
            <v>*</v>
          </cell>
          <cell r="J21">
            <v>43.92</v>
          </cell>
          <cell r="K21">
            <v>0</v>
          </cell>
        </row>
        <row r="22">
          <cell r="B22">
            <v>25.816666666666663</v>
          </cell>
          <cell r="C22">
            <v>33.700000000000003</v>
          </cell>
          <cell r="D22">
            <v>15.7</v>
          </cell>
          <cell r="E22">
            <v>45.458333333333336</v>
          </cell>
          <cell r="F22">
            <v>82</v>
          </cell>
          <cell r="G22">
            <v>30</v>
          </cell>
          <cell r="H22">
            <v>16.920000000000002</v>
          </cell>
          <cell r="I22" t="str">
            <v>*</v>
          </cell>
          <cell r="J22">
            <v>32.4</v>
          </cell>
          <cell r="K22">
            <v>0</v>
          </cell>
        </row>
        <row r="23">
          <cell r="B23">
            <v>27.262500000000003</v>
          </cell>
          <cell r="C23">
            <v>35.200000000000003</v>
          </cell>
          <cell r="D23">
            <v>19.399999999999999</v>
          </cell>
          <cell r="E23">
            <v>52.333333333333336</v>
          </cell>
          <cell r="F23">
            <v>73</v>
          </cell>
          <cell r="G23">
            <v>34</v>
          </cell>
          <cell r="H23">
            <v>17.64</v>
          </cell>
          <cell r="I23" t="str">
            <v>*</v>
          </cell>
          <cell r="J23">
            <v>37.080000000000005</v>
          </cell>
          <cell r="K23">
            <v>0</v>
          </cell>
        </row>
        <row r="24">
          <cell r="B24">
            <v>27.770833333333339</v>
          </cell>
          <cell r="C24">
            <v>35</v>
          </cell>
          <cell r="D24">
            <v>22.1</v>
          </cell>
          <cell r="E24">
            <v>57.291666666666664</v>
          </cell>
          <cell r="F24">
            <v>77</v>
          </cell>
          <cell r="G24">
            <v>36</v>
          </cell>
          <cell r="H24">
            <v>15.120000000000001</v>
          </cell>
          <cell r="I24" t="str">
            <v>*</v>
          </cell>
          <cell r="J24">
            <v>32.04</v>
          </cell>
          <cell r="K24">
            <v>0</v>
          </cell>
        </row>
        <row r="25">
          <cell r="B25">
            <v>24.545833333333334</v>
          </cell>
          <cell r="C25">
            <v>28.6</v>
          </cell>
          <cell r="D25">
            <v>21.7</v>
          </cell>
          <cell r="E25">
            <v>74.583333333333329</v>
          </cell>
          <cell r="F25">
            <v>95</v>
          </cell>
          <cell r="G25">
            <v>58</v>
          </cell>
          <cell r="H25">
            <v>12.6</v>
          </cell>
          <cell r="I25" t="str">
            <v>*</v>
          </cell>
          <cell r="J25">
            <v>33.480000000000004</v>
          </cell>
          <cell r="K25">
            <v>2.4000000000000004</v>
          </cell>
        </row>
        <row r="26">
          <cell r="B26">
            <v>23.995833333333341</v>
          </cell>
          <cell r="C26">
            <v>31.9</v>
          </cell>
          <cell r="D26">
            <v>19.600000000000001</v>
          </cell>
          <cell r="E26">
            <v>80.416666666666671</v>
          </cell>
          <cell r="F26">
            <v>98</v>
          </cell>
          <cell r="G26">
            <v>43</v>
          </cell>
          <cell r="H26">
            <v>8.64</v>
          </cell>
          <cell r="I26" t="str">
            <v>*</v>
          </cell>
          <cell r="J26">
            <v>22.68</v>
          </cell>
          <cell r="K26">
            <v>0</v>
          </cell>
        </row>
        <row r="27">
          <cell r="B27">
            <v>25.291666666666668</v>
          </cell>
          <cell r="C27">
            <v>32.299999999999997</v>
          </cell>
          <cell r="D27">
            <v>20.6</v>
          </cell>
          <cell r="E27">
            <v>74.25</v>
          </cell>
          <cell r="F27">
            <v>95</v>
          </cell>
          <cell r="G27">
            <v>50</v>
          </cell>
          <cell r="H27">
            <v>12.96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24.320833333333336</v>
          </cell>
          <cell r="C28">
            <v>32.5</v>
          </cell>
          <cell r="D28">
            <v>16.8</v>
          </cell>
          <cell r="E28">
            <v>68.208333333333329</v>
          </cell>
          <cell r="F28">
            <v>97</v>
          </cell>
          <cell r="G28">
            <v>41</v>
          </cell>
          <cell r="H28">
            <v>12.6</v>
          </cell>
          <cell r="I28" t="str">
            <v>*</v>
          </cell>
          <cell r="J28">
            <v>32.76</v>
          </cell>
          <cell r="K28">
            <v>0</v>
          </cell>
        </row>
        <row r="29">
          <cell r="B29">
            <v>23.966666666666665</v>
          </cell>
          <cell r="C29">
            <v>33.799999999999997</v>
          </cell>
          <cell r="D29">
            <v>14.8</v>
          </cell>
          <cell r="E29">
            <v>61.458333333333336</v>
          </cell>
          <cell r="F29">
            <v>93</v>
          </cell>
          <cell r="G29">
            <v>33</v>
          </cell>
          <cell r="H29">
            <v>12.96</v>
          </cell>
          <cell r="I29" t="str">
            <v>*</v>
          </cell>
          <cell r="J29">
            <v>28.44</v>
          </cell>
          <cell r="K29">
            <v>0</v>
          </cell>
        </row>
        <row r="30">
          <cell r="B30">
            <v>25.066666666666666</v>
          </cell>
          <cell r="C30">
            <v>32.4</v>
          </cell>
          <cell r="D30">
            <v>16.3</v>
          </cell>
          <cell r="E30">
            <v>58.125</v>
          </cell>
          <cell r="F30">
            <v>95</v>
          </cell>
          <cell r="G30">
            <v>35</v>
          </cell>
          <cell r="H30">
            <v>15.120000000000001</v>
          </cell>
          <cell r="I30" t="str">
            <v>*</v>
          </cell>
          <cell r="J30">
            <v>31.680000000000003</v>
          </cell>
          <cell r="K30">
            <v>0</v>
          </cell>
        </row>
        <row r="31">
          <cell r="B31">
            <v>25.445833333333336</v>
          </cell>
          <cell r="C31">
            <v>33.700000000000003</v>
          </cell>
          <cell r="D31">
            <v>16.7</v>
          </cell>
          <cell r="E31">
            <v>60.041666666666664</v>
          </cell>
          <cell r="F31">
            <v>92</v>
          </cell>
          <cell r="G31">
            <v>36</v>
          </cell>
          <cell r="H31">
            <v>9.3600000000000012</v>
          </cell>
          <cell r="I31" t="str">
            <v>*</v>
          </cell>
          <cell r="J31">
            <v>24.840000000000003</v>
          </cell>
          <cell r="K31">
            <v>0</v>
          </cell>
        </row>
        <row r="32">
          <cell r="B32">
            <v>25.625</v>
          </cell>
          <cell r="C32">
            <v>33.5</v>
          </cell>
          <cell r="D32">
            <v>17.899999999999999</v>
          </cell>
          <cell r="E32">
            <v>64.25</v>
          </cell>
          <cell r="F32">
            <v>95</v>
          </cell>
          <cell r="G32">
            <v>36</v>
          </cell>
          <cell r="H32">
            <v>14.04</v>
          </cell>
          <cell r="I32" t="str">
            <v>*</v>
          </cell>
          <cell r="J32">
            <v>28.44</v>
          </cell>
          <cell r="K32">
            <v>0</v>
          </cell>
        </row>
        <row r="33">
          <cell r="B33">
            <v>25.958333333333339</v>
          </cell>
          <cell r="C33">
            <v>33.4</v>
          </cell>
          <cell r="D33">
            <v>17.3</v>
          </cell>
          <cell r="E33">
            <v>61.208333333333336</v>
          </cell>
          <cell r="F33">
            <v>96</v>
          </cell>
          <cell r="G33">
            <v>37</v>
          </cell>
          <cell r="H33">
            <v>11.520000000000001</v>
          </cell>
          <cell r="I33" t="str">
            <v>*</v>
          </cell>
          <cell r="J33">
            <v>28.44</v>
          </cell>
          <cell r="K33">
            <v>0</v>
          </cell>
        </row>
        <row r="34">
          <cell r="B34">
            <v>26.066666666666666</v>
          </cell>
          <cell r="C34">
            <v>34.4</v>
          </cell>
          <cell r="D34">
            <v>17.100000000000001</v>
          </cell>
          <cell r="E34">
            <v>63.375</v>
          </cell>
          <cell r="F34">
            <v>96</v>
          </cell>
          <cell r="G34">
            <v>35</v>
          </cell>
          <cell r="H34">
            <v>11.16</v>
          </cell>
          <cell r="I34" t="str">
            <v>*</v>
          </cell>
          <cell r="J34">
            <v>28.8</v>
          </cell>
          <cell r="K34">
            <v>0</v>
          </cell>
        </row>
        <row r="35">
          <cell r="I35" t="str">
            <v>*</v>
          </cell>
        </row>
      </sheetData>
      <sheetData sheetId="11">
        <row r="5">
          <cell r="B5">
            <v>26.525000000000002</v>
          </cell>
        </row>
      </sheetData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  <sheetName val="JANEIRO 1 CONV"/>
      <sheetName val="FEVEREIRO 1 CONV"/>
      <sheetName val="MARÇO 1 CONV"/>
      <sheetName val="ABBRIL 1 CONV"/>
      <sheetName val="MAIO 1 CONV"/>
      <sheetName val="JUNHO 1 CONV"/>
      <sheetName val="JULHO 1 CONV"/>
      <sheetName val="AGOSTO 1 CONV"/>
      <sheetName val="SETEMBRO 1 CONV"/>
      <sheetName val="OUTUBRO 1 CONV"/>
      <sheetName val="NOVEMBRO 1 CONV"/>
      <sheetName val="DEZEMBRO 1 CON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19.312499999999996</v>
          </cell>
          <cell r="C5">
            <v>25.5</v>
          </cell>
          <cell r="D5">
            <v>16.100000000000001</v>
          </cell>
          <cell r="E5">
            <v>78.541666666666671</v>
          </cell>
          <cell r="F5">
            <v>86</v>
          </cell>
          <cell r="G5">
            <v>69</v>
          </cell>
          <cell r="H5">
            <v>18.720000000000002</v>
          </cell>
          <cell r="I5" t="str">
            <v>*</v>
          </cell>
          <cell r="J5">
            <v>40.680000000000007</v>
          </cell>
          <cell r="K5">
            <v>0</v>
          </cell>
        </row>
        <row r="6">
          <cell r="B6">
            <v>18.395833333333332</v>
          </cell>
          <cell r="C6">
            <v>22.3</v>
          </cell>
          <cell r="D6">
            <v>15.2</v>
          </cell>
          <cell r="E6">
            <v>77.958333333333329</v>
          </cell>
          <cell r="F6">
            <v>93</v>
          </cell>
          <cell r="G6">
            <v>58</v>
          </cell>
          <cell r="H6">
            <v>9.3600000000000012</v>
          </cell>
          <cell r="I6" t="str">
            <v>*</v>
          </cell>
          <cell r="J6">
            <v>35.28</v>
          </cell>
          <cell r="K6">
            <v>0</v>
          </cell>
        </row>
        <row r="7">
          <cell r="B7">
            <v>20.233333333333338</v>
          </cell>
          <cell r="C7">
            <v>25.4</v>
          </cell>
          <cell r="D7">
            <v>15.8</v>
          </cell>
          <cell r="E7">
            <v>61.625</v>
          </cell>
          <cell r="F7">
            <v>77</v>
          </cell>
          <cell r="G7">
            <v>47</v>
          </cell>
          <cell r="H7">
            <v>9</v>
          </cell>
          <cell r="I7" t="str">
            <v>*</v>
          </cell>
          <cell r="J7">
            <v>34.200000000000003</v>
          </cell>
          <cell r="K7">
            <v>0</v>
          </cell>
        </row>
        <row r="8">
          <cell r="B8">
            <v>21.450000000000003</v>
          </cell>
          <cell r="C8">
            <v>28.3</v>
          </cell>
          <cell r="D8">
            <v>15.4</v>
          </cell>
          <cell r="E8">
            <v>55.166666666666664</v>
          </cell>
          <cell r="F8">
            <v>75</v>
          </cell>
          <cell r="G8">
            <v>30</v>
          </cell>
          <cell r="H8">
            <v>10.44</v>
          </cell>
          <cell r="I8" t="str">
            <v>*</v>
          </cell>
          <cell r="J8">
            <v>33.840000000000003</v>
          </cell>
          <cell r="K8">
            <v>0</v>
          </cell>
        </row>
        <row r="9">
          <cell r="B9">
            <v>22.033333333333331</v>
          </cell>
          <cell r="C9">
            <v>29.7</v>
          </cell>
          <cell r="D9">
            <v>15.8</v>
          </cell>
          <cell r="E9">
            <v>52.166666666666664</v>
          </cell>
          <cell r="F9">
            <v>73</v>
          </cell>
          <cell r="G9">
            <v>27</v>
          </cell>
          <cell r="H9">
            <v>0.36000000000000004</v>
          </cell>
          <cell r="I9" t="str">
            <v>*</v>
          </cell>
          <cell r="J9">
            <v>25.56</v>
          </cell>
          <cell r="K9">
            <v>0</v>
          </cell>
        </row>
        <row r="10">
          <cell r="B10">
            <v>23.341666666666665</v>
          </cell>
          <cell r="C10">
            <v>31.4</v>
          </cell>
          <cell r="D10">
            <v>16.2</v>
          </cell>
          <cell r="E10">
            <v>49.625</v>
          </cell>
          <cell r="F10">
            <v>75</v>
          </cell>
          <cell r="G10">
            <v>25</v>
          </cell>
          <cell r="H10">
            <v>0.72000000000000008</v>
          </cell>
          <cell r="I10" t="str">
            <v>*</v>
          </cell>
          <cell r="J10">
            <v>29.880000000000003</v>
          </cell>
          <cell r="K10">
            <v>0</v>
          </cell>
        </row>
        <row r="11">
          <cell r="B11">
            <v>23.858333333333331</v>
          </cell>
          <cell r="C11">
            <v>31.2</v>
          </cell>
          <cell r="D11">
            <v>17.2</v>
          </cell>
          <cell r="E11">
            <v>49.083333333333336</v>
          </cell>
          <cell r="F11">
            <v>73</v>
          </cell>
          <cell r="G11">
            <v>28</v>
          </cell>
          <cell r="H11">
            <v>6.48</v>
          </cell>
          <cell r="I11" t="str">
            <v>*</v>
          </cell>
          <cell r="J11">
            <v>28.8</v>
          </cell>
          <cell r="K11">
            <v>0</v>
          </cell>
        </row>
        <row r="12">
          <cell r="B12">
            <v>24.904166666666669</v>
          </cell>
          <cell r="C12">
            <v>32.700000000000003</v>
          </cell>
          <cell r="D12">
            <v>17.2</v>
          </cell>
          <cell r="E12">
            <v>40.416666666666664</v>
          </cell>
          <cell r="F12">
            <v>67</v>
          </cell>
          <cell r="G12">
            <v>24</v>
          </cell>
          <cell r="H12">
            <v>0</v>
          </cell>
          <cell r="I12" t="str">
            <v>*</v>
          </cell>
          <cell r="J12">
            <v>23.400000000000002</v>
          </cell>
          <cell r="K12">
            <v>0</v>
          </cell>
        </row>
        <row r="13">
          <cell r="B13">
            <v>27.229166666666668</v>
          </cell>
          <cell r="C13">
            <v>34.9</v>
          </cell>
          <cell r="D13">
            <v>17.7</v>
          </cell>
          <cell r="E13">
            <v>37.708333333333336</v>
          </cell>
          <cell r="F13">
            <v>70</v>
          </cell>
          <cell r="G13">
            <v>20</v>
          </cell>
          <cell r="H13">
            <v>0</v>
          </cell>
          <cell r="I13" t="str">
            <v>*</v>
          </cell>
          <cell r="J13">
            <v>24.12</v>
          </cell>
          <cell r="K13">
            <v>0</v>
          </cell>
        </row>
        <row r="14">
          <cell r="B14">
            <v>27.925000000000008</v>
          </cell>
          <cell r="C14">
            <v>37.4</v>
          </cell>
          <cell r="D14">
            <v>16.899999999999999</v>
          </cell>
          <cell r="E14">
            <v>42.166666666666664</v>
          </cell>
          <cell r="F14">
            <v>80</v>
          </cell>
          <cell r="G14">
            <v>17</v>
          </cell>
          <cell r="H14">
            <v>6.84</v>
          </cell>
          <cell r="I14" t="str">
            <v>*</v>
          </cell>
          <cell r="J14">
            <v>31.680000000000003</v>
          </cell>
          <cell r="K14">
            <v>0</v>
          </cell>
        </row>
        <row r="15">
          <cell r="B15">
            <v>23.962500000000006</v>
          </cell>
          <cell r="C15">
            <v>30.5</v>
          </cell>
          <cell r="D15">
            <v>19.3</v>
          </cell>
          <cell r="E15">
            <v>70.875</v>
          </cell>
          <cell r="F15">
            <v>93</v>
          </cell>
          <cell r="G15">
            <v>33</v>
          </cell>
          <cell r="H15">
            <v>11.879999999999999</v>
          </cell>
          <cell r="I15" t="str">
            <v>*</v>
          </cell>
          <cell r="J15">
            <v>57.6</v>
          </cell>
          <cell r="K15">
            <v>14.4</v>
          </cell>
        </row>
        <row r="16">
          <cell r="B16">
            <v>25.404166666666665</v>
          </cell>
          <cell r="C16">
            <v>32.9</v>
          </cell>
          <cell r="D16">
            <v>18.899999999999999</v>
          </cell>
          <cell r="E16">
            <v>68.416666666666671</v>
          </cell>
          <cell r="F16">
            <v>92</v>
          </cell>
          <cell r="G16">
            <v>29</v>
          </cell>
          <cell r="H16">
            <v>0</v>
          </cell>
          <cell r="I16" t="str">
            <v>*</v>
          </cell>
          <cell r="J16">
            <v>12.24</v>
          </cell>
          <cell r="K16">
            <v>0</v>
          </cell>
        </row>
        <row r="17">
          <cell r="B17">
            <v>28.50833333333334</v>
          </cell>
          <cell r="C17">
            <v>35</v>
          </cell>
          <cell r="D17">
            <v>22.4</v>
          </cell>
          <cell r="E17">
            <v>55.625</v>
          </cell>
          <cell r="F17">
            <v>83</v>
          </cell>
          <cell r="G17">
            <v>29</v>
          </cell>
          <cell r="H17">
            <v>7.9200000000000008</v>
          </cell>
          <cell r="I17" t="str">
            <v>*</v>
          </cell>
          <cell r="J17">
            <v>33.119999999999997</v>
          </cell>
          <cell r="K17">
            <v>0</v>
          </cell>
        </row>
        <row r="18">
          <cell r="B18">
            <v>26.095833333333335</v>
          </cell>
          <cell r="C18">
            <v>31.9</v>
          </cell>
          <cell r="D18">
            <v>19.399999999999999</v>
          </cell>
          <cell r="E18">
            <v>58.875</v>
          </cell>
          <cell r="F18">
            <v>83</v>
          </cell>
          <cell r="G18">
            <v>32</v>
          </cell>
          <cell r="H18">
            <v>25.56</v>
          </cell>
          <cell r="I18" t="str">
            <v>*</v>
          </cell>
          <cell r="J18">
            <v>58.32</v>
          </cell>
          <cell r="K18">
            <v>0.2</v>
          </cell>
        </row>
        <row r="19">
          <cell r="B19">
            <v>26.104166666666661</v>
          </cell>
          <cell r="C19">
            <v>33.5</v>
          </cell>
          <cell r="D19">
            <v>20.100000000000001</v>
          </cell>
          <cell r="E19">
            <v>59.291666666666664</v>
          </cell>
          <cell r="F19">
            <v>85</v>
          </cell>
          <cell r="G19">
            <v>31</v>
          </cell>
          <cell r="H19">
            <v>0.72000000000000008</v>
          </cell>
          <cell r="I19" t="str">
            <v>*</v>
          </cell>
          <cell r="J19">
            <v>33.119999999999997</v>
          </cell>
          <cell r="K19">
            <v>0</v>
          </cell>
        </row>
        <row r="20">
          <cell r="B20">
            <v>24.916666666666661</v>
          </cell>
          <cell r="C20">
            <v>34.1</v>
          </cell>
          <cell r="D20">
            <v>15.2</v>
          </cell>
          <cell r="E20">
            <v>44.583333333333336</v>
          </cell>
          <cell r="F20">
            <v>80</v>
          </cell>
          <cell r="G20">
            <v>19</v>
          </cell>
          <cell r="H20">
            <v>0.36000000000000004</v>
          </cell>
          <cell r="I20" t="str">
            <v>*</v>
          </cell>
          <cell r="J20">
            <v>24.48</v>
          </cell>
          <cell r="K20">
            <v>0</v>
          </cell>
        </row>
        <row r="21">
          <cell r="B21">
            <v>26.095833333333331</v>
          </cell>
          <cell r="C21">
            <v>35.9</v>
          </cell>
          <cell r="D21">
            <v>16.2</v>
          </cell>
          <cell r="E21">
            <v>45.166666666666664</v>
          </cell>
          <cell r="F21">
            <v>77</v>
          </cell>
          <cell r="G21">
            <v>18</v>
          </cell>
          <cell r="H21">
            <v>0</v>
          </cell>
          <cell r="I21" t="str">
            <v>*</v>
          </cell>
          <cell r="J21">
            <v>7.2</v>
          </cell>
          <cell r="K21">
            <v>0</v>
          </cell>
        </row>
        <row r="22">
          <cell r="B22">
            <v>28.454166666666666</v>
          </cell>
          <cell r="C22">
            <v>37.6</v>
          </cell>
          <cell r="D22">
            <v>21.2</v>
          </cell>
          <cell r="E22">
            <v>38.5</v>
          </cell>
          <cell r="F22">
            <v>61</v>
          </cell>
          <cell r="G22">
            <v>17</v>
          </cell>
          <cell r="H22">
            <v>1.4400000000000002</v>
          </cell>
          <cell r="I22" t="str">
            <v>*</v>
          </cell>
          <cell r="J22">
            <v>28.08</v>
          </cell>
          <cell r="K22">
            <v>0</v>
          </cell>
        </row>
        <row r="23">
          <cell r="B23">
            <v>27.99166666666666</v>
          </cell>
          <cell r="C23">
            <v>36.299999999999997</v>
          </cell>
          <cell r="D23">
            <v>21.3</v>
          </cell>
          <cell r="E23">
            <v>51.666666666666664</v>
          </cell>
          <cell r="F23">
            <v>80</v>
          </cell>
          <cell r="G23">
            <v>24</v>
          </cell>
          <cell r="H23">
            <v>16.920000000000002</v>
          </cell>
          <cell r="I23" t="str">
            <v>*</v>
          </cell>
          <cell r="J23">
            <v>38.519999999999996</v>
          </cell>
          <cell r="K23">
            <v>0</v>
          </cell>
        </row>
        <row r="24">
          <cell r="B24">
            <v>27.012499999999999</v>
          </cell>
          <cell r="C24">
            <v>35.1</v>
          </cell>
          <cell r="D24">
            <v>20.2</v>
          </cell>
          <cell r="E24">
            <v>55.875</v>
          </cell>
          <cell r="F24">
            <v>83</v>
          </cell>
          <cell r="G24">
            <v>26</v>
          </cell>
          <cell r="H24">
            <v>18.36</v>
          </cell>
          <cell r="I24" t="str">
            <v>*</v>
          </cell>
          <cell r="J24">
            <v>45.72</v>
          </cell>
          <cell r="K24">
            <v>0</v>
          </cell>
        </row>
        <row r="25">
          <cell r="B25">
            <v>28.145833333333339</v>
          </cell>
          <cell r="C25">
            <v>35.1</v>
          </cell>
          <cell r="D25">
            <v>23.5</v>
          </cell>
          <cell r="E25">
            <v>52.375</v>
          </cell>
          <cell r="F25">
            <v>71</v>
          </cell>
          <cell r="G25">
            <v>27</v>
          </cell>
          <cell r="H25">
            <v>10.8</v>
          </cell>
          <cell r="I25" t="str">
            <v>*</v>
          </cell>
          <cell r="J25">
            <v>34.200000000000003</v>
          </cell>
          <cell r="K25">
            <v>0</v>
          </cell>
        </row>
        <row r="26">
          <cell r="B26">
            <v>26.470833333333331</v>
          </cell>
          <cell r="C26">
            <v>34.5</v>
          </cell>
          <cell r="D26">
            <v>22.3</v>
          </cell>
          <cell r="E26">
            <v>64.541666666666671</v>
          </cell>
          <cell r="F26">
            <v>90</v>
          </cell>
          <cell r="G26">
            <v>33</v>
          </cell>
          <cell r="H26">
            <v>6.12</v>
          </cell>
          <cell r="I26" t="str">
            <v>*</v>
          </cell>
          <cell r="J26">
            <v>38.880000000000003</v>
          </cell>
          <cell r="K26">
            <v>0.2</v>
          </cell>
        </row>
        <row r="27">
          <cell r="B27">
            <v>26.799999999999994</v>
          </cell>
          <cell r="C27">
            <v>34.5</v>
          </cell>
          <cell r="D27">
            <v>22.1</v>
          </cell>
          <cell r="E27">
            <v>63.875</v>
          </cell>
          <cell r="F27">
            <v>87</v>
          </cell>
          <cell r="G27">
            <v>35</v>
          </cell>
          <cell r="H27">
            <v>0.36000000000000004</v>
          </cell>
          <cell r="I27" t="str">
            <v>*</v>
          </cell>
          <cell r="J27">
            <v>29.16</v>
          </cell>
          <cell r="K27">
            <v>0</v>
          </cell>
        </row>
        <row r="28">
          <cell r="B28">
            <v>28.463636363636365</v>
          </cell>
          <cell r="C28">
            <v>35.9</v>
          </cell>
          <cell r="D28">
            <v>21.9</v>
          </cell>
          <cell r="E28">
            <v>58.272727272727273</v>
          </cell>
          <cell r="F28">
            <v>89</v>
          </cell>
          <cell r="G28">
            <v>29</v>
          </cell>
          <cell r="H28">
            <v>12.6</v>
          </cell>
          <cell r="I28" t="str">
            <v>*</v>
          </cell>
          <cell r="J28">
            <v>35.28</v>
          </cell>
          <cell r="K28">
            <v>0</v>
          </cell>
        </row>
        <row r="29">
          <cell r="B29">
            <v>27.262500000000003</v>
          </cell>
          <cell r="C29">
            <v>35</v>
          </cell>
          <cell r="D29">
            <v>21.1</v>
          </cell>
          <cell r="E29">
            <v>55.791666666666664</v>
          </cell>
          <cell r="F29">
            <v>87</v>
          </cell>
          <cell r="G29">
            <v>22</v>
          </cell>
          <cell r="H29">
            <v>11.16</v>
          </cell>
          <cell r="I29" t="str">
            <v>*</v>
          </cell>
          <cell r="J29">
            <v>29.16</v>
          </cell>
          <cell r="K29">
            <v>0</v>
          </cell>
        </row>
        <row r="30">
          <cell r="B30">
            <v>26.637499999999999</v>
          </cell>
          <cell r="C30">
            <v>33.4</v>
          </cell>
          <cell r="D30">
            <v>20</v>
          </cell>
          <cell r="E30">
            <v>46.916666666666664</v>
          </cell>
          <cell r="F30">
            <v>73</v>
          </cell>
          <cell r="G30">
            <v>26</v>
          </cell>
          <cell r="H30">
            <v>10.44</v>
          </cell>
          <cell r="I30" t="str">
            <v>*</v>
          </cell>
          <cell r="J30">
            <v>30.240000000000002</v>
          </cell>
          <cell r="K30">
            <v>0</v>
          </cell>
        </row>
        <row r="31">
          <cell r="B31">
            <v>26.650000000000002</v>
          </cell>
          <cell r="C31">
            <v>35.5</v>
          </cell>
          <cell r="D31">
            <v>17.7</v>
          </cell>
          <cell r="E31">
            <v>46.833333333333336</v>
          </cell>
          <cell r="F31">
            <v>80</v>
          </cell>
          <cell r="G31">
            <v>21</v>
          </cell>
          <cell r="H31">
            <v>1.4400000000000002</v>
          </cell>
          <cell r="I31" t="str">
            <v>*</v>
          </cell>
          <cell r="J31">
            <v>34.56</v>
          </cell>
          <cell r="K31">
            <v>0</v>
          </cell>
        </row>
        <row r="32">
          <cell r="B32">
            <v>27.483333333333338</v>
          </cell>
          <cell r="C32">
            <v>35</v>
          </cell>
          <cell r="D32">
            <v>20.7</v>
          </cell>
          <cell r="E32">
            <v>47.958333333333336</v>
          </cell>
          <cell r="F32">
            <v>74</v>
          </cell>
          <cell r="G32">
            <v>25</v>
          </cell>
          <cell r="H32">
            <v>18</v>
          </cell>
          <cell r="I32" t="str">
            <v>*</v>
          </cell>
          <cell r="J32">
            <v>31.680000000000003</v>
          </cell>
          <cell r="K32">
            <v>0</v>
          </cell>
        </row>
        <row r="33">
          <cell r="B33">
            <v>25.25</v>
          </cell>
          <cell r="C33">
            <v>34</v>
          </cell>
          <cell r="D33">
            <v>19.7</v>
          </cell>
          <cell r="E33">
            <v>67.208333333333329</v>
          </cell>
          <cell r="F33">
            <v>89</v>
          </cell>
          <cell r="G33">
            <v>29</v>
          </cell>
          <cell r="H33">
            <v>1.8</v>
          </cell>
          <cell r="I33" t="str">
            <v>*</v>
          </cell>
          <cell r="J33">
            <v>37.800000000000004</v>
          </cell>
          <cell r="K33">
            <v>3.1999999999999997</v>
          </cell>
        </row>
        <row r="34">
          <cell r="B34">
            <v>25.104166666666668</v>
          </cell>
          <cell r="C34">
            <v>35.299999999999997</v>
          </cell>
          <cell r="D34">
            <v>20.6</v>
          </cell>
          <cell r="E34">
            <v>69.625</v>
          </cell>
          <cell r="F34">
            <v>90</v>
          </cell>
          <cell r="G34">
            <v>29</v>
          </cell>
          <cell r="H34">
            <v>2.52</v>
          </cell>
          <cell r="I34" t="str">
            <v>*</v>
          </cell>
          <cell r="J34">
            <v>45.72</v>
          </cell>
          <cell r="K34">
            <v>2</v>
          </cell>
        </row>
        <row r="35">
          <cell r="I35" t="str">
            <v>*</v>
          </cell>
        </row>
      </sheetData>
      <sheetData sheetId="11"/>
      <sheetData sheetId="12">
        <row r="5">
          <cell r="B5">
            <v>24.829166666666669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>
        <row r="5">
          <cell r="B5" t="str">
            <v xml:space="preserve"> 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11.0875</v>
          </cell>
          <cell r="C5">
            <v>17</v>
          </cell>
          <cell r="D5">
            <v>6.6</v>
          </cell>
          <cell r="E5">
            <v>69.916666666666671</v>
          </cell>
          <cell r="F5">
            <v>96</v>
          </cell>
          <cell r="G5">
            <v>41</v>
          </cell>
          <cell r="H5">
            <v>23.040000000000003</v>
          </cell>
          <cell r="I5" t="str">
            <v>*</v>
          </cell>
          <cell r="J5">
            <v>59.760000000000005</v>
          </cell>
          <cell r="K5">
            <v>0.4</v>
          </cell>
        </row>
        <row r="6">
          <cell r="B6">
            <v>13.691666666666665</v>
          </cell>
          <cell r="C6">
            <v>20.6</v>
          </cell>
          <cell r="D6">
            <v>7.5</v>
          </cell>
          <cell r="E6">
            <v>47.416666666666664</v>
          </cell>
          <cell r="F6">
            <v>68</v>
          </cell>
          <cell r="G6">
            <v>22</v>
          </cell>
          <cell r="H6">
            <v>17.28</v>
          </cell>
          <cell r="I6" t="str">
            <v>*</v>
          </cell>
          <cell r="J6">
            <v>40.680000000000007</v>
          </cell>
          <cell r="K6">
            <v>0</v>
          </cell>
        </row>
        <row r="7">
          <cell r="B7">
            <v>17.233333333333338</v>
          </cell>
          <cell r="C7">
            <v>23.5</v>
          </cell>
          <cell r="D7">
            <v>12</v>
          </cell>
          <cell r="E7">
            <v>50.416666666666664</v>
          </cell>
          <cell r="F7">
            <v>80</v>
          </cell>
          <cell r="G7">
            <v>32</v>
          </cell>
          <cell r="H7">
            <v>15.120000000000001</v>
          </cell>
          <cell r="I7" t="str">
            <v>*</v>
          </cell>
          <cell r="J7">
            <v>36</v>
          </cell>
          <cell r="K7">
            <v>0</v>
          </cell>
        </row>
        <row r="8">
          <cell r="B8">
            <v>19.604166666666664</v>
          </cell>
          <cell r="C8">
            <v>25.7</v>
          </cell>
          <cell r="D8">
            <v>14.6</v>
          </cell>
          <cell r="E8">
            <v>43.916666666666664</v>
          </cell>
          <cell r="F8">
            <v>61</v>
          </cell>
          <cell r="G8">
            <v>27</v>
          </cell>
          <cell r="H8">
            <v>12.96</v>
          </cell>
          <cell r="I8" t="str">
            <v>*</v>
          </cell>
          <cell r="J8">
            <v>33.119999999999997</v>
          </cell>
          <cell r="K8">
            <v>0</v>
          </cell>
        </row>
        <row r="9">
          <cell r="B9">
            <v>20.833333333333332</v>
          </cell>
          <cell r="C9">
            <v>27</v>
          </cell>
          <cell r="D9">
            <v>15.6</v>
          </cell>
          <cell r="E9">
            <v>43.291666666666664</v>
          </cell>
          <cell r="F9">
            <v>59</v>
          </cell>
          <cell r="G9">
            <v>26</v>
          </cell>
          <cell r="H9">
            <v>11.879999999999999</v>
          </cell>
          <cell r="I9" t="str">
            <v>*</v>
          </cell>
          <cell r="J9">
            <v>32.04</v>
          </cell>
          <cell r="K9">
            <v>0</v>
          </cell>
        </row>
        <row r="10">
          <cell r="B10">
            <v>21.212499999999999</v>
          </cell>
          <cell r="C10">
            <v>27.6</v>
          </cell>
          <cell r="D10">
            <v>15.5</v>
          </cell>
          <cell r="E10">
            <v>42.541666666666664</v>
          </cell>
          <cell r="F10">
            <v>63</v>
          </cell>
          <cell r="G10">
            <v>24</v>
          </cell>
          <cell r="H10">
            <v>15.840000000000002</v>
          </cell>
          <cell r="I10" t="str">
            <v>*</v>
          </cell>
          <cell r="J10">
            <v>36.72</v>
          </cell>
          <cell r="K10">
            <v>0</v>
          </cell>
        </row>
        <row r="11">
          <cell r="B11">
            <v>22.070833333333336</v>
          </cell>
          <cell r="C11">
            <v>28.5</v>
          </cell>
          <cell r="D11">
            <v>16.600000000000001</v>
          </cell>
          <cell r="E11">
            <v>37.666666666666664</v>
          </cell>
          <cell r="F11">
            <v>51</v>
          </cell>
          <cell r="G11">
            <v>22</v>
          </cell>
          <cell r="H11">
            <v>16.2</v>
          </cell>
          <cell r="I11" t="str">
            <v>*</v>
          </cell>
          <cell r="J11">
            <v>36.36</v>
          </cell>
          <cell r="K11">
            <v>0</v>
          </cell>
        </row>
        <row r="12">
          <cell r="B12">
            <v>22.933333333333326</v>
          </cell>
          <cell r="C12">
            <v>30.3</v>
          </cell>
          <cell r="D12">
            <v>15.5</v>
          </cell>
          <cell r="E12">
            <v>39.875</v>
          </cell>
          <cell r="F12">
            <v>63</v>
          </cell>
          <cell r="G12">
            <v>17</v>
          </cell>
          <cell r="H12">
            <v>13.32</v>
          </cell>
          <cell r="I12" t="str">
            <v>*</v>
          </cell>
          <cell r="J12">
            <v>28.44</v>
          </cell>
          <cell r="K12">
            <v>0</v>
          </cell>
        </row>
        <row r="13">
          <cell r="B13">
            <v>24.483333333333334</v>
          </cell>
          <cell r="C13">
            <v>32.700000000000003</v>
          </cell>
          <cell r="D13">
            <v>16.7</v>
          </cell>
          <cell r="E13">
            <v>39.666666666666664</v>
          </cell>
          <cell r="F13">
            <v>64</v>
          </cell>
          <cell r="G13">
            <v>19</v>
          </cell>
          <cell r="H13">
            <v>20.52</v>
          </cell>
          <cell r="I13" t="str">
            <v>*</v>
          </cell>
          <cell r="J13">
            <v>36</v>
          </cell>
          <cell r="K13">
            <v>0</v>
          </cell>
        </row>
        <row r="14">
          <cell r="B14">
            <v>26.420833333333331</v>
          </cell>
          <cell r="C14">
            <v>35.200000000000003</v>
          </cell>
          <cell r="D14">
            <v>18.399999999999999</v>
          </cell>
          <cell r="E14">
            <v>40.041666666666664</v>
          </cell>
          <cell r="F14">
            <v>60</v>
          </cell>
          <cell r="G14">
            <v>19</v>
          </cell>
          <cell r="H14">
            <v>17.64</v>
          </cell>
          <cell r="I14" t="str">
            <v>*</v>
          </cell>
          <cell r="J14">
            <v>40.680000000000007</v>
          </cell>
          <cell r="K14">
            <v>0</v>
          </cell>
        </row>
        <row r="15">
          <cell r="B15">
            <v>22.908333333333335</v>
          </cell>
          <cell r="C15">
            <v>31.7</v>
          </cell>
          <cell r="D15">
            <v>16.600000000000001</v>
          </cell>
          <cell r="E15">
            <v>72.875</v>
          </cell>
          <cell r="F15">
            <v>96</v>
          </cell>
          <cell r="G15">
            <v>36</v>
          </cell>
          <cell r="H15">
            <v>18.720000000000002</v>
          </cell>
          <cell r="I15" t="str">
            <v>*</v>
          </cell>
          <cell r="J15">
            <v>45.36</v>
          </cell>
          <cell r="K15">
            <v>34.400000000000006</v>
          </cell>
        </row>
        <row r="16">
          <cell r="B16">
            <v>25.300000000000008</v>
          </cell>
          <cell r="C16">
            <v>32.299999999999997</v>
          </cell>
          <cell r="D16">
            <v>20.2</v>
          </cell>
          <cell r="E16">
            <v>66.916666666666671</v>
          </cell>
          <cell r="F16">
            <v>82</v>
          </cell>
          <cell r="G16">
            <v>43</v>
          </cell>
          <cell r="H16">
            <v>15.120000000000001</v>
          </cell>
          <cell r="I16" t="str">
            <v>*</v>
          </cell>
          <cell r="J16">
            <v>41.4</v>
          </cell>
          <cell r="K16">
            <v>0</v>
          </cell>
        </row>
        <row r="17">
          <cell r="B17">
            <v>20.05</v>
          </cell>
          <cell r="C17">
            <v>24</v>
          </cell>
          <cell r="D17">
            <v>16.7</v>
          </cell>
          <cell r="E17">
            <v>87.625</v>
          </cell>
          <cell r="F17">
            <v>96</v>
          </cell>
          <cell r="G17">
            <v>71</v>
          </cell>
          <cell r="H17">
            <v>32.76</v>
          </cell>
          <cell r="I17" t="str">
            <v>*</v>
          </cell>
          <cell r="J17">
            <v>71.64</v>
          </cell>
          <cell r="K17">
            <v>121.2</v>
          </cell>
        </row>
        <row r="18">
          <cell r="B18">
            <v>18.941666666666666</v>
          </cell>
          <cell r="C18">
            <v>24.4</v>
          </cell>
          <cell r="D18">
            <v>14.9</v>
          </cell>
          <cell r="E18">
            <v>78.916666666666671</v>
          </cell>
          <cell r="F18">
            <v>95</v>
          </cell>
          <cell r="G18">
            <v>58</v>
          </cell>
          <cell r="H18">
            <v>19.079999999999998</v>
          </cell>
          <cell r="I18" t="str">
            <v>*</v>
          </cell>
          <cell r="J18">
            <v>50.4</v>
          </cell>
          <cell r="K18">
            <v>17.599999999999998</v>
          </cell>
        </row>
        <row r="19">
          <cell r="B19">
            <v>21.225000000000001</v>
          </cell>
          <cell r="C19">
            <v>26.9</v>
          </cell>
          <cell r="D19">
            <v>16</v>
          </cell>
          <cell r="E19">
            <v>53.5</v>
          </cell>
          <cell r="F19">
            <v>84</v>
          </cell>
          <cell r="G19">
            <v>25</v>
          </cell>
          <cell r="H19">
            <v>12.96</v>
          </cell>
          <cell r="I19" t="str">
            <v>*</v>
          </cell>
          <cell r="J19">
            <v>29.16</v>
          </cell>
          <cell r="K19">
            <v>0</v>
          </cell>
        </row>
        <row r="20">
          <cell r="B20">
            <v>23.154166666666669</v>
          </cell>
          <cell r="C20">
            <v>29.1</v>
          </cell>
          <cell r="D20">
            <v>17.7</v>
          </cell>
          <cell r="E20">
            <v>41.083333333333336</v>
          </cell>
          <cell r="F20">
            <v>58</v>
          </cell>
          <cell r="G20">
            <v>25</v>
          </cell>
          <cell r="H20">
            <v>12.6</v>
          </cell>
          <cell r="I20" t="str">
            <v>*</v>
          </cell>
          <cell r="J20">
            <v>34.56</v>
          </cell>
          <cell r="K20">
            <v>0</v>
          </cell>
        </row>
        <row r="21">
          <cell r="B21">
            <v>24.25</v>
          </cell>
          <cell r="C21">
            <v>31</v>
          </cell>
          <cell r="D21">
            <v>18.899999999999999</v>
          </cell>
          <cell r="E21">
            <v>41.875</v>
          </cell>
          <cell r="F21">
            <v>55</v>
          </cell>
          <cell r="G21">
            <v>23</v>
          </cell>
          <cell r="H21">
            <v>21.240000000000002</v>
          </cell>
          <cell r="I21" t="str">
            <v>*</v>
          </cell>
          <cell r="J21">
            <v>44.64</v>
          </cell>
          <cell r="K21">
            <v>0</v>
          </cell>
        </row>
        <row r="22">
          <cell r="B22">
            <v>24.13333333333334</v>
          </cell>
          <cell r="C22">
            <v>31</v>
          </cell>
          <cell r="D22">
            <v>17.3</v>
          </cell>
          <cell r="E22">
            <v>44.333333333333336</v>
          </cell>
          <cell r="F22">
            <v>62</v>
          </cell>
          <cell r="G22">
            <v>27</v>
          </cell>
          <cell r="H22">
            <v>16.2</v>
          </cell>
          <cell r="I22" t="str">
            <v>*</v>
          </cell>
          <cell r="J22">
            <v>35.28</v>
          </cell>
          <cell r="K22">
            <v>0</v>
          </cell>
        </row>
        <row r="23">
          <cell r="B23">
            <v>24.808333333333334</v>
          </cell>
          <cell r="C23">
            <v>32.799999999999997</v>
          </cell>
          <cell r="D23">
            <v>17.5</v>
          </cell>
          <cell r="E23">
            <v>50.083333333333336</v>
          </cell>
          <cell r="F23">
            <v>67</v>
          </cell>
          <cell r="G23">
            <v>30</v>
          </cell>
          <cell r="H23">
            <v>22.68</v>
          </cell>
          <cell r="I23" t="str">
            <v>*</v>
          </cell>
          <cell r="J23">
            <v>47.16</v>
          </cell>
          <cell r="K23">
            <v>0</v>
          </cell>
        </row>
        <row r="24">
          <cell r="B24">
            <v>26.237500000000001</v>
          </cell>
          <cell r="C24">
            <v>34</v>
          </cell>
          <cell r="D24">
            <v>19.5</v>
          </cell>
          <cell r="E24">
            <v>56.625</v>
          </cell>
          <cell r="F24">
            <v>79</v>
          </cell>
          <cell r="G24">
            <v>28</v>
          </cell>
          <cell r="H24">
            <v>19.440000000000001</v>
          </cell>
          <cell r="I24" t="str">
            <v>*</v>
          </cell>
          <cell r="J24">
            <v>38.519999999999996</v>
          </cell>
          <cell r="K24">
            <v>0</v>
          </cell>
        </row>
        <row r="25">
          <cell r="B25">
            <v>20.654166666666665</v>
          </cell>
          <cell r="C25">
            <v>26.7</v>
          </cell>
          <cell r="D25">
            <v>18.399999999999999</v>
          </cell>
          <cell r="E25">
            <v>85.541666666666671</v>
          </cell>
          <cell r="F25">
            <v>96</v>
          </cell>
          <cell r="G25">
            <v>57</v>
          </cell>
          <cell r="H25">
            <v>14.04</v>
          </cell>
          <cell r="I25" t="str">
            <v>*</v>
          </cell>
          <cell r="J25">
            <v>46.800000000000004</v>
          </cell>
          <cell r="K25">
            <v>71.599999999999994</v>
          </cell>
        </row>
        <row r="26">
          <cell r="B26">
            <v>21.545833333333338</v>
          </cell>
          <cell r="C26">
            <v>26.6</v>
          </cell>
          <cell r="D26">
            <v>17.2</v>
          </cell>
          <cell r="E26">
            <v>80.791666666666671</v>
          </cell>
          <cell r="F26">
            <v>96</v>
          </cell>
          <cell r="G26">
            <v>58</v>
          </cell>
          <cell r="H26">
            <v>11.16</v>
          </cell>
          <cell r="I26" t="str">
            <v>*</v>
          </cell>
          <cell r="J26">
            <v>31.319999999999997</v>
          </cell>
          <cell r="K26">
            <v>0</v>
          </cell>
        </row>
        <row r="27">
          <cell r="B27">
            <v>20.974999999999994</v>
          </cell>
          <cell r="C27">
            <v>26.8</v>
          </cell>
          <cell r="D27">
            <v>17.899999999999999</v>
          </cell>
          <cell r="E27">
            <v>83.416666666666671</v>
          </cell>
          <cell r="F27">
            <v>96</v>
          </cell>
          <cell r="G27">
            <v>53</v>
          </cell>
          <cell r="H27">
            <v>13.32</v>
          </cell>
          <cell r="I27" t="str">
            <v>*</v>
          </cell>
          <cell r="J27">
            <v>29.52</v>
          </cell>
          <cell r="K27">
            <v>0.2</v>
          </cell>
        </row>
        <row r="28">
          <cell r="B28">
            <v>22.308333333333334</v>
          </cell>
          <cell r="C28">
            <v>28.5</v>
          </cell>
          <cell r="D28">
            <v>16.3</v>
          </cell>
          <cell r="E28">
            <v>52.458333333333336</v>
          </cell>
          <cell r="F28">
            <v>76</v>
          </cell>
          <cell r="G28">
            <v>22</v>
          </cell>
          <cell r="H28">
            <v>11.879999999999999</v>
          </cell>
          <cell r="I28" t="str">
            <v>*</v>
          </cell>
          <cell r="J28">
            <v>26.64</v>
          </cell>
          <cell r="K28">
            <v>0.2</v>
          </cell>
        </row>
        <row r="29">
          <cell r="B29">
            <v>24.95</v>
          </cell>
          <cell r="C29">
            <v>31.2</v>
          </cell>
          <cell r="D29">
            <v>20.7</v>
          </cell>
          <cell r="E29">
            <v>49.208333333333336</v>
          </cell>
          <cell r="F29">
            <v>59</v>
          </cell>
          <cell r="G29">
            <v>26</v>
          </cell>
          <cell r="H29">
            <v>14.04</v>
          </cell>
          <cell r="I29" t="str">
            <v>*</v>
          </cell>
          <cell r="J29">
            <v>31.680000000000003</v>
          </cell>
          <cell r="K29">
            <v>0</v>
          </cell>
        </row>
        <row r="30">
          <cell r="B30">
            <v>25.008333333333329</v>
          </cell>
          <cell r="C30">
            <v>30.5</v>
          </cell>
          <cell r="D30">
            <v>19.3</v>
          </cell>
          <cell r="E30">
            <v>52.666666666666664</v>
          </cell>
          <cell r="F30">
            <v>73</v>
          </cell>
          <cell r="G30">
            <v>31</v>
          </cell>
          <cell r="H30">
            <v>16.559999999999999</v>
          </cell>
          <cell r="I30" t="str">
            <v>*</v>
          </cell>
          <cell r="J30">
            <v>31.319999999999997</v>
          </cell>
          <cell r="K30">
            <v>0</v>
          </cell>
        </row>
        <row r="31">
          <cell r="B31">
            <v>25.379166666666666</v>
          </cell>
          <cell r="C31">
            <v>30.1</v>
          </cell>
          <cell r="D31">
            <v>21.4</v>
          </cell>
          <cell r="E31">
            <v>54.708333333333336</v>
          </cell>
          <cell r="F31">
            <v>69</v>
          </cell>
          <cell r="G31">
            <v>37</v>
          </cell>
          <cell r="H31">
            <v>11.16</v>
          </cell>
          <cell r="I31" t="str">
            <v>*</v>
          </cell>
          <cell r="J31">
            <v>29.16</v>
          </cell>
          <cell r="K31">
            <v>0</v>
          </cell>
        </row>
        <row r="32">
          <cell r="B32">
            <v>24.599999999999998</v>
          </cell>
          <cell r="C32">
            <v>30.3</v>
          </cell>
          <cell r="D32">
            <v>19.2</v>
          </cell>
          <cell r="E32">
            <v>61.75</v>
          </cell>
          <cell r="F32">
            <v>83</v>
          </cell>
          <cell r="G32">
            <v>38</v>
          </cell>
          <cell r="H32">
            <v>18.36</v>
          </cell>
          <cell r="I32" t="str">
            <v>*</v>
          </cell>
          <cell r="J32">
            <v>33.840000000000003</v>
          </cell>
          <cell r="K32">
            <v>0</v>
          </cell>
        </row>
        <row r="33">
          <cell r="B33">
            <v>24.658333333333331</v>
          </cell>
          <cell r="C33">
            <v>30.4</v>
          </cell>
          <cell r="D33">
            <v>19.100000000000001</v>
          </cell>
          <cell r="E33">
            <v>59.416666666666664</v>
          </cell>
          <cell r="F33">
            <v>80</v>
          </cell>
          <cell r="G33">
            <v>37</v>
          </cell>
          <cell r="H33">
            <v>13.32</v>
          </cell>
          <cell r="I33" t="str">
            <v>*</v>
          </cell>
          <cell r="J33">
            <v>27.720000000000002</v>
          </cell>
          <cell r="K33">
            <v>0</v>
          </cell>
        </row>
        <row r="34">
          <cell r="B34">
            <v>24.266666666666669</v>
          </cell>
          <cell r="C34">
            <v>30.3</v>
          </cell>
          <cell r="D34">
            <v>18.2</v>
          </cell>
          <cell r="E34">
            <v>64.083333333333329</v>
          </cell>
          <cell r="F34">
            <v>86</v>
          </cell>
          <cell r="G34">
            <v>37</v>
          </cell>
          <cell r="H34">
            <v>14.76</v>
          </cell>
          <cell r="I34" t="str">
            <v>*</v>
          </cell>
          <cell r="J34">
            <v>27.720000000000002</v>
          </cell>
          <cell r="K34">
            <v>6.4</v>
          </cell>
        </row>
        <row r="35">
          <cell r="I35" t="str">
            <v>*</v>
          </cell>
        </row>
      </sheetData>
      <sheetData sheetId="11">
        <row r="5">
          <cell r="B5">
            <v>24.154166666666665</v>
          </cell>
        </row>
      </sheetData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Planilha1"/>
      <sheetName val="Outubro"/>
      <sheetName val="Novembro"/>
      <sheetName val="Dezembro"/>
      <sheetName val="BoletimPortoMurtinho_2022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2">
        <row r="5">
          <cell r="B5" t="str">
            <v>*</v>
          </cell>
        </row>
      </sheetData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15.329166666666671</v>
          </cell>
          <cell r="C5">
            <v>18.3</v>
          </cell>
          <cell r="D5">
            <v>12.1</v>
          </cell>
          <cell r="E5">
            <v>79.416666666666671</v>
          </cell>
          <cell r="F5">
            <v>93</v>
          </cell>
          <cell r="G5">
            <v>65</v>
          </cell>
          <cell r="H5">
            <v>25.92</v>
          </cell>
          <cell r="I5" t="str">
            <v>*</v>
          </cell>
          <cell r="J5">
            <v>46.800000000000004</v>
          </cell>
          <cell r="K5">
            <v>0</v>
          </cell>
        </row>
        <row r="6">
          <cell r="B6">
            <v>16.341666666666665</v>
          </cell>
          <cell r="C6">
            <v>21.2</v>
          </cell>
          <cell r="D6">
            <v>12</v>
          </cell>
          <cell r="E6">
            <v>71.916666666666671</v>
          </cell>
          <cell r="F6">
            <v>93</v>
          </cell>
          <cell r="G6">
            <v>62</v>
          </cell>
          <cell r="H6">
            <v>23.400000000000002</v>
          </cell>
          <cell r="I6" t="str">
            <v>*</v>
          </cell>
          <cell r="J6">
            <v>43.56</v>
          </cell>
          <cell r="K6">
            <v>0</v>
          </cell>
        </row>
        <row r="7">
          <cell r="B7">
            <v>17.6875</v>
          </cell>
          <cell r="C7">
            <v>25.2</v>
          </cell>
          <cell r="D7">
            <v>11.5</v>
          </cell>
          <cell r="E7">
            <v>71.583333333333329</v>
          </cell>
          <cell r="F7">
            <v>96</v>
          </cell>
          <cell r="G7">
            <v>43</v>
          </cell>
          <cell r="H7">
            <v>21.6</v>
          </cell>
          <cell r="I7" t="str">
            <v>*</v>
          </cell>
          <cell r="J7">
            <v>39.24</v>
          </cell>
          <cell r="K7">
            <v>0</v>
          </cell>
        </row>
        <row r="8">
          <cell r="B8">
            <v>19.899999999999999</v>
          </cell>
          <cell r="C8">
            <v>27.7</v>
          </cell>
          <cell r="D8">
            <v>13</v>
          </cell>
          <cell r="E8">
            <v>58.625</v>
          </cell>
          <cell r="F8">
            <v>88</v>
          </cell>
          <cell r="G8">
            <v>31</v>
          </cell>
          <cell r="H8">
            <v>18.720000000000002</v>
          </cell>
          <cell r="I8" t="str">
            <v>*</v>
          </cell>
          <cell r="J8">
            <v>31.680000000000003</v>
          </cell>
          <cell r="K8">
            <v>0</v>
          </cell>
        </row>
        <row r="9">
          <cell r="B9">
            <v>21.3</v>
          </cell>
          <cell r="C9">
            <v>29</v>
          </cell>
          <cell r="D9">
            <v>14.7</v>
          </cell>
          <cell r="E9">
            <v>51.083333333333336</v>
          </cell>
          <cell r="F9">
            <v>73</v>
          </cell>
          <cell r="G9">
            <v>29</v>
          </cell>
          <cell r="H9">
            <v>15.48</v>
          </cell>
          <cell r="I9" t="str">
            <v>*</v>
          </cell>
          <cell r="J9">
            <v>33.480000000000004</v>
          </cell>
          <cell r="K9">
            <v>0</v>
          </cell>
        </row>
        <row r="10">
          <cell r="B10">
            <v>21.854166666666668</v>
          </cell>
          <cell r="C10">
            <v>30.3</v>
          </cell>
          <cell r="D10">
            <v>14</v>
          </cell>
          <cell r="E10">
            <v>48.166666666666664</v>
          </cell>
          <cell r="F10">
            <v>75</v>
          </cell>
          <cell r="G10">
            <v>27</v>
          </cell>
          <cell r="H10">
            <v>11.879999999999999</v>
          </cell>
          <cell r="I10" t="str">
            <v>*</v>
          </cell>
          <cell r="J10">
            <v>34.92</v>
          </cell>
          <cell r="K10">
            <v>0</v>
          </cell>
        </row>
        <row r="11">
          <cell r="B11">
            <v>22.583333333333332</v>
          </cell>
          <cell r="C11">
            <v>31.3</v>
          </cell>
          <cell r="D11">
            <v>14.7</v>
          </cell>
          <cell r="E11">
            <v>48.416666666666664</v>
          </cell>
          <cell r="F11">
            <v>75</v>
          </cell>
          <cell r="G11">
            <v>26</v>
          </cell>
          <cell r="H11">
            <v>13.32</v>
          </cell>
          <cell r="I11" t="str">
            <v>*</v>
          </cell>
          <cell r="J11">
            <v>27.720000000000002</v>
          </cell>
          <cell r="K11">
            <v>0</v>
          </cell>
        </row>
        <row r="12">
          <cell r="B12">
            <v>23.125</v>
          </cell>
          <cell r="C12">
            <v>32</v>
          </cell>
          <cell r="D12">
            <v>13.6</v>
          </cell>
          <cell r="E12">
            <v>47.125</v>
          </cell>
          <cell r="F12">
            <v>79</v>
          </cell>
          <cell r="G12">
            <v>26</v>
          </cell>
          <cell r="H12">
            <v>15.840000000000002</v>
          </cell>
          <cell r="I12" t="str">
            <v>*</v>
          </cell>
          <cell r="J12">
            <v>27.720000000000002</v>
          </cell>
          <cell r="K12">
            <v>0</v>
          </cell>
        </row>
        <row r="13">
          <cell r="B13">
            <v>25.033333333333331</v>
          </cell>
          <cell r="C13">
            <v>34.4</v>
          </cell>
          <cell r="D13">
            <v>15.4</v>
          </cell>
          <cell r="E13">
            <v>47.875</v>
          </cell>
          <cell r="F13">
            <v>80</v>
          </cell>
          <cell r="G13">
            <v>24</v>
          </cell>
          <cell r="H13">
            <v>12.96</v>
          </cell>
          <cell r="I13" t="str">
            <v>*</v>
          </cell>
          <cell r="J13">
            <v>28.44</v>
          </cell>
          <cell r="K13">
            <v>0</v>
          </cell>
        </row>
        <row r="14">
          <cell r="B14">
            <v>27.079166666666666</v>
          </cell>
          <cell r="C14">
            <v>37.299999999999997</v>
          </cell>
          <cell r="D14">
            <v>17</v>
          </cell>
          <cell r="E14">
            <v>50.875</v>
          </cell>
          <cell r="F14">
            <v>92</v>
          </cell>
          <cell r="G14">
            <v>22</v>
          </cell>
          <cell r="H14">
            <v>17.28</v>
          </cell>
          <cell r="I14" t="str">
            <v>*</v>
          </cell>
          <cell r="J14">
            <v>30.96</v>
          </cell>
          <cell r="K14">
            <v>0</v>
          </cell>
        </row>
        <row r="15">
          <cell r="B15">
            <v>24.479166666666668</v>
          </cell>
          <cell r="C15">
            <v>30.1</v>
          </cell>
          <cell r="D15">
            <v>19.3</v>
          </cell>
          <cell r="E15">
            <v>72.375</v>
          </cell>
          <cell r="F15">
            <v>100</v>
          </cell>
          <cell r="G15">
            <v>37</v>
          </cell>
          <cell r="H15">
            <v>23.040000000000003</v>
          </cell>
          <cell r="I15" t="str">
            <v>*</v>
          </cell>
          <cell r="J15">
            <v>53.28</v>
          </cell>
          <cell r="K15">
            <v>28.8</v>
          </cell>
        </row>
        <row r="16">
          <cell r="B16">
            <v>25.116666666666671</v>
          </cell>
          <cell r="C16">
            <v>32.299999999999997</v>
          </cell>
          <cell r="D16">
            <v>19.100000000000001</v>
          </cell>
          <cell r="E16">
            <v>76</v>
          </cell>
          <cell r="F16">
            <v>100</v>
          </cell>
          <cell r="G16">
            <v>47</v>
          </cell>
          <cell r="H16">
            <v>12.96</v>
          </cell>
          <cell r="I16" t="str">
            <v>*</v>
          </cell>
          <cell r="J16">
            <v>31.319999999999997</v>
          </cell>
          <cell r="K16">
            <v>0.60000000000000009</v>
          </cell>
        </row>
        <row r="17">
          <cell r="B17">
            <v>26.520833333333332</v>
          </cell>
          <cell r="C17">
            <v>33.700000000000003</v>
          </cell>
          <cell r="D17">
            <v>21.1</v>
          </cell>
          <cell r="E17">
            <v>68.833333333333329</v>
          </cell>
          <cell r="F17">
            <v>91</v>
          </cell>
          <cell r="G17">
            <v>38</v>
          </cell>
          <cell r="H17">
            <v>21.96</v>
          </cell>
          <cell r="I17" t="str">
            <v>*</v>
          </cell>
          <cell r="J17">
            <v>60.12</v>
          </cell>
          <cell r="K17">
            <v>0.4</v>
          </cell>
        </row>
        <row r="18">
          <cell r="B18">
            <v>20.7</v>
          </cell>
          <cell r="C18">
            <v>28</v>
          </cell>
          <cell r="D18">
            <v>16.899999999999999</v>
          </cell>
          <cell r="E18">
            <v>87.083333333333329</v>
          </cell>
          <cell r="F18">
            <v>100</v>
          </cell>
          <cell r="G18">
            <v>59</v>
          </cell>
          <cell r="H18">
            <v>42.12</v>
          </cell>
          <cell r="I18" t="str">
            <v>*</v>
          </cell>
          <cell r="J18">
            <v>70.92</v>
          </cell>
          <cell r="K18">
            <v>21.199999999999996</v>
          </cell>
        </row>
        <row r="19">
          <cell r="B19">
            <v>23.862500000000001</v>
          </cell>
          <cell r="C19">
            <v>30.7</v>
          </cell>
          <cell r="D19">
            <v>18.3</v>
          </cell>
          <cell r="E19">
            <v>71.208333333333329</v>
          </cell>
          <cell r="F19">
            <v>100</v>
          </cell>
          <cell r="H19">
            <v>15.840000000000002</v>
          </cell>
          <cell r="I19" t="str">
            <v>*</v>
          </cell>
          <cell r="J19">
            <v>33.119999999999997</v>
          </cell>
          <cell r="K19">
            <v>0</v>
          </cell>
        </row>
        <row r="20">
          <cell r="B20">
            <v>22.983333333333331</v>
          </cell>
          <cell r="C20">
            <v>31.8</v>
          </cell>
          <cell r="D20">
            <v>13.9</v>
          </cell>
          <cell r="E20">
            <v>54.291666666666664</v>
          </cell>
          <cell r="F20">
            <v>95</v>
          </cell>
          <cell r="G20">
            <v>25</v>
          </cell>
          <cell r="H20">
            <v>18.36</v>
          </cell>
          <cell r="I20" t="str">
            <v>*</v>
          </cell>
          <cell r="J20">
            <v>30.240000000000002</v>
          </cell>
          <cell r="K20">
            <v>0</v>
          </cell>
        </row>
        <row r="21">
          <cell r="B21">
            <v>24.724999999999998</v>
          </cell>
          <cell r="C21">
            <v>33.5</v>
          </cell>
          <cell r="D21">
            <v>16.3</v>
          </cell>
          <cell r="E21">
            <v>53.208333333333336</v>
          </cell>
          <cell r="F21">
            <v>87</v>
          </cell>
          <cell r="G21">
            <v>24</v>
          </cell>
          <cell r="H21">
            <v>19.079999999999998</v>
          </cell>
          <cell r="I21" t="str">
            <v>*</v>
          </cell>
          <cell r="J21">
            <v>36</v>
          </cell>
          <cell r="K21">
            <v>0</v>
          </cell>
        </row>
        <row r="22">
          <cell r="B22">
            <v>26.074999999999999</v>
          </cell>
          <cell r="C22">
            <v>35.1</v>
          </cell>
          <cell r="D22">
            <v>18.8</v>
          </cell>
          <cell r="E22">
            <v>49.125</v>
          </cell>
          <cell r="F22">
            <v>68</v>
          </cell>
          <cell r="G22">
            <v>27</v>
          </cell>
          <cell r="H22">
            <v>15.840000000000002</v>
          </cell>
          <cell r="I22" t="str">
            <v>*</v>
          </cell>
          <cell r="J22">
            <v>26.28</v>
          </cell>
          <cell r="K22">
            <v>0</v>
          </cell>
        </row>
        <row r="23">
          <cell r="B23">
            <v>27.741666666666664</v>
          </cell>
          <cell r="C23">
            <v>35.5</v>
          </cell>
          <cell r="D23">
            <v>20.7</v>
          </cell>
          <cell r="E23">
            <v>54.416666666666664</v>
          </cell>
          <cell r="F23">
            <v>74</v>
          </cell>
          <cell r="G23">
            <v>31</v>
          </cell>
          <cell r="H23">
            <v>14.4</v>
          </cell>
          <cell r="I23" t="str">
            <v>*</v>
          </cell>
          <cell r="J23">
            <v>28.44</v>
          </cell>
          <cell r="K23">
            <v>0</v>
          </cell>
        </row>
        <row r="24">
          <cell r="B24">
            <v>28.091666666666669</v>
          </cell>
          <cell r="C24">
            <v>34.9</v>
          </cell>
          <cell r="D24">
            <v>21.1</v>
          </cell>
          <cell r="E24">
            <v>55.166666666666664</v>
          </cell>
          <cell r="F24">
            <v>80</v>
          </cell>
          <cell r="G24">
            <v>35</v>
          </cell>
          <cell r="H24">
            <v>15.48</v>
          </cell>
          <cell r="I24" t="str">
            <v>*</v>
          </cell>
          <cell r="J24">
            <v>31.319999999999997</v>
          </cell>
          <cell r="K24">
            <v>0</v>
          </cell>
        </row>
        <row r="25">
          <cell r="B25">
            <v>26.058333333333334</v>
          </cell>
          <cell r="C25">
            <v>33.700000000000003</v>
          </cell>
          <cell r="D25">
            <v>22.3</v>
          </cell>
          <cell r="E25">
            <v>69.041666666666671</v>
          </cell>
          <cell r="F25">
            <v>96</v>
          </cell>
          <cell r="G25">
            <v>41</v>
          </cell>
          <cell r="H25">
            <v>18</v>
          </cell>
          <cell r="I25" t="str">
            <v>*</v>
          </cell>
          <cell r="J25">
            <v>44.28</v>
          </cell>
          <cell r="K25">
            <v>10.8</v>
          </cell>
        </row>
        <row r="26">
          <cell r="B26">
            <v>23.945833333333336</v>
          </cell>
          <cell r="C26">
            <v>30.4</v>
          </cell>
          <cell r="D26">
            <v>21</v>
          </cell>
          <cell r="E26">
            <v>88.416666666666671</v>
          </cell>
          <cell r="F26">
            <v>100</v>
          </cell>
          <cell r="G26">
            <v>54</v>
          </cell>
          <cell r="H26">
            <v>13.68</v>
          </cell>
          <cell r="I26" t="str">
            <v>*</v>
          </cell>
          <cell r="J26">
            <v>41.04</v>
          </cell>
          <cell r="K26">
            <v>2.8000000000000003</v>
          </cell>
        </row>
        <row r="27">
          <cell r="B27">
            <v>25.466666666666669</v>
          </cell>
          <cell r="C27">
            <v>32.200000000000003</v>
          </cell>
          <cell r="D27">
            <v>20.9</v>
          </cell>
          <cell r="E27">
            <v>80.708333333333329</v>
          </cell>
          <cell r="F27">
            <v>100</v>
          </cell>
          <cell r="G27">
            <v>48</v>
          </cell>
          <cell r="H27">
            <v>14.76</v>
          </cell>
          <cell r="I27" t="str">
            <v>*</v>
          </cell>
          <cell r="J27">
            <v>27.36</v>
          </cell>
          <cell r="K27">
            <v>0.2</v>
          </cell>
        </row>
        <row r="28">
          <cell r="B28">
            <v>26.587499999999995</v>
          </cell>
          <cell r="C28">
            <v>33.6</v>
          </cell>
          <cell r="D28">
            <v>21.1</v>
          </cell>
          <cell r="E28">
            <v>65.541666666666671</v>
          </cell>
          <cell r="F28">
            <v>91</v>
          </cell>
          <cell r="G28">
            <v>40</v>
          </cell>
          <cell r="H28">
            <v>17.64</v>
          </cell>
          <cell r="I28" t="str">
            <v>*</v>
          </cell>
          <cell r="J28">
            <v>32.4</v>
          </cell>
          <cell r="K28">
            <v>0</v>
          </cell>
        </row>
        <row r="29">
          <cell r="B29">
            <v>26.141666666666662</v>
          </cell>
          <cell r="C29">
            <v>33.700000000000003</v>
          </cell>
          <cell r="D29">
            <v>18.899999999999999</v>
          </cell>
          <cell r="E29">
            <v>54.041666666666664</v>
          </cell>
          <cell r="F29">
            <v>75</v>
          </cell>
          <cell r="G29">
            <v>28</v>
          </cell>
          <cell r="H29">
            <v>14.76</v>
          </cell>
          <cell r="I29" t="str">
            <v>*</v>
          </cell>
          <cell r="J29">
            <v>28.08</v>
          </cell>
          <cell r="K29">
            <v>0</v>
          </cell>
        </row>
        <row r="30">
          <cell r="B30">
            <v>25.474999999999998</v>
          </cell>
          <cell r="C30">
            <v>33</v>
          </cell>
          <cell r="D30">
            <v>19</v>
          </cell>
          <cell r="E30">
            <v>57.125</v>
          </cell>
          <cell r="F30">
            <v>85</v>
          </cell>
          <cell r="G30">
            <v>31</v>
          </cell>
          <cell r="H30">
            <v>19.440000000000001</v>
          </cell>
          <cell r="I30" t="str">
            <v>*</v>
          </cell>
          <cell r="J30">
            <v>33.840000000000003</v>
          </cell>
          <cell r="K30">
            <v>0</v>
          </cell>
        </row>
        <row r="31">
          <cell r="B31">
            <v>25.304166666666671</v>
          </cell>
          <cell r="C31">
            <v>33.5</v>
          </cell>
          <cell r="D31">
            <v>16.7</v>
          </cell>
          <cell r="E31">
            <v>56.333333333333336</v>
          </cell>
          <cell r="F31">
            <v>90</v>
          </cell>
          <cell r="G31">
            <v>31</v>
          </cell>
          <cell r="H31">
            <v>13.68</v>
          </cell>
          <cell r="I31" t="str">
            <v>*</v>
          </cell>
          <cell r="J31">
            <v>30.6</v>
          </cell>
          <cell r="K31">
            <v>0</v>
          </cell>
        </row>
        <row r="32">
          <cell r="B32">
            <v>26.120833333333334</v>
          </cell>
          <cell r="C32">
            <v>33.799999999999997</v>
          </cell>
          <cell r="D32">
            <v>20.7</v>
          </cell>
          <cell r="E32">
            <v>61.458333333333336</v>
          </cell>
          <cell r="F32">
            <v>82</v>
          </cell>
          <cell r="G32">
            <v>36</v>
          </cell>
          <cell r="H32">
            <v>15.120000000000001</v>
          </cell>
          <cell r="I32" t="str">
            <v>*</v>
          </cell>
          <cell r="J32">
            <v>35.64</v>
          </cell>
          <cell r="K32">
            <v>0</v>
          </cell>
        </row>
        <row r="33">
          <cell r="B33">
            <v>26.3125</v>
          </cell>
          <cell r="C33">
            <v>34.6</v>
          </cell>
          <cell r="D33">
            <v>19.399999999999999</v>
          </cell>
          <cell r="E33">
            <v>64.625</v>
          </cell>
          <cell r="F33">
            <v>96</v>
          </cell>
          <cell r="G33">
            <v>34</v>
          </cell>
          <cell r="H33">
            <v>14.4</v>
          </cell>
          <cell r="I33" t="str">
            <v>*</v>
          </cell>
          <cell r="J33">
            <v>34.200000000000003</v>
          </cell>
          <cell r="K33">
            <v>0</v>
          </cell>
        </row>
        <row r="34">
          <cell r="B34">
            <v>25.287499999999998</v>
          </cell>
          <cell r="C34">
            <v>34</v>
          </cell>
          <cell r="D34">
            <v>19.399999999999999</v>
          </cell>
          <cell r="E34">
            <v>67</v>
          </cell>
          <cell r="F34">
            <v>94</v>
          </cell>
          <cell r="G34">
            <v>38</v>
          </cell>
          <cell r="H34">
            <v>15.840000000000002</v>
          </cell>
          <cell r="I34" t="str">
            <v>*</v>
          </cell>
          <cell r="J34">
            <v>36.36</v>
          </cell>
          <cell r="K34">
            <v>0</v>
          </cell>
        </row>
        <row r="35">
          <cell r="I35" t="str">
            <v>*</v>
          </cell>
        </row>
      </sheetData>
      <sheetData sheetId="11">
        <row r="5">
          <cell r="B5">
            <v>24.904166666666669</v>
          </cell>
        </row>
      </sheetData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15.837500000000004</v>
          </cell>
          <cell r="C5">
            <v>22</v>
          </cell>
          <cell r="D5">
            <v>11.4</v>
          </cell>
          <cell r="E5">
            <v>67.166666666666671</v>
          </cell>
          <cell r="F5">
            <v>89</v>
          </cell>
          <cell r="G5">
            <v>39</v>
          </cell>
          <cell r="H5">
            <v>21.96</v>
          </cell>
          <cell r="I5" t="str">
            <v>*</v>
          </cell>
          <cell r="J5">
            <v>47.519999999999996</v>
          </cell>
          <cell r="K5">
            <v>0</v>
          </cell>
        </row>
        <row r="6">
          <cell r="B6">
            <v>16.795833333333334</v>
          </cell>
          <cell r="C6">
            <v>23.8</v>
          </cell>
          <cell r="D6">
            <v>10</v>
          </cell>
          <cell r="E6">
            <v>53.5</v>
          </cell>
          <cell r="F6">
            <v>72</v>
          </cell>
          <cell r="G6">
            <v>32</v>
          </cell>
          <cell r="H6">
            <v>14.4</v>
          </cell>
          <cell r="I6" t="str">
            <v>*</v>
          </cell>
          <cell r="J6">
            <v>34.56</v>
          </cell>
          <cell r="K6">
            <v>0</v>
          </cell>
        </row>
        <row r="7">
          <cell r="B7">
            <v>19.149999999999999</v>
          </cell>
          <cell r="C7">
            <v>26.3</v>
          </cell>
          <cell r="D7">
            <v>12.7</v>
          </cell>
          <cell r="E7">
            <v>62.25</v>
          </cell>
          <cell r="F7">
            <v>89</v>
          </cell>
          <cell r="G7">
            <v>33</v>
          </cell>
          <cell r="H7">
            <v>15.48</v>
          </cell>
          <cell r="I7" t="str">
            <v>*</v>
          </cell>
          <cell r="J7">
            <v>35.28</v>
          </cell>
          <cell r="K7">
            <v>0</v>
          </cell>
        </row>
        <row r="8">
          <cell r="B8">
            <v>19.387499999999999</v>
          </cell>
          <cell r="C8">
            <v>27</v>
          </cell>
          <cell r="D8">
            <v>11.6</v>
          </cell>
          <cell r="E8">
            <v>56.375</v>
          </cell>
          <cell r="F8">
            <v>91</v>
          </cell>
          <cell r="G8">
            <v>25</v>
          </cell>
          <cell r="H8">
            <v>12.96</v>
          </cell>
          <cell r="I8" t="str">
            <v>*</v>
          </cell>
          <cell r="J8">
            <v>32.4</v>
          </cell>
          <cell r="K8">
            <v>0</v>
          </cell>
        </row>
        <row r="9">
          <cell r="B9">
            <v>19.624999999999996</v>
          </cell>
          <cell r="C9">
            <v>29</v>
          </cell>
          <cell r="D9">
            <v>9.1</v>
          </cell>
          <cell r="E9">
            <v>56.875</v>
          </cell>
          <cell r="F9">
            <v>95</v>
          </cell>
          <cell r="G9">
            <v>24</v>
          </cell>
          <cell r="H9">
            <v>11.520000000000001</v>
          </cell>
          <cell r="I9" t="str">
            <v>*</v>
          </cell>
          <cell r="J9">
            <v>38.519999999999996</v>
          </cell>
          <cell r="K9">
            <v>0</v>
          </cell>
        </row>
        <row r="10">
          <cell r="B10">
            <v>20.916666666666668</v>
          </cell>
          <cell r="C10">
            <v>29.4</v>
          </cell>
          <cell r="D10">
            <v>10.199999999999999</v>
          </cell>
          <cell r="E10">
            <v>51.875</v>
          </cell>
          <cell r="F10">
            <v>92</v>
          </cell>
          <cell r="G10">
            <v>23</v>
          </cell>
          <cell r="H10">
            <v>14.04</v>
          </cell>
          <cell r="I10" t="str">
            <v>*</v>
          </cell>
          <cell r="J10">
            <v>34.92</v>
          </cell>
          <cell r="K10">
            <v>0</v>
          </cell>
        </row>
        <row r="11">
          <cell r="B11">
            <v>20.970833333333335</v>
          </cell>
          <cell r="C11">
            <v>30.3</v>
          </cell>
          <cell r="D11">
            <v>10.1</v>
          </cell>
          <cell r="E11">
            <v>53.458333333333336</v>
          </cell>
          <cell r="F11">
            <v>93</v>
          </cell>
          <cell r="G11">
            <v>22</v>
          </cell>
          <cell r="H11">
            <v>11.16</v>
          </cell>
          <cell r="I11" t="str">
            <v>*</v>
          </cell>
          <cell r="J11">
            <v>30.6</v>
          </cell>
          <cell r="K11">
            <v>0</v>
          </cell>
        </row>
        <row r="12">
          <cell r="B12">
            <v>22.533333333333331</v>
          </cell>
          <cell r="C12">
            <v>32.200000000000003</v>
          </cell>
          <cell r="D12">
            <v>11.9</v>
          </cell>
          <cell r="E12">
            <v>50.791666666666664</v>
          </cell>
          <cell r="F12">
            <v>92</v>
          </cell>
          <cell r="G12">
            <v>20</v>
          </cell>
          <cell r="H12">
            <v>16.920000000000002</v>
          </cell>
          <cell r="I12" t="str">
            <v>*</v>
          </cell>
          <cell r="J12">
            <v>34.56</v>
          </cell>
          <cell r="K12">
            <v>0</v>
          </cell>
        </row>
        <row r="13">
          <cell r="B13">
            <v>23.870833333333334</v>
          </cell>
          <cell r="C13">
            <v>34.6</v>
          </cell>
          <cell r="D13">
            <v>11.7</v>
          </cell>
          <cell r="E13">
            <v>51.083333333333336</v>
          </cell>
          <cell r="F13">
            <v>92</v>
          </cell>
          <cell r="G13">
            <v>21</v>
          </cell>
          <cell r="H13">
            <v>14.76</v>
          </cell>
          <cell r="I13" t="str">
            <v>*</v>
          </cell>
          <cell r="J13">
            <v>27.720000000000002</v>
          </cell>
          <cell r="K13">
            <v>0</v>
          </cell>
        </row>
        <row r="14">
          <cell r="B14">
            <v>27.658333333333335</v>
          </cell>
          <cell r="C14">
            <v>38.200000000000003</v>
          </cell>
          <cell r="D14">
            <v>19</v>
          </cell>
          <cell r="E14">
            <v>44.833333333333336</v>
          </cell>
          <cell r="F14">
            <v>74</v>
          </cell>
          <cell r="G14">
            <v>18</v>
          </cell>
          <cell r="H14">
            <v>20.52</v>
          </cell>
          <cell r="I14" t="str">
            <v>*</v>
          </cell>
          <cell r="J14">
            <v>40.680000000000007</v>
          </cell>
          <cell r="K14">
            <v>0</v>
          </cell>
        </row>
        <row r="15">
          <cell r="B15">
            <v>25.079166666666669</v>
          </cell>
          <cell r="C15">
            <v>32.700000000000003</v>
          </cell>
          <cell r="D15">
            <v>18.399999999999999</v>
          </cell>
          <cell r="E15">
            <v>68.958333333333329</v>
          </cell>
          <cell r="F15">
            <v>99</v>
          </cell>
          <cell r="G15">
            <v>40</v>
          </cell>
          <cell r="H15">
            <v>47.88</v>
          </cell>
          <cell r="I15" t="str">
            <v>*</v>
          </cell>
          <cell r="J15">
            <v>95.039999999999992</v>
          </cell>
          <cell r="K15">
            <v>27</v>
          </cell>
        </row>
        <row r="16">
          <cell r="B16">
            <v>26.308333333333337</v>
          </cell>
          <cell r="C16">
            <v>33.9</v>
          </cell>
          <cell r="D16">
            <v>19.8</v>
          </cell>
          <cell r="E16">
            <v>72.083333333333329</v>
          </cell>
          <cell r="F16">
            <v>98</v>
          </cell>
          <cell r="G16">
            <v>41</v>
          </cell>
          <cell r="H16">
            <v>12.24</v>
          </cell>
          <cell r="I16" t="str">
            <v>*</v>
          </cell>
          <cell r="J16">
            <v>32.04</v>
          </cell>
          <cell r="K16">
            <v>0</v>
          </cell>
        </row>
        <row r="17">
          <cell r="B17">
            <v>24.741666666666671</v>
          </cell>
          <cell r="C17">
            <v>33.5</v>
          </cell>
          <cell r="D17">
            <v>20.7</v>
          </cell>
          <cell r="E17">
            <v>76.75</v>
          </cell>
          <cell r="F17">
            <v>89</v>
          </cell>
          <cell r="G17">
            <v>46</v>
          </cell>
          <cell r="H17">
            <v>19.8</v>
          </cell>
          <cell r="I17" t="str">
            <v>*</v>
          </cell>
          <cell r="J17">
            <v>54.72</v>
          </cell>
          <cell r="K17">
            <v>0.4</v>
          </cell>
        </row>
        <row r="18">
          <cell r="B18">
            <v>20.887499999999999</v>
          </cell>
          <cell r="C18">
            <v>26.8</v>
          </cell>
          <cell r="D18">
            <v>17</v>
          </cell>
          <cell r="E18">
            <v>86.833333333333329</v>
          </cell>
          <cell r="F18">
            <v>99</v>
          </cell>
          <cell r="G18">
            <v>62</v>
          </cell>
          <cell r="H18">
            <v>41.04</v>
          </cell>
          <cell r="I18" t="str">
            <v>*</v>
          </cell>
          <cell r="J18">
            <v>83.52</v>
          </cell>
          <cell r="K18">
            <v>30.4</v>
          </cell>
        </row>
        <row r="19">
          <cell r="B19">
            <v>22.641666666666662</v>
          </cell>
          <cell r="C19">
            <v>29.6</v>
          </cell>
          <cell r="D19">
            <v>16.600000000000001</v>
          </cell>
          <cell r="E19">
            <v>65.583333333333329</v>
          </cell>
          <cell r="F19">
            <v>100</v>
          </cell>
          <cell r="G19">
            <v>28</v>
          </cell>
          <cell r="H19">
            <v>12.6</v>
          </cell>
          <cell r="I19" t="str">
            <v>*</v>
          </cell>
          <cell r="J19">
            <v>26.28</v>
          </cell>
          <cell r="K19">
            <v>0</v>
          </cell>
        </row>
        <row r="20">
          <cell r="B20">
            <v>22.370833333333334</v>
          </cell>
          <cell r="C20">
            <v>31.3</v>
          </cell>
          <cell r="D20">
            <v>11.4</v>
          </cell>
          <cell r="E20">
            <v>57.625</v>
          </cell>
          <cell r="F20">
            <v>98</v>
          </cell>
          <cell r="G20">
            <v>26</v>
          </cell>
          <cell r="H20">
            <v>11.16</v>
          </cell>
          <cell r="I20" t="str">
            <v>*</v>
          </cell>
          <cell r="J20">
            <v>26.28</v>
          </cell>
          <cell r="K20">
            <v>0</v>
          </cell>
        </row>
        <row r="21">
          <cell r="B21">
            <v>23.404166666666665</v>
          </cell>
          <cell r="C21">
            <v>32.4</v>
          </cell>
          <cell r="D21">
            <v>13.4</v>
          </cell>
          <cell r="E21">
            <v>58.625</v>
          </cell>
          <cell r="F21">
            <v>95</v>
          </cell>
          <cell r="G21">
            <v>24</v>
          </cell>
          <cell r="H21">
            <v>14.04</v>
          </cell>
          <cell r="I21" t="str">
            <v>*</v>
          </cell>
          <cell r="J21">
            <v>34.56</v>
          </cell>
          <cell r="K21">
            <v>0</v>
          </cell>
        </row>
        <row r="22">
          <cell r="B22">
            <v>24.099999999999998</v>
          </cell>
          <cell r="C22">
            <v>33.299999999999997</v>
          </cell>
          <cell r="D22">
            <v>13.3</v>
          </cell>
          <cell r="E22">
            <v>55.666666666666664</v>
          </cell>
          <cell r="F22">
            <v>95</v>
          </cell>
          <cell r="G22">
            <v>29</v>
          </cell>
          <cell r="H22">
            <v>10.08</v>
          </cell>
          <cell r="I22" t="str">
            <v>*</v>
          </cell>
          <cell r="J22">
            <v>37.080000000000005</v>
          </cell>
          <cell r="K22">
            <v>0</v>
          </cell>
        </row>
        <row r="23">
          <cell r="B23">
            <v>26.804166666666671</v>
          </cell>
          <cell r="C23">
            <v>35</v>
          </cell>
          <cell r="D23">
            <v>18.399999999999999</v>
          </cell>
          <cell r="E23">
            <v>54.75</v>
          </cell>
          <cell r="F23">
            <v>82</v>
          </cell>
          <cell r="G23">
            <v>33</v>
          </cell>
          <cell r="H23">
            <v>12.6</v>
          </cell>
          <cell r="I23" t="str">
            <v>*</v>
          </cell>
          <cell r="J23">
            <v>34.200000000000003</v>
          </cell>
          <cell r="K23">
            <v>0</v>
          </cell>
        </row>
        <row r="24">
          <cell r="B24">
            <v>28.083333333333339</v>
          </cell>
          <cell r="C24">
            <v>35.1</v>
          </cell>
          <cell r="D24">
            <v>21.8</v>
          </cell>
          <cell r="E24">
            <v>57.708333333333336</v>
          </cell>
          <cell r="F24">
            <v>81</v>
          </cell>
          <cell r="G24">
            <v>36</v>
          </cell>
          <cell r="H24">
            <v>18.36</v>
          </cell>
          <cell r="I24" t="str">
            <v>*</v>
          </cell>
          <cell r="J24">
            <v>43.2</v>
          </cell>
          <cell r="K24">
            <v>0</v>
          </cell>
        </row>
        <row r="25">
          <cell r="B25">
            <v>24.491666666666664</v>
          </cell>
          <cell r="C25">
            <v>28.7</v>
          </cell>
          <cell r="D25">
            <v>21.4</v>
          </cell>
          <cell r="E25">
            <v>77.333333333333329</v>
          </cell>
          <cell r="F25">
            <v>96</v>
          </cell>
          <cell r="G25">
            <v>57</v>
          </cell>
          <cell r="H25">
            <v>13.32</v>
          </cell>
          <cell r="I25" t="str">
            <v>*</v>
          </cell>
          <cell r="J25">
            <v>31.319999999999997</v>
          </cell>
          <cell r="K25">
            <v>9.6</v>
          </cell>
        </row>
        <row r="26">
          <cell r="B26">
            <v>24.404166666666665</v>
          </cell>
          <cell r="C26">
            <v>31.7</v>
          </cell>
          <cell r="D26">
            <v>19.600000000000001</v>
          </cell>
          <cell r="E26">
            <v>79.666666666666671</v>
          </cell>
          <cell r="F26">
            <v>100</v>
          </cell>
          <cell r="G26">
            <v>45</v>
          </cell>
          <cell r="H26">
            <v>10.8</v>
          </cell>
          <cell r="I26" t="str">
            <v>*</v>
          </cell>
          <cell r="J26">
            <v>32.76</v>
          </cell>
          <cell r="K26">
            <v>0</v>
          </cell>
        </row>
        <row r="27">
          <cell r="B27">
            <v>25.324999999999992</v>
          </cell>
          <cell r="C27">
            <v>30.7</v>
          </cell>
          <cell r="D27">
            <v>21.3</v>
          </cell>
          <cell r="E27">
            <v>74.541666666666671</v>
          </cell>
          <cell r="F27">
            <v>93</v>
          </cell>
          <cell r="G27">
            <v>51</v>
          </cell>
          <cell r="H27">
            <v>12.96</v>
          </cell>
          <cell r="I27" t="str">
            <v>*</v>
          </cell>
          <cell r="J27">
            <v>24.12</v>
          </cell>
          <cell r="K27">
            <v>0</v>
          </cell>
        </row>
        <row r="28">
          <cell r="B28">
            <v>25</v>
          </cell>
          <cell r="C28">
            <v>31.5</v>
          </cell>
          <cell r="D28">
            <v>17.2</v>
          </cell>
          <cell r="E28">
            <v>61.666666666666664</v>
          </cell>
          <cell r="F28">
            <v>94</v>
          </cell>
          <cell r="G28">
            <v>31</v>
          </cell>
          <cell r="H28">
            <v>12.96</v>
          </cell>
          <cell r="I28" t="str">
            <v>*</v>
          </cell>
          <cell r="J28">
            <v>32.04</v>
          </cell>
          <cell r="K28">
            <v>0</v>
          </cell>
        </row>
        <row r="29">
          <cell r="B29">
            <v>24.379166666666666</v>
          </cell>
          <cell r="C29">
            <v>32.9</v>
          </cell>
          <cell r="D29">
            <v>14.8</v>
          </cell>
          <cell r="E29">
            <v>62.666666666666664</v>
          </cell>
          <cell r="F29">
            <v>95</v>
          </cell>
          <cell r="G29">
            <v>33</v>
          </cell>
          <cell r="H29">
            <v>10.44</v>
          </cell>
          <cell r="I29" t="str">
            <v>*</v>
          </cell>
          <cell r="J29">
            <v>25.2</v>
          </cell>
          <cell r="K29">
            <v>0</v>
          </cell>
        </row>
        <row r="30">
          <cell r="B30">
            <v>24.879166666666674</v>
          </cell>
          <cell r="C30">
            <v>31.7</v>
          </cell>
          <cell r="D30">
            <v>17.2</v>
          </cell>
          <cell r="E30">
            <v>60.416666666666664</v>
          </cell>
          <cell r="F30">
            <v>93</v>
          </cell>
          <cell r="G30">
            <v>34</v>
          </cell>
          <cell r="H30">
            <v>12.24</v>
          </cell>
          <cell r="I30" t="str">
            <v>*</v>
          </cell>
          <cell r="J30">
            <v>32.04</v>
          </cell>
          <cell r="K30">
            <v>0</v>
          </cell>
        </row>
        <row r="31">
          <cell r="B31">
            <v>25.079166666666669</v>
          </cell>
          <cell r="C31">
            <v>32.700000000000003</v>
          </cell>
          <cell r="D31">
            <v>16.3</v>
          </cell>
          <cell r="E31">
            <v>63.625</v>
          </cell>
          <cell r="F31">
            <v>95</v>
          </cell>
          <cell r="G31">
            <v>38</v>
          </cell>
          <cell r="H31">
            <v>11.520000000000001</v>
          </cell>
          <cell r="I31" t="str">
            <v>*</v>
          </cell>
          <cell r="J31">
            <v>22.32</v>
          </cell>
          <cell r="K31">
            <v>0</v>
          </cell>
        </row>
        <row r="32">
          <cell r="B32">
            <v>25.666666666666668</v>
          </cell>
          <cell r="C32">
            <v>32.6</v>
          </cell>
          <cell r="D32">
            <v>19.2</v>
          </cell>
          <cell r="E32">
            <v>64.625</v>
          </cell>
          <cell r="F32">
            <v>89</v>
          </cell>
          <cell r="G32">
            <v>35</v>
          </cell>
          <cell r="H32">
            <v>10.08</v>
          </cell>
          <cell r="I32" t="str">
            <v>*</v>
          </cell>
          <cell r="J32">
            <v>27</v>
          </cell>
          <cell r="K32">
            <v>0</v>
          </cell>
        </row>
        <row r="33">
          <cell r="B33">
            <v>25.845833333333331</v>
          </cell>
          <cell r="C33">
            <v>32.700000000000003</v>
          </cell>
          <cell r="D33">
            <v>19.100000000000001</v>
          </cell>
          <cell r="E33">
            <v>64.166666666666671</v>
          </cell>
          <cell r="F33">
            <v>91</v>
          </cell>
          <cell r="G33">
            <v>37</v>
          </cell>
          <cell r="H33">
            <v>9.3600000000000012</v>
          </cell>
          <cell r="I33" t="str">
            <v>*</v>
          </cell>
          <cell r="J33">
            <v>28.8</v>
          </cell>
          <cell r="K33">
            <v>0</v>
          </cell>
        </row>
        <row r="34">
          <cell r="B34">
            <v>26.612499999999997</v>
          </cell>
          <cell r="C34">
            <v>33.9</v>
          </cell>
          <cell r="D34">
            <v>19</v>
          </cell>
          <cell r="E34">
            <v>61.166666666666664</v>
          </cell>
          <cell r="F34">
            <v>90</v>
          </cell>
          <cell r="G34">
            <v>32</v>
          </cell>
          <cell r="H34">
            <v>9.7200000000000006</v>
          </cell>
          <cell r="I34" t="str">
            <v>*</v>
          </cell>
          <cell r="J34">
            <v>24.48</v>
          </cell>
          <cell r="K34">
            <v>0</v>
          </cell>
        </row>
        <row r="35">
          <cell r="I35" t="str">
            <v>*</v>
          </cell>
        </row>
      </sheetData>
      <sheetData sheetId="11">
        <row r="5">
          <cell r="B5">
            <v>26.083333333333332</v>
          </cell>
        </row>
      </sheetData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20.041666666666668</v>
          </cell>
          <cell r="C9">
            <v>27.2</v>
          </cell>
          <cell r="D9">
            <v>14.4</v>
          </cell>
          <cell r="E9">
            <v>56.375</v>
          </cell>
          <cell r="F9">
            <v>82</v>
          </cell>
          <cell r="G9">
            <v>28</v>
          </cell>
          <cell r="H9">
            <v>28.08</v>
          </cell>
          <cell r="I9" t="str">
            <v>*</v>
          </cell>
          <cell r="J9">
            <v>40.680000000000007</v>
          </cell>
          <cell r="K9">
            <v>0</v>
          </cell>
        </row>
        <row r="10">
          <cell r="B10">
            <v>20.299999999999997</v>
          </cell>
          <cell r="C10">
            <v>28.8</v>
          </cell>
          <cell r="D10">
            <v>12.8</v>
          </cell>
          <cell r="E10">
            <v>60.041666666666664</v>
          </cell>
          <cell r="F10">
            <v>100</v>
          </cell>
          <cell r="G10">
            <v>31</v>
          </cell>
          <cell r="H10">
            <v>22.32</v>
          </cell>
          <cell r="I10" t="str">
            <v>*</v>
          </cell>
          <cell r="J10">
            <v>41.76</v>
          </cell>
          <cell r="K10">
            <v>0</v>
          </cell>
        </row>
        <row r="11">
          <cell r="B11">
            <v>20.683333333333334</v>
          </cell>
          <cell r="C11">
            <v>29.2</v>
          </cell>
          <cell r="D11">
            <v>11.8</v>
          </cell>
          <cell r="E11">
            <v>54.958333333333336</v>
          </cell>
          <cell r="F11">
            <v>95</v>
          </cell>
          <cell r="G11">
            <v>23</v>
          </cell>
          <cell r="H11">
            <v>25.56</v>
          </cell>
          <cell r="I11" t="str">
            <v>*</v>
          </cell>
          <cell r="J11">
            <v>40.32</v>
          </cell>
          <cell r="K11">
            <v>0</v>
          </cell>
        </row>
        <row r="12">
          <cell r="B12">
            <v>21.720833333333335</v>
          </cell>
          <cell r="C12">
            <v>30.7</v>
          </cell>
          <cell r="D12">
            <v>13.7</v>
          </cell>
          <cell r="E12">
            <v>55.083333333333336</v>
          </cell>
          <cell r="F12">
            <v>97</v>
          </cell>
          <cell r="G12">
            <v>26</v>
          </cell>
          <cell r="H12">
            <v>29.52</v>
          </cell>
          <cell r="I12" t="str">
            <v>*</v>
          </cell>
          <cell r="J12">
            <v>42.480000000000004</v>
          </cell>
          <cell r="K12">
            <v>0</v>
          </cell>
        </row>
        <row r="13">
          <cell r="B13">
            <v>24.408333333333331</v>
          </cell>
          <cell r="C13">
            <v>33.5</v>
          </cell>
          <cell r="D13">
            <v>15.6</v>
          </cell>
          <cell r="E13">
            <v>46.333333333333336</v>
          </cell>
          <cell r="F13">
            <v>77</v>
          </cell>
          <cell r="G13">
            <v>24</v>
          </cell>
          <cell r="H13">
            <v>22.32</v>
          </cell>
          <cell r="I13" t="str">
            <v>*</v>
          </cell>
          <cell r="J13">
            <v>30.240000000000002</v>
          </cell>
          <cell r="K13">
            <v>0</v>
          </cell>
        </row>
        <row r="14">
          <cell r="B14">
            <v>26.933333333333334</v>
          </cell>
          <cell r="C14">
            <v>36.700000000000003</v>
          </cell>
          <cell r="D14">
            <v>16.600000000000001</v>
          </cell>
          <cell r="E14">
            <v>43.541666666666664</v>
          </cell>
          <cell r="F14">
            <v>84</v>
          </cell>
          <cell r="G14">
            <v>23</v>
          </cell>
          <cell r="H14">
            <v>28.08</v>
          </cell>
          <cell r="I14" t="str">
            <v>*</v>
          </cell>
          <cell r="J14">
            <v>43.56</v>
          </cell>
          <cell r="K14">
            <v>0</v>
          </cell>
        </row>
        <row r="15">
          <cell r="B15">
            <v>24.700000000000003</v>
          </cell>
          <cell r="C15">
            <v>29.3</v>
          </cell>
          <cell r="D15">
            <v>18.600000000000001</v>
          </cell>
          <cell r="E15">
            <v>68.083333333333329</v>
          </cell>
          <cell r="F15">
            <v>100</v>
          </cell>
          <cell r="G15">
            <v>41</v>
          </cell>
          <cell r="H15">
            <v>26.28</v>
          </cell>
          <cell r="I15" t="str">
            <v>*</v>
          </cell>
          <cell r="J15">
            <v>69.84</v>
          </cell>
          <cell r="K15">
            <v>8.6</v>
          </cell>
        </row>
        <row r="16">
          <cell r="B16">
            <v>25.254166666666663</v>
          </cell>
          <cell r="C16">
            <v>33</v>
          </cell>
          <cell r="D16">
            <v>18.899999999999999</v>
          </cell>
          <cell r="E16">
            <v>76.541666666666671</v>
          </cell>
          <cell r="F16">
            <v>100</v>
          </cell>
          <cell r="G16">
            <v>44</v>
          </cell>
          <cell r="H16">
            <v>16.2</v>
          </cell>
          <cell r="I16" t="str">
            <v>*</v>
          </cell>
          <cell r="J16">
            <v>37.080000000000005</v>
          </cell>
          <cell r="K16">
            <v>0</v>
          </cell>
        </row>
        <row r="17">
          <cell r="B17">
            <v>26.029166666666669</v>
          </cell>
          <cell r="C17">
            <v>34.1</v>
          </cell>
          <cell r="D17">
            <v>21.3</v>
          </cell>
          <cell r="E17">
            <v>72.416666666666671</v>
          </cell>
          <cell r="F17">
            <v>100</v>
          </cell>
          <cell r="G17">
            <v>40</v>
          </cell>
          <cell r="H17">
            <v>32.76</v>
          </cell>
          <cell r="I17" t="str">
            <v>*</v>
          </cell>
          <cell r="J17">
            <v>48.24</v>
          </cell>
          <cell r="K17">
            <v>0</v>
          </cell>
        </row>
        <row r="18">
          <cell r="B18">
            <v>21.045833333333331</v>
          </cell>
          <cell r="C18">
            <v>24.4</v>
          </cell>
          <cell r="D18">
            <v>16.399999999999999</v>
          </cell>
          <cell r="E18">
            <v>89.791666666666671</v>
          </cell>
          <cell r="F18">
            <v>100</v>
          </cell>
          <cell r="G18">
            <v>65</v>
          </cell>
          <cell r="H18">
            <v>34.92</v>
          </cell>
          <cell r="I18" t="str">
            <v>*</v>
          </cell>
          <cell r="J18">
            <v>119.88</v>
          </cell>
          <cell r="K18">
            <v>5.2</v>
          </cell>
        </row>
        <row r="19">
          <cell r="B19">
            <v>22.724999999999998</v>
          </cell>
          <cell r="C19">
            <v>30.3</v>
          </cell>
          <cell r="D19">
            <v>15.4</v>
          </cell>
          <cell r="E19">
            <v>71.125</v>
          </cell>
          <cell r="F19">
            <v>100</v>
          </cell>
          <cell r="G19">
            <v>19</v>
          </cell>
          <cell r="H19">
            <v>20.16</v>
          </cell>
          <cell r="I19" t="str">
            <v>*</v>
          </cell>
          <cell r="J19">
            <v>40.32</v>
          </cell>
          <cell r="K19">
            <v>0</v>
          </cell>
        </row>
        <row r="20">
          <cell r="B20">
            <v>22.566666666666666</v>
          </cell>
          <cell r="C20">
            <v>31.9</v>
          </cell>
          <cell r="D20">
            <v>10.9</v>
          </cell>
          <cell r="E20">
            <v>56.375</v>
          </cell>
          <cell r="F20">
            <v>100</v>
          </cell>
          <cell r="G20">
            <v>25</v>
          </cell>
          <cell r="H20">
            <v>14.76</v>
          </cell>
          <cell r="I20" t="str">
            <v>*</v>
          </cell>
          <cell r="J20">
            <v>26.64</v>
          </cell>
          <cell r="K20">
            <v>0</v>
          </cell>
        </row>
        <row r="21">
          <cell r="B21">
            <v>23.662499999999998</v>
          </cell>
          <cell r="C21">
            <v>32.5</v>
          </cell>
          <cell r="D21">
            <v>14.4</v>
          </cell>
          <cell r="E21">
            <v>62.416666666666664</v>
          </cell>
          <cell r="F21">
            <v>100</v>
          </cell>
          <cell r="G21">
            <v>26</v>
          </cell>
          <cell r="H21">
            <v>27.720000000000002</v>
          </cell>
          <cell r="I21" t="str">
            <v>*</v>
          </cell>
          <cell r="J21">
            <v>45</v>
          </cell>
          <cell r="K21">
            <v>0</v>
          </cell>
        </row>
        <row r="22">
          <cell r="B22">
            <v>25.183333333333337</v>
          </cell>
          <cell r="C22">
            <v>33.200000000000003</v>
          </cell>
          <cell r="D22">
            <v>17.899999999999999</v>
          </cell>
          <cell r="E22">
            <v>49.041666666666664</v>
          </cell>
          <cell r="F22">
            <v>66</v>
          </cell>
          <cell r="G22">
            <v>34</v>
          </cell>
          <cell r="H22">
            <v>24.12</v>
          </cell>
          <cell r="I22" t="str">
            <v>*</v>
          </cell>
          <cell r="J22">
            <v>40.32</v>
          </cell>
          <cell r="K22">
            <v>0</v>
          </cell>
        </row>
        <row r="23">
          <cell r="B23">
            <v>26.283333333333331</v>
          </cell>
          <cell r="C23">
            <v>34.6</v>
          </cell>
          <cell r="D23">
            <v>20</v>
          </cell>
          <cell r="E23">
            <v>55.125</v>
          </cell>
          <cell r="F23">
            <v>80</v>
          </cell>
          <cell r="G23">
            <v>34</v>
          </cell>
          <cell r="H23">
            <v>25.56</v>
          </cell>
          <cell r="I23" t="str">
            <v>*</v>
          </cell>
          <cell r="J23">
            <v>39.96</v>
          </cell>
          <cell r="K23">
            <v>0</v>
          </cell>
        </row>
        <row r="24">
          <cell r="B24">
            <v>27.395833333333343</v>
          </cell>
          <cell r="C24">
            <v>35.799999999999997</v>
          </cell>
          <cell r="D24">
            <v>20.399999999999999</v>
          </cell>
          <cell r="E24">
            <v>60.083333333333336</v>
          </cell>
          <cell r="F24">
            <v>98</v>
          </cell>
          <cell r="G24">
            <v>28</v>
          </cell>
          <cell r="H24">
            <v>23.400000000000002</v>
          </cell>
          <cell r="I24" t="str">
            <v>*</v>
          </cell>
          <cell r="J24">
            <v>41.4</v>
          </cell>
          <cell r="K24">
            <v>0</v>
          </cell>
        </row>
        <row r="25">
          <cell r="B25">
            <v>26.108333333333334</v>
          </cell>
          <cell r="C25">
            <v>32.799999999999997</v>
          </cell>
          <cell r="D25">
            <v>21.9</v>
          </cell>
          <cell r="E25">
            <v>67.166666666666671</v>
          </cell>
          <cell r="F25">
            <v>100</v>
          </cell>
          <cell r="G25">
            <v>45</v>
          </cell>
          <cell r="H25">
            <v>16.920000000000002</v>
          </cell>
          <cell r="I25" t="str">
            <v>*</v>
          </cell>
          <cell r="J25">
            <v>40.680000000000007</v>
          </cell>
          <cell r="K25">
            <v>2.4</v>
          </cell>
        </row>
        <row r="26">
          <cell r="B26">
            <v>24.483333333333331</v>
          </cell>
          <cell r="C26">
            <v>31.8</v>
          </cell>
          <cell r="D26">
            <v>20.2</v>
          </cell>
          <cell r="E26">
            <v>84.75</v>
          </cell>
          <cell r="F26">
            <v>100</v>
          </cell>
          <cell r="G26">
            <v>47</v>
          </cell>
          <cell r="H26">
            <v>12.24</v>
          </cell>
          <cell r="I26" t="str">
            <v>*</v>
          </cell>
          <cell r="J26">
            <v>66.239999999999995</v>
          </cell>
          <cell r="K26">
            <v>47.2</v>
          </cell>
        </row>
        <row r="27">
          <cell r="B27">
            <v>24.512500000000003</v>
          </cell>
          <cell r="C27">
            <v>31.5</v>
          </cell>
          <cell r="D27">
            <v>20.7</v>
          </cell>
          <cell r="E27">
            <v>88.25</v>
          </cell>
          <cell r="F27">
            <v>100</v>
          </cell>
          <cell r="G27">
            <v>54</v>
          </cell>
          <cell r="H27">
            <v>14.76</v>
          </cell>
          <cell r="I27" t="str">
            <v>*</v>
          </cell>
          <cell r="J27">
            <v>30.240000000000002</v>
          </cell>
          <cell r="K27">
            <v>3.2</v>
          </cell>
        </row>
        <row r="28">
          <cell r="B28">
            <v>25.491666666666671</v>
          </cell>
          <cell r="C28">
            <v>32.5</v>
          </cell>
          <cell r="D28">
            <v>19.100000000000001</v>
          </cell>
          <cell r="E28">
            <v>74.166666666666671</v>
          </cell>
          <cell r="F28">
            <v>100</v>
          </cell>
          <cell r="G28">
            <v>37</v>
          </cell>
          <cell r="H28">
            <v>16.559999999999999</v>
          </cell>
          <cell r="I28" t="str">
            <v>*</v>
          </cell>
          <cell r="J28">
            <v>28.8</v>
          </cell>
          <cell r="K28">
            <v>0</v>
          </cell>
        </row>
        <row r="29">
          <cell r="B29">
            <v>25.154166666666669</v>
          </cell>
          <cell r="C29">
            <v>31.6</v>
          </cell>
          <cell r="D29">
            <v>20.2</v>
          </cell>
          <cell r="E29">
            <v>63.375</v>
          </cell>
          <cell r="F29">
            <v>95</v>
          </cell>
          <cell r="G29">
            <v>36</v>
          </cell>
          <cell r="H29">
            <v>27</v>
          </cell>
          <cell r="I29" t="str">
            <v>*</v>
          </cell>
          <cell r="J29">
            <v>40.680000000000007</v>
          </cell>
          <cell r="K29">
            <v>0</v>
          </cell>
        </row>
        <row r="30">
          <cell r="B30">
            <v>24.124999999999996</v>
          </cell>
          <cell r="C30">
            <v>30</v>
          </cell>
          <cell r="D30">
            <v>18.899999999999999</v>
          </cell>
          <cell r="E30">
            <v>63.541666666666664</v>
          </cell>
          <cell r="F30">
            <v>97</v>
          </cell>
          <cell r="G30">
            <v>36</v>
          </cell>
          <cell r="H30">
            <v>22.32</v>
          </cell>
          <cell r="I30" t="str">
            <v>*</v>
          </cell>
          <cell r="J30">
            <v>34.92</v>
          </cell>
          <cell r="K30">
            <v>0</v>
          </cell>
        </row>
        <row r="31">
          <cell r="B31">
            <v>23.833333333333339</v>
          </cell>
          <cell r="C31">
            <v>32.299999999999997</v>
          </cell>
          <cell r="D31">
            <v>16</v>
          </cell>
          <cell r="E31">
            <v>73.375</v>
          </cell>
          <cell r="F31">
            <v>100</v>
          </cell>
          <cell r="G31">
            <v>36</v>
          </cell>
          <cell r="H31">
            <v>17.64</v>
          </cell>
          <cell r="I31" t="str">
            <v>*</v>
          </cell>
          <cell r="J31">
            <v>29.16</v>
          </cell>
          <cell r="K31">
            <v>0</v>
          </cell>
        </row>
        <row r="32">
          <cell r="B32">
            <v>25.412500000000005</v>
          </cell>
          <cell r="C32">
            <v>32.299999999999997</v>
          </cell>
          <cell r="D32">
            <v>20.3</v>
          </cell>
          <cell r="E32">
            <v>66.833333333333329</v>
          </cell>
          <cell r="F32">
            <v>100</v>
          </cell>
          <cell r="G32">
            <v>40</v>
          </cell>
          <cell r="H32">
            <v>22.32</v>
          </cell>
          <cell r="I32" t="str">
            <v>*</v>
          </cell>
          <cell r="J32">
            <v>33.840000000000003</v>
          </cell>
          <cell r="K32">
            <v>0</v>
          </cell>
        </row>
        <row r="33">
          <cell r="B33">
            <v>25.795833333333331</v>
          </cell>
          <cell r="C33">
            <v>32.700000000000003</v>
          </cell>
          <cell r="D33">
            <v>19.3</v>
          </cell>
          <cell r="E33">
            <v>68.875</v>
          </cell>
          <cell r="F33">
            <v>100</v>
          </cell>
          <cell r="G33">
            <v>39</v>
          </cell>
          <cell r="H33">
            <v>16.559999999999999</v>
          </cell>
          <cell r="I33" t="str">
            <v>*</v>
          </cell>
          <cell r="J33">
            <v>31.680000000000003</v>
          </cell>
          <cell r="K33">
            <v>0</v>
          </cell>
        </row>
        <row r="34">
          <cell r="B34">
            <v>26.199999999999992</v>
          </cell>
          <cell r="C34">
            <v>34.1</v>
          </cell>
          <cell r="D34">
            <v>18.7</v>
          </cell>
          <cell r="E34">
            <v>68.625</v>
          </cell>
          <cell r="F34">
            <v>100</v>
          </cell>
          <cell r="G34">
            <v>35</v>
          </cell>
          <cell r="H34">
            <v>13.32</v>
          </cell>
          <cell r="I34" t="str">
            <v>*</v>
          </cell>
          <cell r="J34">
            <v>30.6</v>
          </cell>
          <cell r="K34">
            <v>0</v>
          </cell>
        </row>
        <row r="35">
          <cell r="I35" t="str">
            <v>*</v>
          </cell>
        </row>
      </sheetData>
      <sheetData sheetId="12">
        <row r="5">
          <cell r="B5">
            <v>26.941666666666674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16.987499999999997</v>
          </cell>
          <cell r="C5">
            <v>23.5</v>
          </cell>
          <cell r="D5">
            <v>13</v>
          </cell>
          <cell r="E5">
            <v>58.041666666666664</v>
          </cell>
          <cell r="F5">
            <v>82</v>
          </cell>
          <cell r="G5">
            <v>36</v>
          </cell>
          <cell r="H5">
            <v>12.96</v>
          </cell>
          <cell r="I5" t="str">
            <v>*</v>
          </cell>
          <cell r="J5">
            <v>37.800000000000004</v>
          </cell>
          <cell r="K5">
            <v>0</v>
          </cell>
        </row>
        <row r="6">
          <cell r="B6">
            <v>18.43333333333333</v>
          </cell>
          <cell r="C6">
            <v>26.9</v>
          </cell>
          <cell r="D6">
            <v>10.199999999999999</v>
          </cell>
          <cell r="E6">
            <v>48.708333333333336</v>
          </cell>
          <cell r="F6">
            <v>80</v>
          </cell>
          <cell r="G6">
            <v>19</v>
          </cell>
          <cell r="H6">
            <v>13.32</v>
          </cell>
          <cell r="I6" t="str">
            <v>*</v>
          </cell>
          <cell r="J6">
            <v>35.28</v>
          </cell>
          <cell r="K6">
            <v>0</v>
          </cell>
        </row>
        <row r="7">
          <cell r="B7">
            <v>20.237500000000001</v>
          </cell>
          <cell r="C7">
            <v>27.6</v>
          </cell>
          <cell r="D7">
            <v>14</v>
          </cell>
          <cell r="E7">
            <v>52.5</v>
          </cell>
          <cell r="F7">
            <v>76</v>
          </cell>
          <cell r="G7">
            <v>33</v>
          </cell>
          <cell r="H7">
            <v>16.920000000000002</v>
          </cell>
          <cell r="I7" t="str">
            <v>*</v>
          </cell>
          <cell r="J7">
            <v>42.84</v>
          </cell>
          <cell r="K7">
            <v>0</v>
          </cell>
        </row>
        <row r="8">
          <cell r="B8">
            <v>22.299999999999997</v>
          </cell>
          <cell r="C8">
            <v>29.3</v>
          </cell>
          <cell r="D8">
            <v>13.6</v>
          </cell>
          <cell r="E8">
            <v>49.083333333333336</v>
          </cell>
          <cell r="F8">
            <v>84</v>
          </cell>
          <cell r="G8">
            <v>23</v>
          </cell>
          <cell r="H8">
            <v>16.559999999999999</v>
          </cell>
          <cell r="I8" t="str">
            <v>*</v>
          </cell>
          <cell r="J8">
            <v>34.92</v>
          </cell>
          <cell r="K8">
            <v>0</v>
          </cell>
        </row>
        <row r="9">
          <cell r="B9">
            <v>22.737500000000001</v>
          </cell>
          <cell r="C9">
            <v>30.8</v>
          </cell>
          <cell r="D9">
            <v>13.3</v>
          </cell>
          <cell r="E9">
            <v>48.458333333333336</v>
          </cell>
          <cell r="F9">
            <v>84</v>
          </cell>
          <cell r="G9">
            <v>22</v>
          </cell>
          <cell r="H9">
            <v>19.440000000000001</v>
          </cell>
          <cell r="I9" t="str">
            <v>*</v>
          </cell>
          <cell r="J9">
            <v>35.28</v>
          </cell>
          <cell r="K9">
            <v>0</v>
          </cell>
        </row>
        <row r="10">
          <cell r="B10">
            <v>24.358333333333334</v>
          </cell>
          <cell r="C10">
            <v>31.7</v>
          </cell>
          <cell r="D10">
            <v>15.9</v>
          </cell>
          <cell r="E10">
            <v>42.833333333333336</v>
          </cell>
          <cell r="F10">
            <v>84</v>
          </cell>
          <cell r="G10">
            <v>20</v>
          </cell>
          <cell r="H10">
            <v>21.240000000000002</v>
          </cell>
          <cell r="I10" t="str">
            <v>*</v>
          </cell>
          <cell r="J10">
            <v>37.800000000000004</v>
          </cell>
          <cell r="K10">
            <v>0</v>
          </cell>
        </row>
        <row r="11">
          <cell r="B11">
            <v>25.141666666666669</v>
          </cell>
          <cell r="C11">
            <v>33.1</v>
          </cell>
          <cell r="D11">
            <v>17.3</v>
          </cell>
          <cell r="E11">
            <v>38.875</v>
          </cell>
          <cell r="F11">
            <v>74</v>
          </cell>
          <cell r="G11">
            <v>19</v>
          </cell>
          <cell r="H11">
            <v>17.64</v>
          </cell>
          <cell r="I11" t="str">
            <v>*</v>
          </cell>
          <cell r="J11">
            <v>34.56</v>
          </cell>
          <cell r="K11">
            <v>0</v>
          </cell>
        </row>
        <row r="12">
          <cell r="B12">
            <v>24.908333333333331</v>
          </cell>
          <cell r="C12">
            <v>34.700000000000003</v>
          </cell>
          <cell r="D12">
            <v>17</v>
          </cell>
          <cell r="E12">
            <v>47.041666666666664</v>
          </cell>
          <cell r="F12">
            <v>82</v>
          </cell>
          <cell r="G12">
            <v>16</v>
          </cell>
          <cell r="H12">
            <v>13.68</v>
          </cell>
          <cell r="I12" t="str">
            <v>*</v>
          </cell>
          <cell r="J12">
            <v>30.240000000000002</v>
          </cell>
          <cell r="K12">
            <v>0</v>
          </cell>
        </row>
        <row r="13">
          <cell r="B13">
            <v>26.041666666666671</v>
          </cell>
          <cell r="C13">
            <v>36.200000000000003</v>
          </cell>
          <cell r="D13">
            <v>16.3</v>
          </cell>
          <cell r="E13">
            <v>51.875</v>
          </cell>
          <cell r="F13">
            <v>87</v>
          </cell>
          <cell r="G13">
            <v>20</v>
          </cell>
          <cell r="H13">
            <v>15.48</v>
          </cell>
          <cell r="I13" t="str">
            <v>*</v>
          </cell>
          <cell r="J13">
            <v>28.44</v>
          </cell>
          <cell r="K13">
            <v>0</v>
          </cell>
        </row>
        <row r="14">
          <cell r="B14">
            <v>28.245833333333337</v>
          </cell>
          <cell r="C14">
            <v>39</v>
          </cell>
          <cell r="D14">
            <v>18.600000000000001</v>
          </cell>
          <cell r="E14">
            <v>52.333333333333336</v>
          </cell>
          <cell r="F14">
            <v>85</v>
          </cell>
          <cell r="G14">
            <v>19</v>
          </cell>
          <cell r="H14">
            <v>21.96</v>
          </cell>
          <cell r="I14" t="str">
            <v>*</v>
          </cell>
          <cell r="J14">
            <v>35.28</v>
          </cell>
          <cell r="K14">
            <v>0</v>
          </cell>
        </row>
        <row r="15">
          <cell r="B15">
            <v>27.212499999999995</v>
          </cell>
          <cell r="C15">
            <v>32.5</v>
          </cell>
          <cell r="D15">
            <v>19.600000000000001</v>
          </cell>
          <cell r="E15">
            <v>63.875</v>
          </cell>
          <cell r="F15">
            <v>93</v>
          </cell>
          <cell r="G15">
            <v>38</v>
          </cell>
          <cell r="H15">
            <v>21.96</v>
          </cell>
          <cell r="I15" t="str">
            <v>*</v>
          </cell>
          <cell r="J15">
            <v>50.4</v>
          </cell>
          <cell r="K15">
            <v>31.799999999999997</v>
          </cell>
        </row>
        <row r="16">
          <cell r="B16">
            <v>27.983333333333338</v>
          </cell>
          <cell r="C16">
            <v>33.700000000000003</v>
          </cell>
          <cell r="D16">
            <v>23.1</v>
          </cell>
          <cell r="E16">
            <v>62.625</v>
          </cell>
          <cell r="F16">
            <v>79</v>
          </cell>
          <cell r="G16">
            <v>45</v>
          </cell>
          <cell r="H16">
            <v>15.48</v>
          </cell>
          <cell r="I16" t="str">
            <v>*</v>
          </cell>
          <cell r="J16">
            <v>29.880000000000003</v>
          </cell>
          <cell r="K16">
            <v>0</v>
          </cell>
        </row>
        <row r="17">
          <cell r="B17">
            <v>29.704166666666666</v>
          </cell>
          <cell r="C17">
            <v>35.700000000000003</v>
          </cell>
          <cell r="D17">
            <v>25.5</v>
          </cell>
          <cell r="E17">
            <v>55.416666666666664</v>
          </cell>
          <cell r="F17">
            <v>71</v>
          </cell>
          <cell r="G17">
            <v>36</v>
          </cell>
          <cell r="H17">
            <v>21.240000000000002</v>
          </cell>
          <cell r="I17" t="str">
            <v>*</v>
          </cell>
          <cell r="J17">
            <v>42.480000000000004</v>
          </cell>
          <cell r="K17">
            <v>0</v>
          </cell>
        </row>
        <row r="18">
          <cell r="B18">
            <v>21.983333333333334</v>
          </cell>
          <cell r="C18">
            <v>30.5</v>
          </cell>
          <cell r="D18">
            <v>19</v>
          </cell>
          <cell r="E18">
            <v>83.666666666666671</v>
          </cell>
          <cell r="F18">
            <v>94</v>
          </cell>
          <cell r="G18">
            <v>49</v>
          </cell>
          <cell r="H18">
            <v>27.720000000000002</v>
          </cell>
          <cell r="I18" t="str">
            <v>*</v>
          </cell>
          <cell r="J18">
            <v>68.400000000000006</v>
          </cell>
          <cell r="K18">
            <v>29</v>
          </cell>
        </row>
        <row r="19">
          <cell r="B19">
            <v>23.854166666666668</v>
          </cell>
          <cell r="C19">
            <v>31.3</v>
          </cell>
          <cell r="D19">
            <v>18.2</v>
          </cell>
          <cell r="E19">
            <v>67.875</v>
          </cell>
          <cell r="F19">
            <v>95</v>
          </cell>
          <cell r="G19">
            <v>23</v>
          </cell>
          <cell r="H19">
            <v>16.2</v>
          </cell>
          <cell r="I19" t="str">
            <v>*</v>
          </cell>
          <cell r="J19">
            <v>31.319999999999997</v>
          </cell>
          <cell r="K19">
            <v>0.2</v>
          </cell>
        </row>
        <row r="20">
          <cell r="B20">
            <v>23.916666666666671</v>
          </cell>
          <cell r="C20">
            <v>32.700000000000003</v>
          </cell>
          <cell r="D20">
            <v>15.9</v>
          </cell>
          <cell r="E20">
            <v>60.125</v>
          </cell>
          <cell r="F20">
            <v>92</v>
          </cell>
          <cell r="G20">
            <v>25</v>
          </cell>
          <cell r="H20">
            <v>11.16</v>
          </cell>
          <cell r="I20" t="str">
            <v>*</v>
          </cell>
          <cell r="J20">
            <v>21.96</v>
          </cell>
          <cell r="K20">
            <v>0</v>
          </cell>
        </row>
        <row r="21">
          <cell r="B21">
            <v>25.708333333333332</v>
          </cell>
          <cell r="C21">
            <v>35</v>
          </cell>
          <cell r="D21">
            <v>16.899999999999999</v>
          </cell>
          <cell r="E21">
            <v>55.541666666666664</v>
          </cell>
          <cell r="F21">
            <v>85</v>
          </cell>
          <cell r="G21">
            <v>18</v>
          </cell>
          <cell r="H21">
            <v>15.840000000000002</v>
          </cell>
          <cell r="I21" t="str">
            <v>*</v>
          </cell>
          <cell r="J21">
            <v>30.240000000000002</v>
          </cell>
          <cell r="K21">
            <v>0</v>
          </cell>
        </row>
        <row r="22">
          <cell r="B22">
            <v>27.987500000000001</v>
          </cell>
          <cell r="C22">
            <v>36.299999999999997</v>
          </cell>
          <cell r="D22">
            <v>19.100000000000001</v>
          </cell>
          <cell r="E22">
            <v>42.75</v>
          </cell>
          <cell r="F22">
            <v>71</v>
          </cell>
          <cell r="G22">
            <v>21</v>
          </cell>
          <cell r="H22">
            <v>18.36</v>
          </cell>
          <cell r="I22" t="str">
            <v>*</v>
          </cell>
          <cell r="J22">
            <v>32.76</v>
          </cell>
          <cell r="K22">
            <v>0</v>
          </cell>
        </row>
        <row r="23">
          <cell r="B23">
            <v>29.820833333333336</v>
          </cell>
          <cell r="C23">
            <v>38.5</v>
          </cell>
          <cell r="D23">
            <v>22.1</v>
          </cell>
          <cell r="E23">
            <v>48.333333333333336</v>
          </cell>
          <cell r="F23">
            <v>81</v>
          </cell>
          <cell r="G23">
            <v>21</v>
          </cell>
          <cell r="H23">
            <v>17.28</v>
          </cell>
          <cell r="I23" t="str">
            <v>*</v>
          </cell>
          <cell r="J23">
            <v>31.680000000000003</v>
          </cell>
          <cell r="K23">
            <v>0</v>
          </cell>
        </row>
        <row r="24">
          <cell r="B24">
            <v>29.304166666666664</v>
          </cell>
          <cell r="C24">
            <v>36.4</v>
          </cell>
          <cell r="D24">
            <v>22.1</v>
          </cell>
          <cell r="E24">
            <v>56.625</v>
          </cell>
          <cell r="F24">
            <v>83</v>
          </cell>
          <cell r="G24">
            <v>35</v>
          </cell>
          <cell r="H24">
            <v>16.559999999999999</v>
          </cell>
          <cell r="I24" t="str">
            <v>*</v>
          </cell>
          <cell r="J24">
            <v>36.72</v>
          </cell>
          <cell r="K24">
            <v>0</v>
          </cell>
        </row>
        <row r="25">
          <cell r="B25">
            <v>26.404166666666669</v>
          </cell>
          <cell r="C25">
            <v>30.9</v>
          </cell>
          <cell r="D25">
            <v>23.5</v>
          </cell>
          <cell r="E25">
            <v>68.875</v>
          </cell>
          <cell r="F25">
            <v>82</v>
          </cell>
          <cell r="G25">
            <v>54</v>
          </cell>
          <cell r="H25">
            <v>12.6</v>
          </cell>
          <cell r="I25" t="str">
            <v>*</v>
          </cell>
          <cell r="J25">
            <v>28.8</v>
          </cell>
          <cell r="K25">
            <v>0</v>
          </cell>
        </row>
        <row r="26">
          <cell r="B26">
            <v>26.141666666666666</v>
          </cell>
          <cell r="C26">
            <v>33.5</v>
          </cell>
          <cell r="D26">
            <v>20.2</v>
          </cell>
          <cell r="E26">
            <v>71.083333333333329</v>
          </cell>
          <cell r="F26">
            <v>95</v>
          </cell>
          <cell r="G26">
            <v>41</v>
          </cell>
          <cell r="H26">
            <v>6.48</v>
          </cell>
          <cell r="I26" t="str">
            <v>*</v>
          </cell>
          <cell r="J26">
            <v>18.36</v>
          </cell>
          <cell r="K26">
            <v>0</v>
          </cell>
        </row>
        <row r="27">
          <cell r="B27">
            <v>26.845833333333335</v>
          </cell>
          <cell r="C27">
            <v>33.6</v>
          </cell>
          <cell r="D27">
            <v>21.8</v>
          </cell>
          <cell r="E27">
            <v>69.041666666666671</v>
          </cell>
          <cell r="F27">
            <v>90</v>
          </cell>
          <cell r="G27">
            <v>43</v>
          </cell>
          <cell r="H27">
            <v>9.7200000000000006</v>
          </cell>
          <cell r="I27" t="str">
            <v>*</v>
          </cell>
          <cell r="J27">
            <v>23.759999999999998</v>
          </cell>
          <cell r="K27">
            <v>0</v>
          </cell>
        </row>
        <row r="28">
          <cell r="B28">
            <v>27.966666666666665</v>
          </cell>
          <cell r="C28">
            <v>35.1</v>
          </cell>
          <cell r="D28">
            <v>21.3</v>
          </cell>
          <cell r="E28">
            <v>58.333333333333336</v>
          </cell>
          <cell r="F28">
            <v>84</v>
          </cell>
          <cell r="G28">
            <v>34</v>
          </cell>
          <cell r="H28">
            <v>10.08</v>
          </cell>
          <cell r="I28" t="str">
            <v>*</v>
          </cell>
          <cell r="J28">
            <v>19.440000000000001</v>
          </cell>
          <cell r="K28">
            <v>0</v>
          </cell>
        </row>
        <row r="29">
          <cell r="B29">
            <v>27.387499999999992</v>
          </cell>
          <cell r="C29">
            <v>36.6</v>
          </cell>
          <cell r="D29">
            <v>17.899999999999999</v>
          </cell>
          <cell r="E29">
            <v>49.166666666666664</v>
          </cell>
          <cell r="F29">
            <v>79</v>
          </cell>
          <cell r="G29">
            <v>21</v>
          </cell>
          <cell r="H29">
            <v>11.520000000000001</v>
          </cell>
          <cell r="I29" t="str">
            <v>*</v>
          </cell>
          <cell r="J29">
            <v>23.759999999999998</v>
          </cell>
          <cell r="K29">
            <v>0</v>
          </cell>
        </row>
        <row r="30">
          <cell r="B30">
            <v>29.266666666666666</v>
          </cell>
          <cell r="C30">
            <v>35.700000000000003</v>
          </cell>
          <cell r="D30">
            <v>21.8</v>
          </cell>
          <cell r="E30">
            <v>42.833333333333336</v>
          </cell>
          <cell r="F30">
            <v>70</v>
          </cell>
          <cell r="G30">
            <v>22</v>
          </cell>
          <cell r="H30">
            <v>13.68</v>
          </cell>
          <cell r="I30" t="str">
            <v>*</v>
          </cell>
          <cell r="J30">
            <v>27.36</v>
          </cell>
          <cell r="K30">
            <v>0</v>
          </cell>
        </row>
        <row r="31">
          <cell r="B31">
            <v>28.599999999999998</v>
          </cell>
          <cell r="C31">
            <v>36.4</v>
          </cell>
          <cell r="D31">
            <v>20.3</v>
          </cell>
          <cell r="E31">
            <v>46.291666666666664</v>
          </cell>
          <cell r="F31">
            <v>76</v>
          </cell>
          <cell r="G31">
            <v>27</v>
          </cell>
          <cell r="H31">
            <v>11.879999999999999</v>
          </cell>
          <cell r="I31" t="str">
            <v>*</v>
          </cell>
          <cell r="J31">
            <v>24.12</v>
          </cell>
          <cell r="K31">
            <v>0</v>
          </cell>
        </row>
        <row r="32">
          <cell r="B32">
            <v>29.687499999999996</v>
          </cell>
          <cell r="C32">
            <v>36.6</v>
          </cell>
          <cell r="D32">
            <v>22.1</v>
          </cell>
          <cell r="E32">
            <v>49.25</v>
          </cell>
          <cell r="F32">
            <v>77</v>
          </cell>
          <cell r="G32">
            <v>26</v>
          </cell>
          <cell r="H32">
            <v>11.16</v>
          </cell>
          <cell r="I32" t="str">
            <v>*</v>
          </cell>
          <cell r="J32">
            <v>20.88</v>
          </cell>
          <cell r="K32">
            <v>0</v>
          </cell>
        </row>
        <row r="33">
          <cell r="B33">
            <v>29.429166666666671</v>
          </cell>
          <cell r="C33">
            <v>37.1</v>
          </cell>
          <cell r="D33">
            <v>22</v>
          </cell>
          <cell r="E33">
            <v>50.125</v>
          </cell>
          <cell r="F33">
            <v>79</v>
          </cell>
          <cell r="G33">
            <v>26</v>
          </cell>
          <cell r="H33">
            <v>8.64</v>
          </cell>
          <cell r="I33" t="str">
            <v>*</v>
          </cell>
          <cell r="J33">
            <v>24.12</v>
          </cell>
          <cell r="K33">
            <v>0</v>
          </cell>
        </row>
        <row r="34">
          <cell r="B34">
            <v>30.158333333333335</v>
          </cell>
          <cell r="C34">
            <v>38.200000000000003</v>
          </cell>
          <cell r="D34">
            <v>23</v>
          </cell>
          <cell r="E34">
            <v>47.583333333333336</v>
          </cell>
          <cell r="F34">
            <v>74</v>
          </cell>
          <cell r="G34">
            <v>23</v>
          </cell>
          <cell r="H34">
            <v>11.16</v>
          </cell>
          <cell r="I34" t="str">
            <v>*</v>
          </cell>
          <cell r="J34">
            <v>28.44</v>
          </cell>
          <cell r="K34">
            <v>0</v>
          </cell>
        </row>
        <row r="35">
          <cell r="I35" t="str">
            <v>*</v>
          </cell>
        </row>
      </sheetData>
      <sheetData sheetId="11"/>
      <sheetData sheetId="12">
        <row r="5">
          <cell r="B5">
            <v>29.029166666666669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14.020833333333336</v>
          </cell>
          <cell r="C5">
            <v>19.100000000000001</v>
          </cell>
          <cell r="D5">
            <v>10</v>
          </cell>
          <cell r="E5">
            <v>81.625</v>
          </cell>
          <cell r="F5">
            <v>96</v>
          </cell>
          <cell r="G5">
            <v>57</v>
          </cell>
          <cell r="H5">
            <v>39.24</v>
          </cell>
          <cell r="I5" t="str">
            <v>*</v>
          </cell>
          <cell r="J5">
            <v>66.239999999999995</v>
          </cell>
          <cell r="K5">
            <v>0</v>
          </cell>
        </row>
        <row r="6">
          <cell r="B6">
            <v>15.808333333333332</v>
          </cell>
          <cell r="C6">
            <v>21.9</v>
          </cell>
          <cell r="D6">
            <v>10.6</v>
          </cell>
          <cell r="E6">
            <v>64.375</v>
          </cell>
          <cell r="F6">
            <v>77</v>
          </cell>
          <cell r="G6">
            <v>48</v>
          </cell>
          <cell r="H6">
            <v>27.720000000000002</v>
          </cell>
          <cell r="I6" t="str">
            <v>*</v>
          </cell>
          <cell r="J6">
            <v>44.64</v>
          </cell>
          <cell r="K6">
            <v>0</v>
          </cell>
        </row>
        <row r="7">
          <cell r="B7">
            <v>17.608333333333338</v>
          </cell>
          <cell r="C7">
            <v>25</v>
          </cell>
          <cell r="D7">
            <v>11.9</v>
          </cell>
          <cell r="E7">
            <v>66.5</v>
          </cell>
          <cell r="F7">
            <v>89</v>
          </cell>
          <cell r="G7">
            <v>32</v>
          </cell>
          <cell r="H7">
            <v>8.2799999999999994</v>
          </cell>
          <cell r="I7" t="str">
            <v>*</v>
          </cell>
          <cell r="J7">
            <v>35.28</v>
          </cell>
          <cell r="K7">
            <v>0</v>
          </cell>
        </row>
        <row r="8">
          <cell r="B8">
            <v>19.945833333333329</v>
          </cell>
          <cell r="C8">
            <v>27.2</v>
          </cell>
          <cell r="D8">
            <v>13.9</v>
          </cell>
          <cell r="E8">
            <v>54.583333333333336</v>
          </cell>
          <cell r="F8">
            <v>80</v>
          </cell>
          <cell r="G8">
            <v>29</v>
          </cell>
          <cell r="H8">
            <v>10.8</v>
          </cell>
          <cell r="I8" t="str">
            <v>*</v>
          </cell>
          <cell r="J8">
            <v>39.24</v>
          </cell>
          <cell r="K8">
            <v>0</v>
          </cell>
        </row>
        <row r="9">
          <cell r="B9">
            <v>21.070833333333333</v>
          </cell>
          <cell r="C9">
            <v>28.8</v>
          </cell>
          <cell r="D9">
            <v>14.5</v>
          </cell>
          <cell r="E9">
            <v>47.125</v>
          </cell>
          <cell r="F9">
            <v>69</v>
          </cell>
          <cell r="G9">
            <v>24</v>
          </cell>
          <cell r="H9">
            <v>15.840000000000002</v>
          </cell>
          <cell r="I9" t="str">
            <v>*</v>
          </cell>
          <cell r="J9">
            <v>40.32</v>
          </cell>
          <cell r="K9">
            <v>0</v>
          </cell>
        </row>
        <row r="10">
          <cell r="B10">
            <v>22.779166666666669</v>
          </cell>
          <cell r="C10">
            <v>30</v>
          </cell>
          <cell r="D10">
            <v>16.899999999999999</v>
          </cell>
          <cell r="E10">
            <v>41.125</v>
          </cell>
          <cell r="F10">
            <v>59</v>
          </cell>
          <cell r="G10">
            <v>25</v>
          </cell>
          <cell r="H10">
            <v>10.44</v>
          </cell>
          <cell r="I10" t="str">
            <v>*</v>
          </cell>
          <cell r="J10">
            <v>33.480000000000004</v>
          </cell>
          <cell r="K10">
            <v>0</v>
          </cell>
        </row>
        <row r="11">
          <cell r="B11">
            <v>22.954166666666662</v>
          </cell>
          <cell r="C11">
            <v>30.8</v>
          </cell>
          <cell r="D11">
            <v>16.3</v>
          </cell>
          <cell r="E11">
            <v>43.416666666666664</v>
          </cell>
          <cell r="F11">
            <v>65</v>
          </cell>
          <cell r="G11">
            <v>23</v>
          </cell>
          <cell r="H11">
            <v>14.76</v>
          </cell>
          <cell r="I11" t="str">
            <v>*</v>
          </cell>
          <cell r="J11">
            <v>35.64</v>
          </cell>
          <cell r="K11">
            <v>0</v>
          </cell>
        </row>
        <row r="12">
          <cell r="B12">
            <v>23.554166666666671</v>
          </cell>
          <cell r="C12">
            <v>31.8</v>
          </cell>
          <cell r="D12">
            <v>16.7</v>
          </cell>
          <cell r="E12">
            <v>38.666666666666664</v>
          </cell>
          <cell r="F12">
            <v>52</v>
          </cell>
          <cell r="G12">
            <v>22</v>
          </cell>
          <cell r="H12">
            <v>14.76</v>
          </cell>
          <cell r="I12" t="str">
            <v>*</v>
          </cell>
          <cell r="J12">
            <v>38.159999999999997</v>
          </cell>
          <cell r="K12">
            <v>0</v>
          </cell>
        </row>
        <row r="13">
          <cell r="B13">
            <v>24.8125</v>
          </cell>
          <cell r="C13">
            <v>33.5</v>
          </cell>
          <cell r="D13">
            <v>17.8</v>
          </cell>
          <cell r="E13">
            <v>41.666666666666664</v>
          </cell>
          <cell r="F13">
            <v>63</v>
          </cell>
          <cell r="G13">
            <v>19</v>
          </cell>
          <cell r="H13">
            <v>14.76</v>
          </cell>
          <cell r="I13" t="str">
            <v>*</v>
          </cell>
          <cell r="J13">
            <v>39.96</v>
          </cell>
          <cell r="K13">
            <v>0</v>
          </cell>
        </row>
        <row r="14">
          <cell r="B14">
            <v>26.804166666666674</v>
          </cell>
          <cell r="C14">
            <v>34.9</v>
          </cell>
          <cell r="D14">
            <v>16.600000000000001</v>
          </cell>
          <cell r="E14">
            <v>40.583333333333336</v>
          </cell>
          <cell r="F14">
            <v>77</v>
          </cell>
          <cell r="G14">
            <v>20</v>
          </cell>
          <cell r="H14">
            <v>16.2</v>
          </cell>
          <cell r="I14" t="str">
            <v>*</v>
          </cell>
          <cell r="J14">
            <v>33.840000000000003</v>
          </cell>
          <cell r="K14">
            <v>0</v>
          </cell>
        </row>
        <row r="15">
          <cell r="B15">
            <v>23.308333333333334</v>
          </cell>
          <cell r="C15">
            <v>27.6</v>
          </cell>
          <cell r="D15">
            <v>18.100000000000001</v>
          </cell>
          <cell r="E15">
            <v>73.826086956521735</v>
          </cell>
          <cell r="F15">
            <v>100</v>
          </cell>
          <cell r="G15">
            <v>44</v>
          </cell>
          <cell r="H15">
            <v>52.2</v>
          </cell>
          <cell r="I15" t="str">
            <v>*</v>
          </cell>
          <cell r="J15">
            <v>79.92</v>
          </cell>
          <cell r="K15">
            <v>24.2</v>
          </cell>
        </row>
        <row r="16">
          <cell r="B16">
            <v>24.470833333333335</v>
          </cell>
          <cell r="C16">
            <v>30.9</v>
          </cell>
          <cell r="D16">
            <v>19.399999999999999</v>
          </cell>
          <cell r="E16">
            <v>69.416666666666671</v>
          </cell>
          <cell r="F16">
            <v>91</v>
          </cell>
          <cell r="G16">
            <v>40</v>
          </cell>
          <cell r="H16">
            <v>15.48</v>
          </cell>
          <cell r="I16" t="str">
            <v>*</v>
          </cell>
          <cell r="J16">
            <v>32.4</v>
          </cell>
          <cell r="K16">
            <v>0</v>
          </cell>
        </row>
        <row r="17">
          <cell r="B17">
            <v>25.670833333333334</v>
          </cell>
          <cell r="C17">
            <v>32</v>
          </cell>
          <cell r="D17">
            <v>19.899999999999999</v>
          </cell>
          <cell r="E17">
            <v>63.75</v>
          </cell>
          <cell r="F17">
            <v>89</v>
          </cell>
          <cell r="G17">
            <v>34</v>
          </cell>
          <cell r="H17">
            <v>25.2</v>
          </cell>
          <cell r="I17" t="str">
            <v>*</v>
          </cell>
          <cell r="J17">
            <v>48.96</v>
          </cell>
          <cell r="K17">
            <v>0</v>
          </cell>
        </row>
        <row r="18">
          <cell r="B18">
            <v>20.162499999999998</v>
          </cell>
          <cell r="C18">
            <v>26.5</v>
          </cell>
          <cell r="D18">
            <v>17</v>
          </cell>
          <cell r="E18">
            <v>85.25</v>
          </cell>
          <cell r="F18">
            <v>97</v>
          </cell>
          <cell r="G18">
            <v>58</v>
          </cell>
          <cell r="H18">
            <v>20.52</v>
          </cell>
          <cell r="I18" t="str">
            <v>*</v>
          </cell>
          <cell r="J18">
            <v>46.440000000000005</v>
          </cell>
          <cell r="K18">
            <v>45</v>
          </cell>
        </row>
        <row r="19">
          <cell r="B19">
            <v>22.383333333333336</v>
          </cell>
          <cell r="C19">
            <v>28.5</v>
          </cell>
          <cell r="D19">
            <v>17.7</v>
          </cell>
          <cell r="E19">
            <v>75.625</v>
          </cell>
          <cell r="F19">
            <v>96</v>
          </cell>
          <cell r="G19">
            <v>47</v>
          </cell>
          <cell r="H19">
            <v>19.440000000000001</v>
          </cell>
          <cell r="I19" t="str">
            <v>*</v>
          </cell>
          <cell r="J19">
            <v>31.319999999999997</v>
          </cell>
          <cell r="K19">
            <v>0</v>
          </cell>
        </row>
        <row r="20">
          <cell r="B20">
            <v>22.179166666666671</v>
          </cell>
          <cell r="C20">
            <v>29.6</v>
          </cell>
          <cell r="D20">
            <v>13.9</v>
          </cell>
          <cell r="E20">
            <v>49.75</v>
          </cell>
          <cell r="F20">
            <v>77</v>
          </cell>
          <cell r="G20">
            <v>25</v>
          </cell>
          <cell r="H20">
            <v>18</v>
          </cell>
          <cell r="I20" t="str">
            <v>*</v>
          </cell>
          <cell r="J20">
            <v>32.76</v>
          </cell>
          <cell r="K20">
            <v>0</v>
          </cell>
        </row>
        <row r="21">
          <cell r="B21">
            <v>23.995833333333334</v>
          </cell>
          <cell r="C21">
            <v>32.9</v>
          </cell>
          <cell r="D21">
            <v>16.7</v>
          </cell>
          <cell r="E21">
            <v>48.625</v>
          </cell>
          <cell r="F21">
            <v>73</v>
          </cell>
          <cell r="G21">
            <v>21</v>
          </cell>
          <cell r="H21">
            <v>13.32</v>
          </cell>
          <cell r="I21" t="str">
            <v>*</v>
          </cell>
          <cell r="J21">
            <v>28.44</v>
          </cell>
          <cell r="K21">
            <v>0</v>
          </cell>
        </row>
        <row r="22">
          <cell r="B22">
            <v>25.695833333333336</v>
          </cell>
          <cell r="C22">
            <v>34.1</v>
          </cell>
          <cell r="D22">
            <v>18.399999999999999</v>
          </cell>
          <cell r="E22">
            <v>44.791666666666664</v>
          </cell>
          <cell r="F22">
            <v>71</v>
          </cell>
          <cell r="G22">
            <v>21</v>
          </cell>
          <cell r="H22">
            <v>12.6</v>
          </cell>
          <cell r="I22" t="str">
            <v>*</v>
          </cell>
          <cell r="J22">
            <v>33.840000000000003</v>
          </cell>
          <cell r="K22">
            <v>0</v>
          </cell>
        </row>
        <row r="23">
          <cell r="B23">
            <v>26.979166666666668</v>
          </cell>
          <cell r="C23">
            <v>34.700000000000003</v>
          </cell>
          <cell r="D23">
            <v>20.399999999999999</v>
          </cell>
          <cell r="E23">
            <v>48.791666666666664</v>
          </cell>
          <cell r="F23">
            <v>73</v>
          </cell>
          <cell r="G23">
            <v>23</v>
          </cell>
          <cell r="H23">
            <v>15.840000000000002</v>
          </cell>
          <cell r="I23" t="str">
            <v>*</v>
          </cell>
          <cell r="J23">
            <v>30.6</v>
          </cell>
          <cell r="K23">
            <v>0</v>
          </cell>
        </row>
        <row r="24">
          <cell r="B24">
            <v>25.974999999999998</v>
          </cell>
          <cell r="C24">
            <v>32.200000000000003</v>
          </cell>
          <cell r="D24">
            <v>20.399999999999999</v>
          </cell>
          <cell r="E24">
            <v>56.541666666666664</v>
          </cell>
          <cell r="F24">
            <v>75</v>
          </cell>
          <cell r="G24">
            <v>36</v>
          </cell>
          <cell r="H24">
            <v>24.48</v>
          </cell>
          <cell r="I24" t="str">
            <v>*</v>
          </cell>
          <cell r="J24">
            <v>39.24</v>
          </cell>
          <cell r="K24">
            <v>0</v>
          </cell>
        </row>
        <row r="25">
          <cell r="B25">
            <v>25.108333333333334</v>
          </cell>
          <cell r="C25">
            <v>28.6</v>
          </cell>
          <cell r="D25">
            <v>21.5</v>
          </cell>
          <cell r="E25">
            <v>67.333333333333329</v>
          </cell>
          <cell r="F25">
            <v>80</v>
          </cell>
          <cell r="G25">
            <v>54</v>
          </cell>
          <cell r="H25">
            <v>19.8</v>
          </cell>
          <cell r="I25" t="str">
            <v>*</v>
          </cell>
          <cell r="J25">
            <v>36</v>
          </cell>
          <cell r="K25">
            <v>0</v>
          </cell>
        </row>
        <row r="26">
          <cell r="B26">
            <v>23.208333333333329</v>
          </cell>
          <cell r="C26">
            <v>28.8</v>
          </cell>
          <cell r="D26">
            <v>20.8</v>
          </cell>
          <cell r="E26">
            <v>81.541666666666671</v>
          </cell>
          <cell r="F26">
            <v>93</v>
          </cell>
          <cell r="G26">
            <v>56</v>
          </cell>
          <cell r="H26">
            <v>13.68</v>
          </cell>
          <cell r="I26" t="str">
            <v>*</v>
          </cell>
          <cell r="J26">
            <v>25.56</v>
          </cell>
          <cell r="K26">
            <v>9.2000000000000011</v>
          </cell>
        </row>
        <row r="27">
          <cell r="B27">
            <v>24.233333333333331</v>
          </cell>
          <cell r="C27">
            <v>29.8</v>
          </cell>
          <cell r="D27">
            <v>19.399999999999999</v>
          </cell>
          <cell r="E27">
            <v>79.125</v>
          </cell>
          <cell r="F27">
            <v>96</v>
          </cell>
          <cell r="G27">
            <v>53</v>
          </cell>
          <cell r="H27">
            <v>22.32</v>
          </cell>
          <cell r="I27" t="str">
            <v>*</v>
          </cell>
          <cell r="J27">
            <v>32.4</v>
          </cell>
          <cell r="K27">
            <v>0</v>
          </cell>
        </row>
        <row r="28">
          <cell r="B28">
            <v>24.849999999999994</v>
          </cell>
          <cell r="C28">
            <v>30.5</v>
          </cell>
          <cell r="D28">
            <v>20.5</v>
          </cell>
          <cell r="E28">
            <v>73.541666666666671</v>
          </cell>
          <cell r="F28">
            <v>88</v>
          </cell>
          <cell r="G28">
            <v>50</v>
          </cell>
          <cell r="H28">
            <v>20.88</v>
          </cell>
          <cell r="I28" t="str">
            <v>*</v>
          </cell>
          <cell r="J28">
            <v>38.519999999999996</v>
          </cell>
          <cell r="K28">
            <v>0.2</v>
          </cell>
        </row>
        <row r="29">
          <cell r="B29">
            <v>25.862499999999997</v>
          </cell>
          <cell r="C29">
            <v>33</v>
          </cell>
          <cell r="D29">
            <v>19.7</v>
          </cell>
          <cell r="E29">
            <v>51</v>
          </cell>
          <cell r="F29">
            <v>77</v>
          </cell>
          <cell r="G29">
            <v>18</v>
          </cell>
          <cell r="H29">
            <v>15.48</v>
          </cell>
          <cell r="I29" t="str">
            <v>*</v>
          </cell>
          <cell r="J29">
            <v>25.56</v>
          </cell>
          <cell r="K29">
            <v>0</v>
          </cell>
        </row>
        <row r="30">
          <cell r="B30">
            <v>25.354166666666668</v>
          </cell>
          <cell r="C30">
            <v>32.1</v>
          </cell>
          <cell r="D30">
            <v>18.3</v>
          </cell>
          <cell r="E30">
            <v>50.5</v>
          </cell>
          <cell r="F30">
            <v>75</v>
          </cell>
          <cell r="G30">
            <v>30</v>
          </cell>
          <cell r="H30">
            <v>14.04</v>
          </cell>
          <cell r="I30" t="str">
            <v>*</v>
          </cell>
          <cell r="J30">
            <v>28.08</v>
          </cell>
          <cell r="K30">
            <v>0</v>
          </cell>
        </row>
        <row r="31">
          <cell r="B31">
            <v>24.970833333333331</v>
          </cell>
          <cell r="C31">
            <v>31.9</v>
          </cell>
          <cell r="D31">
            <v>17.899999999999999</v>
          </cell>
          <cell r="E31">
            <v>49.916666666666664</v>
          </cell>
          <cell r="F31">
            <v>74</v>
          </cell>
          <cell r="G31">
            <v>25</v>
          </cell>
          <cell r="H31">
            <v>12.6</v>
          </cell>
          <cell r="I31" t="str">
            <v>*</v>
          </cell>
          <cell r="J31">
            <v>26.28</v>
          </cell>
          <cell r="K31">
            <v>0</v>
          </cell>
        </row>
        <row r="32">
          <cell r="B32">
            <v>24.608333333333334</v>
          </cell>
          <cell r="C32">
            <v>32</v>
          </cell>
          <cell r="D32">
            <v>19</v>
          </cell>
          <cell r="E32">
            <v>61.875</v>
          </cell>
          <cell r="F32">
            <v>84</v>
          </cell>
          <cell r="G32">
            <v>35</v>
          </cell>
          <cell r="H32">
            <v>16.920000000000002</v>
          </cell>
          <cell r="I32" t="str">
            <v>*</v>
          </cell>
          <cell r="J32">
            <v>35.28</v>
          </cell>
          <cell r="K32">
            <v>3</v>
          </cell>
        </row>
        <row r="33">
          <cell r="B33">
            <v>24.983333333333334</v>
          </cell>
          <cell r="C33">
            <v>32.5</v>
          </cell>
          <cell r="D33">
            <v>18.899999999999999</v>
          </cell>
          <cell r="E33">
            <v>64.166666666666671</v>
          </cell>
          <cell r="F33">
            <v>86</v>
          </cell>
          <cell r="G33">
            <v>33</v>
          </cell>
          <cell r="H33">
            <v>19.440000000000001</v>
          </cell>
          <cell r="I33" t="str">
            <v>*</v>
          </cell>
          <cell r="J33">
            <v>30.96</v>
          </cell>
          <cell r="K33">
            <v>0</v>
          </cell>
        </row>
        <row r="34">
          <cell r="B34">
            <v>24.908333333333335</v>
          </cell>
          <cell r="C34">
            <v>33.700000000000003</v>
          </cell>
          <cell r="D34">
            <v>18.399999999999999</v>
          </cell>
          <cell r="E34">
            <v>64.041666666666671</v>
          </cell>
          <cell r="F34">
            <v>89</v>
          </cell>
          <cell r="G34">
            <v>25</v>
          </cell>
          <cell r="H34">
            <v>21.96</v>
          </cell>
          <cell r="I34" t="str">
            <v>*</v>
          </cell>
          <cell r="J34">
            <v>47.16</v>
          </cell>
          <cell r="K34">
            <v>0.4</v>
          </cell>
        </row>
        <row r="35">
          <cell r="I35" t="str">
            <v>*</v>
          </cell>
        </row>
      </sheetData>
      <sheetData sheetId="11">
        <row r="5">
          <cell r="B5">
            <v>25.166666666666671</v>
          </cell>
        </row>
      </sheetData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12.845833333333337</v>
          </cell>
          <cell r="C5">
            <v>19.100000000000001</v>
          </cell>
          <cell r="D5">
            <v>8.6999999999999993</v>
          </cell>
          <cell r="E5">
            <v>65.583333333333329</v>
          </cell>
          <cell r="F5">
            <v>95</v>
          </cell>
          <cell r="G5">
            <v>36</v>
          </cell>
          <cell r="H5">
            <v>13.68</v>
          </cell>
          <cell r="I5" t="str">
            <v>*</v>
          </cell>
          <cell r="J5">
            <v>47.519999999999996</v>
          </cell>
          <cell r="K5">
            <v>0</v>
          </cell>
        </row>
        <row r="6">
          <cell r="B6">
            <v>14.40833333333333</v>
          </cell>
          <cell r="C6">
            <v>22.8</v>
          </cell>
          <cell r="D6">
            <v>6.5</v>
          </cell>
          <cell r="E6">
            <v>50.75</v>
          </cell>
          <cell r="F6">
            <v>83</v>
          </cell>
          <cell r="G6">
            <v>19</v>
          </cell>
          <cell r="H6">
            <v>15.120000000000001</v>
          </cell>
          <cell r="I6" t="str">
            <v>*</v>
          </cell>
          <cell r="J6">
            <v>41.4</v>
          </cell>
          <cell r="K6">
            <v>0</v>
          </cell>
        </row>
        <row r="7">
          <cell r="B7">
            <v>18.366666666666664</v>
          </cell>
          <cell r="C7">
            <v>25.8</v>
          </cell>
          <cell r="D7">
            <v>12.1</v>
          </cell>
          <cell r="E7">
            <v>51.083333333333336</v>
          </cell>
          <cell r="F7">
            <v>84</v>
          </cell>
          <cell r="G7">
            <v>26</v>
          </cell>
          <cell r="H7">
            <v>3.24</v>
          </cell>
          <cell r="I7" t="str">
            <v>*</v>
          </cell>
          <cell r="J7">
            <v>32.76</v>
          </cell>
          <cell r="K7">
            <v>0</v>
          </cell>
        </row>
        <row r="8">
          <cell r="B8">
            <v>19.583333333333336</v>
          </cell>
          <cell r="C8">
            <v>27.1</v>
          </cell>
          <cell r="D8">
            <v>13.9</v>
          </cell>
          <cell r="E8">
            <v>53.208333333333336</v>
          </cell>
          <cell r="F8">
            <v>73</v>
          </cell>
          <cell r="G8">
            <v>30</v>
          </cell>
          <cell r="H8">
            <v>6.48</v>
          </cell>
          <cell r="I8" t="str">
            <v>*</v>
          </cell>
          <cell r="J8">
            <v>31.319999999999997</v>
          </cell>
          <cell r="K8">
            <v>0</v>
          </cell>
        </row>
        <row r="9">
          <cell r="B9">
            <v>20.500000000000004</v>
          </cell>
          <cell r="C9">
            <v>27.8</v>
          </cell>
          <cell r="D9">
            <v>13.4</v>
          </cell>
          <cell r="E9">
            <v>54.75</v>
          </cell>
          <cell r="F9">
            <v>86</v>
          </cell>
          <cell r="G9">
            <v>30</v>
          </cell>
          <cell r="H9">
            <v>7.9200000000000008</v>
          </cell>
          <cell r="I9" t="str">
            <v>*</v>
          </cell>
          <cell r="J9">
            <v>26.64</v>
          </cell>
          <cell r="K9">
            <v>0</v>
          </cell>
        </row>
        <row r="10">
          <cell r="B10">
            <v>21.233333333333334</v>
          </cell>
          <cell r="C10">
            <v>29</v>
          </cell>
          <cell r="D10">
            <v>14.1</v>
          </cell>
          <cell r="E10">
            <v>51.291666666666664</v>
          </cell>
          <cell r="F10">
            <v>80</v>
          </cell>
          <cell r="G10">
            <v>28</v>
          </cell>
          <cell r="H10">
            <v>10.08</v>
          </cell>
          <cell r="I10" t="str">
            <v>*</v>
          </cell>
          <cell r="J10">
            <v>29.52</v>
          </cell>
          <cell r="K10">
            <v>0</v>
          </cell>
        </row>
        <row r="11">
          <cell r="B11">
            <v>21.929166666666664</v>
          </cell>
          <cell r="C11">
            <v>29.2</v>
          </cell>
          <cell r="D11">
            <v>14.9</v>
          </cell>
          <cell r="E11">
            <v>49.125</v>
          </cell>
          <cell r="F11">
            <v>74</v>
          </cell>
          <cell r="G11">
            <v>27</v>
          </cell>
          <cell r="H11">
            <v>3.6</v>
          </cell>
          <cell r="I11" t="str">
            <v>*</v>
          </cell>
          <cell r="J11">
            <v>29.880000000000003</v>
          </cell>
          <cell r="K11">
            <v>0</v>
          </cell>
        </row>
        <row r="12">
          <cell r="B12">
            <v>22.529166666666665</v>
          </cell>
          <cell r="C12">
            <v>29.5</v>
          </cell>
          <cell r="D12">
            <v>15.3</v>
          </cell>
          <cell r="E12">
            <v>44.583333333333336</v>
          </cell>
          <cell r="F12">
            <v>71</v>
          </cell>
          <cell r="G12">
            <v>25</v>
          </cell>
          <cell r="H12">
            <v>4.32</v>
          </cell>
          <cell r="I12" t="str">
            <v>*</v>
          </cell>
          <cell r="J12">
            <v>23.040000000000003</v>
          </cell>
          <cell r="K12">
            <v>0</v>
          </cell>
        </row>
        <row r="13">
          <cell r="B13">
            <v>24.0625</v>
          </cell>
          <cell r="C13">
            <v>31.3</v>
          </cell>
          <cell r="D13">
            <v>15.8</v>
          </cell>
          <cell r="E13">
            <v>39.958333333333336</v>
          </cell>
          <cell r="F13">
            <v>66</v>
          </cell>
          <cell r="G13">
            <v>22</v>
          </cell>
          <cell r="H13">
            <v>3.9600000000000004</v>
          </cell>
          <cell r="I13" t="str">
            <v>*</v>
          </cell>
          <cell r="J13">
            <v>28.8</v>
          </cell>
          <cell r="K13">
            <v>0</v>
          </cell>
        </row>
        <row r="14">
          <cell r="B14">
            <v>24.087499999999995</v>
          </cell>
          <cell r="C14">
            <v>33.799999999999997</v>
          </cell>
          <cell r="D14">
            <v>19.2</v>
          </cell>
          <cell r="E14">
            <v>51.583333333333336</v>
          </cell>
          <cell r="F14">
            <v>94</v>
          </cell>
          <cell r="G14">
            <v>26</v>
          </cell>
          <cell r="H14">
            <v>15.120000000000001</v>
          </cell>
          <cell r="I14" t="str">
            <v>*</v>
          </cell>
          <cell r="J14">
            <v>63.360000000000007</v>
          </cell>
          <cell r="K14">
            <v>7</v>
          </cell>
        </row>
        <row r="15">
          <cell r="B15">
            <v>21.804166666666664</v>
          </cell>
          <cell r="C15">
            <v>29.3</v>
          </cell>
          <cell r="D15">
            <v>17.100000000000001</v>
          </cell>
          <cell r="E15">
            <v>81</v>
          </cell>
          <cell r="F15">
            <v>98</v>
          </cell>
          <cell r="G15">
            <v>56</v>
          </cell>
          <cell r="H15">
            <v>27.720000000000002</v>
          </cell>
          <cell r="I15" t="str">
            <v>*</v>
          </cell>
          <cell r="J15">
            <v>52.2</v>
          </cell>
          <cell r="K15">
            <v>19.2</v>
          </cell>
        </row>
        <row r="16">
          <cell r="B16">
            <v>23.491666666666664</v>
          </cell>
          <cell r="C16">
            <v>30.2</v>
          </cell>
          <cell r="D16">
            <v>19.2</v>
          </cell>
          <cell r="E16">
            <v>81.125</v>
          </cell>
          <cell r="F16">
            <v>96</v>
          </cell>
          <cell r="G16">
            <v>57</v>
          </cell>
          <cell r="H16">
            <v>1.08</v>
          </cell>
          <cell r="I16" t="str">
            <v>*</v>
          </cell>
          <cell r="J16">
            <v>23.040000000000003</v>
          </cell>
          <cell r="K16">
            <v>0.4</v>
          </cell>
        </row>
        <row r="17">
          <cell r="B17">
            <v>20.249999999999996</v>
          </cell>
          <cell r="C17">
            <v>25</v>
          </cell>
          <cell r="D17">
            <v>17.2</v>
          </cell>
          <cell r="E17">
            <v>90.75</v>
          </cell>
          <cell r="F17">
            <v>98</v>
          </cell>
          <cell r="G17">
            <v>75</v>
          </cell>
          <cell r="H17">
            <v>8.64</v>
          </cell>
          <cell r="I17" t="str">
            <v>*</v>
          </cell>
          <cell r="J17">
            <v>36.72</v>
          </cell>
          <cell r="K17">
            <v>50.2</v>
          </cell>
        </row>
        <row r="18">
          <cell r="B18">
            <v>20.241666666666664</v>
          </cell>
          <cell r="C18">
            <v>27.6</v>
          </cell>
          <cell r="D18">
            <v>14.3</v>
          </cell>
          <cell r="E18">
            <v>79.583333333333329</v>
          </cell>
          <cell r="F18">
            <v>98</v>
          </cell>
          <cell r="G18">
            <v>50</v>
          </cell>
          <cell r="H18">
            <v>1.4400000000000002</v>
          </cell>
          <cell r="I18" t="str">
            <v>*</v>
          </cell>
          <cell r="J18">
            <v>24.840000000000003</v>
          </cell>
          <cell r="K18">
            <v>4.5999999999999996</v>
          </cell>
        </row>
        <row r="19">
          <cell r="B19">
            <v>21.362499999999997</v>
          </cell>
          <cell r="C19">
            <v>28.8</v>
          </cell>
          <cell r="D19">
            <v>12.4</v>
          </cell>
          <cell r="E19">
            <v>57.25</v>
          </cell>
          <cell r="F19">
            <v>91</v>
          </cell>
          <cell r="G19">
            <v>26</v>
          </cell>
          <cell r="H19">
            <v>0.72000000000000008</v>
          </cell>
          <cell r="I19" t="str">
            <v>*</v>
          </cell>
          <cell r="J19">
            <v>26.28</v>
          </cell>
          <cell r="K19">
            <v>0</v>
          </cell>
        </row>
        <row r="20">
          <cell r="B20">
            <v>22.858333333333334</v>
          </cell>
          <cell r="C20">
            <v>30.4</v>
          </cell>
          <cell r="D20">
            <v>16.899999999999999</v>
          </cell>
          <cell r="E20">
            <v>50.041666666666664</v>
          </cell>
          <cell r="F20">
            <v>76</v>
          </cell>
          <cell r="G20">
            <v>23</v>
          </cell>
          <cell r="H20">
            <v>0.72000000000000008</v>
          </cell>
          <cell r="I20" t="str">
            <v>*</v>
          </cell>
          <cell r="J20">
            <v>21.96</v>
          </cell>
          <cell r="K20">
            <v>0</v>
          </cell>
        </row>
        <row r="21">
          <cell r="B21">
            <v>24.045833333333331</v>
          </cell>
          <cell r="C21">
            <v>31.3</v>
          </cell>
          <cell r="D21">
            <v>17.899999999999999</v>
          </cell>
          <cell r="E21">
            <v>48.166666666666664</v>
          </cell>
          <cell r="F21">
            <v>64</v>
          </cell>
          <cell r="G21">
            <v>29</v>
          </cell>
          <cell r="H21">
            <v>9</v>
          </cell>
          <cell r="I21" t="str">
            <v>*</v>
          </cell>
          <cell r="J21">
            <v>36</v>
          </cell>
          <cell r="K21">
            <v>0</v>
          </cell>
        </row>
        <row r="22">
          <cell r="B22">
            <v>24.291666666666668</v>
          </cell>
          <cell r="C22">
            <v>30.7</v>
          </cell>
          <cell r="D22">
            <v>17.8</v>
          </cell>
          <cell r="E22">
            <v>41</v>
          </cell>
          <cell r="F22">
            <v>70</v>
          </cell>
          <cell r="G22">
            <v>18</v>
          </cell>
          <cell r="H22">
            <v>2.8800000000000003</v>
          </cell>
          <cell r="I22" t="str">
            <v>*</v>
          </cell>
          <cell r="J22">
            <v>28.8</v>
          </cell>
          <cell r="K22">
            <v>0</v>
          </cell>
        </row>
        <row r="23">
          <cell r="B23">
            <v>24.900000000000002</v>
          </cell>
          <cell r="C23">
            <v>32.1</v>
          </cell>
          <cell r="D23">
            <v>18</v>
          </cell>
          <cell r="E23">
            <v>45.791666666666664</v>
          </cell>
          <cell r="F23">
            <v>69</v>
          </cell>
          <cell r="G23">
            <v>32</v>
          </cell>
          <cell r="H23">
            <v>11.16</v>
          </cell>
          <cell r="I23" t="str">
            <v>*</v>
          </cell>
          <cell r="J23">
            <v>34.92</v>
          </cell>
          <cell r="K23">
            <v>0</v>
          </cell>
        </row>
        <row r="24">
          <cell r="B24">
            <v>26.033333333333331</v>
          </cell>
          <cell r="C24">
            <v>33.1</v>
          </cell>
          <cell r="D24">
            <v>20.399999999999999</v>
          </cell>
          <cell r="E24">
            <v>60.166666666666664</v>
          </cell>
          <cell r="F24">
            <v>74</v>
          </cell>
          <cell r="G24">
            <v>45</v>
          </cell>
          <cell r="H24">
            <v>14.76</v>
          </cell>
          <cell r="I24" t="str">
            <v>*</v>
          </cell>
          <cell r="J24">
            <v>42.84</v>
          </cell>
          <cell r="K24">
            <v>0</v>
          </cell>
        </row>
        <row r="25">
          <cell r="B25">
            <v>21.420833333333338</v>
          </cell>
          <cell r="C25">
            <v>27.2</v>
          </cell>
          <cell r="D25">
            <v>18.8</v>
          </cell>
          <cell r="E25">
            <v>85.458333333333329</v>
          </cell>
          <cell r="F25">
            <v>98</v>
          </cell>
          <cell r="G25">
            <v>59</v>
          </cell>
          <cell r="H25">
            <v>11.879999999999999</v>
          </cell>
          <cell r="I25" t="str">
            <v>*</v>
          </cell>
          <cell r="J25">
            <v>42.12</v>
          </cell>
          <cell r="K25">
            <v>43.400000000000006</v>
          </cell>
        </row>
        <row r="26">
          <cell r="B26">
            <v>21.637500000000003</v>
          </cell>
          <cell r="C26">
            <v>28.7</v>
          </cell>
          <cell r="D26">
            <v>17.600000000000001</v>
          </cell>
          <cell r="E26">
            <v>86.833333333333329</v>
          </cell>
          <cell r="F26">
            <v>99</v>
          </cell>
          <cell r="G26">
            <v>56</v>
          </cell>
          <cell r="H26">
            <v>0.36000000000000004</v>
          </cell>
          <cell r="I26" t="str">
            <v>*</v>
          </cell>
          <cell r="J26">
            <v>14.4</v>
          </cell>
          <cell r="K26">
            <v>0.2</v>
          </cell>
        </row>
        <row r="27">
          <cell r="B27">
            <v>22.008333333333329</v>
          </cell>
          <cell r="C27">
            <v>28.7</v>
          </cell>
          <cell r="D27">
            <v>17.7</v>
          </cell>
          <cell r="E27">
            <v>76.541666666666671</v>
          </cell>
          <cell r="F27">
            <v>97</v>
          </cell>
          <cell r="G27">
            <v>43</v>
          </cell>
          <cell r="H27">
            <v>6.12</v>
          </cell>
          <cell r="I27" t="str">
            <v>*</v>
          </cell>
          <cell r="J27">
            <v>28.08</v>
          </cell>
          <cell r="K27">
            <v>0</v>
          </cell>
        </row>
        <row r="28">
          <cell r="B28">
            <v>22.566666666666666</v>
          </cell>
          <cell r="C28">
            <v>30.8</v>
          </cell>
          <cell r="D28">
            <v>16</v>
          </cell>
          <cell r="E28">
            <v>59.541666666666664</v>
          </cell>
          <cell r="F28">
            <v>84</v>
          </cell>
          <cell r="G28">
            <v>31</v>
          </cell>
          <cell r="H28">
            <v>3.9600000000000004</v>
          </cell>
          <cell r="I28" t="str">
            <v>*</v>
          </cell>
          <cell r="J28">
            <v>26.28</v>
          </cell>
          <cell r="K28">
            <v>0</v>
          </cell>
        </row>
        <row r="29">
          <cell r="B29">
            <v>24.470833333333331</v>
          </cell>
          <cell r="C29">
            <v>31.4</v>
          </cell>
          <cell r="D29">
            <v>18.5</v>
          </cell>
          <cell r="E29">
            <v>58.916666666666664</v>
          </cell>
          <cell r="F29">
            <v>76</v>
          </cell>
          <cell r="G29">
            <v>35</v>
          </cell>
          <cell r="H29">
            <v>3.6</v>
          </cell>
          <cell r="I29" t="str">
            <v>*</v>
          </cell>
          <cell r="J29">
            <v>24.48</v>
          </cell>
          <cell r="K29">
            <v>0</v>
          </cell>
        </row>
        <row r="30">
          <cell r="B30">
            <v>24.599999999999994</v>
          </cell>
          <cell r="C30">
            <v>31.3</v>
          </cell>
          <cell r="D30">
            <v>18.600000000000001</v>
          </cell>
          <cell r="E30">
            <v>57.75</v>
          </cell>
          <cell r="F30">
            <v>85</v>
          </cell>
          <cell r="G30">
            <v>32</v>
          </cell>
          <cell r="H30">
            <v>2.52</v>
          </cell>
          <cell r="I30" t="str">
            <v>*</v>
          </cell>
          <cell r="J30">
            <v>25.92</v>
          </cell>
          <cell r="K30">
            <v>0</v>
          </cell>
        </row>
        <row r="31">
          <cell r="B31">
            <v>24.774999999999995</v>
          </cell>
          <cell r="C31">
            <v>30.4</v>
          </cell>
          <cell r="D31">
            <v>19.5</v>
          </cell>
          <cell r="E31">
            <v>64.458333333333329</v>
          </cell>
          <cell r="F31">
            <v>86</v>
          </cell>
          <cell r="G31">
            <v>45</v>
          </cell>
          <cell r="H31">
            <v>0</v>
          </cell>
          <cell r="I31" t="str">
            <v>*</v>
          </cell>
          <cell r="J31">
            <v>21.240000000000002</v>
          </cell>
          <cell r="K31">
            <v>0</v>
          </cell>
        </row>
        <row r="32">
          <cell r="B32">
            <v>24.158333333333331</v>
          </cell>
          <cell r="C32">
            <v>30.9</v>
          </cell>
          <cell r="D32">
            <v>18.899999999999999</v>
          </cell>
          <cell r="E32">
            <v>65.875</v>
          </cell>
          <cell r="F32">
            <v>87</v>
          </cell>
          <cell r="G32">
            <v>42</v>
          </cell>
          <cell r="H32">
            <v>13.68</v>
          </cell>
          <cell r="I32" t="str">
            <v>*</v>
          </cell>
          <cell r="J32">
            <v>28.8</v>
          </cell>
          <cell r="K32">
            <v>0</v>
          </cell>
        </row>
        <row r="33">
          <cell r="B33">
            <v>24.391666666666669</v>
          </cell>
          <cell r="C33">
            <v>31.2</v>
          </cell>
          <cell r="D33">
            <v>18.7</v>
          </cell>
          <cell r="E33">
            <v>65.833333333333329</v>
          </cell>
          <cell r="F33">
            <v>86</v>
          </cell>
          <cell r="G33">
            <v>44</v>
          </cell>
          <cell r="H33">
            <v>3.6</v>
          </cell>
          <cell r="I33" t="str">
            <v>*</v>
          </cell>
          <cell r="J33">
            <v>30.96</v>
          </cell>
          <cell r="K33">
            <v>0</v>
          </cell>
        </row>
        <row r="34">
          <cell r="B34">
            <v>24.562499999999996</v>
          </cell>
          <cell r="C34">
            <v>31.4</v>
          </cell>
          <cell r="D34">
            <v>19.2</v>
          </cell>
          <cell r="E34">
            <v>67.916666666666671</v>
          </cell>
          <cell r="F34">
            <v>87</v>
          </cell>
          <cell r="G34">
            <v>41</v>
          </cell>
          <cell r="H34">
            <v>2.8800000000000003</v>
          </cell>
          <cell r="I34" t="str">
            <v>*</v>
          </cell>
          <cell r="J34">
            <v>22.32</v>
          </cell>
          <cell r="K34">
            <v>0</v>
          </cell>
        </row>
        <row r="35">
          <cell r="I35" t="str">
            <v>*</v>
          </cell>
        </row>
      </sheetData>
      <sheetData sheetId="11">
        <row r="5">
          <cell r="B5">
            <v>24.795833333333334</v>
          </cell>
        </row>
      </sheetData>
      <sheetData sheetId="1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Planilha1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>
            <v>14.854166666666664</v>
          </cell>
          <cell r="C5">
            <v>21.4</v>
          </cell>
          <cell r="D5">
            <v>10.4</v>
          </cell>
          <cell r="E5">
            <v>67.041666666666671</v>
          </cell>
          <cell r="F5">
            <v>87</v>
          </cell>
          <cell r="G5">
            <v>39</v>
          </cell>
          <cell r="H5">
            <v>19.8</v>
          </cell>
          <cell r="I5" t="str">
            <v>*</v>
          </cell>
          <cell r="J5">
            <v>47.88</v>
          </cell>
          <cell r="K5">
            <v>0</v>
          </cell>
        </row>
        <row r="6">
          <cell r="B6">
            <v>16.491666666666667</v>
          </cell>
          <cell r="C6">
            <v>24.7</v>
          </cell>
          <cell r="D6">
            <v>9.4</v>
          </cell>
          <cell r="E6">
            <v>48.416666666666664</v>
          </cell>
          <cell r="F6">
            <v>65</v>
          </cell>
          <cell r="G6">
            <v>29</v>
          </cell>
          <cell r="H6">
            <v>29.880000000000003</v>
          </cell>
          <cell r="I6" t="str">
            <v>*</v>
          </cell>
          <cell r="J6">
            <v>53.28</v>
          </cell>
          <cell r="K6">
            <v>0</v>
          </cell>
        </row>
        <row r="7">
          <cell r="B7">
            <v>18.595833333333335</v>
          </cell>
          <cell r="C7">
            <v>26.8</v>
          </cell>
          <cell r="D7">
            <v>11.6</v>
          </cell>
          <cell r="E7">
            <v>57.208333333333336</v>
          </cell>
          <cell r="F7">
            <v>84</v>
          </cell>
          <cell r="G7">
            <v>34</v>
          </cell>
          <cell r="H7">
            <v>22.32</v>
          </cell>
          <cell r="I7" t="str">
            <v>*</v>
          </cell>
          <cell r="J7">
            <v>42.480000000000004</v>
          </cell>
          <cell r="K7">
            <v>0</v>
          </cell>
        </row>
        <row r="8">
          <cell r="B8">
            <v>19.908333333333335</v>
          </cell>
          <cell r="C8">
            <v>28</v>
          </cell>
          <cell r="D8">
            <v>12.3</v>
          </cell>
          <cell r="E8">
            <v>50.333333333333336</v>
          </cell>
          <cell r="F8">
            <v>77</v>
          </cell>
          <cell r="G8">
            <v>23</v>
          </cell>
          <cell r="H8">
            <v>18.36</v>
          </cell>
          <cell r="I8" t="str">
            <v>*</v>
          </cell>
          <cell r="J8">
            <v>37.800000000000004</v>
          </cell>
          <cell r="K8">
            <v>0</v>
          </cell>
        </row>
        <row r="9">
          <cell r="B9">
            <v>20.904166666666669</v>
          </cell>
          <cell r="C9">
            <v>29.7</v>
          </cell>
          <cell r="D9">
            <v>11.2</v>
          </cell>
          <cell r="E9">
            <v>44.625</v>
          </cell>
          <cell r="F9">
            <v>72</v>
          </cell>
          <cell r="G9">
            <v>22</v>
          </cell>
          <cell r="H9">
            <v>21.6</v>
          </cell>
          <cell r="I9" t="str">
            <v>*</v>
          </cell>
          <cell r="J9">
            <v>45</v>
          </cell>
          <cell r="K9">
            <v>0</v>
          </cell>
        </row>
        <row r="10">
          <cell r="B10">
            <v>21.8</v>
          </cell>
          <cell r="C10">
            <v>30.7</v>
          </cell>
          <cell r="D10">
            <v>12.5</v>
          </cell>
          <cell r="E10">
            <v>40.083333333333336</v>
          </cell>
          <cell r="F10">
            <v>65</v>
          </cell>
          <cell r="G10">
            <v>19</v>
          </cell>
          <cell r="H10">
            <v>18</v>
          </cell>
          <cell r="I10" t="str">
            <v>*</v>
          </cell>
          <cell r="J10">
            <v>34.200000000000003</v>
          </cell>
          <cell r="K10">
            <v>0</v>
          </cell>
        </row>
        <row r="11">
          <cell r="B11">
            <v>22.241666666666664</v>
          </cell>
          <cell r="C11">
            <v>31.2</v>
          </cell>
          <cell r="D11">
            <v>12.6</v>
          </cell>
          <cell r="E11">
            <v>39.625</v>
          </cell>
          <cell r="F11">
            <v>64</v>
          </cell>
          <cell r="G11">
            <v>20</v>
          </cell>
          <cell r="H11">
            <v>16.559999999999999</v>
          </cell>
          <cell r="I11" t="str">
            <v>*</v>
          </cell>
          <cell r="J11">
            <v>36.36</v>
          </cell>
          <cell r="K11">
            <v>0</v>
          </cell>
        </row>
        <row r="12">
          <cell r="B12">
            <v>23.920833333333334</v>
          </cell>
          <cell r="C12">
            <v>32.1</v>
          </cell>
          <cell r="D12">
            <v>16.2</v>
          </cell>
          <cell r="E12">
            <v>37.416666666666664</v>
          </cell>
          <cell r="F12">
            <v>58</v>
          </cell>
          <cell r="G12">
            <v>20</v>
          </cell>
          <cell r="H12">
            <v>19.440000000000001</v>
          </cell>
          <cell r="I12" t="str">
            <v>*</v>
          </cell>
          <cell r="J12">
            <v>42.12</v>
          </cell>
          <cell r="K12">
            <v>0</v>
          </cell>
        </row>
        <row r="13">
          <cell r="B13">
            <v>26.07083333333334</v>
          </cell>
          <cell r="C13">
            <v>34.799999999999997</v>
          </cell>
          <cell r="D13">
            <v>18.100000000000001</v>
          </cell>
          <cell r="E13">
            <v>36.541666666666664</v>
          </cell>
          <cell r="F13">
            <v>53</v>
          </cell>
          <cell r="G13">
            <v>22</v>
          </cell>
          <cell r="H13">
            <v>11.16</v>
          </cell>
          <cell r="I13" t="str">
            <v>*</v>
          </cell>
          <cell r="J13">
            <v>30.6</v>
          </cell>
          <cell r="K13">
            <v>0</v>
          </cell>
        </row>
        <row r="14">
          <cell r="B14">
            <v>27.837500000000006</v>
          </cell>
          <cell r="C14">
            <v>36.9</v>
          </cell>
          <cell r="D14">
            <v>19.3</v>
          </cell>
          <cell r="E14">
            <v>39.416666666666664</v>
          </cell>
          <cell r="F14">
            <v>60</v>
          </cell>
          <cell r="G14">
            <v>22</v>
          </cell>
          <cell r="H14">
            <v>15.48</v>
          </cell>
          <cell r="I14" t="str">
            <v>*</v>
          </cell>
          <cell r="J14">
            <v>38.519999999999996</v>
          </cell>
          <cell r="K14">
            <v>0</v>
          </cell>
        </row>
        <row r="15">
          <cell r="B15">
            <v>25.337500000000002</v>
          </cell>
          <cell r="C15">
            <v>31.5</v>
          </cell>
          <cell r="D15">
            <v>18.600000000000001</v>
          </cell>
          <cell r="E15">
            <v>63.083333333333336</v>
          </cell>
          <cell r="F15">
            <v>88</v>
          </cell>
          <cell r="G15">
            <v>37</v>
          </cell>
          <cell r="H15">
            <v>23.400000000000002</v>
          </cell>
          <cell r="I15" t="str">
            <v>*</v>
          </cell>
          <cell r="J15">
            <v>55.440000000000005</v>
          </cell>
          <cell r="K15">
            <v>21.6</v>
          </cell>
        </row>
        <row r="16">
          <cell r="B16">
            <v>25.916666666666661</v>
          </cell>
          <cell r="C16">
            <v>32.799999999999997</v>
          </cell>
          <cell r="D16">
            <v>20.100000000000001</v>
          </cell>
          <cell r="E16">
            <v>66.375</v>
          </cell>
          <cell r="F16">
            <v>86</v>
          </cell>
          <cell r="G16">
            <v>41</v>
          </cell>
          <cell r="H16">
            <v>12.24</v>
          </cell>
          <cell r="I16" t="str">
            <v>*</v>
          </cell>
          <cell r="J16">
            <v>29.880000000000003</v>
          </cell>
          <cell r="K16">
            <v>0</v>
          </cell>
        </row>
        <row r="17">
          <cell r="B17">
            <v>27.270833333333332</v>
          </cell>
          <cell r="C17">
            <v>33.200000000000003</v>
          </cell>
          <cell r="D17">
            <v>23.1</v>
          </cell>
          <cell r="E17">
            <v>59.291666666666664</v>
          </cell>
          <cell r="F17">
            <v>73</v>
          </cell>
          <cell r="G17">
            <v>41</v>
          </cell>
          <cell r="H17">
            <v>21.240000000000002</v>
          </cell>
          <cell r="I17" t="str">
            <v>*</v>
          </cell>
          <cell r="J17">
            <v>46.080000000000005</v>
          </cell>
          <cell r="K17">
            <v>0</v>
          </cell>
        </row>
        <row r="18">
          <cell r="B18">
            <v>19.820833333333333</v>
          </cell>
          <cell r="C18">
            <v>28.6</v>
          </cell>
          <cell r="D18">
            <v>16.7</v>
          </cell>
          <cell r="E18">
            <v>85.791666666666671</v>
          </cell>
          <cell r="F18">
            <v>92</v>
          </cell>
          <cell r="G18">
            <v>54</v>
          </cell>
          <cell r="H18">
            <v>30.6</v>
          </cell>
          <cell r="I18" t="str">
            <v>*</v>
          </cell>
          <cell r="J18">
            <v>70.92</v>
          </cell>
          <cell r="K18">
            <v>48.600000000000009</v>
          </cell>
        </row>
        <row r="19">
          <cell r="B19">
            <v>22.570833333333336</v>
          </cell>
          <cell r="C19">
            <v>29.3</v>
          </cell>
          <cell r="D19">
            <v>17.100000000000001</v>
          </cell>
          <cell r="E19">
            <v>63.583333333333336</v>
          </cell>
          <cell r="F19">
            <v>91</v>
          </cell>
          <cell r="G19">
            <v>25</v>
          </cell>
          <cell r="H19">
            <v>22.32</v>
          </cell>
          <cell r="I19" t="str">
            <v>*</v>
          </cell>
          <cell r="J19">
            <v>38.159999999999997</v>
          </cell>
          <cell r="K19">
            <v>0</v>
          </cell>
        </row>
        <row r="20">
          <cell r="B20">
            <v>22.745833333333334</v>
          </cell>
          <cell r="C20">
            <v>31.5</v>
          </cell>
          <cell r="D20">
            <v>15</v>
          </cell>
          <cell r="E20">
            <v>47.833333333333336</v>
          </cell>
          <cell r="F20">
            <v>74</v>
          </cell>
          <cell r="G20">
            <v>23</v>
          </cell>
          <cell r="H20">
            <v>17.64</v>
          </cell>
          <cell r="I20" t="str">
            <v>*</v>
          </cell>
          <cell r="J20">
            <v>34.200000000000003</v>
          </cell>
          <cell r="K20">
            <v>0</v>
          </cell>
        </row>
        <row r="21">
          <cell r="B21">
            <v>24.395833333333332</v>
          </cell>
          <cell r="C21">
            <v>33.4</v>
          </cell>
          <cell r="D21">
            <v>14.9</v>
          </cell>
          <cell r="E21">
            <v>46.583333333333336</v>
          </cell>
          <cell r="F21">
            <v>74</v>
          </cell>
          <cell r="G21">
            <v>22</v>
          </cell>
          <cell r="H21">
            <v>17.64</v>
          </cell>
          <cell r="I21" t="str">
            <v>*</v>
          </cell>
          <cell r="J21">
            <v>46.440000000000005</v>
          </cell>
          <cell r="K21">
            <v>0</v>
          </cell>
        </row>
        <row r="22">
          <cell r="B22">
            <v>25.441666666666666</v>
          </cell>
          <cell r="C22">
            <v>34.5</v>
          </cell>
          <cell r="D22">
            <v>16.5</v>
          </cell>
          <cell r="E22">
            <v>44.083333333333336</v>
          </cell>
          <cell r="F22">
            <v>65</v>
          </cell>
          <cell r="G22">
            <v>24</v>
          </cell>
          <cell r="H22">
            <v>17.28</v>
          </cell>
          <cell r="I22" t="str">
            <v>*</v>
          </cell>
          <cell r="J22">
            <v>38.519999999999996</v>
          </cell>
          <cell r="K22">
            <v>0</v>
          </cell>
        </row>
        <row r="23">
          <cell r="B23">
            <v>27.870833333333334</v>
          </cell>
          <cell r="C23">
            <v>36.200000000000003</v>
          </cell>
          <cell r="D23">
            <v>20.100000000000001</v>
          </cell>
          <cell r="E23">
            <v>46.041666666666664</v>
          </cell>
          <cell r="F23">
            <v>69</v>
          </cell>
          <cell r="G23">
            <v>23</v>
          </cell>
          <cell r="H23">
            <v>22.68</v>
          </cell>
          <cell r="I23" t="str">
            <v>*</v>
          </cell>
          <cell r="J23">
            <v>45.36</v>
          </cell>
          <cell r="K23">
            <v>0</v>
          </cell>
        </row>
        <row r="24">
          <cell r="B24">
            <v>28.516666666666666</v>
          </cell>
          <cell r="C24">
            <v>34.4</v>
          </cell>
          <cell r="D24">
            <v>21.8</v>
          </cell>
          <cell r="E24">
            <v>49.75</v>
          </cell>
          <cell r="F24">
            <v>68</v>
          </cell>
          <cell r="G24">
            <v>34</v>
          </cell>
          <cell r="H24">
            <v>14.04</v>
          </cell>
          <cell r="I24" t="str">
            <v>*</v>
          </cell>
          <cell r="J24">
            <v>34.92</v>
          </cell>
          <cell r="K24">
            <v>0</v>
          </cell>
        </row>
        <row r="25">
          <cell r="B25">
            <v>26.062499999999996</v>
          </cell>
          <cell r="C25">
            <v>29.3</v>
          </cell>
          <cell r="D25">
            <v>22.4</v>
          </cell>
          <cell r="E25">
            <v>63.166666666666664</v>
          </cell>
          <cell r="F25">
            <v>77</v>
          </cell>
          <cell r="G25">
            <v>49</v>
          </cell>
          <cell r="H25">
            <v>12.96</v>
          </cell>
          <cell r="I25" t="str">
            <v>*</v>
          </cell>
          <cell r="J25">
            <v>34.56</v>
          </cell>
          <cell r="K25">
            <v>0</v>
          </cell>
        </row>
        <row r="26">
          <cell r="B26">
            <v>24.270833333333339</v>
          </cell>
          <cell r="C26">
            <v>31.4</v>
          </cell>
          <cell r="D26">
            <v>19.100000000000001</v>
          </cell>
          <cell r="E26">
            <v>72.625</v>
          </cell>
          <cell r="F26">
            <v>92</v>
          </cell>
          <cell r="G26">
            <v>42</v>
          </cell>
          <cell r="H26">
            <v>11.520000000000001</v>
          </cell>
          <cell r="I26" t="str">
            <v>*</v>
          </cell>
          <cell r="J26">
            <v>38.159999999999997</v>
          </cell>
          <cell r="K26">
            <v>0</v>
          </cell>
        </row>
        <row r="27">
          <cell r="B27">
            <v>24.808333333333337</v>
          </cell>
          <cell r="C27">
            <v>31.3</v>
          </cell>
          <cell r="D27">
            <v>20.9</v>
          </cell>
          <cell r="E27">
            <v>71.875</v>
          </cell>
          <cell r="F27">
            <v>87</v>
          </cell>
          <cell r="G27">
            <v>46</v>
          </cell>
          <cell r="H27">
            <v>15.840000000000002</v>
          </cell>
          <cell r="I27" t="str">
            <v>*</v>
          </cell>
          <cell r="J27">
            <v>31.319999999999997</v>
          </cell>
          <cell r="K27">
            <v>0</v>
          </cell>
        </row>
        <row r="28">
          <cell r="B28">
            <v>25.562500000000004</v>
          </cell>
          <cell r="C28">
            <v>33.299999999999997</v>
          </cell>
          <cell r="D28">
            <v>19</v>
          </cell>
          <cell r="E28">
            <v>59.833333333333336</v>
          </cell>
          <cell r="F28">
            <v>83</v>
          </cell>
          <cell r="G28">
            <v>33</v>
          </cell>
          <cell r="H28">
            <v>13.32</v>
          </cell>
          <cell r="I28" t="str">
            <v>*</v>
          </cell>
          <cell r="J28">
            <v>25.2</v>
          </cell>
          <cell r="K28">
            <v>0</v>
          </cell>
        </row>
        <row r="29">
          <cell r="B29">
            <v>25.362499999999997</v>
          </cell>
          <cell r="C29">
            <v>34.200000000000003</v>
          </cell>
          <cell r="D29">
            <v>16.8</v>
          </cell>
          <cell r="E29">
            <v>48.416666666666664</v>
          </cell>
          <cell r="F29">
            <v>71</v>
          </cell>
          <cell r="G29">
            <v>25</v>
          </cell>
          <cell r="H29">
            <v>16.559999999999999</v>
          </cell>
          <cell r="I29" t="str">
            <v>*</v>
          </cell>
          <cell r="J29">
            <v>31.680000000000003</v>
          </cell>
          <cell r="K29">
            <v>0</v>
          </cell>
        </row>
        <row r="30">
          <cell r="B30">
            <v>25.575000000000003</v>
          </cell>
          <cell r="C30">
            <v>32.799999999999997</v>
          </cell>
          <cell r="D30">
            <v>17.100000000000001</v>
          </cell>
          <cell r="E30">
            <v>51.875</v>
          </cell>
          <cell r="F30">
            <v>78</v>
          </cell>
          <cell r="G30">
            <v>28</v>
          </cell>
          <cell r="H30">
            <v>15.48</v>
          </cell>
          <cell r="I30" t="str">
            <v>*</v>
          </cell>
          <cell r="J30">
            <v>33.840000000000003</v>
          </cell>
          <cell r="K30">
            <v>0</v>
          </cell>
        </row>
        <row r="31">
          <cell r="B31">
            <v>25.520833333333332</v>
          </cell>
          <cell r="C31">
            <v>33.6</v>
          </cell>
          <cell r="D31">
            <v>17.7</v>
          </cell>
          <cell r="E31">
            <v>52.458333333333336</v>
          </cell>
          <cell r="F31">
            <v>76</v>
          </cell>
          <cell r="G31">
            <v>31</v>
          </cell>
          <cell r="H31">
            <v>13.68</v>
          </cell>
          <cell r="I31" t="str">
            <v>*</v>
          </cell>
          <cell r="J31">
            <v>27.36</v>
          </cell>
          <cell r="K31">
            <v>0</v>
          </cell>
        </row>
        <row r="32">
          <cell r="B32">
            <v>26.358333333333334</v>
          </cell>
          <cell r="C32">
            <v>33.799999999999997</v>
          </cell>
          <cell r="D32">
            <v>20.100000000000001</v>
          </cell>
          <cell r="E32">
            <v>55.25</v>
          </cell>
          <cell r="F32">
            <v>78</v>
          </cell>
          <cell r="G32">
            <v>31</v>
          </cell>
          <cell r="H32">
            <v>15.48</v>
          </cell>
          <cell r="I32" t="str">
            <v>*</v>
          </cell>
          <cell r="J32">
            <v>28.08</v>
          </cell>
          <cell r="K32">
            <v>0</v>
          </cell>
        </row>
        <row r="33">
          <cell r="B33">
            <v>25.962499999999991</v>
          </cell>
          <cell r="C33">
            <v>33.6</v>
          </cell>
          <cell r="D33">
            <v>19</v>
          </cell>
          <cell r="E33">
            <v>56.75</v>
          </cell>
          <cell r="F33">
            <v>82</v>
          </cell>
          <cell r="G33">
            <v>31</v>
          </cell>
          <cell r="H33">
            <v>11.520000000000001</v>
          </cell>
          <cell r="I33" t="str">
            <v>*</v>
          </cell>
          <cell r="J33">
            <v>25.2</v>
          </cell>
          <cell r="K33">
            <v>0</v>
          </cell>
        </row>
        <row r="34">
          <cell r="B34">
            <v>25.762499999999999</v>
          </cell>
          <cell r="C34">
            <v>35</v>
          </cell>
          <cell r="D34">
            <v>18.899999999999999</v>
          </cell>
          <cell r="E34">
            <v>58.25</v>
          </cell>
          <cell r="F34">
            <v>78</v>
          </cell>
          <cell r="G34">
            <v>32</v>
          </cell>
          <cell r="H34">
            <v>13.32</v>
          </cell>
          <cell r="I34" t="str">
            <v>*</v>
          </cell>
          <cell r="J34">
            <v>41.76</v>
          </cell>
          <cell r="K34">
            <v>0</v>
          </cell>
        </row>
        <row r="35">
          <cell r="I35" t="str">
            <v>*</v>
          </cell>
        </row>
      </sheetData>
      <sheetData sheetId="12">
        <row r="5">
          <cell r="B5">
            <v>26.491666666666664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13.995833333333332</v>
          </cell>
          <cell r="C5">
            <v>16.5</v>
          </cell>
          <cell r="D5">
            <v>11.1</v>
          </cell>
          <cell r="E5">
            <v>91.541666666666671</v>
          </cell>
          <cell r="F5">
            <v>100</v>
          </cell>
          <cell r="G5">
            <v>71</v>
          </cell>
          <cell r="H5">
            <v>41.76</v>
          </cell>
          <cell r="I5" t="str">
            <v>*</v>
          </cell>
          <cell r="J5">
            <v>63.360000000000007</v>
          </cell>
        </row>
        <row r="6">
          <cell r="B6">
            <v>17.45</v>
          </cell>
          <cell r="C6">
            <v>23.1</v>
          </cell>
          <cell r="D6">
            <v>12.4</v>
          </cell>
          <cell r="E6">
            <v>66.75</v>
          </cell>
          <cell r="F6">
            <v>84</v>
          </cell>
          <cell r="G6">
            <v>49</v>
          </cell>
          <cell r="H6">
            <v>21.6</v>
          </cell>
          <cell r="I6" t="str">
            <v>*</v>
          </cell>
          <cell r="J6">
            <v>35.28</v>
          </cell>
        </row>
        <row r="7">
          <cell r="B7">
            <v>18.783333333333335</v>
          </cell>
          <cell r="C7">
            <v>26.2</v>
          </cell>
          <cell r="D7">
            <v>13.7</v>
          </cell>
          <cell r="E7">
            <v>73</v>
          </cell>
          <cell r="F7">
            <v>98</v>
          </cell>
          <cell r="G7">
            <v>38</v>
          </cell>
          <cell r="H7">
            <v>32.4</v>
          </cell>
          <cell r="I7" t="str">
            <v>*</v>
          </cell>
          <cell r="J7">
            <v>48.24</v>
          </cell>
        </row>
        <row r="8">
          <cell r="B8">
            <v>20.616666666666671</v>
          </cell>
          <cell r="C8">
            <v>27.6</v>
          </cell>
          <cell r="D8">
            <v>15.3</v>
          </cell>
          <cell r="E8">
            <v>59.041666666666664</v>
          </cell>
          <cell r="F8">
            <v>82</v>
          </cell>
          <cell r="G8">
            <v>30</v>
          </cell>
          <cell r="H8">
            <v>31.680000000000003</v>
          </cell>
          <cell r="I8" t="str">
            <v>*</v>
          </cell>
          <cell r="J8">
            <v>42.480000000000004</v>
          </cell>
        </row>
        <row r="9">
          <cell r="B9">
            <v>22.554166666666671</v>
          </cell>
          <cell r="C9">
            <v>30</v>
          </cell>
          <cell r="D9">
            <v>16.8</v>
          </cell>
          <cell r="E9">
            <v>51.458333333333336</v>
          </cell>
          <cell r="F9">
            <v>71</v>
          </cell>
          <cell r="G9">
            <v>29</v>
          </cell>
          <cell r="H9">
            <v>27.36</v>
          </cell>
          <cell r="I9" t="str">
            <v>*</v>
          </cell>
          <cell r="J9">
            <v>39.6</v>
          </cell>
        </row>
        <row r="10">
          <cell r="B10">
            <v>23.491666666666664</v>
          </cell>
          <cell r="C10">
            <v>31.5</v>
          </cell>
          <cell r="D10">
            <v>17.3</v>
          </cell>
          <cell r="E10">
            <v>49.041666666666664</v>
          </cell>
          <cell r="F10">
            <v>69</v>
          </cell>
          <cell r="G10">
            <v>25</v>
          </cell>
          <cell r="H10">
            <v>30.96</v>
          </cell>
          <cell r="I10" t="str">
            <v>*</v>
          </cell>
          <cell r="J10">
            <v>45.72</v>
          </cell>
        </row>
        <row r="11">
          <cell r="B11">
            <v>24.108333333333338</v>
          </cell>
          <cell r="C11">
            <v>31.7</v>
          </cell>
          <cell r="D11">
            <v>17.5</v>
          </cell>
          <cell r="E11">
            <v>47.375</v>
          </cell>
          <cell r="F11">
            <v>71</v>
          </cell>
          <cell r="G11">
            <v>24</v>
          </cell>
          <cell r="H11">
            <v>29.880000000000003</v>
          </cell>
          <cell r="I11" t="str">
            <v>*</v>
          </cell>
          <cell r="J11">
            <v>39.24</v>
          </cell>
        </row>
        <row r="12">
          <cell r="B12">
            <v>25.741666666666671</v>
          </cell>
          <cell r="C12">
            <v>33.799999999999997</v>
          </cell>
          <cell r="D12">
            <v>18.3</v>
          </cell>
          <cell r="E12">
            <v>43.166666666666664</v>
          </cell>
          <cell r="F12">
            <v>67</v>
          </cell>
          <cell r="G12">
            <v>21</v>
          </cell>
          <cell r="H12">
            <v>24.12</v>
          </cell>
          <cell r="I12" t="str">
            <v>*</v>
          </cell>
          <cell r="J12">
            <v>36.36</v>
          </cell>
        </row>
        <row r="13">
          <cell r="B13">
            <v>27.404166666666669</v>
          </cell>
          <cell r="C13">
            <v>35.299999999999997</v>
          </cell>
          <cell r="D13">
            <v>18.600000000000001</v>
          </cell>
          <cell r="E13">
            <v>38.25</v>
          </cell>
          <cell r="F13">
            <v>64</v>
          </cell>
          <cell r="G13">
            <v>17</v>
          </cell>
          <cell r="H13">
            <v>20.52</v>
          </cell>
          <cell r="I13" t="str">
            <v>*</v>
          </cell>
          <cell r="J13">
            <v>32.76</v>
          </cell>
        </row>
        <row r="14">
          <cell r="B14">
            <v>28.25</v>
          </cell>
          <cell r="C14">
            <v>35.799999999999997</v>
          </cell>
          <cell r="D14">
            <v>21.1</v>
          </cell>
          <cell r="E14">
            <v>43.75</v>
          </cell>
          <cell r="F14">
            <v>61</v>
          </cell>
          <cell r="G14">
            <v>24</v>
          </cell>
          <cell r="H14">
            <v>25.2</v>
          </cell>
          <cell r="I14" t="str">
            <v>*</v>
          </cell>
          <cell r="J14">
            <v>37.800000000000004</v>
          </cell>
        </row>
        <row r="15">
          <cell r="B15">
            <v>23.570833333333329</v>
          </cell>
          <cell r="C15">
            <v>27.3</v>
          </cell>
          <cell r="D15">
            <v>20.3</v>
          </cell>
          <cell r="E15">
            <v>74.208333333333329</v>
          </cell>
          <cell r="F15">
            <v>100</v>
          </cell>
          <cell r="G15">
            <v>54</v>
          </cell>
          <cell r="H15">
            <v>30.240000000000002</v>
          </cell>
          <cell r="I15" t="str">
            <v>*</v>
          </cell>
          <cell r="J15">
            <v>42.12</v>
          </cell>
        </row>
        <row r="16">
          <cell r="B16">
            <v>24.004166666666666</v>
          </cell>
          <cell r="C16">
            <v>30.3</v>
          </cell>
          <cell r="D16">
            <v>20.5</v>
          </cell>
          <cell r="E16">
            <v>76</v>
          </cell>
          <cell r="F16">
            <v>96</v>
          </cell>
          <cell r="G16">
            <v>47</v>
          </cell>
          <cell r="H16">
            <v>20.52</v>
          </cell>
          <cell r="I16" t="str">
            <v>*</v>
          </cell>
          <cell r="J16">
            <v>30.96</v>
          </cell>
        </row>
        <row r="17">
          <cell r="B17">
            <v>26.150000000000006</v>
          </cell>
          <cell r="C17">
            <v>32.299999999999997</v>
          </cell>
          <cell r="D17">
            <v>20.7</v>
          </cell>
          <cell r="E17">
            <v>65.458333333333329</v>
          </cell>
          <cell r="F17">
            <v>90</v>
          </cell>
          <cell r="G17">
            <v>38</v>
          </cell>
          <cell r="H17">
            <v>27</v>
          </cell>
          <cell r="I17" t="str">
            <v>*</v>
          </cell>
          <cell r="J17">
            <v>52.56</v>
          </cell>
        </row>
        <row r="18">
          <cell r="B18">
            <v>22.254166666666659</v>
          </cell>
          <cell r="C18">
            <v>27.1</v>
          </cell>
          <cell r="D18">
            <v>18.600000000000001</v>
          </cell>
          <cell r="E18">
            <v>78.875</v>
          </cell>
          <cell r="F18">
            <v>98</v>
          </cell>
          <cell r="G18">
            <v>55</v>
          </cell>
          <cell r="H18">
            <v>30.96</v>
          </cell>
          <cell r="I18" t="str">
            <v>*</v>
          </cell>
          <cell r="J18">
            <v>54.36</v>
          </cell>
        </row>
        <row r="19">
          <cell r="B19">
            <v>23.187499999999996</v>
          </cell>
          <cell r="C19">
            <v>30.3</v>
          </cell>
          <cell r="D19">
            <v>18.2</v>
          </cell>
          <cell r="E19">
            <v>76.086956521739125</v>
          </cell>
          <cell r="F19">
            <v>100</v>
          </cell>
          <cell r="G19">
            <v>45</v>
          </cell>
          <cell r="H19">
            <v>23.040000000000003</v>
          </cell>
          <cell r="I19" t="str">
            <v>*</v>
          </cell>
          <cell r="J19">
            <v>38.159999999999997</v>
          </cell>
        </row>
        <row r="20">
          <cell r="B20">
            <v>24.512500000000003</v>
          </cell>
          <cell r="C20">
            <v>31.4</v>
          </cell>
          <cell r="D20">
            <v>19.100000000000001</v>
          </cell>
          <cell r="E20">
            <v>59.375</v>
          </cell>
          <cell r="F20">
            <v>86</v>
          </cell>
          <cell r="G20">
            <v>31</v>
          </cell>
          <cell r="H20">
            <v>28.44</v>
          </cell>
          <cell r="I20" t="str">
            <v>*</v>
          </cell>
          <cell r="J20">
            <v>41.4</v>
          </cell>
        </row>
        <row r="21">
          <cell r="B21">
            <v>25.466666666666669</v>
          </cell>
          <cell r="C21">
            <v>33.700000000000003</v>
          </cell>
          <cell r="D21">
            <v>17.2</v>
          </cell>
          <cell r="E21">
            <v>45.291666666666664</v>
          </cell>
          <cell r="F21">
            <v>68</v>
          </cell>
          <cell r="G21">
            <v>23</v>
          </cell>
          <cell r="H21">
            <v>17.64</v>
          </cell>
          <cell r="I21" t="str">
            <v>*</v>
          </cell>
          <cell r="J21">
            <v>29.16</v>
          </cell>
        </row>
        <row r="22">
          <cell r="B22">
            <v>27.358333333333334</v>
          </cell>
          <cell r="C22">
            <v>35.700000000000003</v>
          </cell>
          <cell r="D22">
            <v>19.8</v>
          </cell>
          <cell r="E22">
            <v>39.833333333333336</v>
          </cell>
          <cell r="F22">
            <v>61</v>
          </cell>
          <cell r="G22">
            <v>22</v>
          </cell>
          <cell r="H22">
            <v>26.28</v>
          </cell>
          <cell r="I22" t="str">
            <v>*</v>
          </cell>
          <cell r="J22">
            <v>38.519999999999996</v>
          </cell>
        </row>
        <row r="23">
          <cell r="B23">
            <v>27.925000000000001</v>
          </cell>
          <cell r="C23">
            <v>35</v>
          </cell>
          <cell r="D23">
            <v>21.4</v>
          </cell>
          <cell r="E23">
            <v>49.666666666666664</v>
          </cell>
          <cell r="F23">
            <v>75</v>
          </cell>
          <cell r="G23">
            <v>27</v>
          </cell>
          <cell r="H23">
            <v>20.16</v>
          </cell>
          <cell r="I23" t="str">
            <v>*</v>
          </cell>
          <cell r="J23">
            <v>41.76</v>
          </cell>
        </row>
        <row r="24">
          <cell r="B24">
            <v>26.470833333333331</v>
          </cell>
          <cell r="C24">
            <v>33.5</v>
          </cell>
          <cell r="D24">
            <v>21.3</v>
          </cell>
          <cell r="E24">
            <v>55.916666666666664</v>
          </cell>
          <cell r="F24">
            <v>77</v>
          </cell>
          <cell r="G24">
            <v>37</v>
          </cell>
          <cell r="H24">
            <v>37.080000000000005</v>
          </cell>
          <cell r="I24" t="str">
            <v>*</v>
          </cell>
          <cell r="J24">
            <v>68.760000000000005</v>
          </cell>
        </row>
        <row r="25">
          <cell r="B25">
            <v>24.241666666666664</v>
          </cell>
          <cell r="C25">
            <v>30.1</v>
          </cell>
          <cell r="D25">
            <v>20.9</v>
          </cell>
          <cell r="E25">
            <v>71.5</v>
          </cell>
          <cell r="F25">
            <v>97</v>
          </cell>
          <cell r="G25">
            <v>49</v>
          </cell>
          <cell r="H25">
            <v>27</v>
          </cell>
          <cell r="I25" t="str">
            <v>*</v>
          </cell>
          <cell r="J25">
            <v>40.32</v>
          </cell>
        </row>
        <row r="26">
          <cell r="B26">
            <v>24.195833333333329</v>
          </cell>
          <cell r="C26">
            <v>28.9</v>
          </cell>
          <cell r="D26">
            <v>21.2</v>
          </cell>
          <cell r="E26">
            <v>78.086956521739125</v>
          </cell>
          <cell r="F26">
            <v>100</v>
          </cell>
          <cell r="G26">
            <v>53</v>
          </cell>
          <cell r="H26">
            <v>17.28</v>
          </cell>
          <cell r="I26" t="str">
            <v>*</v>
          </cell>
          <cell r="J26">
            <v>26.64</v>
          </cell>
        </row>
        <row r="27">
          <cell r="B27">
            <v>24.008333333333336</v>
          </cell>
          <cell r="C27">
            <v>30.6</v>
          </cell>
          <cell r="D27">
            <v>20.7</v>
          </cell>
          <cell r="E27">
            <v>77.7</v>
          </cell>
          <cell r="F27">
            <v>100</v>
          </cell>
          <cell r="G27">
            <v>50</v>
          </cell>
          <cell r="H27">
            <v>15.840000000000002</v>
          </cell>
          <cell r="I27" t="str">
            <v>*</v>
          </cell>
          <cell r="J27">
            <v>40.32</v>
          </cell>
        </row>
        <row r="28">
          <cell r="B28">
            <v>25.758333333333336</v>
          </cell>
          <cell r="C28">
            <v>33.1</v>
          </cell>
          <cell r="D28">
            <v>20.5</v>
          </cell>
          <cell r="E28">
            <v>74.590909090909093</v>
          </cell>
          <cell r="F28">
            <v>100</v>
          </cell>
          <cell r="G28">
            <v>38</v>
          </cell>
          <cell r="H28">
            <v>11.879999999999999</v>
          </cell>
          <cell r="I28" t="str">
            <v>*</v>
          </cell>
          <cell r="J28">
            <v>30.6</v>
          </cell>
        </row>
        <row r="29">
          <cell r="B29">
            <v>27.412499999999998</v>
          </cell>
          <cell r="C29">
            <v>34.200000000000003</v>
          </cell>
          <cell r="D29">
            <v>21.5</v>
          </cell>
          <cell r="E29">
            <v>61.083333333333336</v>
          </cell>
          <cell r="F29">
            <v>87</v>
          </cell>
          <cell r="G29">
            <v>30</v>
          </cell>
          <cell r="H29">
            <v>22.68</v>
          </cell>
          <cell r="I29" t="str">
            <v>*</v>
          </cell>
          <cell r="J29">
            <v>37.440000000000005</v>
          </cell>
        </row>
        <row r="30">
          <cell r="B30">
            <v>27.099999999999994</v>
          </cell>
          <cell r="C30">
            <v>34.200000000000003</v>
          </cell>
          <cell r="D30">
            <v>21</v>
          </cell>
          <cell r="E30">
            <v>45.208333333333336</v>
          </cell>
          <cell r="F30">
            <v>68</v>
          </cell>
          <cell r="G30">
            <v>22</v>
          </cell>
          <cell r="H30">
            <v>20.88</v>
          </cell>
          <cell r="I30" t="str">
            <v>*</v>
          </cell>
          <cell r="J30">
            <v>45.36</v>
          </cell>
        </row>
        <row r="31">
          <cell r="B31">
            <v>27.041666666666668</v>
          </cell>
          <cell r="C31">
            <v>33.700000000000003</v>
          </cell>
          <cell r="D31">
            <v>20.399999999999999</v>
          </cell>
          <cell r="E31">
            <v>43.666666666666664</v>
          </cell>
          <cell r="F31">
            <v>67</v>
          </cell>
          <cell r="G31">
            <v>25</v>
          </cell>
          <cell r="H31">
            <v>20.88</v>
          </cell>
          <cell r="I31" t="str">
            <v>*</v>
          </cell>
          <cell r="J31">
            <v>36</v>
          </cell>
        </row>
        <row r="32">
          <cell r="B32">
            <v>27.437499999999996</v>
          </cell>
          <cell r="C32">
            <v>34.700000000000003</v>
          </cell>
          <cell r="D32">
            <v>18.899999999999999</v>
          </cell>
          <cell r="E32">
            <v>42.125</v>
          </cell>
          <cell r="F32">
            <v>71</v>
          </cell>
          <cell r="G32">
            <v>19</v>
          </cell>
          <cell r="H32">
            <v>16.2</v>
          </cell>
          <cell r="I32" t="str">
            <v>*</v>
          </cell>
          <cell r="J32">
            <v>31.319999999999997</v>
          </cell>
        </row>
        <row r="33">
          <cell r="B33">
            <v>27.812499999999996</v>
          </cell>
          <cell r="C33">
            <v>35.4</v>
          </cell>
          <cell r="D33">
            <v>22.5</v>
          </cell>
          <cell r="E33">
            <v>48.458333333333336</v>
          </cell>
          <cell r="F33">
            <v>73</v>
          </cell>
          <cell r="G33">
            <v>24</v>
          </cell>
          <cell r="H33">
            <v>22.32</v>
          </cell>
          <cell r="I33" t="str">
            <v>*</v>
          </cell>
          <cell r="J33">
            <v>42.84</v>
          </cell>
        </row>
        <row r="34">
          <cell r="B34">
            <v>26.845833333333328</v>
          </cell>
          <cell r="C34">
            <v>32.299999999999997</v>
          </cell>
          <cell r="D34">
            <v>20.8</v>
          </cell>
          <cell r="E34">
            <v>55.416666666666664</v>
          </cell>
          <cell r="F34">
            <v>76</v>
          </cell>
          <cell r="G34">
            <v>36</v>
          </cell>
          <cell r="H34">
            <v>22.68</v>
          </cell>
          <cell r="I34" t="str">
            <v>*</v>
          </cell>
          <cell r="J34">
            <v>39.24</v>
          </cell>
        </row>
        <row r="35">
          <cell r="I35" t="str">
            <v>*</v>
          </cell>
        </row>
      </sheetData>
      <sheetData sheetId="11">
        <row r="5">
          <cell r="B5">
            <v>26.475000000000005</v>
          </cell>
        </row>
      </sheetData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17.883333333333336</v>
          </cell>
          <cell r="C5">
            <v>26.1</v>
          </cell>
          <cell r="D5">
            <v>14.8</v>
          </cell>
          <cell r="E5">
            <v>79.583333333333329</v>
          </cell>
          <cell r="F5">
            <v>90</v>
          </cell>
          <cell r="G5">
            <v>61</v>
          </cell>
          <cell r="H5">
            <v>12.24</v>
          </cell>
          <cell r="I5" t="str">
            <v>*</v>
          </cell>
          <cell r="J5">
            <v>33.119999999999997</v>
          </cell>
          <cell r="K5">
            <v>0.60000000000000009</v>
          </cell>
        </row>
        <row r="6">
          <cell r="B6">
            <v>18.554166666666664</v>
          </cell>
          <cell r="C6">
            <v>24.2</v>
          </cell>
          <cell r="D6">
            <v>16</v>
          </cell>
          <cell r="E6">
            <v>73.208333333333329</v>
          </cell>
          <cell r="F6">
            <v>94</v>
          </cell>
          <cell r="G6">
            <v>49</v>
          </cell>
          <cell r="H6">
            <v>11.16</v>
          </cell>
          <cell r="I6" t="str">
            <v>*</v>
          </cell>
          <cell r="J6">
            <v>29.16</v>
          </cell>
          <cell r="K6">
            <v>1</v>
          </cell>
        </row>
        <row r="7">
          <cell r="B7">
            <v>19.854166666666668</v>
          </cell>
          <cell r="C7">
            <v>28</v>
          </cell>
          <cell r="D7">
            <v>13.1</v>
          </cell>
          <cell r="E7">
            <v>58.583333333333336</v>
          </cell>
          <cell r="F7">
            <v>83</v>
          </cell>
          <cell r="G7">
            <v>35</v>
          </cell>
          <cell r="H7">
            <v>11.16</v>
          </cell>
          <cell r="I7" t="str">
            <v>*</v>
          </cell>
          <cell r="J7">
            <v>33.480000000000004</v>
          </cell>
          <cell r="K7">
            <v>0</v>
          </cell>
        </row>
        <row r="8">
          <cell r="B8">
            <v>21.383333333333329</v>
          </cell>
          <cell r="C8">
            <v>29.5</v>
          </cell>
          <cell r="D8">
            <v>13.5</v>
          </cell>
          <cell r="E8">
            <v>51.208333333333336</v>
          </cell>
          <cell r="F8">
            <v>76</v>
          </cell>
          <cell r="G8">
            <v>29</v>
          </cell>
          <cell r="H8">
            <v>7.9200000000000008</v>
          </cell>
          <cell r="I8" t="str">
            <v>*</v>
          </cell>
          <cell r="J8">
            <v>24.48</v>
          </cell>
          <cell r="K8">
            <v>0</v>
          </cell>
        </row>
        <row r="9">
          <cell r="B9">
            <v>22.3125</v>
          </cell>
          <cell r="C9">
            <v>30.9</v>
          </cell>
          <cell r="D9">
            <v>15</v>
          </cell>
          <cell r="E9">
            <v>47.25</v>
          </cell>
          <cell r="F9">
            <v>70</v>
          </cell>
          <cell r="G9">
            <v>22</v>
          </cell>
          <cell r="H9">
            <v>10.44</v>
          </cell>
          <cell r="I9" t="str">
            <v>*</v>
          </cell>
          <cell r="J9">
            <v>25.56</v>
          </cell>
          <cell r="K9">
            <v>0</v>
          </cell>
        </row>
        <row r="10">
          <cell r="B10">
            <v>23.349999999999998</v>
          </cell>
          <cell r="C10">
            <v>32.200000000000003</v>
          </cell>
          <cell r="D10">
            <v>16</v>
          </cell>
          <cell r="E10">
            <v>44.416666666666664</v>
          </cell>
          <cell r="F10">
            <v>71</v>
          </cell>
          <cell r="G10">
            <v>24</v>
          </cell>
          <cell r="H10">
            <v>7.9200000000000008</v>
          </cell>
          <cell r="I10" t="str">
            <v>*</v>
          </cell>
          <cell r="J10">
            <v>23.759999999999998</v>
          </cell>
          <cell r="K10">
            <v>0</v>
          </cell>
        </row>
        <row r="11">
          <cell r="B11">
            <v>23.933333333333334</v>
          </cell>
          <cell r="C11">
            <v>32.299999999999997</v>
          </cell>
          <cell r="D11">
            <v>16.899999999999999</v>
          </cell>
          <cell r="E11">
            <v>43.041666666666664</v>
          </cell>
          <cell r="F11">
            <v>71</v>
          </cell>
          <cell r="G11">
            <v>18</v>
          </cell>
          <cell r="H11">
            <v>6.48</v>
          </cell>
          <cell r="I11" t="str">
            <v>*</v>
          </cell>
          <cell r="J11">
            <v>21.96</v>
          </cell>
          <cell r="K11">
            <v>0</v>
          </cell>
        </row>
        <row r="12">
          <cell r="B12">
            <v>24.1875</v>
          </cell>
          <cell r="C12">
            <v>33.299999999999997</v>
          </cell>
          <cell r="D12">
            <v>16.8</v>
          </cell>
          <cell r="E12">
            <v>41.25</v>
          </cell>
          <cell r="F12">
            <v>64</v>
          </cell>
          <cell r="G12">
            <v>18</v>
          </cell>
          <cell r="H12">
            <v>6.48</v>
          </cell>
          <cell r="I12" t="str">
            <v>*</v>
          </cell>
          <cell r="J12">
            <v>36</v>
          </cell>
          <cell r="K12">
            <v>0</v>
          </cell>
        </row>
        <row r="13">
          <cell r="B13">
            <v>26.354166666666671</v>
          </cell>
          <cell r="C13">
            <v>35.1</v>
          </cell>
          <cell r="D13">
            <v>18</v>
          </cell>
          <cell r="E13">
            <v>32.125</v>
          </cell>
          <cell r="F13">
            <v>57</v>
          </cell>
          <cell r="G13">
            <v>17</v>
          </cell>
          <cell r="H13">
            <v>7.5600000000000005</v>
          </cell>
          <cell r="I13" t="str">
            <v>*</v>
          </cell>
          <cell r="J13">
            <v>18.720000000000002</v>
          </cell>
          <cell r="K13">
            <v>0</v>
          </cell>
        </row>
        <row r="14">
          <cell r="B14">
            <v>28.383333333333329</v>
          </cell>
          <cell r="C14">
            <v>37.6</v>
          </cell>
          <cell r="D14">
            <v>20.399999999999999</v>
          </cell>
          <cell r="E14">
            <v>33</v>
          </cell>
          <cell r="F14">
            <v>51</v>
          </cell>
          <cell r="G14">
            <v>17</v>
          </cell>
          <cell r="H14">
            <v>10.44</v>
          </cell>
          <cell r="I14" t="str">
            <v>*</v>
          </cell>
          <cell r="J14">
            <v>24.12</v>
          </cell>
          <cell r="K14">
            <v>0</v>
          </cell>
        </row>
        <row r="15">
          <cell r="B15">
            <v>24.412500000000005</v>
          </cell>
          <cell r="C15">
            <v>28.6</v>
          </cell>
          <cell r="D15">
            <v>19</v>
          </cell>
          <cell r="E15">
            <v>67.791666666666671</v>
          </cell>
          <cell r="F15">
            <v>94</v>
          </cell>
          <cell r="G15">
            <v>36</v>
          </cell>
          <cell r="H15">
            <v>13.32</v>
          </cell>
          <cell r="I15" t="str">
            <v>*</v>
          </cell>
          <cell r="J15">
            <v>53.64</v>
          </cell>
          <cell r="K15">
            <v>19.200000000000003</v>
          </cell>
        </row>
        <row r="16">
          <cell r="B16">
            <v>25.845833333333342</v>
          </cell>
          <cell r="C16">
            <v>32.799999999999997</v>
          </cell>
          <cell r="D16">
            <v>20.5</v>
          </cell>
          <cell r="E16">
            <v>67.791666666666671</v>
          </cell>
          <cell r="F16">
            <v>93</v>
          </cell>
          <cell r="G16">
            <v>34</v>
          </cell>
          <cell r="H16">
            <v>7.9200000000000008</v>
          </cell>
          <cell r="I16" t="str">
            <v>*</v>
          </cell>
          <cell r="J16">
            <v>17.28</v>
          </cell>
          <cell r="K16">
            <v>0.2</v>
          </cell>
        </row>
        <row r="17">
          <cell r="B17">
            <v>28.145833333333332</v>
          </cell>
          <cell r="C17">
            <v>35.4</v>
          </cell>
          <cell r="D17">
            <v>22.8</v>
          </cell>
          <cell r="E17">
            <v>58.333333333333336</v>
          </cell>
          <cell r="F17">
            <v>92</v>
          </cell>
          <cell r="G17">
            <v>31</v>
          </cell>
          <cell r="H17">
            <v>13.68</v>
          </cell>
          <cell r="I17" t="str">
            <v>*</v>
          </cell>
          <cell r="J17">
            <v>40.32</v>
          </cell>
          <cell r="K17">
            <v>3.6</v>
          </cell>
        </row>
        <row r="18">
          <cell r="B18">
            <v>23.558333333333334</v>
          </cell>
          <cell r="C18">
            <v>29.7</v>
          </cell>
          <cell r="D18">
            <v>18.3</v>
          </cell>
          <cell r="E18">
            <v>68.916666666666671</v>
          </cell>
          <cell r="F18">
            <v>92</v>
          </cell>
          <cell r="G18">
            <v>38</v>
          </cell>
          <cell r="H18">
            <v>18.36</v>
          </cell>
          <cell r="I18" t="str">
            <v>*</v>
          </cell>
          <cell r="J18">
            <v>54.72</v>
          </cell>
          <cell r="K18">
            <v>2.8</v>
          </cell>
        </row>
        <row r="19">
          <cell r="B19">
            <v>25.654166666666665</v>
          </cell>
          <cell r="C19">
            <v>32.200000000000003</v>
          </cell>
          <cell r="D19">
            <v>20.399999999999999</v>
          </cell>
          <cell r="E19">
            <v>59.625</v>
          </cell>
          <cell r="F19">
            <v>86</v>
          </cell>
          <cell r="G19">
            <v>28</v>
          </cell>
          <cell r="H19">
            <v>11.520000000000001</v>
          </cell>
          <cell r="I19" t="str">
            <v>*</v>
          </cell>
          <cell r="J19">
            <v>34.200000000000003</v>
          </cell>
          <cell r="K19">
            <v>0</v>
          </cell>
        </row>
        <row r="20">
          <cell r="B20">
            <v>25.041666666666668</v>
          </cell>
          <cell r="C20">
            <v>34.200000000000003</v>
          </cell>
          <cell r="D20">
            <v>17</v>
          </cell>
          <cell r="E20">
            <v>41.666666666666664</v>
          </cell>
          <cell r="F20">
            <v>73</v>
          </cell>
          <cell r="G20">
            <v>16</v>
          </cell>
          <cell r="H20">
            <v>11.520000000000001</v>
          </cell>
          <cell r="I20" t="str">
            <v>*</v>
          </cell>
          <cell r="J20">
            <v>38.519999999999996</v>
          </cell>
          <cell r="K20">
            <v>0</v>
          </cell>
        </row>
        <row r="21">
          <cell r="B21">
            <v>27.187499999999996</v>
          </cell>
          <cell r="C21">
            <v>35.9</v>
          </cell>
          <cell r="D21">
            <v>19.8</v>
          </cell>
          <cell r="E21">
            <v>42.458333333333336</v>
          </cell>
          <cell r="F21">
            <v>69</v>
          </cell>
          <cell r="G21">
            <v>20</v>
          </cell>
          <cell r="H21">
            <v>7.9200000000000008</v>
          </cell>
          <cell r="I21" t="str">
            <v>*</v>
          </cell>
          <cell r="J21">
            <v>26.64</v>
          </cell>
          <cell r="K21">
            <v>0</v>
          </cell>
        </row>
        <row r="22">
          <cell r="B22">
            <v>27.291666666666661</v>
          </cell>
          <cell r="C22">
            <v>36.9</v>
          </cell>
          <cell r="D22">
            <v>19.3</v>
          </cell>
          <cell r="E22">
            <v>42.458333333333336</v>
          </cell>
          <cell r="F22">
            <v>65</v>
          </cell>
          <cell r="G22">
            <v>17</v>
          </cell>
          <cell r="H22">
            <v>8.2799999999999994</v>
          </cell>
          <cell r="I22" t="str">
            <v>*</v>
          </cell>
          <cell r="J22">
            <v>22.68</v>
          </cell>
          <cell r="K22">
            <v>0</v>
          </cell>
        </row>
        <row r="23">
          <cell r="B23">
            <v>28.729166666666668</v>
          </cell>
          <cell r="C23">
            <v>37.1</v>
          </cell>
          <cell r="D23">
            <v>22.5</v>
          </cell>
          <cell r="E23">
            <v>45.25</v>
          </cell>
          <cell r="F23">
            <v>69</v>
          </cell>
          <cell r="G23">
            <v>24</v>
          </cell>
          <cell r="H23">
            <v>7.5600000000000005</v>
          </cell>
          <cell r="I23" t="str">
            <v>*</v>
          </cell>
          <cell r="J23">
            <v>27</v>
          </cell>
          <cell r="K23">
            <v>0</v>
          </cell>
        </row>
        <row r="24">
          <cell r="B24">
            <v>27.862500000000001</v>
          </cell>
          <cell r="C24">
            <v>36.1</v>
          </cell>
          <cell r="D24">
            <v>21.2</v>
          </cell>
          <cell r="E24">
            <v>52.625</v>
          </cell>
          <cell r="F24">
            <v>79</v>
          </cell>
          <cell r="G24">
            <v>26</v>
          </cell>
          <cell r="H24">
            <v>16.2</v>
          </cell>
          <cell r="I24" t="str">
            <v>*</v>
          </cell>
          <cell r="J24">
            <v>42.12</v>
          </cell>
          <cell r="K24">
            <v>0</v>
          </cell>
        </row>
        <row r="25">
          <cell r="B25">
            <v>27.787499999999998</v>
          </cell>
          <cell r="C25">
            <v>35.6</v>
          </cell>
          <cell r="D25">
            <v>24.4</v>
          </cell>
          <cell r="E25">
            <v>54.75</v>
          </cell>
          <cell r="F25">
            <v>73</v>
          </cell>
          <cell r="G25">
            <v>31</v>
          </cell>
          <cell r="H25">
            <v>9.3600000000000012</v>
          </cell>
          <cell r="I25" t="str">
            <v>*</v>
          </cell>
          <cell r="J25">
            <v>39.24</v>
          </cell>
          <cell r="K25">
            <v>2.2000000000000002</v>
          </cell>
        </row>
        <row r="26">
          <cell r="B26">
            <v>25.920833333333331</v>
          </cell>
          <cell r="C26">
            <v>35.4</v>
          </cell>
          <cell r="D26">
            <v>21.5</v>
          </cell>
          <cell r="E26">
            <v>69.416666666666671</v>
          </cell>
          <cell r="F26">
            <v>94</v>
          </cell>
          <cell r="G26">
            <v>33</v>
          </cell>
          <cell r="H26">
            <v>11.520000000000001</v>
          </cell>
          <cell r="I26" t="str">
            <v>*</v>
          </cell>
          <cell r="J26">
            <v>42.480000000000004</v>
          </cell>
          <cell r="K26">
            <v>25.800000000000004</v>
          </cell>
        </row>
        <row r="27">
          <cell r="B27">
            <v>25.487500000000001</v>
          </cell>
          <cell r="C27">
            <v>31.8</v>
          </cell>
          <cell r="D27">
            <v>20.9</v>
          </cell>
          <cell r="E27">
            <v>73.791666666666671</v>
          </cell>
          <cell r="F27">
            <v>93</v>
          </cell>
          <cell r="G27">
            <v>46</v>
          </cell>
          <cell r="H27">
            <v>11.520000000000001</v>
          </cell>
          <cell r="I27" t="str">
            <v>*</v>
          </cell>
          <cell r="J27">
            <v>22.68</v>
          </cell>
          <cell r="K27">
            <v>0.60000000000000009</v>
          </cell>
        </row>
        <row r="28">
          <cell r="B28">
            <v>28.004166666666674</v>
          </cell>
          <cell r="C28">
            <v>35</v>
          </cell>
          <cell r="D28">
            <v>22.5</v>
          </cell>
          <cell r="E28">
            <v>62.208333333333336</v>
          </cell>
          <cell r="F28">
            <v>84</v>
          </cell>
          <cell r="G28">
            <v>33</v>
          </cell>
          <cell r="H28">
            <v>10.08</v>
          </cell>
          <cell r="I28" t="str">
            <v>*</v>
          </cell>
          <cell r="J28">
            <v>28.08</v>
          </cell>
          <cell r="K28">
            <v>0</v>
          </cell>
        </row>
        <row r="29">
          <cell r="B29">
            <v>27.099999999999998</v>
          </cell>
          <cell r="C29">
            <v>34.799999999999997</v>
          </cell>
          <cell r="D29">
            <v>20.9</v>
          </cell>
          <cell r="E29">
            <v>53.125</v>
          </cell>
          <cell r="F29">
            <v>78</v>
          </cell>
          <cell r="G29">
            <v>24</v>
          </cell>
          <cell r="H29">
            <v>9.3600000000000012</v>
          </cell>
          <cell r="I29" t="str">
            <v>*</v>
          </cell>
          <cell r="J29">
            <v>27</v>
          </cell>
          <cell r="K29">
            <v>0</v>
          </cell>
        </row>
        <row r="30">
          <cell r="B30">
            <v>25.908333333333331</v>
          </cell>
          <cell r="C30">
            <v>33</v>
          </cell>
          <cell r="D30">
            <v>19.100000000000001</v>
          </cell>
          <cell r="E30">
            <v>49</v>
          </cell>
          <cell r="F30">
            <v>73</v>
          </cell>
          <cell r="G30">
            <v>26</v>
          </cell>
          <cell r="H30">
            <v>8.2799999999999994</v>
          </cell>
          <cell r="I30" t="str">
            <v>*</v>
          </cell>
          <cell r="J30">
            <v>24.12</v>
          </cell>
          <cell r="K30">
            <v>0</v>
          </cell>
        </row>
        <row r="31">
          <cell r="B31">
            <v>27.241666666666674</v>
          </cell>
          <cell r="C31">
            <v>35.4</v>
          </cell>
          <cell r="D31">
            <v>20.7</v>
          </cell>
          <cell r="E31">
            <v>47.708333333333336</v>
          </cell>
          <cell r="F31">
            <v>71</v>
          </cell>
          <cell r="G31">
            <v>25</v>
          </cell>
          <cell r="H31">
            <v>7.2</v>
          </cell>
          <cell r="I31" t="str">
            <v>*</v>
          </cell>
          <cell r="J31">
            <v>21.6</v>
          </cell>
          <cell r="K31">
            <v>0</v>
          </cell>
        </row>
        <row r="32">
          <cell r="B32">
            <v>27.112500000000001</v>
          </cell>
          <cell r="C32">
            <v>35</v>
          </cell>
          <cell r="D32">
            <v>21</v>
          </cell>
          <cell r="E32">
            <v>52.666666666666664</v>
          </cell>
          <cell r="F32">
            <v>76</v>
          </cell>
          <cell r="G32">
            <v>27</v>
          </cell>
          <cell r="H32">
            <v>8.64</v>
          </cell>
          <cell r="I32" t="str">
            <v>*</v>
          </cell>
          <cell r="J32">
            <v>22.32</v>
          </cell>
          <cell r="K32">
            <v>0</v>
          </cell>
        </row>
        <row r="33">
          <cell r="B33">
            <v>25.929166666666664</v>
          </cell>
          <cell r="C33">
            <v>33.6</v>
          </cell>
          <cell r="D33">
            <v>20.399999999999999</v>
          </cell>
          <cell r="E33">
            <v>64.166666666666671</v>
          </cell>
          <cell r="F33">
            <v>87</v>
          </cell>
          <cell r="G33">
            <v>33</v>
          </cell>
          <cell r="H33">
            <v>8.2799999999999994</v>
          </cell>
          <cell r="I33" t="str">
            <v>*</v>
          </cell>
          <cell r="J33">
            <v>33.840000000000003</v>
          </cell>
          <cell r="K33">
            <v>5.6000000000000005</v>
          </cell>
        </row>
        <row r="34">
          <cell r="B34">
            <v>26.883333333333329</v>
          </cell>
          <cell r="C34">
            <v>34.799999999999997</v>
          </cell>
          <cell r="D34">
            <v>21.5</v>
          </cell>
          <cell r="E34">
            <v>63.708333333333336</v>
          </cell>
          <cell r="F34">
            <v>86</v>
          </cell>
          <cell r="G34">
            <v>30</v>
          </cell>
          <cell r="H34">
            <v>14.04</v>
          </cell>
          <cell r="I34" t="str">
            <v>*</v>
          </cell>
          <cell r="J34">
            <v>32.4</v>
          </cell>
          <cell r="K34">
            <v>1</v>
          </cell>
        </row>
        <row r="35">
          <cell r="I35" t="str">
            <v>*</v>
          </cell>
        </row>
      </sheetData>
      <sheetData sheetId="11">
        <row r="5">
          <cell r="B5">
            <v>27.520833333333339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14.279166666666667</v>
          </cell>
          <cell r="C5">
            <v>18.2</v>
          </cell>
          <cell r="D5">
            <v>10.3</v>
          </cell>
          <cell r="E5">
            <v>82.916666666666671</v>
          </cell>
          <cell r="F5">
            <v>99</v>
          </cell>
          <cell r="G5">
            <v>60</v>
          </cell>
          <cell r="H5">
            <v>24.840000000000003</v>
          </cell>
          <cell r="I5" t="str">
            <v>*</v>
          </cell>
          <cell r="J5">
            <v>43.56</v>
          </cell>
          <cell r="K5">
            <v>0</v>
          </cell>
        </row>
        <row r="6">
          <cell r="B6">
            <v>16.150000000000002</v>
          </cell>
          <cell r="C6">
            <v>21.4</v>
          </cell>
          <cell r="D6">
            <v>11</v>
          </cell>
          <cell r="E6">
            <v>64.25</v>
          </cell>
          <cell r="F6">
            <v>87</v>
          </cell>
          <cell r="G6">
            <v>50</v>
          </cell>
          <cell r="H6">
            <v>27.720000000000002</v>
          </cell>
          <cell r="I6" t="str">
            <v>*</v>
          </cell>
          <cell r="J6">
            <v>48.6</v>
          </cell>
          <cell r="K6">
            <v>0</v>
          </cell>
        </row>
        <row r="7">
          <cell r="B7">
            <v>16.687500000000004</v>
          </cell>
          <cell r="C7">
            <v>25</v>
          </cell>
          <cell r="D7">
            <v>10.4</v>
          </cell>
          <cell r="E7">
            <v>73.708333333333329</v>
          </cell>
          <cell r="F7">
            <v>99</v>
          </cell>
          <cell r="G7">
            <v>36</v>
          </cell>
          <cell r="H7">
            <v>30.6</v>
          </cell>
          <cell r="I7" t="str">
            <v>*</v>
          </cell>
          <cell r="J7">
            <v>46.080000000000005</v>
          </cell>
          <cell r="K7">
            <v>0</v>
          </cell>
        </row>
        <row r="8">
          <cell r="B8">
            <v>18.616666666666664</v>
          </cell>
          <cell r="C8">
            <v>27</v>
          </cell>
          <cell r="D8">
            <v>11.1</v>
          </cell>
          <cell r="E8">
            <v>63.083333333333336</v>
          </cell>
          <cell r="F8">
            <v>96</v>
          </cell>
          <cell r="G8">
            <v>28</v>
          </cell>
          <cell r="H8">
            <v>22.32</v>
          </cell>
          <cell r="I8" t="str">
            <v>*</v>
          </cell>
          <cell r="J8">
            <v>37.800000000000004</v>
          </cell>
          <cell r="K8">
            <v>0</v>
          </cell>
        </row>
        <row r="9">
          <cell r="B9">
            <v>19.616666666666667</v>
          </cell>
          <cell r="C9">
            <v>28.8</v>
          </cell>
          <cell r="D9">
            <v>11.5</v>
          </cell>
          <cell r="E9">
            <v>56.166666666666664</v>
          </cell>
          <cell r="F9">
            <v>87</v>
          </cell>
          <cell r="G9">
            <v>30</v>
          </cell>
          <cell r="H9">
            <v>27</v>
          </cell>
          <cell r="I9" t="str">
            <v>*</v>
          </cell>
          <cell r="J9">
            <v>44.64</v>
          </cell>
          <cell r="K9">
            <v>0</v>
          </cell>
        </row>
        <row r="10">
          <cell r="B10">
            <v>20.733333333333334</v>
          </cell>
          <cell r="C10">
            <v>29.7</v>
          </cell>
          <cell r="D10">
            <v>13.7</v>
          </cell>
          <cell r="E10">
            <v>49.083333333333336</v>
          </cell>
          <cell r="F10">
            <v>70</v>
          </cell>
          <cell r="G10">
            <v>28</v>
          </cell>
          <cell r="H10">
            <v>25.92</v>
          </cell>
          <cell r="I10" t="str">
            <v>*</v>
          </cell>
          <cell r="J10">
            <v>38.159999999999997</v>
          </cell>
          <cell r="K10">
            <v>0</v>
          </cell>
        </row>
        <row r="11">
          <cell r="B11">
            <v>21.233333333333338</v>
          </cell>
          <cell r="C11">
            <v>30.8</v>
          </cell>
          <cell r="D11">
            <v>11.8</v>
          </cell>
          <cell r="E11">
            <v>51.333333333333336</v>
          </cell>
          <cell r="F11">
            <v>83</v>
          </cell>
          <cell r="G11">
            <v>24</v>
          </cell>
          <cell r="H11">
            <v>24.48</v>
          </cell>
          <cell r="I11" t="str">
            <v>*</v>
          </cell>
          <cell r="J11">
            <v>41.04</v>
          </cell>
          <cell r="K11">
            <v>0</v>
          </cell>
        </row>
        <row r="12">
          <cell r="B12">
            <v>22.174999999999997</v>
          </cell>
          <cell r="C12">
            <v>32.1</v>
          </cell>
          <cell r="D12">
            <v>12.5</v>
          </cell>
          <cell r="E12">
            <v>48.291666666666664</v>
          </cell>
          <cell r="F12">
            <v>82</v>
          </cell>
          <cell r="G12">
            <v>24</v>
          </cell>
          <cell r="H12">
            <v>24.840000000000003</v>
          </cell>
          <cell r="I12" t="str">
            <v>*</v>
          </cell>
          <cell r="J12">
            <v>38.519999999999996</v>
          </cell>
          <cell r="K12">
            <v>0</v>
          </cell>
        </row>
        <row r="13">
          <cell r="B13">
            <v>24</v>
          </cell>
          <cell r="C13">
            <v>33.4</v>
          </cell>
          <cell r="D13">
            <v>14.2</v>
          </cell>
          <cell r="E13">
            <v>48.375</v>
          </cell>
          <cell r="F13">
            <v>84</v>
          </cell>
          <cell r="G13">
            <v>23</v>
          </cell>
          <cell r="H13">
            <v>19.8</v>
          </cell>
          <cell r="I13" t="str">
            <v>*</v>
          </cell>
          <cell r="J13">
            <v>33.480000000000004</v>
          </cell>
          <cell r="K13">
            <v>0</v>
          </cell>
        </row>
        <row r="14">
          <cell r="B14">
            <v>26.225000000000005</v>
          </cell>
          <cell r="C14">
            <v>35.6</v>
          </cell>
          <cell r="D14">
            <v>16.100000000000001</v>
          </cell>
          <cell r="E14">
            <v>46.583333333333336</v>
          </cell>
          <cell r="F14">
            <v>81</v>
          </cell>
          <cell r="G14">
            <v>22</v>
          </cell>
          <cell r="H14">
            <v>17.28</v>
          </cell>
          <cell r="I14" t="str">
            <v>*</v>
          </cell>
          <cell r="J14">
            <v>37.800000000000004</v>
          </cell>
          <cell r="K14">
            <v>0</v>
          </cell>
        </row>
        <row r="15">
          <cell r="B15">
            <v>24.254166666666663</v>
          </cell>
          <cell r="C15">
            <v>28.5</v>
          </cell>
          <cell r="D15">
            <v>18.399999999999999</v>
          </cell>
          <cell r="E15">
            <v>70.958333333333329</v>
          </cell>
          <cell r="F15">
            <v>98</v>
          </cell>
          <cell r="G15">
            <v>45</v>
          </cell>
          <cell r="H15">
            <v>25.2</v>
          </cell>
          <cell r="I15" t="str">
            <v>*</v>
          </cell>
          <cell r="J15">
            <v>61.2</v>
          </cell>
          <cell r="K15">
            <v>12.999999999999998</v>
          </cell>
        </row>
        <row r="16">
          <cell r="B16">
            <v>24.604166666666668</v>
          </cell>
          <cell r="C16">
            <v>31.3</v>
          </cell>
          <cell r="D16">
            <v>19.899999999999999</v>
          </cell>
          <cell r="E16">
            <v>73.875</v>
          </cell>
          <cell r="F16">
            <v>96</v>
          </cell>
          <cell r="G16">
            <v>46</v>
          </cell>
          <cell r="H16">
            <v>19.440000000000001</v>
          </cell>
          <cell r="I16" t="str">
            <v>*</v>
          </cell>
          <cell r="J16">
            <v>36</v>
          </cell>
          <cell r="K16">
            <v>0</v>
          </cell>
        </row>
        <row r="17">
          <cell r="B17">
            <v>25.491666666666671</v>
          </cell>
          <cell r="C17">
            <v>31.6</v>
          </cell>
          <cell r="D17">
            <v>20.7</v>
          </cell>
          <cell r="E17">
            <v>69.791666666666671</v>
          </cell>
          <cell r="F17">
            <v>97</v>
          </cell>
          <cell r="G17">
            <v>42</v>
          </cell>
          <cell r="H17">
            <v>25.56</v>
          </cell>
          <cell r="I17" t="str">
            <v>*</v>
          </cell>
          <cell r="J17">
            <v>47.16</v>
          </cell>
          <cell r="K17">
            <v>0</v>
          </cell>
        </row>
        <row r="18">
          <cell r="B18">
            <v>20.016666666666666</v>
          </cell>
          <cell r="C18">
            <v>26.4</v>
          </cell>
          <cell r="D18">
            <v>16.100000000000001</v>
          </cell>
          <cell r="E18">
            <v>88</v>
          </cell>
          <cell r="F18">
            <v>100</v>
          </cell>
          <cell r="G18">
            <v>60</v>
          </cell>
          <cell r="H18">
            <v>33.119999999999997</v>
          </cell>
          <cell r="I18" t="str">
            <v>*</v>
          </cell>
          <cell r="J18">
            <v>67.319999999999993</v>
          </cell>
          <cell r="K18">
            <v>0</v>
          </cell>
        </row>
        <row r="19">
          <cell r="B19">
            <v>22.495833333333334</v>
          </cell>
          <cell r="C19">
            <v>29.6</v>
          </cell>
          <cell r="D19">
            <v>17.100000000000001</v>
          </cell>
          <cell r="E19">
            <v>73.833333333333329</v>
          </cell>
          <cell r="F19">
            <v>100</v>
          </cell>
          <cell r="G19">
            <v>29</v>
          </cell>
          <cell r="H19">
            <v>19.440000000000001</v>
          </cell>
          <cell r="I19" t="str">
            <v>*</v>
          </cell>
          <cell r="J19">
            <v>32.4</v>
          </cell>
          <cell r="K19">
            <v>0</v>
          </cell>
        </row>
        <row r="20">
          <cell r="B20">
            <v>21.779166666666665</v>
          </cell>
          <cell r="C20">
            <v>30.8</v>
          </cell>
          <cell r="D20">
            <v>12.1</v>
          </cell>
          <cell r="E20">
            <v>53.916666666666664</v>
          </cell>
          <cell r="F20">
            <v>91</v>
          </cell>
          <cell r="G20">
            <v>22</v>
          </cell>
          <cell r="H20">
            <v>21.240000000000002</v>
          </cell>
          <cell r="I20" t="str">
            <v>*</v>
          </cell>
          <cell r="J20">
            <v>32.04</v>
          </cell>
          <cell r="K20">
            <v>0</v>
          </cell>
        </row>
        <row r="21">
          <cell r="B21">
            <v>23.183333333333326</v>
          </cell>
          <cell r="C21">
            <v>32.700000000000003</v>
          </cell>
          <cell r="D21">
            <v>13.7</v>
          </cell>
          <cell r="E21">
            <v>55.833333333333336</v>
          </cell>
          <cell r="F21">
            <v>90</v>
          </cell>
          <cell r="G21">
            <v>25</v>
          </cell>
          <cell r="H21">
            <v>27.36</v>
          </cell>
          <cell r="I21" t="str">
            <v>*</v>
          </cell>
          <cell r="J21">
            <v>38.519999999999996</v>
          </cell>
          <cell r="K21">
            <v>0</v>
          </cell>
        </row>
        <row r="22">
          <cell r="B22">
            <v>24.712500000000002</v>
          </cell>
          <cell r="C22">
            <v>34.5</v>
          </cell>
          <cell r="D22">
            <v>16.2</v>
          </cell>
          <cell r="E22">
            <v>52.541666666666664</v>
          </cell>
          <cell r="F22">
            <v>80</v>
          </cell>
          <cell r="G22">
            <v>28</v>
          </cell>
          <cell r="H22">
            <v>26.64</v>
          </cell>
          <cell r="I22" t="str">
            <v>*</v>
          </cell>
          <cell r="J22">
            <v>41.04</v>
          </cell>
          <cell r="K22">
            <v>0</v>
          </cell>
        </row>
        <row r="23">
          <cell r="B23">
            <v>26.183333333333334</v>
          </cell>
          <cell r="C23">
            <v>35.299999999999997</v>
          </cell>
          <cell r="D23">
            <v>18.100000000000001</v>
          </cell>
          <cell r="E23">
            <v>56.958333333333336</v>
          </cell>
          <cell r="F23">
            <v>89</v>
          </cell>
          <cell r="G23">
            <v>28</v>
          </cell>
          <cell r="H23">
            <v>25.2</v>
          </cell>
          <cell r="I23" t="str">
            <v>*</v>
          </cell>
          <cell r="J23">
            <v>36.72</v>
          </cell>
          <cell r="K23">
            <v>0</v>
          </cell>
        </row>
        <row r="24">
          <cell r="B24">
            <v>26.933333333333334</v>
          </cell>
          <cell r="C24">
            <v>33.700000000000003</v>
          </cell>
          <cell r="D24">
            <v>21.1</v>
          </cell>
          <cell r="E24">
            <v>56.5</v>
          </cell>
          <cell r="F24">
            <v>82</v>
          </cell>
          <cell r="G24">
            <v>37</v>
          </cell>
          <cell r="H24">
            <v>23.400000000000002</v>
          </cell>
          <cell r="I24" t="str">
            <v>*</v>
          </cell>
          <cell r="J24">
            <v>40.32</v>
          </cell>
          <cell r="K24">
            <v>0</v>
          </cell>
        </row>
        <row r="25">
          <cell r="B25">
            <v>25.120833333333334</v>
          </cell>
          <cell r="C25">
            <v>29.5</v>
          </cell>
          <cell r="D25">
            <v>21.6</v>
          </cell>
          <cell r="E25">
            <v>71.666666666666671</v>
          </cell>
          <cell r="F25">
            <v>94</v>
          </cell>
          <cell r="G25">
            <v>57</v>
          </cell>
          <cell r="H25">
            <v>19.8</v>
          </cell>
          <cell r="I25" t="str">
            <v>*</v>
          </cell>
          <cell r="J25">
            <v>39.6</v>
          </cell>
          <cell r="K25">
            <v>1.8</v>
          </cell>
        </row>
        <row r="26">
          <cell r="B26">
            <v>24.087500000000006</v>
          </cell>
          <cell r="C26">
            <v>30.7</v>
          </cell>
          <cell r="D26">
            <v>19.600000000000001</v>
          </cell>
          <cell r="E26">
            <v>79.875</v>
          </cell>
          <cell r="F26">
            <v>99</v>
          </cell>
          <cell r="G26">
            <v>48</v>
          </cell>
          <cell r="H26">
            <v>13.32</v>
          </cell>
          <cell r="I26" t="str">
            <v>*</v>
          </cell>
          <cell r="J26">
            <v>38.880000000000003</v>
          </cell>
          <cell r="K26">
            <v>19</v>
          </cell>
        </row>
        <row r="27">
          <cell r="B27">
            <v>23.870833333333334</v>
          </cell>
          <cell r="C27">
            <v>29.8</v>
          </cell>
          <cell r="D27">
            <v>19.8</v>
          </cell>
          <cell r="E27">
            <v>85.958333333333329</v>
          </cell>
          <cell r="F27">
            <v>100</v>
          </cell>
          <cell r="G27">
            <v>55</v>
          </cell>
          <cell r="H27">
            <v>18.36</v>
          </cell>
          <cell r="I27" t="str">
            <v>*</v>
          </cell>
          <cell r="J27">
            <v>34.200000000000003</v>
          </cell>
          <cell r="K27">
            <v>11.399999999999999</v>
          </cell>
        </row>
        <row r="28">
          <cell r="B28">
            <v>24.816666666666666</v>
          </cell>
          <cell r="C28">
            <v>31.6</v>
          </cell>
          <cell r="D28">
            <v>20.100000000000001</v>
          </cell>
          <cell r="E28">
            <v>76.375</v>
          </cell>
          <cell r="F28">
            <v>97</v>
          </cell>
          <cell r="G28">
            <v>47</v>
          </cell>
          <cell r="H28">
            <v>18.720000000000002</v>
          </cell>
          <cell r="I28" t="str">
            <v>*</v>
          </cell>
          <cell r="J28">
            <v>29.52</v>
          </cell>
          <cell r="K28">
            <v>0</v>
          </cell>
        </row>
        <row r="29">
          <cell r="B29">
            <v>24.579166666666666</v>
          </cell>
          <cell r="C29">
            <v>32.9</v>
          </cell>
          <cell r="D29">
            <v>16</v>
          </cell>
          <cell r="E29">
            <v>60.041666666666664</v>
          </cell>
          <cell r="F29">
            <v>90</v>
          </cell>
          <cell r="G29">
            <v>30</v>
          </cell>
          <cell r="H29">
            <v>20.16</v>
          </cell>
          <cell r="I29" t="str">
            <v>*</v>
          </cell>
          <cell r="J29">
            <v>31.680000000000003</v>
          </cell>
          <cell r="K29">
            <v>0</v>
          </cell>
        </row>
        <row r="30">
          <cell r="B30">
            <v>24.441666666666666</v>
          </cell>
          <cell r="C30">
            <v>31.8</v>
          </cell>
          <cell r="D30">
            <v>17.8</v>
          </cell>
          <cell r="E30">
            <v>59.25</v>
          </cell>
          <cell r="F30">
            <v>86</v>
          </cell>
          <cell r="G30">
            <v>32</v>
          </cell>
          <cell r="H30">
            <v>23.400000000000002</v>
          </cell>
          <cell r="I30" t="str">
            <v>*</v>
          </cell>
          <cell r="J30">
            <v>46.800000000000004</v>
          </cell>
          <cell r="K30">
            <v>0</v>
          </cell>
        </row>
        <row r="31">
          <cell r="B31">
            <v>23.8</v>
          </cell>
          <cell r="C31">
            <v>32.200000000000003</v>
          </cell>
          <cell r="D31">
            <v>14.8</v>
          </cell>
          <cell r="E31">
            <v>59.333333333333336</v>
          </cell>
          <cell r="F31">
            <v>94</v>
          </cell>
          <cell r="G31">
            <v>30</v>
          </cell>
          <cell r="H31">
            <v>20.88</v>
          </cell>
          <cell r="I31" t="str">
            <v>*</v>
          </cell>
          <cell r="J31">
            <v>31.680000000000003</v>
          </cell>
          <cell r="K31">
            <v>0</v>
          </cell>
        </row>
        <row r="32">
          <cell r="B32">
            <v>24.5625</v>
          </cell>
          <cell r="C32">
            <v>32.200000000000003</v>
          </cell>
          <cell r="D32">
            <v>18.8</v>
          </cell>
          <cell r="E32">
            <v>67.416666666666671</v>
          </cell>
          <cell r="F32">
            <v>93</v>
          </cell>
          <cell r="G32">
            <v>39</v>
          </cell>
          <cell r="H32">
            <v>19.8</v>
          </cell>
          <cell r="I32" t="str">
            <v>*</v>
          </cell>
          <cell r="J32">
            <v>33.840000000000003</v>
          </cell>
          <cell r="K32">
            <v>0</v>
          </cell>
        </row>
        <row r="33">
          <cell r="B33">
            <v>24.654166666666665</v>
          </cell>
          <cell r="C33">
            <v>32.799999999999997</v>
          </cell>
          <cell r="D33">
            <v>17.7</v>
          </cell>
          <cell r="E33">
            <v>69.708333333333329</v>
          </cell>
          <cell r="F33">
            <v>98</v>
          </cell>
          <cell r="G33">
            <v>37</v>
          </cell>
          <cell r="H33">
            <v>16.2</v>
          </cell>
          <cell r="I33" t="str">
            <v>*</v>
          </cell>
          <cell r="J33">
            <v>34.92</v>
          </cell>
          <cell r="K33">
            <v>0</v>
          </cell>
        </row>
        <row r="34">
          <cell r="B34">
            <v>23.5</v>
          </cell>
          <cell r="C34">
            <v>32.9</v>
          </cell>
          <cell r="D34">
            <v>17.600000000000001</v>
          </cell>
          <cell r="E34">
            <v>76.5</v>
          </cell>
          <cell r="F34">
            <v>99</v>
          </cell>
          <cell r="G34">
            <v>38</v>
          </cell>
          <cell r="H34">
            <v>27.36</v>
          </cell>
          <cell r="I34" t="str">
            <v>*</v>
          </cell>
          <cell r="J34">
            <v>40.32</v>
          </cell>
          <cell r="K34">
            <v>2.6</v>
          </cell>
        </row>
        <row r="35">
          <cell r="I35" t="str">
            <v>*</v>
          </cell>
        </row>
      </sheetData>
      <sheetData sheetId="11"/>
      <sheetData sheetId="12">
        <row r="5">
          <cell r="B5">
            <v>24.966666666666669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Planilha1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15.458333333333336</v>
          </cell>
          <cell r="C5">
            <v>19</v>
          </cell>
          <cell r="D5">
            <v>13.2</v>
          </cell>
          <cell r="E5">
            <v>82</v>
          </cell>
          <cell r="F5">
            <v>100</v>
          </cell>
          <cell r="G5">
            <v>68</v>
          </cell>
          <cell r="H5">
            <v>24.840000000000003</v>
          </cell>
          <cell r="I5" t="str">
            <v>*</v>
          </cell>
          <cell r="J5">
            <v>44.28</v>
          </cell>
          <cell r="K5">
            <v>0.4</v>
          </cell>
        </row>
        <row r="6">
          <cell r="B6">
            <v>16.179166666666667</v>
          </cell>
          <cell r="C6">
            <v>20.2</v>
          </cell>
          <cell r="D6">
            <v>13.6</v>
          </cell>
          <cell r="E6">
            <v>72.214285714285708</v>
          </cell>
          <cell r="F6">
            <v>100</v>
          </cell>
          <cell r="G6">
            <v>58</v>
          </cell>
          <cell r="H6">
            <v>25.56</v>
          </cell>
          <cell r="I6" t="str">
            <v>*</v>
          </cell>
          <cell r="J6">
            <v>46.440000000000005</v>
          </cell>
          <cell r="K6">
            <v>0.8</v>
          </cell>
        </row>
        <row r="7">
          <cell r="B7">
            <v>18.612499999999997</v>
          </cell>
          <cell r="C7">
            <v>25.3</v>
          </cell>
          <cell r="D7">
            <v>13.3</v>
          </cell>
          <cell r="E7">
            <v>58.375</v>
          </cell>
          <cell r="F7">
            <v>80</v>
          </cell>
          <cell r="G7">
            <v>37</v>
          </cell>
          <cell r="H7">
            <v>26.28</v>
          </cell>
          <cell r="I7" t="str">
            <v>*</v>
          </cell>
          <cell r="J7">
            <v>46.800000000000004</v>
          </cell>
          <cell r="K7">
            <v>0</v>
          </cell>
        </row>
        <row r="8">
          <cell r="B8">
            <v>19.595833333333335</v>
          </cell>
          <cell r="C8">
            <v>26</v>
          </cell>
          <cell r="D8">
            <v>13.5</v>
          </cell>
          <cell r="E8">
            <v>51.791666666666664</v>
          </cell>
          <cell r="F8">
            <v>72</v>
          </cell>
          <cell r="G8">
            <v>28</v>
          </cell>
          <cell r="H8">
            <v>21.240000000000002</v>
          </cell>
          <cell r="I8" t="str">
            <v>*</v>
          </cell>
          <cell r="J8">
            <v>37.440000000000005</v>
          </cell>
          <cell r="K8">
            <v>0</v>
          </cell>
        </row>
        <row r="9">
          <cell r="B9">
            <v>20.708333333333332</v>
          </cell>
          <cell r="C9">
            <v>27.1</v>
          </cell>
          <cell r="D9">
            <v>14.5</v>
          </cell>
          <cell r="E9">
            <v>48.5</v>
          </cell>
          <cell r="F9">
            <v>76</v>
          </cell>
          <cell r="G9">
            <v>24</v>
          </cell>
          <cell r="H9">
            <v>20.88</v>
          </cell>
          <cell r="I9" t="str">
            <v>*</v>
          </cell>
          <cell r="J9">
            <v>36.36</v>
          </cell>
          <cell r="K9">
            <v>0</v>
          </cell>
        </row>
        <row r="10">
          <cell r="B10">
            <v>21.76956521739131</v>
          </cell>
          <cell r="C10">
            <v>28.1</v>
          </cell>
          <cell r="D10">
            <v>15.4</v>
          </cell>
          <cell r="E10">
            <v>44.956521739130437</v>
          </cell>
          <cell r="F10">
            <v>72</v>
          </cell>
          <cell r="G10">
            <v>20</v>
          </cell>
          <cell r="H10">
            <v>20.52</v>
          </cell>
          <cell r="I10" t="str">
            <v>*</v>
          </cell>
          <cell r="J10">
            <v>34.92</v>
          </cell>
          <cell r="K10">
            <v>0</v>
          </cell>
        </row>
        <row r="11">
          <cell r="B11">
            <v>22.066666666666666</v>
          </cell>
          <cell r="C11">
            <v>28.7</v>
          </cell>
          <cell r="D11">
            <v>15.8</v>
          </cell>
          <cell r="E11">
            <v>44.583333333333336</v>
          </cell>
          <cell r="F11">
            <v>71</v>
          </cell>
          <cell r="G11">
            <v>22</v>
          </cell>
          <cell r="H11">
            <v>21.96</v>
          </cell>
          <cell r="I11" t="str">
            <v>*</v>
          </cell>
          <cell r="J11">
            <v>32.76</v>
          </cell>
          <cell r="K11">
            <v>0</v>
          </cell>
        </row>
        <row r="12">
          <cell r="B12">
            <v>22.654166666666665</v>
          </cell>
          <cell r="C12">
            <v>29.3</v>
          </cell>
          <cell r="D12">
            <v>16.5</v>
          </cell>
          <cell r="E12">
            <v>42.625</v>
          </cell>
          <cell r="F12">
            <v>63</v>
          </cell>
          <cell r="G12">
            <v>22</v>
          </cell>
          <cell r="H12">
            <v>21.240000000000002</v>
          </cell>
          <cell r="I12" t="str">
            <v>*</v>
          </cell>
          <cell r="J12">
            <v>36</v>
          </cell>
          <cell r="K12">
            <v>0</v>
          </cell>
        </row>
        <row r="13">
          <cell r="B13">
            <v>25.1875</v>
          </cell>
          <cell r="C13">
            <v>32.299999999999997</v>
          </cell>
          <cell r="D13">
            <v>18.600000000000001</v>
          </cell>
          <cell r="E13">
            <v>38.708333333333336</v>
          </cell>
          <cell r="F13">
            <v>67</v>
          </cell>
          <cell r="G13">
            <v>20</v>
          </cell>
          <cell r="H13">
            <v>14.4</v>
          </cell>
          <cell r="I13" t="str">
            <v>*</v>
          </cell>
          <cell r="J13">
            <v>27</v>
          </cell>
          <cell r="K13">
            <v>0</v>
          </cell>
        </row>
        <row r="14">
          <cell r="B14">
            <v>27.179166666666664</v>
          </cell>
          <cell r="C14">
            <v>35.200000000000003</v>
          </cell>
          <cell r="D14">
            <v>20.2</v>
          </cell>
          <cell r="E14">
            <v>37.416666666666664</v>
          </cell>
          <cell r="F14">
            <v>62</v>
          </cell>
          <cell r="G14">
            <v>22</v>
          </cell>
          <cell r="H14">
            <v>19.8</v>
          </cell>
          <cell r="I14" t="str">
            <v>*</v>
          </cell>
          <cell r="J14">
            <v>34.56</v>
          </cell>
          <cell r="K14">
            <v>0</v>
          </cell>
        </row>
        <row r="15">
          <cell r="B15">
            <v>23.608333333333338</v>
          </cell>
          <cell r="C15">
            <v>29.4</v>
          </cell>
          <cell r="D15">
            <v>18.600000000000001</v>
          </cell>
          <cell r="E15">
            <v>62.35</v>
          </cell>
          <cell r="F15">
            <v>100</v>
          </cell>
          <cell r="G15">
            <v>30</v>
          </cell>
          <cell r="H15">
            <v>29.16</v>
          </cell>
          <cell r="I15" t="str">
            <v>*</v>
          </cell>
          <cell r="J15">
            <v>63.72</v>
          </cell>
          <cell r="K15">
            <v>3.6000000000000005</v>
          </cell>
        </row>
        <row r="16">
          <cell r="B16">
            <v>25.179166666666671</v>
          </cell>
          <cell r="C16">
            <v>33.4</v>
          </cell>
          <cell r="D16">
            <v>19.7</v>
          </cell>
          <cell r="E16">
            <v>55.307692307692307</v>
          </cell>
          <cell r="F16">
            <v>100</v>
          </cell>
          <cell r="G16">
            <v>36</v>
          </cell>
          <cell r="H16">
            <v>18</v>
          </cell>
          <cell r="I16" t="str">
            <v>*</v>
          </cell>
          <cell r="J16">
            <v>30.96</v>
          </cell>
          <cell r="K16">
            <v>0</v>
          </cell>
        </row>
        <row r="17">
          <cell r="B17">
            <v>25.95</v>
          </cell>
          <cell r="C17">
            <v>35.4</v>
          </cell>
          <cell r="D17">
            <v>19.899999999999999</v>
          </cell>
          <cell r="E17">
            <v>61.31818181818182</v>
          </cell>
          <cell r="F17">
            <v>100</v>
          </cell>
          <cell r="G17">
            <v>30</v>
          </cell>
          <cell r="H17">
            <v>25.56</v>
          </cell>
          <cell r="I17" t="str">
            <v>*</v>
          </cell>
          <cell r="J17">
            <v>56.519999999999996</v>
          </cell>
          <cell r="K17">
            <v>23.6</v>
          </cell>
        </row>
        <row r="18">
          <cell r="B18">
            <v>21.087500000000006</v>
          </cell>
          <cell r="C18">
            <v>25.6</v>
          </cell>
          <cell r="D18">
            <v>17.3</v>
          </cell>
          <cell r="E18">
            <v>81.61904761904762</v>
          </cell>
          <cell r="F18">
            <v>100</v>
          </cell>
          <cell r="G18">
            <v>59</v>
          </cell>
          <cell r="H18">
            <v>33.840000000000003</v>
          </cell>
          <cell r="I18" t="str">
            <v>*</v>
          </cell>
          <cell r="J18">
            <v>76.319999999999993</v>
          </cell>
          <cell r="K18">
            <v>8.4</v>
          </cell>
        </row>
        <row r="19">
          <cell r="B19">
            <v>23.375</v>
          </cell>
          <cell r="C19">
            <v>29.8</v>
          </cell>
          <cell r="D19">
            <v>18.5</v>
          </cell>
          <cell r="E19">
            <v>58.545454545454547</v>
          </cell>
          <cell r="F19">
            <v>100</v>
          </cell>
          <cell r="G19">
            <v>20</v>
          </cell>
          <cell r="H19">
            <v>19.440000000000001</v>
          </cell>
          <cell r="I19" t="str">
            <v>*</v>
          </cell>
          <cell r="J19">
            <v>33.480000000000004</v>
          </cell>
          <cell r="K19">
            <v>0</v>
          </cell>
        </row>
        <row r="20">
          <cell r="B20">
            <v>23.645833333333339</v>
          </cell>
          <cell r="C20">
            <v>31.2</v>
          </cell>
          <cell r="D20">
            <v>16.100000000000001</v>
          </cell>
          <cell r="E20">
            <v>46.5</v>
          </cell>
          <cell r="F20">
            <v>71</v>
          </cell>
          <cell r="G20">
            <v>24</v>
          </cell>
          <cell r="H20">
            <v>15.48</v>
          </cell>
          <cell r="I20" t="str">
            <v>*</v>
          </cell>
          <cell r="J20">
            <v>27</v>
          </cell>
          <cell r="K20">
            <v>0</v>
          </cell>
        </row>
        <row r="21">
          <cell r="B21">
            <v>25.191666666666666</v>
          </cell>
          <cell r="C21">
            <v>31.5</v>
          </cell>
          <cell r="D21">
            <v>19.600000000000001</v>
          </cell>
          <cell r="E21">
            <v>43.166666666666664</v>
          </cell>
          <cell r="F21">
            <v>67</v>
          </cell>
          <cell r="G21">
            <v>24</v>
          </cell>
          <cell r="H21">
            <v>21.240000000000002</v>
          </cell>
          <cell r="I21" t="str">
            <v>*</v>
          </cell>
          <cell r="J21">
            <v>37.440000000000005</v>
          </cell>
          <cell r="K21">
            <v>0</v>
          </cell>
        </row>
        <row r="22">
          <cell r="B22">
            <v>25.008333333333329</v>
          </cell>
          <cell r="C22">
            <v>32</v>
          </cell>
          <cell r="D22">
            <v>18.100000000000001</v>
          </cell>
          <cell r="E22">
            <v>44.041666666666664</v>
          </cell>
          <cell r="F22">
            <v>66</v>
          </cell>
          <cell r="G22">
            <v>32</v>
          </cell>
          <cell r="H22">
            <v>22.32</v>
          </cell>
          <cell r="I22" t="str">
            <v>*</v>
          </cell>
          <cell r="J22">
            <v>38.880000000000003</v>
          </cell>
          <cell r="K22">
            <v>0</v>
          </cell>
        </row>
        <row r="23">
          <cell r="B23">
            <v>25.445833333333336</v>
          </cell>
          <cell r="C23">
            <v>32.4</v>
          </cell>
          <cell r="D23">
            <v>19</v>
          </cell>
          <cell r="E23">
            <v>49.458333333333336</v>
          </cell>
          <cell r="F23">
            <v>68</v>
          </cell>
          <cell r="G23">
            <v>31</v>
          </cell>
          <cell r="H23">
            <v>24.12</v>
          </cell>
          <cell r="I23" t="str">
            <v>*</v>
          </cell>
          <cell r="J23">
            <v>39.96</v>
          </cell>
          <cell r="K23">
            <v>0</v>
          </cell>
        </row>
        <row r="24">
          <cell r="B24">
            <v>26.470833333333331</v>
          </cell>
          <cell r="C24">
            <v>32.5</v>
          </cell>
          <cell r="D24">
            <v>20.100000000000001</v>
          </cell>
          <cell r="E24">
            <v>56.875</v>
          </cell>
          <cell r="F24">
            <v>81</v>
          </cell>
          <cell r="G24">
            <v>34</v>
          </cell>
          <cell r="H24">
            <v>24.840000000000003</v>
          </cell>
          <cell r="I24" t="str">
            <v>*</v>
          </cell>
          <cell r="J24">
            <v>43.92</v>
          </cell>
          <cell r="K24">
            <v>0</v>
          </cell>
        </row>
        <row r="25">
          <cell r="B25">
            <v>26.349999999999998</v>
          </cell>
          <cell r="C25">
            <v>33.299999999999997</v>
          </cell>
          <cell r="D25">
            <v>22.7</v>
          </cell>
          <cell r="E25">
            <v>57.541666666666664</v>
          </cell>
          <cell r="F25">
            <v>73</v>
          </cell>
          <cell r="G25">
            <v>37</v>
          </cell>
          <cell r="H25">
            <v>19.440000000000001</v>
          </cell>
          <cell r="I25" t="str">
            <v>*</v>
          </cell>
          <cell r="J25">
            <v>46.440000000000005</v>
          </cell>
          <cell r="K25">
            <v>0.2</v>
          </cell>
        </row>
        <row r="26">
          <cell r="B26">
            <v>24.270833333333332</v>
          </cell>
          <cell r="C26">
            <v>31.8</v>
          </cell>
          <cell r="D26">
            <v>20.3</v>
          </cell>
          <cell r="E26">
            <v>71.588235294117652</v>
          </cell>
          <cell r="F26">
            <v>100</v>
          </cell>
          <cell r="G26">
            <v>45</v>
          </cell>
          <cell r="H26">
            <v>20.88</v>
          </cell>
          <cell r="I26" t="str">
            <v>*</v>
          </cell>
          <cell r="J26">
            <v>38.519999999999996</v>
          </cell>
          <cell r="K26">
            <v>3.6</v>
          </cell>
        </row>
        <row r="27">
          <cell r="B27">
            <v>24.895833333333332</v>
          </cell>
          <cell r="C27">
            <v>30.3</v>
          </cell>
          <cell r="D27">
            <v>20.8</v>
          </cell>
          <cell r="E27">
            <v>66.266666666666666</v>
          </cell>
          <cell r="F27">
            <v>100</v>
          </cell>
          <cell r="G27">
            <v>49</v>
          </cell>
          <cell r="H27">
            <v>12.6</v>
          </cell>
          <cell r="I27" t="str">
            <v>*</v>
          </cell>
          <cell r="J27">
            <v>29.880000000000003</v>
          </cell>
          <cell r="K27">
            <v>3</v>
          </cell>
        </row>
        <row r="28">
          <cell r="B28">
            <v>26.079166666666662</v>
          </cell>
          <cell r="C28">
            <v>32.5</v>
          </cell>
          <cell r="D28">
            <v>19.600000000000001</v>
          </cell>
          <cell r="E28">
            <v>58.458333333333336</v>
          </cell>
          <cell r="F28">
            <v>79</v>
          </cell>
          <cell r="G28">
            <v>32</v>
          </cell>
          <cell r="H28">
            <v>15.840000000000002</v>
          </cell>
          <cell r="I28" t="str">
            <v>*</v>
          </cell>
          <cell r="J28">
            <v>27</v>
          </cell>
          <cell r="K28">
            <v>0</v>
          </cell>
        </row>
        <row r="29">
          <cell r="B29">
            <v>25.420833333333331</v>
          </cell>
          <cell r="C29">
            <v>31.4</v>
          </cell>
          <cell r="D29">
            <v>20.399999999999999</v>
          </cell>
          <cell r="E29">
            <v>53.708333333333336</v>
          </cell>
          <cell r="F29">
            <v>77</v>
          </cell>
          <cell r="G29">
            <v>28</v>
          </cell>
          <cell r="H29">
            <v>21.96</v>
          </cell>
          <cell r="I29" t="str">
            <v>*</v>
          </cell>
          <cell r="J29">
            <v>35.28</v>
          </cell>
          <cell r="K29">
            <v>0</v>
          </cell>
        </row>
        <row r="30">
          <cell r="B30">
            <v>24.499999999999996</v>
          </cell>
          <cell r="C30">
            <v>29.5</v>
          </cell>
          <cell r="D30">
            <v>19.2</v>
          </cell>
          <cell r="E30">
            <v>52.166666666666664</v>
          </cell>
          <cell r="F30">
            <v>71</v>
          </cell>
          <cell r="G30">
            <v>32</v>
          </cell>
          <cell r="H30">
            <v>21.96</v>
          </cell>
          <cell r="I30" t="str">
            <v>*</v>
          </cell>
          <cell r="J30">
            <v>33.480000000000004</v>
          </cell>
          <cell r="K30">
            <v>0</v>
          </cell>
        </row>
        <row r="31">
          <cell r="B31">
            <v>26.045833333333334</v>
          </cell>
          <cell r="C31">
            <v>32.1</v>
          </cell>
          <cell r="D31">
            <v>20.6</v>
          </cell>
          <cell r="E31">
            <v>52.875</v>
          </cell>
          <cell r="F31">
            <v>78</v>
          </cell>
          <cell r="G31">
            <v>27</v>
          </cell>
          <cell r="H31">
            <v>15.840000000000002</v>
          </cell>
          <cell r="I31" t="str">
            <v>*</v>
          </cell>
          <cell r="J31">
            <v>27.720000000000002</v>
          </cell>
          <cell r="K31">
            <v>0</v>
          </cell>
        </row>
        <row r="32">
          <cell r="B32">
            <v>25.916666666666671</v>
          </cell>
          <cell r="C32">
            <v>32</v>
          </cell>
          <cell r="D32">
            <v>20.9</v>
          </cell>
          <cell r="E32">
            <v>54.625</v>
          </cell>
          <cell r="F32">
            <v>75</v>
          </cell>
          <cell r="G32">
            <v>31</v>
          </cell>
          <cell r="H32">
            <v>21.240000000000002</v>
          </cell>
          <cell r="I32" t="str">
            <v>*</v>
          </cell>
          <cell r="J32">
            <v>36.72</v>
          </cell>
          <cell r="K32">
            <v>0</v>
          </cell>
        </row>
        <row r="33">
          <cell r="B33">
            <v>25.416666666666668</v>
          </cell>
          <cell r="C33">
            <v>31.5</v>
          </cell>
          <cell r="D33">
            <v>19.8</v>
          </cell>
          <cell r="E33">
            <v>59</v>
          </cell>
          <cell r="F33">
            <v>100</v>
          </cell>
          <cell r="G33">
            <v>35</v>
          </cell>
          <cell r="H33">
            <v>19.079999999999998</v>
          </cell>
          <cell r="I33" t="str">
            <v>*</v>
          </cell>
          <cell r="J33">
            <v>30.240000000000002</v>
          </cell>
          <cell r="K33">
            <v>0</v>
          </cell>
        </row>
        <row r="34">
          <cell r="B34">
            <v>25.420833333333338</v>
          </cell>
          <cell r="C34">
            <v>31.9</v>
          </cell>
          <cell r="D34">
            <v>20.3</v>
          </cell>
          <cell r="E34">
            <v>63.304347826086953</v>
          </cell>
          <cell r="F34">
            <v>100</v>
          </cell>
          <cell r="G34">
            <v>40</v>
          </cell>
          <cell r="H34">
            <v>21.6</v>
          </cell>
          <cell r="I34" t="str">
            <v>*</v>
          </cell>
          <cell r="J34">
            <v>37.440000000000005</v>
          </cell>
          <cell r="K34">
            <v>0</v>
          </cell>
        </row>
        <row r="35">
          <cell r="I35" t="str">
            <v>*</v>
          </cell>
        </row>
      </sheetData>
      <sheetData sheetId="11"/>
      <sheetData sheetId="12">
        <row r="5">
          <cell r="B5">
            <v>27.191666666666666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*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zoomScale="90" zoomScaleNormal="90" workbookViewId="0">
      <selection activeCell="A43" sqref="A43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8"/>
    </row>
    <row r="2" spans="1:36" s="4" customFormat="1" ht="20.100000000000001" customHeight="1" x14ac:dyDescent="0.2">
      <c r="A2" s="159" t="s">
        <v>21</v>
      </c>
      <c r="B2" s="153" t="s">
        <v>222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5"/>
    </row>
    <row r="3" spans="1:36" s="5" customFormat="1" ht="20.100000000000001" customHeight="1" x14ac:dyDescent="0.2">
      <c r="A3" s="159"/>
      <c r="B3" s="152">
        <v>1</v>
      </c>
      <c r="C3" s="152">
        <f>SUM(B3+1)</f>
        <v>2</v>
      </c>
      <c r="D3" s="152">
        <f t="shared" ref="D3:AB3" si="0">SUM(C3+1)</f>
        <v>3</v>
      </c>
      <c r="E3" s="152">
        <f t="shared" si="0"/>
        <v>4</v>
      </c>
      <c r="F3" s="152">
        <f t="shared" si="0"/>
        <v>5</v>
      </c>
      <c r="G3" s="152">
        <v>6</v>
      </c>
      <c r="H3" s="152"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>SUM(AB3+1)</f>
        <v>28</v>
      </c>
      <c r="AD3" s="152">
        <f>SUM(AC3+1)</f>
        <v>29</v>
      </c>
      <c r="AE3" s="152">
        <v>30</v>
      </c>
      <c r="AF3" s="148" t="s">
        <v>25</v>
      </c>
    </row>
    <row r="4" spans="1:36" s="5" customFormat="1" x14ac:dyDescent="0.2">
      <c r="A4" s="159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49"/>
    </row>
    <row r="5" spans="1:36" s="5" customFormat="1" x14ac:dyDescent="0.2">
      <c r="A5" s="47" t="s">
        <v>29</v>
      </c>
      <c r="B5" s="82">
        <f>[1]Novembro!$B$5</f>
        <v>16.820833333333329</v>
      </c>
      <c r="C5" s="82">
        <f>[1]Novembro!$B$6</f>
        <v>17.183333333333334</v>
      </c>
      <c r="D5" s="82">
        <f>[1]Novembro!$B$7</f>
        <v>18.716666666666665</v>
      </c>
      <c r="E5" s="82">
        <f>[1]Novembro!$B$8</f>
        <v>20.574999999999999</v>
      </c>
      <c r="F5" s="82">
        <f>[1]Novembro!$B$9</f>
        <v>21.470833333333335</v>
      </c>
      <c r="G5" s="82">
        <f>[1]Novembro!$B$10</f>
        <v>22.183333333333337</v>
      </c>
      <c r="H5" s="82">
        <f>[1]Novembro!$B$11</f>
        <v>23.245833333333334</v>
      </c>
      <c r="I5" s="82">
        <f>[1]Novembro!$B$12</f>
        <v>23.158333333333331</v>
      </c>
      <c r="J5" s="82">
        <f>[1]Novembro!$B$13</f>
        <v>25.100000000000005</v>
      </c>
      <c r="K5" s="82">
        <f>[1]Novembro!$B$14</f>
        <v>27.154166666666672</v>
      </c>
      <c r="L5" s="82">
        <f>[1]Novembro!$B$15</f>
        <v>23.783333333333331</v>
      </c>
      <c r="M5" s="82">
        <f>[1]Novembro!$B$16</f>
        <v>25.4375</v>
      </c>
      <c r="N5" s="82">
        <f>[1]Novembro!$B$17</f>
        <v>27.408333333333342</v>
      </c>
      <c r="O5" s="82">
        <f>[1]Novembro!$B$18</f>
        <v>21.658333333333331</v>
      </c>
      <c r="P5" s="82">
        <f>[1]Novembro!$B$19</f>
        <v>24.558333333333326</v>
      </c>
      <c r="Q5" s="82">
        <f>[1]Novembro!$B$20</f>
        <v>23.908333333333331</v>
      </c>
      <c r="R5" s="82">
        <f>[1]Novembro!$B$21</f>
        <v>25.108333333333334</v>
      </c>
      <c r="S5" s="82">
        <f>[1]Novembro!$B$22</f>
        <v>26.904166666666669</v>
      </c>
      <c r="T5" s="82">
        <f>[1]Novembro!$B$23</f>
        <v>28.0625</v>
      </c>
      <c r="U5" s="82">
        <f>[1]Novembro!$B$24</f>
        <v>29.062499999999996</v>
      </c>
      <c r="V5" s="82">
        <f>[1]Novembro!$B$25</f>
        <v>26.845833333333335</v>
      </c>
      <c r="W5" s="82">
        <f>[1]Novembro!$B$26</f>
        <v>24.295833333333331</v>
      </c>
      <c r="X5" s="82">
        <f>[1]Novembro!$B$27</f>
        <v>26.091666666666665</v>
      </c>
      <c r="Y5" s="82">
        <f>[1]Novembro!$B$28</f>
        <v>27.762500000000003</v>
      </c>
      <c r="Z5" s="82">
        <f>[1]Novembro!$B$29</f>
        <v>26.654166666666665</v>
      </c>
      <c r="AA5" s="82">
        <f>[1]Novembro!$B$30</f>
        <v>25.458333333333332</v>
      </c>
      <c r="AB5" s="82">
        <f>[1]Novembro!$B$31</f>
        <v>25.966666666666665</v>
      </c>
      <c r="AC5" s="82">
        <f>[1]Novembro!$B$32</f>
        <v>26.862499999999997</v>
      </c>
      <c r="AD5" s="82">
        <f>[1]Novembro!$B$33</f>
        <v>26.758333333333336</v>
      </c>
      <c r="AE5" s="82">
        <f>[1]Novembro!$B$34</f>
        <v>26.358333333333331</v>
      </c>
      <c r="AF5" s="71">
        <f>AVERAGE(B5:AE5)</f>
        <v>24.485138888888898</v>
      </c>
    </row>
    <row r="6" spans="1:36" x14ac:dyDescent="0.2">
      <c r="A6" s="47" t="s">
        <v>0</v>
      </c>
      <c r="B6" s="11">
        <f>[2]Novembro!$B$5</f>
        <v>13.429166666666667</v>
      </c>
      <c r="C6" s="11">
        <f>[2]Novembro!$B$6</f>
        <v>14.570833333333335</v>
      </c>
      <c r="D6" s="11">
        <f>[2]Novembro!$B$7</f>
        <v>17.533333333333331</v>
      </c>
      <c r="E6" s="11">
        <f>[2]Novembro!$B$8</f>
        <v>17.904166666666665</v>
      </c>
      <c r="F6" s="11">
        <f>[2]Novembro!$B$9</f>
        <v>19.162500000000001</v>
      </c>
      <c r="G6" s="11">
        <f>[2]Novembro!$B$10</f>
        <v>19.795833333333331</v>
      </c>
      <c r="H6" s="11">
        <f>[2]Novembro!$B$11</f>
        <v>20.216666666666672</v>
      </c>
      <c r="I6" s="11">
        <f>[2]Novembro!$B$12</f>
        <v>21.733333333333334</v>
      </c>
      <c r="J6" s="11">
        <f>[2]Novembro!$B$13</f>
        <v>23.275000000000002</v>
      </c>
      <c r="K6" s="11">
        <f>[2]Novembro!$B$14</f>
        <v>23.825000000000003</v>
      </c>
      <c r="L6" s="11">
        <f>[2]Novembro!$B$15</f>
        <v>22.729166666666668</v>
      </c>
      <c r="M6" s="11">
        <f>[2]Novembro!$B$16</f>
        <v>22.595833333333331</v>
      </c>
      <c r="N6" s="11">
        <f>[2]Novembro!$B$17</f>
        <v>19.8</v>
      </c>
      <c r="O6" s="11">
        <f>[2]Novembro!$B$18</f>
        <v>20.070833333333336</v>
      </c>
      <c r="P6" s="11">
        <f>[2]Novembro!$B$19</f>
        <v>20.941666666666666</v>
      </c>
      <c r="Q6" s="11">
        <f>[2]Novembro!$B$20</f>
        <v>21.408333333333335</v>
      </c>
      <c r="R6" s="11">
        <f>[2]Novembro!$B$21</f>
        <v>22.400000000000006</v>
      </c>
      <c r="S6" s="11">
        <f>[2]Novembro!$B$22</f>
        <v>22.745833333333334</v>
      </c>
      <c r="T6" s="11">
        <f>[2]Novembro!$B$23</f>
        <v>23.3125</v>
      </c>
      <c r="U6" s="11">
        <f>[2]Novembro!$B$24</f>
        <v>25.616666666666671</v>
      </c>
      <c r="V6" s="11">
        <f>[2]Novembro!$B$25</f>
        <v>21.037500000000005</v>
      </c>
      <c r="W6" s="11">
        <f>[2]Novembro!$B$26</f>
        <v>21.608333333333331</v>
      </c>
      <c r="X6" s="11">
        <f>[2]Novembro!$B$27</f>
        <v>22.987500000000001</v>
      </c>
      <c r="Y6" s="11">
        <f>[2]Novembro!$B$28</f>
        <v>21.958333333333332</v>
      </c>
      <c r="Z6" s="11">
        <f>[2]Novembro!$B$29</f>
        <v>23.195833333333329</v>
      </c>
      <c r="AA6" s="11">
        <f>[2]Novembro!$B$30</f>
        <v>23.212500000000002</v>
      </c>
      <c r="AB6" s="11">
        <f>[2]Novembro!$B$31</f>
        <v>24.299999999999997</v>
      </c>
      <c r="AC6" s="11">
        <f>[2]Novembro!$B$32</f>
        <v>24.045833333333334</v>
      </c>
      <c r="AD6" s="11">
        <f>[2]Novembro!$B$33</f>
        <v>24.083333333333339</v>
      </c>
      <c r="AE6" s="11">
        <f>[2]Novembro!$B$34</f>
        <v>24.691666666666674</v>
      </c>
      <c r="AF6" s="71">
        <f t="shared" ref="AF6:AF49" si="1">AVERAGE(B6:AE6)</f>
        <v>21.47291666666667</v>
      </c>
    </row>
    <row r="7" spans="1:36" x14ac:dyDescent="0.2">
      <c r="A7" s="47" t="s">
        <v>89</v>
      </c>
      <c r="B7" s="11">
        <f>[3]Novembro!$B$5</f>
        <v>15.04166666666667</v>
      </c>
      <c r="C7" s="11">
        <f>[3]Novembro!$B$6</f>
        <v>16.591666666666665</v>
      </c>
      <c r="D7" s="11">
        <f>[3]Novembro!$B$7</f>
        <v>18.674999999999994</v>
      </c>
      <c r="E7" s="11">
        <f>[3]Novembro!$B$8</f>
        <v>20.087500000000002</v>
      </c>
      <c r="F7" s="11">
        <f>[3]Novembro!$B$9</f>
        <v>21.150000000000002</v>
      </c>
      <c r="G7" s="11">
        <f>[3]Novembro!$B$10</f>
        <v>21.779166666666669</v>
      </c>
      <c r="H7" s="11">
        <f>[3]Novembro!$B$11</f>
        <v>22.662500000000005</v>
      </c>
      <c r="I7" s="11">
        <f>[3]Novembro!$B$12</f>
        <v>23.841666666666669</v>
      </c>
      <c r="J7" s="11">
        <f>[3]Novembro!$B$13</f>
        <v>25.162500000000009</v>
      </c>
      <c r="K7" s="11">
        <f>[3]Novembro!$B$14</f>
        <v>27.270833333333332</v>
      </c>
      <c r="L7" s="11">
        <f>[3]Novembro!$B$15</f>
        <v>23.658333333333331</v>
      </c>
      <c r="M7" s="11">
        <f>[3]Novembro!$B$16</f>
        <v>25.725000000000005</v>
      </c>
      <c r="N7" s="11">
        <f>[3]Novembro!$B$17</f>
        <v>24.416666666666668</v>
      </c>
      <c r="O7" s="11">
        <f>[3]Novembro!$B$18</f>
        <v>21.116666666666667</v>
      </c>
      <c r="P7" s="11">
        <f>[3]Novembro!$B$19</f>
        <v>22.904166666666669</v>
      </c>
      <c r="Q7" s="11">
        <f>[3]Novembro!$B$20</f>
        <v>23.708333333333332</v>
      </c>
      <c r="R7" s="11">
        <f>[3]Novembro!$B$21</f>
        <v>25.287499999999998</v>
      </c>
      <c r="S7" s="11">
        <f>[3]Novembro!$B$22</f>
        <v>25.05</v>
      </c>
      <c r="T7" s="11">
        <f>[3]Novembro!$B$23</f>
        <v>26.233333333333331</v>
      </c>
      <c r="U7" s="11">
        <f>[3]Novembro!$B$24</f>
        <v>27.779166666666665</v>
      </c>
      <c r="V7" s="11">
        <f>[3]Novembro!$B$25</f>
        <v>25.637499999999999</v>
      </c>
      <c r="W7" s="11">
        <f>[3]Novembro!$B$26</f>
        <v>24.533333333333331</v>
      </c>
      <c r="X7" s="11">
        <f>[3]Novembro!$B$27</f>
        <v>25.770833333333339</v>
      </c>
      <c r="Y7" s="11">
        <f>[3]Novembro!$B$28</f>
        <v>26.037500000000009</v>
      </c>
      <c r="Z7" s="11">
        <f>[3]Novembro!$B$29</f>
        <v>25.629166666666666</v>
      </c>
      <c r="AA7" s="11">
        <f>[3]Novembro!$B$30</f>
        <v>25.558333333333337</v>
      </c>
      <c r="AB7" s="11">
        <f>[3]Novembro!$B$31</f>
        <v>26.608333333333331</v>
      </c>
      <c r="AC7" s="11">
        <f>[3]Novembro!$B$32</f>
        <v>26.270833333333329</v>
      </c>
      <c r="AD7" s="11">
        <f>[3]Novembro!$B$33</f>
        <v>25.849999999999994</v>
      </c>
      <c r="AE7" s="11">
        <f>[3]Novembro!$B$34</f>
        <v>26.420833333333334</v>
      </c>
      <c r="AF7" s="71">
        <f t="shared" si="1"/>
        <v>23.88194444444445</v>
      </c>
    </row>
    <row r="8" spans="1:36" x14ac:dyDescent="0.2">
      <c r="A8" s="47" t="s">
        <v>1</v>
      </c>
      <c r="B8" s="11">
        <f>[4]Novembro!$B$5</f>
        <v>16.987499999999997</v>
      </c>
      <c r="C8" s="11">
        <f>[4]Novembro!$B$6</f>
        <v>18.43333333333333</v>
      </c>
      <c r="D8" s="11">
        <f>[4]Novembro!$B$7</f>
        <v>20.237500000000001</v>
      </c>
      <c r="E8" s="11">
        <f>[4]Novembro!$B$8</f>
        <v>22.299999999999997</v>
      </c>
      <c r="F8" s="11">
        <f>[4]Novembro!$B$9</f>
        <v>22.737500000000001</v>
      </c>
      <c r="G8" s="11">
        <f>[4]Novembro!$B$10</f>
        <v>24.358333333333334</v>
      </c>
      <c r="H8" s="11">
        <f>[4]Novembro!$B$11</f>
        <v>25.141666666666669</v>
      </c>
      <c r="I8" s="11">
        <f>[4]Novembro!$B$12</f>
        <v>24.908333333333331</v>
      </c>
      <c r="J8" s="11">
        <f>[4]Novembro!$B$13</f>
        <v>26.041666666666671</v>
      </c>
      <c r="K8" s="11">
        <f>[4]Novembro!$B$14</f>
        <v>28.245833333333337</v>
      </c>
      <c r="L8" s="11">
        <f>[4]Novembro!$B$15</f>
        <v>27.212499999999995</v>
      </c>
      <c r="M8" s="11">
        <f>[4]Novembro!$B$16</f>
        <v>27.983333333333338</v>
      </c>
      <c r="N8" s="11">
        <f>[4]Novembro!$B$17</f>
        <v>29.704166666666666</v>
      </c>
      <c r="O8" s="11">
        <f>[4]Novembro!$B$18</f>
        <v>21.983333333333334</v>
      </c>
      <c r="P8" s="11">
        <f>[4]Novembro!$B$19</f>
        <v>23.854166666666668</v>
      </c>
      <c r="Q8" s="11">
        <f>[4]Novembro!$B$20</f>
        <v>23.916666666666671</v>
      </c>
      <c r="R8" s="11">
        <f>[4]Novembro!$B$21</f>
        <v>25.708333333333332</v>
      </c>
      <c r="S8" s="11">
        <f>[4]Novembro!$B$22</f>
        <v>27.987500000000001</v>
      </c>
      <c r="T8" s="11">
        <f>[4]Novembro!$B$23</f>
        <v>29.820833333333336</v>
      </c>
      <c r="U8" s="11">
        <f>[4]Novembro!$B$24</f>
        <v>29.304166666666664</v>
      </c>
      <c r="V8" s="11">
        <f>[4]Novembro!$B$25</f>
        <v>26.404166666666669</v>
      </c>
      <c r="W8" s="11">
        <f>[4]Novembro!$B$26</f>
        <v>26.141666666666666</v>
      </c>
      <c r="X8" s="11">
        <f>[4]Novembro!$B$27</f>
        <v>26.845833333333335</v>
      </c>
      <c r="Y8" s="11">
        <f>[4]Novembro!$B$28</f>
        <v>27.966666666666665</v>
      </c>
      <c r="Z8" s="11">
        <f>[4]Novembro!$B$29</f>
        <v>27.387499999999992</v>
      </c>
      <c r="AA8" s="11">
        <f>[4]Novembro!$B$30</f>
        <v>29.266666666666666</v>
      </c>
      <c r="AB8" s="11">
        <f>[4]Novembro!$B$31</f>
        <v>28.599999999999998</v>
      </c>
      <c r="AC8" s="11">
        <f>[4]Novembro!$B$32</f>
        <v>29.687499999999996</v>
      </c>
      <c r="AD8" s="11">
        <f>[4]Novembro!$B$33</f>
        <v>29.429166666666671</v>
      </c>
      <c r="AE8" s="11">
        <f>[4]Novembro!$B$34</f>
        <v>30.158333333333335</v>
      </c>
      <c r="AF8" s="71">
        <f t="shared" si="1"/>
        <v>25.958472222222223</v>
      </c>
    </row>
    <row r="9" spans="1:36" hidden="1" x14ac:dyDescent="0.2">
      <c r="A9" s="89" t="s">
        <v>152</v>
      </c>
      <c r="B9" s="11" t="str">
        <f>[5]Novembro!$B$5</f>
        <v>*</v>
      </c>
      <c r="C9" s="11" t="str">
        <f>[5]Novembro!$B$6</f>
        <v>*</v>
      </c>
      <c r="D9" s="11" t="str">
        <f>[5]Novembro!$B$7</f>
        <v>*</v>
      </c>
      <c r="E9" s="11" t="str">
        <f>[5]Novembro!$B$8</f>
        <v>*</v>
      </c>
      <c r="F9" s="11" t="str">
        <f>[5]Novembro!$B$9</f>
        <v>*</v>
      </c>
      <c r="G9" s="11" t="str">
        <f>[5]Novembro!$B$10</f>
        <v>*</v>
      </c>
      <c r="H9" s="11" t="str">
        <f>[5]Novembro!$B$11</f>
        <v>*</v>
      </c>
      <c r="I9" s="11" t="str">
        <f>[5]Novembro!$B$12</f>
        <v>*</v>
      </c>
      <c r="J9" s="11" t="str">
        <f>[5]Novembro!$B$13</f>
        <v>*</v>
      </c>
      <c r="K9" s="11" t="str">
        <f>[5]Novembro!$B$14</f>
        <v>*</v>
      </c>
      <c r="L9" s="11" t="str">
        <f>[5]Novembro!$B$15</f>
        <v>*</v>
      </c>
      <c r="M9" s="11" t="str">
        <f>[5]Novembro!$B$16</f>
        <v>*</v>
      </c>
      <c r="N9" s="11" t="str">
        <f>[5]Novembro!$B$17</f>
        <v>*</v>
      </c>
      <c r="O9" s="11" t="str">
        <f>[5]Novembro!$B$18</f>
        <v>*</v>
      </c>
      <c r="P9" s="11" t="str">
        <f>[5]Novembro!$B$19</f>
        <v>*</v>
      </c>
      <c r="Q9" s="11" t="str">
        <f>[5]Novembro!$B$20</f>
        <v>*</v>
      </c>
      <c r="R9" s="11" t="str">
        <f>[5]Novembro!$B$21</f>
        <v>*</v>
      </c>
      <c r="S9" s="11" t="str">
        <f>[5]Novembro!$B$22</f>
        <v>*</v>
      </c>
      <c r="T9" s="11" t="str">
        <f>[5]Novembro!$B$23</f>
        <v>*</v>
      </c>
      <c r="U9" s="11" t="str">
        <f>[5]Novembro!$B$24</f>
        <v>*</v>
      </c>
      <c r="V9" s="11" t="str">
        <f>[5]Novembro!$B$25</f>
        <v>*</v>
      </c>
      <c r="W9" s="11" t="str">
        <f>[5]Novembro!$B$26</f>
        <v>*</v>
      </c>
      <c r="X9" s="11" t="str">
        <f>[5]Novembro!$B$27</f>
        <v>*</v>
      </c>
      <c r="Y9" s="11" t="str">
        <f>[5]Novembro!$B$28</f>
        <v>*</v>
      </c>
      <c r="Z9" s="11" t="str">
        <f>[5]Novembro!$B$29</f>
        <v>*</v>
      </c>
      <c r="AA9" s="11" t="str">
        <f>[5]Novembro!$B$30</f>
        <v>*</v>
      </c>
      <c r="AB9" s="11" t="str">
        <f>[5]Novembro!$B$31</f>
        <v>*</v>
      </c>
      <c r="AC9" s="11" t="str">
        <f>[5]Novembro!$B$32</f>
        <v>*</v>
      </c>
      <c r="AD9" s="11" t="str">
        <f>[5]Novembro!$B$33</f>
        <v>*</v>
      </c>
      <c r="AE9" s="11" t="str">
        <f>[5]Novembro!$B$34</f>
        <v>*</v>
      </c>
      <c r="AF9" s="71" t="e">
        <f t="shared" si="1"/>
        <v>#DIV/0!</v>
      </c>
    </row>
    <row r="10" spans="1:36" x14ac:dyDescent="0.2">
      <c r="A10" s="47" t="s">
        <v>96</v>
      </c>
      <c r="B10" s="11">
        <f>[6]Novembro!$B$5</f>
        <v>14.279166666666667</v>
      </c>
      <c r="C10" s="11">
        <f>[6]Novembro!$B$6</f>
        <v>16.150000000000002</v>
      </c>
      <c r="D10" s="11">
        <f>[6]Novembro!$B$7</f>
        <v>16.687500000000004</v>
      </c>
      <c r="E10" s="11">
        <f>[6]Novembro!$B$8</f>
        <v>18.616666666666664</v>
      </c>
      <c r="F10" s="11">
        <f>[6]Novembro!$B$9</f>
        <v>19.616666666666667</v>
      </c>
      <c r="G10" s="11">
        <f>[6]Novembro!$B$10</f>
        <v>20.733333333333334</v>
      </c>
      <c r="H10" s="11">
        <f>[6]Novembro!$B$11</f>
        <v>21.233333333333338</v>
      </c>
      <c r="I10" s="11">
        <f>[6]Novembro!$B$12</f>
        <v>22.174999999999997</v>
      </c>
      <c r="J10" s="11">
        <f>[6]Novembro!$B$13</f>
        <v>24</v>
      </c>
      <c r="K10" s="11">
        <f>[6]Novembro!$B$14</f>
        <v>26.225000000000005</v>
      </c>
      <c r="L10" s="11">
        <f>[6]Novembro!$B$15</f>
        <v>24.254166666666663</v>
      </c>
      <c r="M10" s="11">
        <f>[6]Novembro!$B$16</f>
        <v>24.604166666666668</v>
      </c>
      <c r="N10" s="11">
        <f>[6]Novembro!$B$17</f>
        <v>25.491666666666671</v>
      </c>
      <c r="O10" s="11">
        <f>[6]Novembro!$B$18</f>
        <v>20.016666666666666</v>
      </c>
      <c r="P10" s="11">
        <f>[6]Novembro!$B$19</f>
        <v>22.495833333333334</v>
      </c>
      <c r="Q10" s="11">
        <f>[6]Novembro!$B$20</f>
        <v>21.779166666666665</v>
      </c>
      <c r="R10" s="11">
        <f>[6]Novembro!$B$21</f>
        <v>23.183333333333326</v>
      </c>
      <c r="S10" s="11">
        <f>[6]Novembro!$B$22</f>
        <v>24.712500000000002</v>
      </c>
      <c r="T10" s="11">
        <f>[6]Novembro!$B$23</f>
        <v>26.183333333333334</v>
      </c>
      <c r="U10" s="11">
        <f>[6]Novembro!$B$24</f>
        <v>26.933333333333334</v>
      </c>
      <c r="V10" s="11">
        <f>[6]Novembro!$B$25</f>
        <v>25.120833333333334</v>
      </c>
      <c r="W10" s="11">
        <f>[6]Novembro!$B$26</f>
        <v>24.087500000000006</v>
      </c>
      <c r="X10" s="11">
        <f>[6]Novembro!$B$27</f>
        <v>23.870833333333334</v>
      </c>
      <c r="Y10" s="11">
        <f>[6]Novembro!$B$28</f>
        <v>24.816666666666666</v>
      </c>
      <c r="Z10" s="11">
        <f>[6]Novembro!$B$29</f>
        <v>24.579166666666666</v>
      </c>
      <c r="AA10" s="11">
        <f>[6]Novembro!$B$30</f>
        <v>24.441666666666666</v>
      </c>
      <c r="AB10" s="11">
        <f>[6]Novembro!$B$31</f>
        <v>23.8</v>
      </c>
      <c r="AC10" s="11">
        <f>[6]Novembro!$B$32</f>
        <v>24.5625</v>
      </c>
      <c r="AD10" s="11">
        <f>[6]Novembro!$B$33</f>
        <v>24.654166666666665</v>
      </c>
      <c r="AE10" s="11">
        <f>[6]Novembro!$B$34</f>
        <v>23.5</v>
      </c>
      <c r="AF10" s="71">
        <f t="shared" si="1"/>
        <v>22.760138888888889</v>
      </c>
    </row>
    <row r="11" spans="1:36" x14ac:dyDescent="0.2">
      <c r="A11" s="47" t="s">
        <v>51</v>
      </c>
      <c r="B11" s="11">
        <f>[7]Novembro!$B$5</f>
        <v>15.458333333333336</v>
      </c>
      <c r="C11" s="11">
        <f>[7]Novembro!$B$6</f>
        <v>16.179166666666667</v>
      </c>
      <c r="D11" s="11">
        <f>[7]Novembro!$B$7</f>
        <v>18.612499999999997</v>
      </c>
      <c r="E11" s="11">
        <f>[7]Novembro!$B$8</f>
        <v>19.595833333333335</v>
      </c>
      <c r="F11" s="11">
        <f>[7]Novembro!$B$9</f>
        <v>20.708333333333332</v>
      </c>
      <c r="G11" s="11">
        <f>[7]Novembro!$B$10</f>
        <v>21.76956521739131</v>
      </c>
      <c r="H11" s="11">
        <f>[7]Novembro!$B$11</f>
        <v>22.066666666666666</v>
      </c>
      <c r="I11" s="11">
        <f>[7]Novembro!$B$12</f>
        <v>22.654166666666665</v>
      </c>
      <c r="J11" s="11">
        <f>[7]Novembro!$B$13</f>
        <v>25.1875</v>
      </c>
      <c r="K11" s="11">
        <f>[7]Novembro!$B$14</f>
        <v>27.179166666666664</v>
      </c>
      <c r="L11" s="11">
        <f>[7]Novembro!$B$15</f>
        <v>23.608333333333338</v>
      </c>
      <c r="M11" s="11">
        <f>[7]Novembro!$B$16</f>
        <v>25.179166666666671</v>
      </c>
      <c r="N11" s="11">
        <f>[7]Novembro!$B$17</f>
        <v>25.95</v>
      </c>
      <c r="O11" s="11">
        <f>[7]Novembro!$B$18</f>
        <v>21.087500000000006</v>
      </c>
      <c r="P11" s="11">
        <f>[7]Novembro!$B$19</f>
        <v>23.375</v>
      </c>
      <c r="Q11" s="11">
        <f>[7]Novembro!$B$20</f>
        <v>23.645833333333339</v>
      </c>
      <c r="R11" s="11">
        <f>[7]Novembro!$B$21</f>
        <v>25.191666666666666</v>
      </c>
      <c r="S11" s="11">
        <f>[7]Novembro!$B$22</f>
        <v>25.008333333333329</v>
      </c>
      <c r="T11" s="11">
        <f>[7]Novembro!$B$23</f>
        <v>25.445833333333336</v>
      </c>
      <c r="U11" s="11">
        <f>[7]Novembro!$B$24</f>
        <v>26.470833333333331</v>
      </c>
      <c r="V11" s="11">
        <f>[7]Novembro!$B$25</f>
        <v>26.349999999999998</v>
      </c>
      <c r="W11" s="11">
        <f>[7]Novembro!$B$26</f>
        <v>24.270833333333332</v>
      </c>
      <c r="X11" s="11">
        <f>[7]Novembro!$B$27</f>
        <v>24.895833333333332</v>
      </c>
      <c r="Y11" s="11">
        <f>[7]Novembro!$B$28</f>
        <v>26.079166666666662</v>
      </c>
      <c r="Z11" s="11">
        <f>[7]Novembro!$B$29</f>
        <v>25.420833333333331</v>
      </c>
      <c r="AA11" s="11">
        <f>[7]Novembro!$B$30</f>
        <v>24.499999999999996</v>
      </c>
      <c r="AB11" s="11">
        <f>[7]Novembro!$B$31</f>
        <v>26.045833333333334</v>
      </c>
      <c r="AC11" s="11">
        <f>[7]Novembro!$B$32</f>
        <v>25.916666666666671</v>
      </c>
      <c r="AD11" s="11">
        <f>[7]Novembro!$B$33</f>
        <v>25.416666666666668</v>
      </c>
      <c r="AE11" s="11">
        <f>[7]Novembro!$B$34</f>
        <v>25.420833333333338</v>
      </c>
      <c r="AF11" s="71">
        <f t="shared" si="1"/>
        <v>23.62301328502415</v>
      </c>
    </row>
    <row r="12" spans="1:36" hidden="1" x14ac:dyDescent="0.2">
      <c r="A12" s="91" t="s">
        <v>30</v>
      </c>
      <c r="B12" s="11" t="str">
        <f>[8]Novembro!$B$5</f>
        <v>*</v>
      </c>
      <c r="C12" s="11" t="str">
        <f>[8]Novembro!$B$6</f>
        <v>*</v>
      </c>
      <c r="D12" s="11" t="str">
        <f>[8]Novembro!$B$7</f>
        <v>*</v>
      </c>
      <c r="E12" s="11" t="str">
        <f>[8]Novembro!$B$8</f>
        <v>*</v>
      </c>
      <c r="F12" s="11" t="str">
        <f>[8]Novembro!$B$9</f>
        <v>*</v>
      </c>
      <c r="G12" s="11" t="str">
        <f>[8]Novembro!$B$10</f>
        <v>*</v>
      </c>
      <c r="H12" s="11" t="str">
        <f>[8]Novembro!$B$11</f>
        <v>*</v>
      </c>
      <c r="I12" s="11" t="str">
        <f>[8]Novembro!$B$12</f>
        <v>*</v>
      </c>
      <c r="J12" s="11" t="str">
        <f>[8]Novembro!$B$13</f>
        <v>*</v>
      </c>
      <c r="K12" s="11" t="str">
        <f>[8]Novembro!$B$14</f>
        <v>*</v>
      </c>
      <c r="L12" s="11" t="str">
        <f>[8]Novembro!$B$15</f>
        <v>*</v>
      </c>
      <c r="M12" s="11" t="str">
        <f>[8]Novembro!$B$16</f>
        <v>*</v>
      </c>
      <c r="N12" s="11" t="str">
        <f>[8]Novembro!$B$17</f>
        <v>*</v>
      </c>
      <c r="O12" s="11" t="str">
        <f>[8]Novembro!$B$18</f>
        <v>*</v>
      </c>
      <c r="P12" s="11" t="str">
        <f>[8]Novembro!$B$19</f>
        <v>*</v>
      </c>
      <c r="Q12" s="11" t="str">
        <f>[8]Novembro!$B$20</f>
        <v>*</v>
      </c>
      <c r="R12" s="11" t="str">
        <f>[8]Novembro!$B$21</f>
        <v>*</v>
      </c>
      <c r="S12" s="11" t="str">
        <f>[8]Novembro!$B$22</f>
        <v>*</v>
      </c>
      <c r="T12" s="11" t="str">
        <f>[8]Novembro!$B$23</f>
        <v>*</v>
      </c>
      <c r="U12" s="11" t="str">
        <f>[8]Novembro!$B$24</f>
        <v>*</v>
      </c>
      <c r="V12" s="11" t="str">
        <f>[8]Novembro!$B$25</f>
        <v>*</v>
      </c>
      <c r="W12" s="11" t="str">
        <f>[8]Novembro!$B$26</f>
        <v>*</v>
      </c>
      <c r="X12" s="11" t="str">
        <f>[8]Novembro!$B$27</f>
        <v>*</v>
      </c>
      <c r="Y12" s="11" t="str">
        <f>[8]Novembro!$B$28</f>
        <v>*</v>
      </c>
      <c r="Z12" s="11" t="str">
        <f>[8]Novembro!$B$29</f>
        <v>*</v>
      </c>
      <c r="AA12" s="11" t="str">
        <f>[8]Novembro!$B$30</f>
        <v>*</v>
      </c>
      <c r="AB12" s="11" t="str">
        <f>[8]Novembro!$B$31</f>
        <v>*</v>
      </c>
      <c r="AC12" s="11" t="str">
        <f>[8]Novembro!$B$32</f>
        <v>*</v>
      </c>
      <c r="AD12" s="11" t="str">
        <f>[8]Novembro!$B$33</f>
        <v>*</v>
      </c>
      <c r="AE12" s="11" t="str">
        <f>[8]Novembro!$B$34</f>
        <v>*</v>
      </c>
      <c r="AF12" s="71" t="e">
        <f t="shared" si="1"/>
        <v>#DIV/0!</v>
      </c>
      <c r="AI12" t="s">
        <v>34</v>
      </c>
    </row>
    <row r="13" spans="1:36" hidden="1" x14ac:dyDescent="0.2">
      <c r="A13" s="89" t="s">
        <v>99</v>
      </c>
      <c r="B13" s="11" t="str">
        <f>[9]Novembro!$B$5</f>
        <v>*</v>
      </c>
      <c r="C13" s="11" t="str">
        <f>[9]Novembro!$B$6</f>
        <v>*</v>
      </c>
      <c r="D13" s="11" t="str">
        <f>[9]Novembro!$B$7</f>
        <v>*</v>
      </c>
      <c r="E13" s="11" t="str">
        <f>[9]Novembro!$B$8</f>
        <v>*</v>
      </c>
      <c r="F13" s="11" t="str">
        <f>[9]Novembro!$B$9</f>
        <v>*</v>
      </c>
      <c r="G13" s="11" t="str">
        <f>[9]Novembro!$B$10</f>
        <v>*</v>
      </c>
      <c r="H13" s="11" t="str">
        <f>[9]Novembro!$B$11</f>
        <v>*</v>
      </c>
      <c r="I13" s="11" t="str">
        <f>[9]Novembro!$B$12</f>
        <v>*</v>
      </c>
      <c r="J13" s="11" t="str">
        <f>[9]Novembro!$B$13</f>
        <v>*</v>
      </c>
      <c r="K13" s="11" t="str">
        <f>[9]Novembro!$B$14</f>
        <v>*</v>
      </c>
      <c r="L13" s="11" t="str">
        <f>[9]Novembro!$B$15</f>
        <v>*</v>
      </c>
      <c r="M13" s="11" t="str">
        <f>[9]Novembro!$B$16</f>
        <v>*</v>
      </c>
      <c r="N13" s="11" t="str">
        <f>[9]Novembro!$B$17</f>
        <v>*</v>
      </c>
      <c r="O13" s="11" t="str">
        <f>[9]Novembro!$B$18</f>
        <v>*</v>
      </c>
      <c r="P13" s="11" t="str">
        <f>[9]Novembro!$B$19</f>
        <v>*</v>
      </c>
      <c r="Q13" s="11" t="str">
        <f>[9]Novembro!$B$20</f>
        <v>*</v>
      </c>
      <c r="R13" s="11" t="str">
        <f>[9]Novembro!$B$21</f>
        <v>*</v>
      </c>
      <c r="S13" s="11" t="str">
        <f>[9]Novembro!$B$22</f>
        <v>*</v>
      </c>
      <c r="T13" s="11" t="str">
        <f>[9]Novembro!$B$23</f>
        <v>*</v>
      </c>
      <c r="U13" s="11" t="str">
        <f>[9]Novembro!$B$24</f>
        <v>*</v>
      </c>
      <c r="V13" s="11" t="str">
        <f>[9]Novembro!$B$25</f>
        <v>*</v>
      </c>
      <c r="W13" s="11" t="str">
        <f>[9]Novembro!$B$26</f>
        <v>*</v>
      </c>
      <c r="X13" s="11" t="str">
        <f>[9]Novembro!$B$27</f>
        <v>*</v>
      </c>
      <c r="Y13" s="11" t="str">
        <f>[9]Novembro!$B$28</f>
        <v>*</v>
      </c>
      <c r="Z13" s="11" t="str">
        <f>[9]Novembro!$B$29</f>
        <v>*</v>
      </c>
      <c r="AA13" s="11" t="str">
        <f>[9]Novembro!$B$30</f>
        <v>*</v>
      </c>
      <c r="AB13" s="11" t="str">
        <f>[9]Novembro!$B$31</f>
        <v>*</v>
      </c>
      <c r="AC13" s="11" t="str">
        <f>[9]Novembro!$B$32</f>
        <v>*</v>
      </c>
      <c r="AD13" s="11" t="str">
        <f>[9]Novembro!$B$33</f>
        <v>*</v>
      </c>
      <c r="AE13" s="11" t="str">
        <f>[9]Novembro!$B$34</f>
        <v>*</v>
      </c>
      <c r="AF13" s="71" t="e">
        <f t="shared" si="1"/>
        <v>#DIV/0!</v>
      </c>
    </row>
    <row r="14" spans="1:36" hidden="1" x14ac:dyDescent="0.2">
      <c r="A14" s="91" t="s">
        <v>103</v>
      </c>
      <c r="B14" s="11" t="str">
        <f>[10]Novembro!$B$5</f>
        <v>*</v>
      </c>
      <c r="C14" s="11" t="str">
        <f>[10]Novembro!$B$6</f>
        <v>*</v>
      </c>
      <c r="D14" s="11" t="str">
        <f>[10]Novembro!$B$7</f>
        <v>*</v>
      </c>
      <c r="E14" s="11" t="str">
        <f>[10]Novembro!$B$8</f>
        <v>*</v>
      </c>
      <c r="F14" s="11" t="str">
        <f>[10]Novembro!$B$9</f>
        <v>*</v>
      </c>
      <c r="G14" s="11" t="str">
        <f>[10]Novembro!$B$10</f>
        <v>*</v>
      </c>
      <c r="H14" s="11" t="str">
        <f>[10]Novembro!$B$11</f>
        <v>*</v>
      </c>
      <c r="I14" s="11" t="str">
        <f>[10]Novembro!$B$12</f>
        <v>*</v>
      </c>
      <c r="J14" s="11" t="str">
        <f>[10]Novembro!$B$13</f>
        <v>*</v>
      </c>
      <c r="K14" s="11" t="str">
        <f>[10]Novembro!$B$14</f>
        <v>*</v>
      </c>
      <c r="L14" s="11" t="str">
        <f>[10]Novembro!$B$15</f>
        <v>*</v>
      </c>
      <c r="M14" s="11" t="str">
        <f>[10]Novembro!$B$16</f>
        <v>*</v>
      </c>
      <c r="N14" s="11" t="str">
        <f>[10]Novembro!$B$17</f>
        <v>*</v>
      </c>
      <c r="O14" s="11" t="str">
        <f>[10]Novembro!$B$18</f>
        <v>*</v>
      </c>
      <c r="P14" s="11" t="str">
        <f>[10]Novembro!$B$19</f>
        <v>*</v>
      </c>
      <c r="Q14" s="11" t="str">
        <f>[10]Novembro!$B$20</f>
        <v>*</v>
      </c>
      <c r="R14" s="11" t="str">
        <f>[10]Novembro!$B$21</f>
        <v>*</v>
      </c>
      <c r="S14" s="11" t="str">
        <f>[10]Novembro!$B$22</f>
        <v>*</v>
      </c>
      <c r="T14" s="11" t="str">
        <f>[10]Novembro!$B$23</f>
        <v>*</v>
      </c>
      <c r="U14" s="11" t="str">
        <f>[10]Novembro!$B$24</f>
        <v>*</v>
      </c>
      <c r="V14" s="11" t="str">
        <f>[10]Novembro!$B$25</f>
        <v>*</v>
      </c>
      <c r="W14" s="11" t="str">
        <f>[10]Novembro!$B$26</f>
        <v>*</v>
      </c>
      <c r="X14" s="11" t="str">
        <f>[10]Novembro!$B$27</f>
        <v>*</v>
      </c>
      <c r="Y14" s="11" t="str">
        <f>[10]Novembro!$B$28</f>
        <v>*</v>
      </c>
      <c r="Z14" s="11" t="str">
        <f>[10]Novembro!$B$29</f>
        <v>*</v>
      </c>
      <c r="AA14" s="11" t="str">
        <f>[10]Novembro!$B$30</f>
        <v>*</v>
      </c>
      <c r="AB14" s="11" t="str">
        <f>[10]Novembro!$B$31</f>
        <v>*</v>
      </c>
      <c r="AC14" s="11" t="str">
        <f>[10]Novembro!$B$32</f>
        <v>*</v>
      </c>
      <c r="AD14" s="11" t="str">
        <f>[10]Novembro!$B$33</f>
        <v>*</v>
      </c>
      <c r="AE14" s="11" t="str">
        <f>[10]Novembro!$B$34</f>
        <v>*</v>
      </c>
      <c r="AF14" s="71" t="e">
        <f t="shared" si="1"/>
        <v>#DIV/0!</v>
      </c>
    </row>
    <row r="15" spans="1:36" x14ac:dyDescent="0.2">
      <c r="A15" s="47" t="s">
        <v>106</v>
      </c>
      <c r="B15" s="11">
        <f>[11]Novembro!$B$5</f>
        <v>13.95833333333333</v>
      </c>
      <c r="C15" s="11" t="str">
        <f>[11]Novembro!$B$6</f>
        <v>*</v>
      </c>
      <c r="D15" s="11">
        <f>[11]Novembro!$B$7</f>
        <v>18.05833333333333</v>
      </c>
      <c r="E15" s="11">
        <f>[11]Novembro!$B$8</f>
        <v>19.333333333333336</v>
      </c>
      <c r="F15" s="11">
        <f>[11]Novembro!$B$9</f>
        <v>20.783333333333335</v>
      </c>
      <c r="G15" s="11">
        <f>[11]Novembro!$B$10</f>
        <v>21.641666666666666</v>
      </c>
      <c r="H15" s="11">
        <f>[11]Novembro!$B$11</f>
        <v>21.979166666666668</v>
      </c>
      <c r="I15" s="11">
        <f>[11]Novembro!$B$12</f>
        <v>23.433333333333337</v>
      </c>
      <c r="J15" s="11">
        <f>[11]Novembro!$B$13</f>
        <v>24.820833333333329</v>
      </c>
      <c r="K15" s="11">
        <f>[11]Novembro!$B$14</f>
        <v>26.729166666666668</v>
      </c>
      <c r="L15" s="11">
        <f>[11]Novembro!$B$15</f>
        <v>22.966666666666669</v>
      </c>
      <c r="M15" s="11">
        <f>[11]Novembro!$B$16</f>
        <v>24.058333333333337</v>
      </c>
      <c r="N15" s="11">
        <f>[11]Novembro!$B$17</f>
        <v>21.070833333333336</v>
      </c>
      <c r="O15" s="11">
        <f>[11]Novembro!$B$18</f>
        <v>19.912500000000001</v>
      </c>
      <c r="P15" s="11">
        <f>[11]Novembro!$B$19</f>
        <v>21.087499999999999</v>
      </c>
      <c r="Q15" s="11">
        <f>[11]Novembro!$B$20</f>
        <v>21.829166666666666</v>
      </c>
      <c r="R15" s="11">
        <f>[11]Novembro!$B$21</f>
        <v>23.704166666666669</v>
      </c>
      <c r="S15" s="11">
        <f>[11]Novembro!$B$22</f>
        <v>24.637499999999999</v>
      </c>
      <c r="T15" s="11">
        <f>[11]Novembro!$B$23</f>
        <v>26.154166666666665</v>
      </c>
      <c r="U15" s="11">
        <f>[11]Novembro!$B$24</f>
        <v>27.583333333333329</v>
      </c>
      <c r="V15" s="11">
        <f>[11]Novembro!$B$25</f>
        <v>22.508333333333336</v>
      </c>
      <c r="W15" s="11">
        <f>[11]Novembro!$B$26</f>
        <v>22.445833333333336</v>
      </c>
      <c r="X15" s="11">
        <f>[11]Novembro!$B$27</f>
        <v>22.866666666666671</v>
      </c>
      <c r="Y15" s="11">
        <f>[11]Novembro!$B$28</f>
        <v>22.220833333333331</v>
      </c>
      <c r="Z15" s="11">
        <f>[11]Novembro!$B$29</f>
        <v>23.908333333333335</v>
      </c>
      <c r="AA15" s="11">
        <f>[11]Novembro!$B$30</f>
        <v>24.375000000000004</v>
      </c>
      <c r="AB15" s="11">
        <f>[11]Novembro!$B$31</f>
        <v>24.75</v>
      </c>
      <c r="AC15" s="11">
        <f>[11]Novembro!$B$32</f>
        <v>24.629166666666666</v>
      </c>
      <c r="AD15" s="11">
        <f>[11]Novembro!$B$33</f>
        <v>24.995833333333334</v>
      </c>
      <c r="AE15" s="11">
        <f>[11]Novembro!$B$34</f>
        <v>25.745833333333337</v>
      </c>
      <c r="AF15" s="71">
        <f t="shared" si="1"/>
        <v>22.834051724137922</v>
      </c>
      <c r="AJ15" t="s">
        <v>34</v>
      </c>
    </row>
    <row r="16" spans="1:36" x14ac:dyDescent="0.2">
      <c r="A16" s="47" t="s">
        <v>153</v>
      </c>
      <c r="B16" s="11">
        <f>[12]Novembro!$B$5</f>
        <v>15.341666666666667</v>
      </c>
      <c r="C16" s="11">
        <f>[12]Novembro!$B$6</f>
        <v>16.600000000000001</v>
      </c>
      <c r="D16" s="11">
        <f>[12]Novembro!$B$7</f>
        <v>17.329166666666662</v>
      </c>
      <c r="E16" s="11">
        <f>[12]Novembro!$B$8</f>
        <v>19.774999999999999</v>
      </c>
      <c r="F16" s="11">
        <f>[12]Novembro!$B$9</f>
        <v>21.190000000000005</v>
      </c>
      <c r="G16" s="11">
        <f>[12]Novembro!$B$10</f>
        <v>22.023809523809526</v>
      </c>
      <c r="H16" s="11">
        <f>[12]Novembro!$B$11</f>
        <v>22.99523809523809</v>
      </c>
      <c r="I16" s="11">
        <f>[12]Novembro!$B$12</f>
        <v>23.413043478260871</v>
      </c>
      <c r="J16" s="11">
        <f>[12]Novembro!$B$13</f>
        <v>25.808695652173913</v>
      </c>
      <c r="K16" s="11">
        <f>[12]Novembro!$B$14</f>
        <v>27.05714285714286</v>
      </c>
      <c r="L16" s="11">
        <f>[12]Novembro!$B$15</f>
        <v>24.304545454545451</v>
      </c>
      <c r="M16" s="11">
        <f>[12]Novembro!$B$16</f>
        <v>24.857142857142858</v>
      </c>
      <c r="N16" s="11">
        <f>[12]Novembro!$B$17</f>
        <v>26.065217391304348</v>
      </c>
      <c r="O16" s="11">
        <f>[12]Novembro!$B$18</f>
        <v>19.81818181818182</v>
      </c>
      <c r="P16" s="11">
        <f>[12]Novembro!$B$19</f>
        <v>23.431818181818187</v>
      </c>
      <c r="Q16" s="11">
        <f>[12]Novembro!$B$20</f>
        <v>22.495454545454546</v>
      </c>
      <c r="R16" s="11">
        <f>[12]Novembro!$B$21</f>
        <v>23.44</v>
      </c>
      <c r="S16" s="11">
        <f>[12]Novembro!$B$22</f>
        <v>26.568181818181824</v>
      </c>
      <c r="T16" s="11">
        <f>[12]Novembro!$B$23</f>
        <v>27.341666666666665</v>
      </c>
      <c r="U16" s="11">
        <f>[12]Novembro!$B$24</f>
        <v>26.360869565217396</v>
      </c>
      <c r="V16" s="11">
        <f>[12]Novembro!$B$25</f>
        <v>26.145454545454548</v>
      </c>
      <c r="W16" s="11">
        <f>[12]Novembro!$B$26</f>
        <v>24.495454545454546</v>
      </c>
      <c r="X16" s="11">
        <f>[12]Novembro!$B$27</f>
        <v>25.639999999999997</v>
      </c>
      <c r="Y16" s="11">
        <f>[12]Novembro!$B$28</f>
        <v>25.491304347826084</v>
      </c>
      <c r="Z16" s="11">
        <f>[12]Novembro!$B$29</f>
        <v>25.782608695652176</v>
      </c>
      <c r="AA16" s="11">
        <f>[12]Novembro!$B$30</f>
        <v>25.747826086956529</v>
      </c>
      <c r="AB16" s="11">
        <f>[12]Novembro!$B$31</f>
        <v>24.616666666666664</v>
      </c>
      <c r="AC16" s="11">
        <f>[12]Novembro!$B$32</f>
        <v>24.339130434782611</v>
      </c>
      <c r="AD16" s="11">
        <f>[12]Novembro!$B$33</f>
        <v>25.517391304347825</v>
      </c>
      <c r="AE16" s="11">
        <f>[12]Novembro!$B$34</f>
        <v>23.495454545454546</v>
      </c>
      <c r="AF16" s="71">
        <f t="shared" si="1"/>
        <v>23.582937747035569</v>
      </c>
      <c r="AJ16" t="s">
        <v>34</v>
      </c>
    </row>
    <row r="17" spans="1:37" x14ac:dyDescent="0.2">
      <c r="A17" s="47" t="s">
        <v>2</v>
      </c>
      <c r="B17" s="11">
        <f>[13]Novembro!$B$5</f>
        <v>14.170833333333329</v>
      </c>
      <c r="C17" s="11">
        <f>[13]Novembro!$B$6</f>
        <v>15.691666666666668</v>
      </c>
      <c r="D17" s="11">
        <f>[13]Novembro!$B$7</f>
        <v>17.824999999999999</v>
      </c>
      <c r="E17" s="11">
        <f>[13]Novembro!$B$8</f>
        <v>19.995833333333337</v>
      </c>
      <c r="F17" s="11">
        <f>[13]Novembro!$B$9</f>
        <v>21.529166666666665</v>
      </c>
      <c r="G17" s="11">
        <f>[13]Novembro!$B$10</f>
        <v>22.549999999999997</v>
      </c>
      <c r="H17" s="11">
        <f>[13]Novembro!$B$11</f>
        <v>23.537500000000005</v>
      </c>
      <c r="I17" s="11">
        <f>[13]Novembro!$B$12</f>
        <v>24.612500000000001</v>
      </c>
      <c r="J17" s="11">
        <f>[13]Novembro!$B$13</f>
        <v>25.916666666666671</v>
      </c>
      <c r="K17" s="11">
        <f>[13]Novembro!$B$14</f>
        <v>27.374999999999996</v>
      </c>
      <c r="L17" s="11">
        <f>[13]Novembro!$B$15</f>
        <v>24.708333333333332</v>
      </c>
      <c r="M17" s="11">
        <f>[13]Novembro!$B$16</f>
        <v>25.412500000000005</v>
      </c>
      <c r="N17" s="11">
        <f>[13]Novembro!$B$17</f>
        <v>26.249999999999996</v>
      </c>
      <c r="O17" s="11">
        <f>[13]Novembro!$B$18</f>
        <v>20.045833333333334</v>
      </c>
      <c r="P17" s="11">
        <f>[13]Novembro!$B$19</f>
        <v>22.595833333333335</v>
      </c>
      <c r="Q17" s="11">
        <f>[13]Novembro!$B$20</f>
        <v>23.645833333333332</v>
      </c>
      <c r="R17" s="11">
        <f>[13]Novembro!$B$21</f>
        <v>25.316666666666663</v>
      </c>
      <c r="S17" s="11">
        <f>[13]Novembro!$B$22</f>
        <v>27.041666666666668</v>
      </c>
      <c r="T17" s="11">
        <f>[13]Novembro!$B$23</f>
        <v>28.579166666666676</v>
      </c>
      <c r="U17" s="11">
        <f>[13]Novembro!$B$24</f>
        <v>27.941666666666663</v>
      </c>
      <c r="V17" s="11">
        <f>[13]Novembro!$B$25</f>
        <v>25.604166666666668</v>
      </c>
      <c r="W17" s="11">
        <f>[13]Novembro!$B$26</f>
        <v>24.654166666666669</v>
      </c>
      <c r="X17" s="11">
        <f>[13]Novembro!$B$27</f>
        <v>24.620833333333337</v>
      </c>
      <c r="Y17" s="11">
        <f>[13]Novembro!$B$28</f>
        <v>25.862500000000001</v>
      </c>
      <c r="Z17" s="11">
        <f>[13]Novembro!$B$29</f>
        <v>26.4375</v>
      </c>
      <c r="AA17" s="11">
        <f>[13]Novembro!$B$30</f>
        <v>26.729166666666675</v>
      </c>
      <c r="AB17" s="11">
        <f>[13]Novembro!$B$31</f>
        <v>26.387499999999999</v>
      </c>
      <c r="AC17" s="11">
        <f>[13]Novembro!$B$32</f>
        <v>26.187500000000004</v>
      </c>
      <c r="AD17" s="11">
        <f>[13]Novembro!$B$33</f>
        <v>26.275000000000006</v>
      </c>
      <c r="AE17" s="11">
        <f>[13]Novembro!$B$34</f>
        <v>25.912500000000005</v>
      </c>
      <c r="AF17" s="71">
        <f t="shared" si="1"/>
        <v>24.11375</v>
      </c>
      <c r="AH17" s="12" t="s">
        <v>34</v>
      </c>
    </row>
    <row r="18" spans="1:37" hidden="1" x14ac:dyDescent="0.2">
      <c r="A18" s="89" t="s">
        <v>3</v>
      </c>
      <c r="B18" s="11" t="str">
        <f>[14]Novembro!$B$5</f>
        <v>*</v>
      </c>
      <c r="C18" s="11" t="str">
        <f>[14]Novembro!$B$6</f>
        <v>*</v>
      </c>
      <c r="D18" s="11" t="str">
        <f>[14]Novembro!$B$7</f>
        <v>*</v>
      </c>
      <c r="E18" s="11" t="str">
        <f>[14]Novembro!$B$8</f>
        <v>*</v>
      </c>
      <c r="F18" s="11" t="str">
        <f>[14]Novembro!$B$9</f>
        <v>*</v>
      </c>
      <c r="G18" s="11" t="str">
        <f>[14]Novembro!$B$10</f>
        <v>*</v>
      </c>
      <c r="H18" s="11" t="str">
        <f>[14]Novembro!$B$11</f>
        <v>*</v>
      </c>
      <c r="I18" s="11" t="str">
        <f>[14]Novembro!$B$12</f>
        <v>*</v>
      </c>
      <c r="J18" s="11" t="str">
        <f>[14]Novembro!$B$13</f>
        <v>*</v>
      </c>
      <c r="K18" s="11" t="str">
        <f>[14]Novembro!$B$14</f>
        <v>*</v>
      </c>
      <c r="L18" s="11" t="str">
        <f>[14]Novembro!$B$15</f>
        <v>*</v>
      </c>
      <c r="M18" s="11" t="str">
        <f>[14]Novembro!$B$16</f>
        <v>*</v>
      </c>
      <c r="N18" s="11" t="str">
        <f>[14]Novembro!$B$17</f>
        <v>*</v>
      </c>
      <c r="O18" s="11" t="str">
        <f>[14]Novembro!$B$18</f>
        <v>*</v>
      </c>
      <c r="P18" s="11" t="str">
        <f>[14]Novembro!$B$19</f>
        <v>*</v>
      </c>
      <c r="Q18" s="11" t="str">
        <f>[14]Novembro!$B$20</f>
        <v>*</v>
      </c>
      <c r="R18" s="11" t="str">
        <f>[14]Novembro!$B$21</f>
        <v>*</v>
      </c>
      <c r="S18" s="11" t="str">
        <f>[14]Novembro!$B$22</f>
        <v>*</v>
      </c>
      <c r="T18" s="11" t="str">
        <f>[14]Novembro!$B$23</f>
        <v>*</v>
      </c>
      <c r="U18" s="11" t="str">
        <f>[14]Novembro!$B$24</f>
        <v>*</v>
      </c>
      <c r="V18" s="11" t="str">
        <f>[14]Novembro!$B$25</f>
        <v>*</v>
      </c>
      <c r="W18" s="11" t="str">
        <f>[14]Novembro!$B$26</f>
        <v>*</v>
      </c>
      <c r="X18" s="11" t="str">
        <f>[14]Novembro!$B$27</f>
        <v>*</v>
      </c>
      <c r="Y18" s="11" t="str">
        <f>[14]Novembro!$B$28</f>
        <v>*</v>
      </c>
      <c r="Z18" s="11" t="str">
        <f>[14]Novembro!$B$29</f>
        <v>*</v>
      </c>
      <c r="AA18" s="11" t="str">
        <f>[14]Novembro!$B$30</f>
        <v>*</v>
      </c>
      <c r="AB18" s="11" t="str">
        <f>[14]Novembro!$B$31</f>
        <v>*</v>
      </c>
      <c r="AC18" s="11" t="str">
        <f>[14]Novembro!$B$32</f>
        <v>*</v>
      </c>
      <c r="AD18" s="11" t="str">
        <f>[14]Novembro!$B$33</f>
        <v>*</v>
      </c>
      <c r="AE18" s="11" t="str">
        <f>[14]Novembro!$B$34</f>
        <v>*</v>
      </c>
      <c r="AF18" s="71" t="e">
        <f t="shared" si="1"/>
        <v>#DIV/0!</v>
      </c>
      <c r="AG18" s="12" t="s">
        <v>34</v>
      </c>
      <c r="AH18" s="12" t="s">
        <v>34</v>
      </c>
      <c r="AK18" t="s">
        <v>34</v>
      </c>
    </row>
    <row r="19" spans="1:37" x14ac:dyDescent="0.2">
      <c r="A19" s="47" t="s">
        <v>4</v>
      </c>
      <c r="B19" s="11">
        <f>[15]Novembro!$B$5</f>
        <v>14.86521739130435</v>
      </c>
      <c r="C19" s="11">
        <f>[15]Novembro!$B$6</f>
        <v>13.375</v>
      </c>
      <c r="D19" s="11">
        <f>[15]Novembro!$B$7</f>
        <v>16.425000000000001</v>
      </c>
      <c r="E19" s="11">
        <f>[15]Novembro!$B$8</f>
        <v>18.525000000000002</v>
      </c>
      <c r="F19" s="11">
        <f>[15]Novembro!$B$9</f>
        <v>19.566666666666666</v>
      </c>
      <c r="G19" s="11">
        <f>[15]Novembro!$B$10</f>
        <v>21.404761904761905</v>
      </c>
      <c r="H19" s="11">
        <f>[15]Novembro!$B$11</f>
        <v>21.74285714285714</v>
      </c>
      <c r="I19" s="11">
        <f>[15]Novembro!$B$12</f>
        <v>23.795652173913041</v>
      </c>
      <c r="J19" s="11">
        <f>[15]Novembro!$B$13</f>
        <v>25.386363636363637</v>
      </c>
      <c r="K19" s="11">
        <f>[15]Novembro!$B$14</f>
        <v>27.38095238095238</v>
      </c>
      <c r="L19" s="11">
        <f>[15]Novembro!$B$15</f>
        <v>21.390000000000004</v>
      </c>
      <c r="M19" s="11">
        <f>[15]Novembro!$B$16</f>
        <v>22.186956521739127</v>
      </c>
      <c r="N19" s="11">
        <f>[15]Novembro!$B$17</f>
        <v>24.69047619047619</v>
      </c>
      <c r="O19" s="11">
        <f>[15]Novembro!$B$18</f>
        <v>21.033333333333328</v>
      </c>
      <c r="P19" s="11">
        <f>[15]Novembro!$B$19</f>
        <v>22.557142857142857</v>
      </c>
      <c r="Q19" s="11">
        <f>[15]Novembro!$B$20</f>
        <v>23.520000000000003</v>
      </c>
      <c r="R19" s="11">
        <f>[15]Novembro!$B$21</f>
        <v>25.563636363636363</v>
      </c>
      <c r="S19" s="11">
        <f>[15]Novembro!$B$22</f>
        <v>25.933333333333334</v>
      </c>
      <c r="T19" s="11">
        <f>[15]Novembro!$B$23</f>
        <v>24.54347826086957</v>
      </c>
      <c r="U19" s="11">
        <f>[15]Novembro!$B$24</f>
        <v>23.627272727272725</v>
      </c>
      <c r="V19" s="11">
        <f>[15]Novembro!$B$25</f>
        <v>25.138095238095243</v>
      </c>
      <c r="W19" s="11">
        <f>[15]Novembro!$B$26</f>
        <v>23.660869565217393</v>
      </c>
      <c r="X19" s="11">
        <f>[15]Novembro!$B$27</f>
        <v>23.05</v>
      </c>
      <c r="Y19" s="11">
        <f>[15]Novembro!$B$28</f>
        <v>23.743478260869566</v>
      </c>
      <c r="Z19" s="11">
        <f>[15]Novembro!$B$29</f>
        <v>24.847826086956523</v>
      </c>
      <c r="AA19" s="11">
        <f>[15]Novembro!$B$30</f>
        <v>23.909523809523808</v>
      </c>
      <c r="AB19" s="11">
        <f>[15]Novembro!$B$31</f>
        <v>24.577272727272724</v>
      </c>
      <c r="AC19" s="11">
        <f>[15]Novembro!$B$32</f>
        <v>24.686956521739134</v>
      </c>
      <c r="AD19" s="11">
        <f>[15]Novembro!$B$33</f>
        <v>23.020833333333332</v>
      </c>
      <c r="AE19" s="11">
        <f>[15]Novembro!$B$34</f>
        <v>22.659090909090907</v>
      </c>
      <c r="AF19" s="71">
        <f t="shared" si="1"/>
        <v>22.56023491122404</v>
      </c>
      <c r="AG19" t="s">
        <v>34</v>
      </c>
      <c r="AH19" s="12" t="s">
        <v>34</v>
      </c>
      <c r="AJ19" t="s">
        <v>34</v>
      </c>
    </row>
    <row r="20" spans="1:37" x14ac:dyDescent="0.2">
      <c r="A20" s="47" t="s">
        <v>5</v>
      </c>
      <c r="B20" s="11">
        <f>[16]Novembro!$B$5</f>
        <v>17.858333333333331</v>
      </c>
      <c r="C20" s="11">
        <f>[16]Novembro!$B$6</f>
        <v>19.558333333333334</v>
      </c>
      <c r="D20" s="11">
        <f>[16]Novembro!$B$7</f>
        <v>22.029166666666669</v>
      </c>
      <c r="E20" s="11">
        <f>[16]Novembro!$B$8</f>
        <v>25.252173913043475</v>
      </c>
      <c r="F20" s="11">
        <f>[16]Novembro!$B$9</f>
        <v>26.228571428571431</v>
      </c>
      <c r="G20" s="11">
        <f>[16]Novembro!$B$10</f>
        <v>26.478260869565222</v>
      </c>
      <c r="H20" s="11">
        <f>[16]Novembro!$B$11</f>
        <v>27.945000000000004</v>
      </c>
      <c r="I20" s="11">
        <f>[16]Novembro!$B$12</f>
        <v>28.278260869565216</v>
      </c>
      <c r="J20" s="11">
        <f>[16]Novembro!$B$13</f>
        <v>29.095833333333335</v>
      </c>
      <c r="K20" s="11">
        <f>[16]Novembro!$B$14</f>
        <v>32.555000000000007</v>
      </c>
      <c r="L20" s="11">
        <f>[16]Novembro!$B$15</f>
        <v>26.490909090909089</v>
      </c>
      <c r="M20" s="11">
        <f>[16]Novembro!$B$16</f>
        <v>27.617391304347823</v>
      </c>
      <c r="N20" s="11">
        <f>[16]Novembro!$B$17</f>
        <v>29.700000000000003</v>
      </c>
      <c r="O20" s="11">
        <f>[16]Novembro!$B$18</f>
        <v>25.013636363636362</v>
      </c>
      <c r="P20" s="11">
        <f>[16]Novembro!$B$19</f>
        <v>25.786363636363635</v>
      </c>
      <c r="Q20" s="11">
        <f>[16]Novembro!$B$20</f>
        <v>28.000000000000007</v>
      </c>
      <c r="R20" s="11">
        <f>[16]Novembro!$B$21</f>
        <v>27.859999999999996</v>
      </c>
      <c r="S20" s="11">
        <f>[16]Novembro!$B$22</f>
        <v>29.277272727272727</v>
      </c>
      <c r="T20" s="11">
        <f>[16]Novembro!$B$23</f>
        <v>31.422727272727283</v>
      </c>
      <c r="U20" s="11">
        <f>[16]Novembro!$B$24</f>
        <v>30.94285714285714</v>
      </c>
      <c r="V20" s="11">
        <f>[16]Novembro!$B$25</f>
        <v>24.578260869565216</v>
      </c>
      <c r="W20" s="11">
        <f>[16]Novembro!$B$26</f>
        <v>23.984210526315792</v>
      </c>
      <c r="X20" s="11">
        <f>[16]Novembro!$B$27</f>
        <v>26.705263157894738</v>
      </c>
      <c r="Y20" s="11">
        <f>[16]Novembro!$B$28</f>
        <v>28.459999999999997</v>
      </c>
      <c r="Z20" s="11">
        <f>[16]Novembro!$B$29</f>
        <v>29.082608695652173</v>
      </c>
      <c r="AA20" s="11">
        <f>[16]Novembro!$B$30</f>
        <v>30.305263157894736</v>
      </c>
      <c r="AB20" s="11">
        <f>[16]Novembro!$B$31</f>
        <v>31.068181818181824</v>
      </c>
      <c r="AC20" s="11">
        <f>[16]Novembro!$B$32</f>
        <v>29.921739130434784</v>
      </c>
      <c r="AD20" s="11">
        <f>[16]Novembro!$B$33</f>
        <v>31.254166666666666</v>
      </c>
      <c r="AE20" s="11">
        <f>[16]Novembro!$B$34</f>
        <v>29.573913043478264</v>
      </c>
      <c r="AF20" s="71">
        <f t="shared" si="1"/>
        <v>27.410789945053679</v>
      </c>
      <c r="AG20" s="12" t="s">
        <v>34</v>
      </c>
      <c r="AH20" s="12" t="s">
        <v>34</v>
      </c>
    </row>
    <row r="21" spans="1:37" x14ac:dyDescent="0.2">
      <c r="A21" s="47" t="s">
        <v>32</v>
      </c>
      <c r="B21" s="11">
        <f>[17]Novembro!$B$5</f>
        <v>15.504166666666665</v>
      </c>
      <c r="C21" s="11">
        <f>[17]Novembro!$B$6</f>
        <v>14.758333333333335</v>
      </c>
      <c r="D21" s="11">
        <f>[17]Novembro!$B$7</f>
        <v>18.141666666666666</v>
      </c>
      <c r="E21" s="11">
        <f>[17]Novembro!$B$8</f>
        <v>19.487499999999997</v>
      </c>
      <c r="F21" s="11">
        <f>[17]Novembro!$B$9</f>
        <v>20.908333333333328</v>
      </c>
      <c r="G21" s="11">
        <f>[17]Novembro!$B$10</f>
        <v>22.887500000000003</v>
      </c>
      <c r="H21" s="11">
        <f>[17]Novembro!$B$11</f>
        <v>23.579166666666662</v>
      </c>
      <c r="I21" s="11">
        <f>[17]Novembro!$B$12</f>
        <v>24.645833333333332</v>
      </c>
      <c r="J21" s="11">
        <f>[17]Novembro!$B$13</f>
        <v>25.337500000000006</v>
      </c>
      <c r="K21" s="11">
        <f>[17]Novembro!$B$14</f>
        <v>26.400000000000002</v>
      </c>
      <c r="L21" s="11">
        <f>[17]Novembro!$B$15</f>
        <v>22.324999999999999</v>
      </c>
      <c r="M21" s="11">
        <f>[17]Novembro!$B$16</f>
        <v>22.841666666666669</v>
      </c>
      <c r="N21" s="11">
        <f>[17]Novembro!$B$17</f>
        <v>24.541666666666661</v>
      </c>
      <c r="O21" s="11">
        <f>[17]Novembro!$B$18</f>
        <v>20.487500000000001</v>
      </c>
      <c r="P21" s="11">
        <f>[17]Novembro!$B$19</f>
        <v>22.849999999999998</v>
      </c>
      <c r="Q21" s="11">
        <f>[17]Novembro!$B$20</f>
        <v>23.666666666666661</v>
      </c>
      <c r="R21" s="11">
        <f>[17]Novembro!$B$21</f>
        <v>24.958333333333332</v>
      </c>
      <c r="S21" s="11">
        <f>[17]Novembro!$B$22</f>
        <v>26.691666666666666</v>
      </c>
      <c r="T21" s="11">
        <f>[17]Novembro!$B$23</f>
        <v>24.837500000000002</v>
      </c>
      <c r="U21" s="11">
        <f>[17]Novembro!$B$24</f>
        <v>23.779166666666669</v>
      </c>
      <c r="V21" s="11">
        <f>[17]Novembro!$B$25</f>
        <v>23.633333333333336</v>
      </c>
      <c r="W21" s="11">
        <f>[17]Novembro!$B$26</f>
        <v>22.816666666666666</v>
      </c>
      <c r="X21" s="11">
        <f>[17]Novembro!$B$27</f>
        <v>23.583333333333339</v>
      </c>
      <c r="Y21" s="11">
        <f>[17]Novembro!$B$28</f>
        <v>24.433333333333337</v>
      </c>
      <c r="Z21" s="11">
        <f>[17]Novembro!$B$29</f>
        <v>26.287499999999998</v>
      </c>
      <c r="AA21" s="11">
        <f>[17]Novembro!$B$30</f>
        <v>25.858333333333324</v>
      </c>
      <c r="AB21" s="11">
        <f>[17]Novembro!$B$31</f>
        <v>25.100000000000005</v>
      </c>
      <c r="AC21" s="11">
        <f>[17]Novembro!$B$32</f>
        <v>25.179166666666664</v>
      </c>
      <c r="AD21" s="11">
        <f>[17]Novembro!$B$33</f>
        <v>26.208333333333339</v>
      </c>
      <c r="AE21" s="11">
        <f>[17]Novembro!$B$34</f>
        <v>23.983333333333331</v>
      </c>
      <c r="AF21" s="71">
        <f t="shared" si="1"/>
        <v>23.190416666666671</v>
      </c>
      <c r="AH21" s="12" t="s">
        <v>34</v>
      </c>
      <c r="AI21" t="s">
        <v>34</v>
      </c>
      <c r="AJ21" t="s">
        <v>34</v>
      </c>
    </row>
    <row r="22" spans="1:37" x14ac:dyDescent="0.2">
      <c r="A22" s="47" t="s">
        <v>6</v>
      </c>
      <c r="B22" s="11">
        <f>[18]Novembro!$B$5</f>
        <v>17.824999999999999</v>
      </c>
      <c r="C22" s="11">
        <f>[18]Novembro!$B$6</f>
        <v>19.834782608695651</v>
      </c>
      <c r="D22" s="11">
        <f>[18]Novembro!$B$7</f>
        <v>20.204166666666666</v>
      </c>
      <c r="E22" s="11">
        <f>[18]Novembro!$B$8</f>
        <v>21.562499999999996</v>
      </c>
      <c r="F22" s="11">
        <f>[18]Novembro!$B$9</f>
        <v>23.328571428571429</v>
      </c>
      <c r="G22" s="11">
        <f>[18]Novembro!$B$10</f>
        <v>24.475000000000001</v>
      </c>
      <c r="H22" s="11">
        <f>[18]Novembro!$B$11</f>
        <v>24.909090909090914</v>
      </c>
      <c r="I22" s="11">
        <f>[18]Novembro!$B$12</f>
        <v>25.829166666666666</v>
      </c>
      <c r="J22" s="11">
        <f>[18]Novembro!$B$13</f>
        <v>26.977272727272727</v>
      </c>
      <c r="K22" s="11">
        <f>[18]Novembro!$B$14</f>
        <v>28.142857142857142</v>
      </c>
      <c r="L22" s="11">
        <f>[18]Novembro!$B$15</f>
        <v>25.06190476190476</v>
      </c>
      <c r="M22" s="11">
        <f>[18]Novembro!$B$16</f>
        <v>26.571428571428573</v>
      </c>
      <c r="N22" s="11">
        <f>[18]Novembro!$B$17</f>
        <v>28.042857142857137</v>
      </c>
      <c r="O22" s="11">
        <f>[18]Novembro!$B$18</f>
        <v>21.936363636363634</v>
      </c>
      <c r="P22" s="11">
        <f>[18]Novembro!$B$19</f>
        <v>25.423809523809528</v>
      </c>
      <c r="Q22" s="11">
        <f>[18]Novembro!$B$20</f>
        <v>25.440909090909088</v>
      </c>
      <c r="R22" s="11">
        <f>[18]Novembro!$B$21</f>
        <v>25.172727272727272</v>
      </c>
      <c r="S22" s="11">
        <f>[18]Novembro!$B$22</f>
        <v>27.15454545454546</v>
      </c>
      <c r="T22" s="11">
        <f>[18]Novembro!$B$23</f>
        <v>28.321739130434782</v>
      </c>
      <c r="U22" s="11">
        <f>[18]Novembro!$B$24</f>
        <v>27.459090909090904</v>
      </c>
      <c r="V22" s="11">
        <f>[18]Novembro!$B$25</f>
        <v>26.423809523809528</v>
      </c>
      <c r="W22" s="11">
        <f>[18]Novembro!$B$26</f>
        <v>25.404545454545453</v>
      </c>
      <c r="X22" s="11">
        <f>[18]Novembro!$B$27</f>
        <v>25.824999999999999</v>
      </c>
      <c r="Y22" s="11">
        <f>[18]Novembro!$B$28</f>
        <v>27.190909090909088</v>
      </c>
      <c r="Z22" s="11">
        <f>[18]Novembro!$B$29</f>
        <v>28.447826086956521</v>
      </c>
      <c r="AA22" s="11">
        <f>[18]Novembro!$B$30</f>
        <v>27.369565217391308</v>
      </c>
      <c r="AB22" s="11">
        <f>[18]Novembro!$B$31</f>
        <v>27.266666666666666</v>
      </c>
      <c r="AC22" s="11">
        <f>[18]Novembro!$B$32</f>
        <v>27.730434782608693</v>
      </c>
      <c r="AD22" s="11">
        <f>[18]Novembro!$B$33</f>
        <v>28.334782608695654</v>
      </c>
      <c r="AE22" s="11">
        <f>[18]Novembro!$B$34</f>
        <v>26.749999999999996</v>
      </c>
      <c r="AF22" s="71">
        <f t="shared" si="1"/>
        <v>25.48057743584917</v>
      </c>
      <c r="AG22" t="s">
        <v>34</v>
      </c>
      <c r="AJ22" t="s">
        <v>34</v>
      </c>
    </row>
    <row r="23" spans="1:37" x14ac:dyDescent="0.2">
      <c r="A23" s="47" t="s">
        <v>7</v>
      </c>
      <c r="B23" s="11">
        <f>[19]Novembro!$B$5</f>
        <v>13.920833333333333</v>
      </c>
      <c r="C23" s="11">
        <f>[19]Novembro!$B$6</f>
        <v>15.16666666666667</v>
      </c>
      <c r="D23" s="11">
        <f>[19]Novembro!$B$7</f>
        <v>18.137499999999999</v>
      </c>
      <c r="E23" s="11">
        <f>[19]Novembro!$B$8</f>
        <v>19.733333333333331</v>
      </c>
      <c r="F23" s="11">
        <f>[19]Novembro!$B$9</f>
        <v>21.4375</v>
      </c>
      <c r="G23" s="11">
        <f>[19]Novembro!$B$10</f>
        <v>22.533333333333335</v>
      </c>
      <c r="H23" s="11">
        <f>[19]Novembro!$B$11</f>
        <v>23.054166666666664</v>
      </c>
      <c r="I23" s="11">
        <f>[19]Novembro!$B$12</f>
        <v>23.808333333333326</v>
      </c>
      <c r="J23" s="11">
        <f>[19]Novembro!$B$13</f>
        <v>25.220833333333331</v>
      </c>
      <c r="K23" s="11">
        <f>[19]Novembro!$B$14</f>
        <v>28.349999999999998</v>
      </c>
      <c r="L23" s="11">
        <f>[19]Novembro!$B$15</f>
        <v>24.154166666666665</v>
      </c>
      <c r="M23" s="11">
        <f>[19]Novembro!$B$16</f>
        <v>24.558333333333334</v>
      </c>
      <c r="N23" s="11">
        <f>[19]Novembro!$B$17</f>
        <v>22.095833333333335</v>
      </c>
      <c r="O23" s="11">
        <f>[19]Novembro!$B$18</f>
        <v>19.95</v>
      </c>
      <c r="P23" s="11">
        <f>[19]Novembro!$B$19</f>
        <v>21.695833333333329</v>
      </c>
      <c r="Q23" s="11">
        <f>[19]Novembro!$B$20</f>
        <v>22.733333333333331</v>
      </c>
      <c r="R23" s="11">
        <f>[19]Novembro!$B$21</f>
        <v>24.391666666666662</v>
      </c>
      <c r="S23" s="11">
        <f>[19]Novembro!$B$22</f>
        <v>25.175000000000001</v>
      </c>
      <c r="T23" s="11">
        <f>[19]Novembro!$B$23</f>
        <v>26.400000000000002</v>
      </c>
      <c r="U23" s="11">
        <f>[19]Novembro!$B$24</f>
        <v>27.641666666666666</v>
      </c>
      <c r="V23" s="11">
        <f>[19]Novembro!$B$25</f>
        <v>22.495833333333334</v>
      </c>
      <c r="W23" s="11">
        <f>[19]Novembro!$B$26</f>
        <v>22.416666666666668</v>
      </c>
      <c r="X23" s="11">
        <f>[19]Novembro!$B$27</f>
        <v>23.304166666666671</v>
      </c>
      <c r="Y23" s="11">
        <f>[19]Novembro!$B$28</f>
        <v>23.358333333333334</v>
      </c>
      <c r="Z23" s="11">
        <f>[19]Novembro!$B$29</f>
        <v>24.683333333333334</v>
      </c>
      <c r="AA23" s="11">
        <f>[19]Novembro!$B$30</f>
        <v>25.05</v>
      </c>
      <c r="AB23" s="11">
        <f>[19]Novembro!$B$31</f>
        <v>25.358333333333334</v>
      </c>
      <c r="AC23" s="11">
        <f>[19]Novembro!$B$32</f>
        <v>24.920833333333334</v>
      </c>
      <c r="AD23" s="11">
        <f>[19]Novembro!$B$33</f>
        <v>25.212500000000002</v>
      </c>
      <c r="AE23" s="11">
        <f>[19]Novembro!$B$34</f>
        <v>26.041666666666671</v>
      </c>
      <c r="AF23" s="71">
        <f t="shared" si="1"/>
        <v>23.099999999999998</v>
      </c>
      <c r="AH23" t="s">
        <v>34</v>
      </c>
      <c r="AJ23" t="s">
        <v>34</v>
      </c>
      <c r="AK23" t="s">
        <v>34</v>
      </c>
    </row>
    <row r="24" spans="1:37" hidden="1" x14ac:dyDescent="0.2">
      <c r="A24" s="89" t="s">
        <v>154</v>
      </c>
      <c r="B24" s="11" t="str">
        <f>[20]Novembro!$B$5</f>
        <v>*</v>
      </c>
      <c r="C24" s="11" t="str">
        <f>[20]Novembro!$B$6</f>
        <v>*</v>
      </c>
      <c r="D24" s="11" t="str">
        <f>[20]Novembro!$B$7</f>
        <v>*</v>
      </c>
      <c r="E24" s="11" t="str">
        <f>[20]Novembro!$B$8</f>
        <v>*</v>
      </c>
      <c r="F24" s="11" t="str">
        <f>[20]Novembro!$B$9</f>
        <v>*</v>
      </c>
      <c r="G24" s="11" t="str">
        <f>[20]Novembro!$B$10</f>
        <v>*</v>
      </c>
      <c r="H24" s="11" t="str">
        <f>[20]Novembro!$B$11</f>
        <v>*</v>
      </c>
      <c r="I24" s="11" t="str">
        <f>[20]Novembro!$B$12</f>
        <v>*</v>
      </c>
      <c r="J24" s="11" t="str">
        <f>[20]Novembro!$B$13</f>
        <v>*</v>
      </c>
      <c r="K24" s="11" t="str">
        <f>[20]Novembro!$B$14</f>
        <v>*</v>
      </c>
      <c r="L24" s="11" t="str">
        <f>[20]Novembro!$B$15</f>
        <v>*</v>
      </c>
      <c r="M24" s="11" t="str">
        <f>[20]Novembro!$B$16</f>
        <v>*</v>
      </c>
      <c r="N24" s="11" t="str">
        <f>[20]Novembro!$B$17</f>
        <v>*</v>
      </c>
      <c r="O24" s="11" t="str">
        <f>[20]Novembro!$B$18</f>
        <v>*</v>
      </c>
      <c r="P24" s="11" t="str">
        <f>[20]Novembro!$B$19</f>
        <v>*</v>
      </c>
      <c r="Q24" s="11" t="str">
        <f>[20]Novembro!$B$20</f>
        <v>*</v>
      </c>
      <c r="R24" s="11" t="str">
        <f>[20]Novembro!$B$21</f>
        <v>*</v>
      </c>
      <c r="S24" s="11" t="str">
        <f>[20]Novembro!$B$22</f>
        <v>*</v>
      </c>
      <c r="T24" s="11" t="str">
        <f>[20]Novembro!$B$23</f>
        <v>*</v>
      </c>
      <c r="U24" s="11" t="str">
        <f>[20]Novembro!$B$24</f>
        <v>*</v>
      </c>
      <c r="V24" s="11" t="str">
        <f>[20]Novembro!$B$25</f>
        <v>*</v>
      </c>
      <c r="W24" s="11" t="str">
        <f>[20]Novembro!$B$26</f>
        <v>*</v>
      </c>
      <c r="X24" s="11" t="str">
        <f>[20]Novembro!$B$27</f>
        <v>*</v>
      </c>
      <c r="Y24" s="11" t="str">
        <f>[20]Novembro!$B$28</f>
        <v>*</v>
      </c>
      <c r="Z24" s="11" t="str">
        <f>[20]Novembro!$B$29</f>
        <v>*</v>
      </c>
      <c r="AA24" s="11" t="str">
        <f>[20]Novembro!$B$30</f>
        <v>*</v>
      </c>
      <c r="AB24" s="11" t="str">
        <f>[20]Novembro!$B$31</f>
        <v>*</v>
      </c>
      <c r="AC24" s="11" t="str">
        <f>[20]Novembro!$B$32</f>
        <v>*</v>
      </c>
      <c r="AD24" s="11" t="str">
        <f>[20]Novembro!$B$33</f>
        <v>*</v>
      </c>
      <c r="AE24" s="11" t="str">
        <f>[20]Novembro!$B$34</f>
        <v>*</v>
      </c>
      <c r="AF24" s="71" t="e">
        <f t="shared" si="1"/>
        <v>#DIV/0!</v>
      </c>
      <c r="AH24" s="12" t="s">
        <v>34</v>
      </c>
      <c r="AI24" t="s">
        <v>34</v>
      </c>
      <c r="AJ24" t="s">
        <v>34</v>
      </c>
    </row>
    <row r="25" spans="1:37" hidden="1" x14ac:dyDescent="0.2">
      <c r="A25" s="89" t="s">
        <v>155</v>
      </c>
      <c r="B25" s="11" t="str">
        <f>[21]Novembro!$B$5</f>
        <v>*</v>
      </c>
      <c r="C25" s="11" t="str">
        <f>[21]Novembro!$B$6</f>
        <v>*</v>
      </c>
      <c r="D25" s="11" t="str">
        <f>[21]Novembro!$B$7</f>
        <v>*</v>
      </c>
      <c r="E25" s="11" t="str">
        <f>[21]Novembro!$B$8</f>
        <v>*</v>
      </c>
      <c r="F25" s="11" t="str">
        <f>[21]Novembro!$B$9</f>
        <v>*</v>
      </c>
      <c r="G25" s="11" t="str">
        <f>[21]Novembro!$B$10</f>
        <v>*</v>
      </c>
      <c r="H25" s="11" t="str">
        <f>[21]Novembro!$B$11</f>
        <v>*</v>
      </c>
      <c r="I25" s="11" t="str">
        <f>[21]Novembro!$B$12</f>
        <v>*</v>
      </c>
      <c r="J25" s="11" t="str">
        <f>[21]Novembro!$B$13</f>
        <v>*</v>
      </c>
      <c r="K25" s="11" t="str">
        <f>[21]Novembro!$B$14</f>
        <v>*</v>
      </c>
      <c r="L25" s="11" t="str">
        <f>[21]Novembro!$B$15</f>
        <v>*</v>
      </c>
      <c r="M25" s="11" t="str">
        <f>[21]Novembro!$B$16</f>
        <v>*</v>
      </c>
      <c r="N25" s="11" t="str">
        <f>[21]Novembro!$B$17</f>
        <v>*</v>
      </c>
      <c r="O25" s="11" t="str">
        <f>[21]Novembro!$B$18</f>
        <v>*</v>
      </c>
      <c r="P25" s="11" t="str">
        <f>[21]Novembro!$B$19</f>
        <v>*</v>
      </c>
      <c r="Q25" s="11" t="str">
        <f>[21]Novembro!$B$20</f>
        <v>*</v>
      </c>
      <c r="R25" s="11" t="str">
        <f>[21]Novembro!$B$21</f>
        <v>*</v>
      </c>
      <c r="S25" s="11" t="str">
        <f>[21]Novembro!$B$22</f>
        <v>*</v>
      </c>
      <c r="T25" s="11" t="str">
        <f>[21]Novembro!$B$23</f>
        <v>*</v>
      </c>
      <c r="U25" s="11" t="str">
        <f>[21]Novembro!$B$24</f>
        <v>*</v>
      </c>
      <c r="V25" s="11" t="str">
        <f>[21]Novembro!$B$25</f>
        <v>*</v>
      </c>
      <c r="W25" s="11" t="str">
        <f>[21]Novembro!$B$26</f>
        <v>*</v>
      </c>
      <c r="X25" s="11" t="str">
        <f>[21]Novembro!$B$27</f>
        <v>*</v>
      </c>
      <c r="Y25" s="11" t="str">
        <f>[21]Novembro!$B$28</f>
        <v>*</v>
      </c>
      <c r="Z25" s="11" t="str">
        <f>[21]Novembro!$B$29</f>
        <v>*</v>
      </c>
      <c r="AA25" s="11" t="str">
        <f>[21]Novembro!$B$30</f>
        <v>*</v>
      </c>
      <c r="AB25" s="11" t="str">
        <f>[21]Novembro!$B$31</f>
        <v>*</v>
      </c>
      <c r="AC25" s="11" t="str">
        <f>[21]Novembro!$B$32</f>
        <v>*</v>
      </c>
      <c r="AD25" s="11" t="str">
        <f>[21]Novembro!$B$33</f>
        <v>*</v>
      </c>
      <c r="AE25" s="11" t="str">
        <f>[21]Novembro!$B$34</f>
        <v>*</v>
      </c>
      <c r="AF25" s="71" t="e">
        <f t="shared" si="1"/>
        <v>#DIV/0!</v>
      </c>
      <c r="AG25" s="12" t="s">
        <v>34</v>
      </c>
      <c r="AH25" s="12" t="s">
        <v>34</v>
      </c>
      <c r="AI25" t="s">
        <v>34</v>
      </c>
    </row>
    <row r="26" spans="1:37" x14ac:dyDescent="0.2">
      <c r="A26" s="47" t="s">
        <v>156</v>
      </c>
      <c r="B26" s="11">
        <f>[22]Novembro!$B$5</f>
        <v>15.291666666666666</v>
      </c>
      <c r="C26" s="11">
        <f>[22]Novembro!$B$6</f>
        <v>16.958333333333332</v>
      </c>
      <c r="D26" s="11">
        <f>[22]Novembro!$B$7</f>
        <v>19.541666666666661</v>
      </c>
      <c r="E26" s="11">
        <f>[22]Novembro!$B$8</f>
        <v>21.024999999999991</v>
      </c>
      <c r="F26" s="11">
        <f>[22]Novembro!$B$9</f>
        <v>21.900000000000002</v>
      </c>
      <c r="G26" s="11">
        <f>[22]Novembro!$B$10</f>
        <v>23.029166666666669</v>
      </c>
      <c r="H26" s="11">
        <f>[22]Novembro!$B$11</f>
        <v>24.083333333333329</v>
      </c>
      <c r="I26" s="11">
        <f>[22]Novembro!$B$12</f>
        <v>24.400000000000002</v>
      </c>
      <c r="J26" s="11">
        <f>[22]Novembro!$B$13</f>
        <v>25.512500000000003</v>
      </c>
      <c r="K26" s="11">
        <f>[22]Novembro!$B$14</f>
        <v>28.25</v>
      </c>
      <c r="L26" s="11">
        <f>[22]Novembro!$B$15</f>
        <v>25.308333333333334</v>
      </c>
      <c r="M26" s="11">
        <f>[22]Novembro!$B$16</f>
        <v>25.8</v>
      </c>
      <c r="N26" s="11">
        <f>[22]Novembro!$B$17</f>
        <v>23.241666666666671</v>
      </c>
      <c r="O26" s="11">
        <f>[22]Novembro!$B$18</f>
        <v>20.920833333333331</v>
      </c>
      <c r="P26" s="11">
        <f>[22]Novembro!$B$19</f>
        <v>23.387499999999999</v>
      </c>
      <c r="Q26" s="11">
        <f>[22]Novembro!$B$20</f>
        <v>24.016666666666666</v>
      </c>
      <c r="R26" s="11">
        <f>[22]Novembro!$B$21</f>
        <v>26.291666666666661</v>
      </c>
      <c r="S26" s="11">
        <f>[22]Novembro!$B$22</f>
        <v>25.858333333333334</v>
      </c>
      <c r="T26" s="11">
        <f>[22]Novembro!$B$23</f>
        <v>26.733333333333324</v>
      </c>
      <c r="U26" s="11">
        <f>[22]Novembro!$B$24</f>
        <v>27.712500000000002</v>
      </c>
      <c r="V26" s="11">
        <f>[22]Novembro!$B$25</f>
        <v>23.608333333333334</v>
      </c>
      <c r="W26" s="11">
        <f>[22]Novembro!$B$26</f>
        <v>23.925000000000001</v>
      </c>
      <c r="X26" s="11">
        <f>[22]Novembro!$B$27</f>
        <v>24.966666666666669</v>
      </c>
      <c r="Y26" s="11">
        <f>[22]Novembro!$B$28</f>
        <v>25.012499999999999</v>
      </c>
      <c r="Z26" s="11">
        <f>[22]Novembro!$B$29</f>
        <v>26.704166666666666</v>
      </c>
      <c r="AA26" s="11">
        <f>[22]Novembro!$B$30</f>
        <v>26.258333333333329</v>
      </c>
      <c r="AB26" s="11">
        <f>[22]Novembro!$B$31</f>
        <v>27.054166666666671</v>
      </c>
      <c r="AC26" s="11">
        <f>[22]Novembro!$B$32</f>
        <v>26.562500000000004</v>
      </c>
      <c r="AD26" s="11">
        <f>[22]Novembro!$B$33</f>
        <v>26.658333333333331</v>
      </c>
      <c r="AE26" s="11">
        <f>[22]Novembro!$B$34</f>
        <v>26.924999999999997</v>
      </c>
      <c r="AF26" s="71">
        <f t="shared" si="1"/>
        <v>24.231249999999999</v>
      </c>
      <c r="AH26" s="12" t="s">
        <v>34</v>
      </c>
      <c r="AI26" t="s">
        <v>34</v>
      </c>
      <c r="AJ26" t="s">
        <v>34</v>
      </c>
    </row>
    <row r="27" spans="1:37" x14ac:dyDescent="0.2">
      <c r="A27" s="47" t="s">
        <v>8</v>
      </c>
      <c r="B27" s="11">
        <f>[23]Novembro!$B$5</f>
        <v>14.2875</v>
      </c>
      <c r="C27" s="11">
        <f>[23]Novembro!$B$6</f>
        <v>15.570833333333333</v>
      </c>
      <c r="D27" s="11">
        <f>[23]Novembro!$B$7</f>
        <v>18.245833333333337</v>
      </c>
      <c r="E27" s="11">
        <f>[23]Novembro!$B$8</f>
        <v>19.945833333333336</v>
      </c>
      <c r="F27" s="11">
        <f>[23]Novembro!$B$9</f>
        <v>20.641666666666666</v>
      </c>
      <c r="G27" s="11">
        <f>[23]Novembro!$B$10</f>
        <v>21.058333333333334</v>
      </c>
      <c r="H27" s="11">
        <f>[23]Novembro!$B$11</f>
        <v>21.575000000000003</v>
      </c>
      <c r="I27" s="11">
        <f>[23]Novembro!$B$12</f>
        <v>22.700000000000003</v>
      </c>
      <c r="J27" s="11">
        <f>[23]Novembro!$B$13</f>
        <v>24.020833333333332</v>
      </c>
      <c r="K27" s="11">
        <f>[23]Novembro!$B$14</f>
        <v>25.945833333333336</v>
      </c>
      <c r="L27" s="11">
        <f>[23]Novembro!$B$15</f>
        <v>21.99166666666666</v>
      </c>
      <c r="M27" s="11">
        <f>[23]Novembro!$B$16</f>
        <v>24.400000000000006</v>
      </c>
      <c r="N27" s="11">
        <f>[23]Novembro!$B$17</f>
        <v>21.962499999999995</v>
      </c>
      <c r="O27" s="11">
        <f>[23]Novembro!$B$18</f>
        <v>21.408333333333335</v>
      </c>
      <c r="P27" s="11">
        <f>[23]Novembro!$B$19</f>
        <v>22.049999999999997</v>
      </c>
      <c r="Q27" s="11">
        <f>[23]Novembro!$B$20</f>
        <v>23.233333333333334</v>
      </c>
      <c r="R27" s="11">
        <f>[23]Novembro!$B$21</f>
        <v>24.433333333333326</v>
      </c>
      <c r="S27" s="11">
        <f>[23]Novembro!$B$22</f>
        <v>23.874999999999996</v>
      </c>
      <c r="T27" s="11">
        <f>[23]Novembro!$B$23</f>
        <v>24.779166666666658</v>
      </c>
      <c r="U27" s="11">
        <f>[23]Novembro!$B$24</f>
        <v>26.3125</v>
      </c>
      <c r="V27" s="11">
        <f>[23]Novembro!$B$25</f>
        <v>23.912499999999998</v>
      </c>
      <c r="W27" s="11">
        <f>[23]Novembro!$B$26</f>
        <v>23.633333333333329</v>
      </c>
      <c r="X27" s="11">
        <f>[23]Novembro!$B$27</f>
        <v>23.841666666666669</v>
      </c>
      <c r="Y27" s="11">
        <f>[23]Novembro!$B$28</f>
        <v>24.379166666666666</v>
      </c>
      <c r="Z27" s="11">
        <f>[23]Novembro!$B$29</f>
        <v>25.529166666666665</v>
      </c>
      <c r="AA27" s="11">
        <f>[23]Novembro!$B$30</f>
        <v>25.187500000000004</v>
      </c>
      <c r="AB27" s="11">
        <f>[23]Novembro!$B$31</f>
        <v>25.924999999999997</v>
      </c>
      <c r="AC27" s="11">
        <f>[23]Novembro!$B$32</f>
        <v>25.554166666666664</v>
      </c>
      <c r="AD27" s="11">
        <f>[23]Novembro!$B$33</f>
        <v>25.337500000000002</v>
      </c>
      <c r="AE27" s="11">
        <f>[23]Novembro!$B$34</f>
        <v>25.579166666666669</v>
      </c>
      <c r="AF27" s="71">
        <f t="shared" si="1"/>
        <v>22.910555555555558</v>
      </c>
      <c r="AI27" t="s">
        <v>34</v>
      </c>
      <c r="AJ27" t="s">
        <v>34</v>
      </c>
    </row>
    <row r="28" spans="1:37" hidden="1" x14ac:dyDescent="0.2">
      <c r="A28" s="89" t="s">
        <v>9</v>
      </c>
      <c r="B28" s="11" t="str">
        <f>[24]Novembro!$B$5</f>
        <v>*</v>
      </c>
      <c r="C28" s="11" t="str">
        <f>[24]Novembro!$B$6</f>
        <v>*</v>
      </c>
      <c r="D28" s="11" t="str">
        <f>[24]Novembro!$B$7</f>
        <v>*</v>
      </c>
      <c r="E28" s="11" t="str">
        <f>[24]Novembro!$B$8</f>
        <v>*</v>
      </c>
      <c r="F28" s="11" t="str">
        <f>[24]Novembro!$B$9</f>
        <v>*</v>
      </c>
      <c r="G28" s="11" t="str">
        <f>[24]Novembro!$B$10</f>
        <v>*</v>
      </c>
      <c r="H28" s="11" t="str">
        <f>[24]Novembro!$B$11</f>
        <v>*</v>
      </c>
      <c r="I28" s="11" t="str">
        <f>[24]Novembro!$B$12</f>
        <v>*</v>
      </c>
      <c r="J28" s="11" t="str">
        <f>[24]Novembro!$B$13</f>
        <v>*</v>
      </c>
      <c r="K28" s="11" t="str">
        <f>[24]Novembro!$B$14</f>
        <v>*</v>
      </c>
      <c r="L28" s="11" t="str">
        <f>[24]Novembro!$B$15</f>
        <v>*</v>
      </c>
      <c r="M28" s="11" t="str">
        <f>[24]Novembro!$B$16</f>
        <v>*</v>
      </c>
      <c r="N28" s="11" t="str">
        <f>[24]Novembro!$B$17</f>
        <v>*</v>
      </c>
      <c r="O28" s="11" t="str">
        <f>[24]Novembro!$B$18</f>
        <v>*</v>
      </c>
      <c r="P28" s="11" t="str">
        <f>[24]Novembro!$B$19</f>
        <v>*</v>
      </c>
      <c r="Q28" s="11" t="str">
        <f>[24]Novembro!$B$20</f>
        <v>*</v>
      </c>
      <c r="R28" s="11" t="str">
        <f>[24]Novembro!$B$21</f>
        <v>*</v>
      </c>
      <c r="S28" s="11" t="str">
        <f>[24]Novembro!$B$22</f>
        <v>*</v>
      </c>
      <c r="T28" s="11" t="str">
        <f>[24]Novembro!$B$23</f>
        <v>*</v>
      </c>
      <c r="U28" s="11" t="str">
        <f>[24]Novembro!$B$24</f>
        <v>*</v>
      </c>
      <c r="V28" s="11" t="str">
        <f>[24]Novembro!$B$25</f>
        <v>*</v>
      </c>
      <c r="W28" s="11" t="str">
        <f>[24]Novembro!$B$26</f>
        <v>*</v>
      </c>
      <c r="X28" s="11" t="str">
        <f>[24]Novembro!$B$27</f>
        <v>*</v>
      </c>
      <c r="Y28" s="11" t="str">
        <f>[24]Novembro!$B$28</f>
        <v>*</v>
      </c>
      <c r="Z28" s="11" t="str">
        <f>[24]Novembro!$B$29</f>
        <v>*</v>
      </c>
      <c r="AA28" s="11" t="str">
        <f>[24]Novembro!$B$30</f>
        <v>*</v>
      </c>
      <c r="AB28" s="11" t="str">
        <f>[24]Novembro!$B$31</f>
        <v>*</v>
      </c>
      <c r="AC28" s="11" t="str">
        <f>[24]Novembro!$B$32</f>
        <v>*</v>
      </c>
      <c r="AD28" s="11" t="str">
        <f>[24]Novembro!$B$33</f>
        <v>*</v>
      </c>
      <c r="AE28" s="11" t="str">
        <f>[24]Novembro!$B$34</f>
        <v>*</v>
      </c>
      <c r="AF28" s="71" t="e">
        <f t="shared" si="1"/>
        <v>#DIV/0!</v>
      </c>
      <c r="AG28" t="s">
        <v>34</v>
      </c>
      <c r="AI28" t="s">
        <v>34</v>
      </c>
      <c r="AJ28" t="s">
        <v>34</v>
      </c>
    </row>
    <row r="29" spans="1:37" x14ac:dyDescent="0.2">
      <c r="A29" s="47" t="s">
        <v>31</v>
      </c>
      <c r="B29" s="11">
        <f>[25]Novembro!$B$5</f>
        <v>15.462500000000004</v>
      </c>
      <c r="C29" s="11">
        <f>[25]Novembro!$B$6</f>
        <v>17.483333333333331</v>
      </c>
      <c r="D29" s="11">
        <f>[25]Novembro!$B$7</f>
        <v>19.141666666666666</v>
      </c>
      <c r="E29" s="11">
        <f>[25]Novembro!$B$8</f>
        <v>21.070833333333336</v>
      </c>
      <c r="F29" s="11">
        <f>[25]Novembro!$B$9</f>
        <v>22.320833333333336</v>
      </c>
      <c r="G29" s="11">
        <f>[25]Novembro!$B$10</f>
        <v>24.212500000000002</v>
      </c>
      <c r="H29" s="11">
        <f>[25]Novembro!$B$11</f>
        <v>24.308333333333337</v>
      </c>
      <c r="I29" s="11">
        <f>[25]Novembro!$B$12</f>
        <v>24.412499999999998</v>
      </c>
      <c r="J29" s="11">
        <f>[25]Novembro!$B$13</f>
        <v>25.462500000000006</v>
      </c>
      <c r="K29" s="11">
        <f>[25]Novembro!$B$14</f>
        <v>27.270833333333332</v>
      </c>
      <c r="L29" s="11">
        <f>[25]Novembro!$B$15</f>
        <v>25.491666666666664</v>
      </c>
      <c r="M29" s="11">
        <f>[25]Novembro!$B$16</f>
        <v>26.995833333333337</v>
      </c>
      <c r="N29" s="11">
        <f>[25]Novembro!$B$17</f>
        <v>27.224999999999998</v>
      </c>
      <c r="O29" s="11">
        <f>[25]Novembro!$B$18</f>
        <v>20.870833333333337</v>
      </c>
      <c r="P29" s="11">
        <f>[25]Novembro!$B$19</f>
        <v>23.987500000000001</v>
      </c>
      <c r="Q29" s="11">
        <f>[25]Novembro!$B$20</f>
        <v>23.962499999999995</v>
      </c>
      <c r="R29" s="11">
        <f>[25]Novembro!$B$21</f>
        <v>25.470833333333335</v>
      </c>
      <c r="S29" s="11">
        <f>[25]Novembro!$B$22</f>
        <v>26.533333333333335</v>
      </c>
      <c r="T29" s="11">
        <f>[25]Novembro!$B$23</f>
        <v>28.195833333333336</v>
      </c>
      <c r="U29" s="11">
        <f>[25]Novembro!$B$24</f>
        <v>28.6875</v>
      </c>
      <c r="V29" s="11">
        <f>[25]Novembro!$B$25</f>
        <v>24.395454545454548</v>
      </c>
      <c r="W29" s="11">
        <f>[25]Novembro!$B$26</f>
        <v>25.150000000000002</v>
      </c>
      <c r="X29" s="11">
        <f>[25]Novembro!$B$27</f>
        <v>25.662499999999998</v>
      </c>
      <c r="Y29" s="11">
        <f>[25]Novembro!$B$28</f>
        <v>25.608333333333338</v>
      </c>
      <c r="Z29" s="11">
        <f>[25]Novembro!$B$29</f>
        <v>25.975000000000005</v>
      </c>
      <c r="AA29" s="11">
        <f>[25]Novembro!$B$30</f>
        <v>27.524999999999995</v>
      </c>
      <c r="AB29" s="11">
        <f>[25]Novembro!$B$31</f>
        <v>27.375</v>
      </c>
      <c r="AC29" s="11">
        <f>[25]Novembro!$B$32</f>
        <v>27.295833333333331</v>
      </c>
      <c r="AD29" s="11">
        <f>[25]Novembro!$B$33</f>
        <v>27.087500000000002</v>
      </c>
      <c r="AE29" s="11">
        <f>[25]Novembro!$B$34</f>
        <v>27.574999999999999</v>
      </c>
      <c r="AF29" s="71">
        <f t="shared" si="1"/>
        <v>24.740542929292932</v>
      </c>
      <c r="AH29" s="12" t="s">
        <v>34</v>
      </c>
    </row>
    <row r="30" spans="1:37" hidden="1" x14ac:dyDescent="0.2">
      <c r="A30" s="89" t="s">
        <v>10</v>
      </c>
      <c r="B30" s="11" t="str">
        <f>[26]Novembro!$B$5</f>
        <v>*</v>
      </c>
      <c r="C30" s="11" t="str">
        <f>[26]Novembro!$B$6</f>
        <v>*</v>
      </c>
      <c r="D30" s="11" t="str">
        <f>[26]Novembro!$B$7</f>
        <v>*</v>
      </c>
      <c r="E30" s="11" t="str">
        <f>[26]Novembro!$B$8</f>
        <v>*</v>
      </c>
      <c r="F30" s="11" t="str">
        <f>[26]Novembro!$B$9</f>
        <v>*</v>
      </c>
      <c r="G30" s="11" t="str">
        <f>[26]Novembro!$B$10</f>
        <v>*</v>
      </c>
      <c r="H30" s="11" t="str">
        <f>[26]Novembro!$B$11</f>
        <v>*</v>
      </c>
      <c r="I30" s="11" t="str">
        <f>[26]Novembro!$B$12</f>
        <v>*</v>
      </c>
      <c r="J30" s="11" t="str">
        <f>[26]Novembro!$B$13</f>
        <v>*</v>
      </c>
      <c r="K30" s="11" t="str">
        <f>[26]Novembro!$B$14</f>
        <v>*</v>
      </c>
      <c r="L30" s="11" t="str">
        <f>[26]Novembro!$B$15</f>
        <v>*</v>
      </c>
      <c r="M30" s="11" t="str">
        <f>[26]Novembro!$B$16</f>
        <v>*</v>
      </c>
      <c r="N30" s="11" t="str">
        <f>[26]Novembro!$B$17</f>
        <v>*</v>
      </c>
      <c r="O30" s="11" t="str">
        <f>[26]Novembro!$B$18</f>
        <v>*</v>
      </c>
      <c r="P30" s="11" t="str">
        <f>[26]Novembro!$B$19</f>
        <v>*</v>
      </c>
      <c r="Q30" s="11" t="str">
        <f>[26]Novembro!$B$20</f>
        <v>*</v>
      </c>
      <c r="R30" s="11" t="str">
        <f>[26]Novembro!$B$21</f>
        <v>*</v>
      </c>
      <c r="S30" s="11" t="str">
        <f>[26]Novembro!$B$22</f>
        <v>*</v>
      </c>
      <c r="T30" s="11" t="str">
        <f>[26]Novembro!$B$23</f>
        <v>*</v>
      </c>
      <c r="U30" s="11" t="str">
        <f>[26]Novembro!$B$24</f>
        <v>*</v>
      </c>
      <c r="V30" s="11" t="str">
        <f>[26]Novembro!$B$25</f>
        <v>*</v>
      </c>
      <c r="W30" s="11" t="str">
        <f>[26]Novembro!$B$26</f>
        <v>*</v>
      </c>
      <c r="X30" s="11" t="str">
        <f>[26]Novembro!$B$27</f>
        <v>*</v>
      </c>
      <c r="Y30" s="11" t="str">
        <f>[26]Novembro!$B$28</f>
        <v>*</v>
      </c>
      <c r="Z30" s="11" t="str">
        <f>[26]Novembro!$B$29</f>
        <v>*</v>
      </c>
      <c r="AA30" s="11" t="str">
        <f>[26]Novembro!$B$30</f>
        <v>*</v>
      </c>
      <c r="AB30" s="11" t="str">
        <f>[26]Novembro!$B$31</f>
        <v>*</v>
      </c>
      <c r="AC30" s="11" t="str">
        <f>[26]Novembro!$B$32</f>
        <v>*</v>
      </c>
      <c r="AD30" s="11" t="str">
        <f>[26]Novembro!$B$33</f>
        <v>*</v>
      </c>
      <c r="AE30" s="11" t="str">
        <f>[26]Novembro!$B$34</f>
        <v>*</v>
      </c>
      <c r="AF30" s="71" t="e">
        <f t="shared" si="1"/>
        <v>#DIV/0!</v>
      </c>
      <c r="AJ30" t="s">
        <v>34</v>
      </c>
      <c r="AK30" t="s">
        <v>34</v>
      </c>
    </row>
    <row r="31" spans="1:37" hidden="1" x14ac:dyDescent="0.2">
      <c r="A31" s="89" t="s">
        <v>157</v>
      </c>
      <c r="B31" s="11" t="str">
        <f>[27]Novembro!$B$5</f>
        <v>*</v>
      </c>
      <c r="C31" s="11" t="str">
        <f>[27]Novembro!$B$6</f>
        <v>*</v>
      </c>
      <c r="D31" s="11" t="str">
        <f>[27]Novembro!$B$7</f>
        <v>*</v>
      </c>
      <c r="E31" s="11" t="str">
        <f>[27]Novembro!$B$8</f>
        <v>*</v>
      </c>
      <c r="F31" s="11" t="str">
        <f>[27]Novembro!$B$9</f>
        <v>*</v>
      </c>
      <c r="G31" s="11" t="str">
        <f>[27]Novembro!$B$10</f>
        <v>*</v>
      </c>
      <c r="H31" s="11" t="str">
        <f>[27]Novembro!$B$11</f>
        <v>*</v>
      </c>
      <c r="I31" s="11" t="str">
        <f>[27]Novembro!$B$12</f>
        <v>*</v>
      </c>
      <c r="J31" s="11" t="str">
        <f>[27]Novembro!$B$13</f>
        <v>*</v>
      </c>
      <c r="K31" s="11" t="str">
        <f>[27]Novembro!$B$14</f>
        <v>*</v>
      </c>
      <c r="L31" s="11" t="str">
        <f>[27]Novembro!$B$15</f>
        <v>*</v>
      </c>
      <c r="M31" s="11" t="str">
        <f>[27]Novembro!$B$16</f>
        <v>*</v>
      </c>
      <c r="N31" s="11" t="str">
        <f>[27]Novembro!$B$17</f>
        <v>*</v>
      </c>
      <c r="O31" s="11" t="str">
        <f>[27]Novembro!$B$18</f>
        <v>*</v>
      </c>
      <c r="P31" s="11" t="str">
        <f>[27]Novembro!$B$19</f>
        <v>*</v>
      </c>
      <c r="Q31" s="11" t="str">
        <f>[27]Novembro!$B$20</f>
        <v>*</v>
      </c>
      <c r="R31" s="11" t="str">
        <f>[27]Novembro!$B$21</f>
        <v>*</v>
      </c>
      <c r="S31" s="11" t="str">
        <f>[27]Novembro!$B$22</f>
        <v>*</v>
      </c>
      <c r="T31" s="11" t="str">
        <f>[27]Novembro!$B$23</f>
        <v>*</v>
      </c>
      <c r="U31" s="11" t="str">
        <f>[27]Novembro!$B$24</f>
        <v>*</v>
      </c>
      <c r="V31" s="11" t="str">
        <f>[27]Novembro!$B$25</f>
        <v>*</v>
      </c>
      <c r="W31" s="11" t="str">
        <f>[27]Novembro!$B$26</f>
        <v>*</v>
      </c>
      <c r="X31" s="11" t="str">
        <f>[27]Novembro!$B$27</f>
        <v>*</v>
      </c>
      <c r="Y31" s="11" t="str">
        <f>[27]Novembro!$B$28</f>
        <v>*</v>
      </c>
      <c r="Z31" s="11" t="str">
        <f>[27]Novembro!$B$29</f>
        <v>*</v>
      </c>
      <c r="AA31" s="11" t="str">
        <f>[27]Novembro!$B$30</f>
        <v>*</v>
      </c>
      <c r="AB31" s="11" t="str">
        <f>[27]Novembro!$B$31</f>
        <v>*</v>
      </c>
      <c r="AC31" s="11" t="str">
        <f>[27]Novembro!$B$32</f>
        <v>*</v>
      </c>
      <c r="AD31" s="11" t="str">
        <f>[27]Novembro!$B$33</f>
        <v>*</v>
      </c>
      <c r="AE31" s="11" t="str">
        <f>[27]Novembro!$B$34</f>
        <v>*</v>
      </c>
      <c r="AF31" s="71" t="e">
        <f t="shared" si="1"/>
        <v>#DIV/0!</v>
      </c>
      <c r="AG31" s="12" t="s">
        <v>34</v>
      </c>
      <c r="AK31" t="s">
        <v>34</v>
      </c>
    </row>
    <row r="32" spans="1:37" hidden="1" x14ac:dyDescent="0.2">
      <c r="A32" s="89" t="s">
        <v>11</v>
      </c>
      <c r="B32" s="11" t="str">
        <f>[28]Novembro!$B$5</f>
        <v>*</v>
      </c>
      <c r="C32" s="11" t="str">
        <f>[28]Novembro!$B$6</f>
        <v>*</v>
      </c>
      <c r="D32" s="11" t="str">
        <f>[28]Novembro!$B$7</f>
        <v>*</v>
      </c>
      <c r="E32" s="11" t="str">
        <f>[28]Novembro!$B$8</f>
        <v>*</v>
      </c>
      <c r="F32" s="11" t="str">
        <f>[28]Novembro!$B$9</f>
        <v>*</v>
      </c>
      <c r="G32" s="11" t="str">
        <f>[28]Novembro!$B$10</f>
        <v>*</v>
      </c>
      <c r="H32" s="11" t="str">
        <f>[28]Novembro!$B$11</f>
        <v>*</v>
      </c>
      <c r="I32" s="11" t="str">
        <f>[28]Novembro!$B$12</f>
        <v>*</v>
      </c>
      <c r="J32" s="11" t="str">
        <f>[28]Novembro!$B$13</f>
        <v>*</v>
      </c>
      <c r="K32" s="11" t="str">
        <f>[28]Novembro!$B$14</f>
        <v>*</v>
      </c>
      <c r="L32" s="11" t="str">
        <f>[28]Novembro!$B$15</f>
        <v>*</v>
      </c>
      <c r="M32" s="11" t="str">
        <f>[28]Novembro!$B$16</f>
        <v>*</v>
      </c>
      <c r="N32" s="11" t="str">
        <f>[28]Novembro!$B$17</f>
        <v>*</v>
      </c>
      <c r="O32" s="11" t="str">
        <f>[28]Novembro!$B$18</f>
        <v>*</v>
      </c>
      <c r="P32" s="11" t="str">
        <f>[28]Novembro!$B$19</f>
        <v>*</v>
      </c>
      <c r="Q32" s="11" t="str">
        <f>[28]Novembro!$B$20</f>
        <v>*</v>
      </c>
      <c r="R32" s="11" t="str">
        <f>[28]Novembro!$B$21</f>
        <v>*</v>
      </c>
      <c r="S32" s="11" t="str">
        <f>[28]Novembro!$B$22</f>
        <v>*</v>
      </c>
      <c r="T32" s="11" t="str">
        <f>[28]Novembro!$B$23</f>
        <v>*</v>
      </c>
      <c r="U32" s="11" t="str">
        <f>[28]Novembro!$B$24</f>
        <v>*</v>
      </c>
      <c r="V32" s="11" t="str">
        <f>[28]Novembro!$B$25</f>
        <v>*</v>
      </c>
      <c r="W32" s="11" t="str">
        <f>[28]Novembro!$B$26</f>
        <v>*</v>
      </c>
      <c r="X32" s="11" t="str">
        <f>[28]Novembro!$B$27</f>
        <v>*</v>
      </c>
      <c r="Y32" s="11" t="str">
        <f>[28]Novembro!$B$28</f>
        <v>*</v>
      </c>
      <c r="Z32" s="11" t="str">
        <f>[28]Novembro!$B$29</f>
        <v>*</v>
      </c>
      <c r="AA32" s="11" t="str">
        <f>[28]Novembro!$B$30</f>
        <v>*</v>
      </c>
      <c r="AB32" s="11" t="str">
        <f>[28]Novembro!$B$31</f>
        <v>*</v>
      </c>
      <c r="AC32" s="11" t="str">
        <f>[28]Novembro!$B$32</f>
        <v>*</v>
      </c>
      <c r="AD32" s="11" t="str">
        <f>[28]Novembro!$B$33</f>
        <v>*</v>
      </c>
      <c r="AE32" s="11" t="str">
        <f>[28]Novembro!$B$34</f>
        <v>*</v>
      </c>
      <c r="AF32" s="71" t="e">
        <f t="shared" si="1"/>
        <v>#DIV/0!</v>
      </c>
      <c r="AH32" s="12" t="s">
        <v>34</v>
      </c>
      <c r="AJ32" t="s">
        <v>34</v>
      </c>
      <c r="AK32" t="s">
        <v>34</v>
      </c>
    </row>
    <row r="33" spans="1:37" s="5" customFormat="1" x14ac:dyDescent="0.2">
      <c r="A33" s="47" t="s">
        <v>12</v>
      </c>
      <c r="B33" s="11">
        <f>[29]Novembro!$B$5</f>
        <v>17.137499999999999</v>
      </c>
      <c r="C33" s="11">
        <f>[29]Novembro!$B$6</f>
        <v>18.666666666666668</v>
      </c>
      <c r="D33" s="11">
        <f>[29]Novembro!$B$7</f>
        <v>20.070833333333336</v>
      </c>
      <c r="E33" s="11">
        <f>[29]Novembro!$B$8</f>
        <v>22.130434782608695</v>
      </c>
      <c r="F33" s="11">
        <f>[29]Novembro!$B$9</f>
        <v>22.890909090909087</v>
      </c>
      <c r="G33" s="11">
        <f>[29]Novembro!$B$10</f>
        <v>24.1</v>
      </c>
      <c r="H33" s="11">
        <f>[29]Novembro!$B$11</f>
        <v>24.221739130434777</v>
      </c>
      <c r="I33" s="11">
        <f>[29]Novembro!$B$12</f>
        <v>24.986956521739128</v>
      </c>
      <c r="J33" s="11">
        <f>[29]Novembro!$B$13</f>
        <v>25.417391304347827</v>
      </c>
      <c r="K33" s="11">
        <f>[29]Novembro!$B$14</f>
        <v>27.926086956521736</v>
      </c>
      <c r="L33" s="11">
        <f>[29]Novembro!$B$15</f>
        <v>25.872727272727271</v>
      </c>
      <c r="M33" s="11">
        <f>[29]Novembro!$B$16</f>
        <v>26.745833333333326</v>
      </c>
      <c r="N33" s="11">
        <f>[29]Novembro!$B$17</f>
        <v>28.514285714285723</v>
      </c>
      <c r="O33" s="11">
        <f>[29]Novembro!$B$18</f>
        <v>21.599999999999998</v>
      </c>
      <c r="P33" s="11">
        <f>[29]Novembro!$B$19</f>
        <v>24.104761904761904</v>
      </c>
      <c r="Q33" s="11">
        <f>[29]Novembro!$B$20</f>
        <v>23.884999999999994</v>
      </c>
      <c r="R33" s="11">
        <f>[29]Novembro!$B$21</f>
        <v>25.666666666666668</v>
      </c>
      <c r="S33" s="11">
        <f>[29]Novembro!$B$22</f>
        <v>27.16363636363636</v>
      </c>
      <c r="T33" s="11">
        <f>[29]Novembro!$B$23</f>
        <v>28.543478260869559</v>
      </c>
      <c r="U33" s="11">
        <f>[29]Novembro!$B$24</f>
        <v>28.305000000000007</v>
      </c>
      <c r="V33" s="11">
        <f>[29]Novembro!$B$25</f>
        <v>24.355</v>
      </c>
      <c r="W33" s="11">
        <f>[29]Novembro!$B$26</f>
        <v>25.552380952380954</v>
      </c>
      <c r="X33" s="11">
        <f>[29]Novembro!$B$27</f>
        <v>26.5</v>
      </c>
      <c r="Y33" s="11">
        <f>[29]Novembro!$B$28</f>
        <v>27.133333333333333</v>
      </c>
      <c r="Z33" s="11">
        <f>[29]Novembro!$B$29</f>
        <v>27.481818181818184</v>
      </c>
      <c r="AA33" s="11">
        <f>[29]Novembro!$B$30</f>
        <v>28.054545454545458</v>
      </c>
      <c r="AB33" s="11">
        <f>[29]Novembro!$B$31</f>
        <v>28.173913043478255</v>
      </c>
      <c r="AC33" s="11">
        <f>[29]Novembro!$B$32</f>
        <v>28.645454545454538</v>
      </c>
      <c r="AD33" s="11">
        <f>[29]Novembro!$B$33</f>
        <v>27.779166666666669</v>
      </c>
      <c r="AE33" s="11">
        <f>[29]Novembro!$B$34</f>
        <v>28.27391304347826</v>
      </c>
      <c r="AF33" s="71">
        <f t="shared" si="1"/>
        <v>25.329981084133259</v>
      </c>
      <c r="AI33" s="5" t="s">
        <v>34</v>
      </c>
      <c r="AJ33" s="5" t="s">
        <v>34</v>
      </c>
    </row>
    <row r="34" spans="1:37" x14ac:dyDescent="0.2">
      <c r="A34" s="47" t="s">
        <v>13</v>
      </c>
      <c r="B34" s="11">
        <f>[30]Novembro!$B$5</f>
        <v>17.866666666666667</v>
      </c>
      <c r="C34" s="11">
        <f>[30]Novembro!$B$6</f>
        <v>18.929166666666667</v>
      </c>
      <c r="D34" s="11">
        <f>[30]Novembro!$B$7</f>
        <v>19.324999999999999</v>
      </c>
      <c r="E34" s="11">
        <f>[30]Novembro!$B$8</f>
        <v>21.870833333333334</v>
      </c>
      <c r="F34" s="11">
        <f>[30]Novembro!$B$9</f>
        <v>22.887499999999999</v>
      </c>
      <c r="G34" s="11">
        <f>[30]Novembro!$B$10</f>
        <v>23.995833333333337</v>
      </c>
      <c r="H34" s="11">
        <f>[30]Novembro!$B$11</f>
        <v>24.079166666666669</v>
      </c>
      <c r="I34" s="11">
        <f>[30]Novembro!$B$12</f>
        <v>24.483333333333334</v>
      </c>
      <c r="J34" s="11">
        <f>[30]Novembro!$B$13</f>
        <v>26.008333333333336</v>
      </c>
      <c r="K34" s="11">
        <f>[30]Novembro!$B$14</f>
        <v>28.120833333333326</v>
      </c>
      <c r="L34" s="11">
        <f>[30]Novembro!$B$15</f>
        <v>27.200000000000003</v>
      </c>
      <c r="M34" s="11">
        <f>[30]Novembro!$B$16</f>
        <v>27.416666666666668</v>
      </c>
      <c r="N34" s="11">
        <f>[30]Novembro!$B$17</f>
        <v>29.787499999999998</v>
      </c>
      <c r="O34" s="11">
        <f>[30]Novembro!$B$18</f>
        <v>23.891666666666669</v>
      </c>
      <c r="P34" s="11">
        <f>[30]Novembro!$B$19</f>
        <v>24.854166666666668</v>
      </c>
      <c r="Q34" s="11">
        <f>[30]Novembro!$B$20</f>
        <v>24.279166666666669</v>
      </c>
      <c r="R34" s="11">
        <f>[30]Novembro!$B$21</f>
        <v>24.716666666666669</v>
      </c>
      <c r="S34" s="11">
        <f>[30]Novembro!$B$22</f>
        <v>26.350000000000005</v>
      </c>
      <c r="T34" s="11">
        <f>[30]Novembro!$B$23</f>
        <v>27.033333333333335</v>
      </c>
      <c r="U34" s="11">
        <f>[30]Novembro!$B$24</f>
        <v>28.924999999999997</v>
      </c>
      <c r="V34" s="11">
        <f>[30]Novembro!$B$25</f>
        <v>24.899999999999995</v>
      </c>
      <c r="W34" s="11">
        <f>[30]Novembro!$B$26</f>
        <v>24.67916666666666</v>
      </c>
      <c r="X34" s="11">
        <f>[30]Novembro!$B$27</f>
        <v>25.862500000000001</v>
      </c>
      <c r="Y34" s="11">
        <f>[30]Novembro!$B$28</f>
        <v>28.091666666666665</v>
      </c>
      <c r="Z34" s="11">
        <f>[30]Novembro!$B$29</f>
        <v>28.104166666666671</v>
      </c>
      <c r="AA34" s="11">
        <f>[30]Novembro!$B$30</f>
        <v>27.625000000000004</v>
      </c>
      <c r="AB34" s="11">
        <f>[30]Novembro!$B$31</f>
        <v>27.020833333333332</v>
      </c>
      <c r="AC34" s="11">
        <f>[30]Novembro!$B$32</f>
        <v>28.379166666666663</v>
      </c>
      <c r="AD34" s="11">
        <f>[30]Novembro!$B$33</f>
        <v>28.441666666666674</v>
      </c>
      <c r="AE34" s="11">
        <f>[30]Novembro!$B$34</f>
        <v>27.745833333333334</v>
      </c>
      <c r="AF34" s="71">
        <f t="shared" si="1"/>
        <v>25.42902777777778</v>
      </c>
      <c r="AI34" t="s">
        <v>34</v>
      </c>
      <c r="AK34" t="s">
        <v>34</v>
      </c>
    </row>
    <row r="35" spans="1:37" x14ac:dyDescent="0.2">
      <c r="A35" s="47" t="s">
        <v>158</v>
      </c>
      <c r="B35" s="11">
        <f>[31]Novembro!$B$5</f>
        <v>15.079166666666664</v>
      </c>
      <c r="C35" s="11">
        <f>[31]Novembro!$B$6</f>
        <v>15.933333333333332</v>
      </c>
      <c r="D35" s="11">
        <f>[31]Novembro!$B$7</f>
        <v>18.370833333333334</v>
      </c>
      <c r="E35" s="11">
        <f>[31]Novembro!$B$8</f>
        <v>19.862500000000001</v>
      </c>
      <c r="F35" s="11">
        <f>[31]Novembro!$B$9</f>
        <v>20.274999999999999</v>
      </c>
      <c r="G35" s="11">
        <f>[31]Novembro!$B$10</f>
        <v>21.254166666666666</v>
      </c>
      <c r="H35" s="11">
        <f>[31]Novembro!$B$11</f>
        <v>21.408333333333335</v>
      </c>
      <c r="I35" s="11">
        <f>[31]Novembro!$B$12</f>
        <v>23.870833333333334</v>
      </c>
      <c r="J35" s="11">
        <f>[31]Novembro!$B$13</f>
        <v>24.887499999999999</v>
      </c>
      <c r="K35" s="11">
        <f>[31]Novembro!$B$14</f>
        <v>27.07083333333334</v>
      </c>
      <c r="L35" s="11">
        <f>[31]Novembro!$B$15</f>
        <v>25.287500000000005</v>
      </c>
      <c r="M35" s="11">
        <f>[31]Novembro!$B$16</f>
        <v>26.129166666666663</v>
      </c>
      <c r="N35" s="11">
        <f>[31]Novembro!$B$17</f>
        <v>26.012500000000006</v>
      </c>
      <c r="O35" s="11">
        <f>[31]Novembro!$B$18</f>
        <v>21.05</v>
      </c>
      <c r="P35" s="11">
        <f>[31]Novembro!$B$19</f>
        <v>22.141666666666662</v>
      </c>
      <c r="Q35" s="11">
        <f>[31]Novembro!$B$20</f>
        <v>21.429166666666671</v>
      </c>
      <c r="R35" s="11">
        <f>[31]Novembro!$B$21</f>
        <v>23.470833333333328</v>
      </c>
      <c r="S35" s="11">
        <f>[31]Novembro!$B$22</f>
        <v>25.816666666666663</v>
      </c>
      <c r="T35" s="11">
        <f>[31]Novembro!$B$23</f>
        <v>27.262500000000003</v>
      </c>
      <c r="U35" s="11">
        <f>[31]Novembro!$B$24</f>
        <v>27.770833333333339</v>
      </c>
      <c r="V35" s="11">
        <f>[31]Novembro!$B$25</f>
        <v>24.545833333333334</v>
      </c>
      <c r="W35" s="11">
        <f>[31]Novembro!$B$26</f>
        <v>23.995833333333341</v>
      </c>
      <c r="X35" s="11">
        <f>[31]Novembro!$B$27</f>
        <v>25.291666666666668</v>
      </c>
      <c r="Y35" s="11">
        <f>[31]Novembro!$B$28</f>
        <v>24.320833333333336</v>
      </c>
      <c r="Z35" s="11">
        <f>[31]Novembro!$B$29</f>
        <v>23.966666666666665</v>
      </c>
      <c r="AA35" s="11">
        <f>[31]Novembro!$B$30</f>
        <v>25.066666666666666</v>
      </c>
      <c r="AB35" s="11">
        <f>[31]Novembro!$B$31</f>
        <v>25.445833333333336</v>
      </c>
      <c r="AC35" s="11">
        <f>[31]Novembro!$B$32</f>
        <v>25.625</v>
      </c>
      <c r="AD35" s="11">
        <f>[31]Novembro!$B$33</f>
        <v>25.958333333333339</v>
      </c>
      <c r="AE35" s="11">
        <f>[31]Novembro!$B$34</f>
        <v>26.066666666666666</v>
      </c>
      <c r="AF35" s="71">
        <f t="shared" si="1"/>
        <v>23.488888888888891</v>
      </c>
      <c r="AJ35" t="s">
        <v>34</v>
      </c>
    </row>
    <row r="36" spans="1:37" hidden="1" x14ac:dyDescent="0.2">
      <c r="A36" s="89" t="s">
        <v>129</v>
      </c>
      <c r="B36" s="11" t="str">
        <f>[32]Novembro!$B$5</f>
        <v>*</v>
      </c>
      <c r="C36" s="11" t="str">
        <f>[32]Novembro!$B$6</f>
        <v>*</v>
      </c>
      <c r="D36" s="11" t="str">
        <f>[32]Novembro!$B$7</f>
        <v>*</v>
      </c>
      <c r="E36" s="11" t="str">
        <f>[32]Novembro!$B$8</f>
        <v>*</v>
      </c>
      <c r="F36" s="11" t="str">
        <f>[32]Novembro!$B$9</f>
        <v>*</v>
      </c>
      <c r="G36" s="11" t="str">
        <f>[32]Novembro!$B$10</f>
        <v>*</v>
      </c>
      <c r="H36" s="11" t="str">
        <f>[32]Novembro!$B$11</f>
        <v>*</v>
      </c>
      <c r="I36" s="11" t="str">
        <f>[32]Novembro!$B$12</f>
        <v>*</v>
      </c>
      <c r="J36" s="11" t="str">
        <f>[32]Novembro!$B$13</f>
        <v>*</v>
      </c>
      <c r="K36" s="11" t="str">
        <f>[32]Novembro!$B$14</f>
        <v>*</v>
      </c>
      <c r="L36" s="11" t="str">
        <f>[32]Novembro!$B$15</f>
        <v>*</v>
      </c>
      <c r="M36" s="11" t="str">
        <f>[32]Novembro!$B$16</f>
        <v>*</v>
      </c>
      <c r="N36" s="11" t="str">
        <f>[32]Novembro!$B$17</f>
        <v>*</v>
      </c>
      <c r="O36" s="11" t="str">
        <f>[32]Novembro!$B$18</f>
        <v>*</v>
      </c>
      <c r="P36" s="11" t="str">
        <f>[32]Novembro!$B$19</f>
        <v>*</v>
      </c>
      <c r="Q36" s="11" t="str">
        <f>[32]Novembro!$B$20</f>
        <v>*</v>
      </c>
      <c r="R36" s="11" t="str">
        <f>[32]Novembro!$B$21</f>
        <v>*</v>
      </c>
      <c r="S36" s="11" t="str">
        <f>[32]Novembro!$B$22</f>
        <v>*</v>
      </c>
      <c r="T36" s="11" t="str">
        <f>[32]Novembro!$B$23</f>
        <v>*</v>
      </c>
      <c r="U36" s="11" t="str">
        <f>[32]Novembro!$B$24</f>
        <v>*</v>
      </c>
      <c r="V36" s="11" t="str">
        <f>[32]Novembro!$B$25</f>
        <v>*</v>
      </c>
      <c r="W36" s="11" t="str">
        <f>[32]Novembro!$B$26</f>
        <v>*</v>
      </c>
      <c r="X36" s="11" t="str">
        <f>[32]Novembro!$B$27</f>
        <v>*</v>
      </c>
      <c r="Y36" s="11" t="str">
        <f>[32]Novembro!$B$28</f>
        <v>*</v>
      </c>
      <c r="Z36" s="11" t="str">
        <f>[32]Novembro!$B$29</f>
        <v>*</v>
      </c>
      <c r="AA36" s="11" t="str">
        <f>[32]Novembro!$B$30</f>
        <v>*</v>
      </c>
      <c r="AB36" s="11" t="str">
        <f>[32]Novembro!$B$31</f>
        <v>*</v>
      </c>
      <c r="AC36" s="11" t="str">
        <f>[32]Novembro!$B$32</f>
        <v>*</v>
      </c>
      <c r="AD36" s="11" t="str">
        <f>[32]Novembro!$B$33</f>
        <v>*</v>
      </c>
      <c r="AE36" s="11" t="str">
        <f>[32]Novembro!$B$34</f>
        <v>*</v>
      </c>
      <c r="AF36" s="71" t="e">
        <f t="shared" si="1"/>
        <v>#DIV/0!</v>
      </c>
      <c r="AJ36" t="s">
        <v>34</v>
      </c>
    </row>
    <row r="37" spans="1:37" x14ac:dyDescent="0.2">
      <c r="A37" s="47" t="s">
        <v>14</v>
      </c>
      <c r="B37" s="11">
        <f>[33]Novembro!$B$5</f>
        <v>19.312499999999996</v>
      </c>
      <c r="C37" s="11">
        <f>[33]Novembro!$B$6</f>
        <v>18.395833333333332</v>
      </c>
      <c r="D37" s="11">
        <f>[33]Novembro!$B$7</f>
        <v>20.233333333333338</v>
      </c>
      <c r="E37" s="11">
        <f>[33]Novembro!$B$8</f>
        <v>21.450000000000003</v>
      </c>
      <c r="F37" s="11">
        <f>[33]Novembro!$B$9</f>
        <v>22.033333333333331</v>
      </c>
      <c r="G37" s="11">
        <f>[33]Novembro!$B$10</f>
        <v>23.341666666666665</v>
      </c>
      <c r="H37" s="11">
        <f>[33]Novembro!$B$11</f>
        <v>23.858333333333331</v>
      </c>
      <c r="I37" s="11">
        <f>[33]Novembro!$B$12</f>
        <v>24.904166666666669</v>
      </c>
      <c r="J37" s="11">
        <f>[33]Novembro!$B$13</f>
        <v>27.229166666666668</v>
      </c>
      <c r="K37" s="11">
        <f>[33]Novembro!$B$14</f>
        <v>27.925000000000008</v>
      </c>
      <c r="L37" s="11">
        <f>[33]Novembro!$B$15</f>
        <v>23.962500000000006</v>
      </c>
      <c r="M37" s="11">
        <f>[33]Novembro!$B$16</f>
        <v>25.404166666666665</v>
      </c>
      <c r="N37" s="11">
        <f>[33]Novembro!$B$17</f>
        <v>28.50833333333334</v>
      </c>
      <c r="O37" s="11">
        <f>[33]Novembro!$B$18</f>
        <v>26.095833333333335</v>
      </c>
      <c r="P37" s="11">
        <f>[33]Novembro!$B$19</f>
        <v>26.104166666666661</v>
      </c>
      <c r="Q37" s="11">
        <f>[33]Novembro!$B$20</f>
        <v>24.916666666666661</v>
      </c>
      <c r="R37" s="11">
        <f>[33]Novembro!$B$21</f>
        <v>26.095833333333331</v>
      </c>
      <c r="S37" s="11">
        <f>[33]Novembro!$B$22</f>
        <v>28.454166666666666</v>
      </c>
      <c r="T37" s="11">
        <f>[33]Novembro!$B$23</f>
        <v>27.99166666666666</v>
      </c>
      <c r="U37" s="11">
        <f>[33]Novembro!$B$24</f>
        <v>27.012499999999999</v>
      </c>
      <c r="V37" s="11">
        <f>[33]Novembro!$B$25</f>
        <v>28.145833333333339</v>
      </c>
      <c r="W37" s="11">
        <f>[33]Novembro!$B$26</f>
        <v>26.470833333333331</v>
      </c>
      <c r="X37" s="11">
        <f>[33]Novembro!$B$27</f>
        <v>26.799999999999994</v>
      </c>
      <c r="Y37" s="11">
        <f>[33]Novembro!$B$28</f>
        <v>28.463636363636365</v>
      </c>
      <c r="Z37" s="11">
        <f>[33]Novembro!$B$29</f>
        <v>27.262500000000003</v>
      </c>
      <c r="AA37" s="11">
        <f>[33]Novembro!$B$30</f>
        <v>26.637499999999999</v>
      </c>
      <c r="AB37" s="11">
        <f>[33]Novembro!$B$31</f>
        <v>26.650000000000002</v>
      </c>
      <c r="AC37" s="11">
        <f>[33]Novembro!$B$32</f>
        <v>27.483333333333338</v>
      </c>
      <c r="AD37" s="11">
        <f>[33]Novembro!$B$33</f>
        <v>25.25</v>
      </c>
      <c r="AE37" s="11">
        <f>[33]Novembro!$B$34</f>
        <v>25.104166666666668</v>
      </c>
      <c r="AF37" s="71">
        <f t="shared" si="1"/>
        <v>25.383232323232324</v>
      </c>
      <c r="AI37" t="s">
        <v>34</v>
      </c>
      <c r="AJ37" t="s">
        <v>34</v>
      </c>
    </row>
    <row r="38" spans="1:37" hidden="1" x14ac:dyDescent="0.2">
      <c r="A38" s="89" t="s">
        <v>159</v>
      </c>
      <c r="B38" s="11" t="str">
        <f>[34]Novembro!$B$5</f>
        <v>*</v>
      </c>
      <c r="C38" s="11" t="str">
        <f>[34]Novembro!$B$6</f>
        <v>*</v>
      </c>
      <c r="D38" s="11" t="str">
        <f>[34]Novembro!$B$7</f>
        <v>*</v>
      </c>
      <c r="E38" s="11" t="str">
        <f>[34]Novembro!$B$8</f>
        <v>*</v>
      </c>
      <c r="F38" s="11" t="str">
        <f>[34]Novembro!$B$9</f>
        <v>*</v>
      </c>
      <c r="G38" s="11" t="str">
        <f>[34]Novembro!$B$10</f>
        <v>*</v>
      </c>
      <c r="H38" s="11" t="str">
        <f>[34]Novembro!$B$11</f>
        <v>*</v>
      </c>
      <c r="I38" s="11" t="str">
        <f>[34]Novembro!$B$12</f>
        <v>*</v>
      </c>
      <c r="J38" s="11" t="str">
        <f>[34]Novembro!$B$13</f>
        <v>*</v>
      </c>
      <c r="K38" s="11" t="str">
        <f>[34]Novembro!$B$14</f>
        <v>*</v>
      </c>
      <c r="L38" s="11" t="str">
        <f>[34]Novembro!$B$15</f>
        <v>*</v>
      </c>
      <c r="M38" s="11" t="str">
        <f>[34]Novembro!$B$16</f>
        <v>*</v>
      </c>
      <c r="N38" s="11" t="str">
        <f>[34]Novembro!$B$17</f>
        <v>*</v>
      </c>
      <c r="O38" s="11" t="str">
        <f>[34]Novembro!$B$18</f>
        <v>*</v>
      </c>
      <c r="P38" s="11" t="str">
        <f>[34]Novembro!$B$19</f>
        <v>*</v>
      </c>
      <c r="Q38" s="11" t="str">
        <f>[34]Novembro!$B$20</f>
        <v>*</v>
      </c>
      <c r="R38" s="11" t="str">
        <f>[34]Novembro!$B$21</f>
        <v>*</v>
      </c>
      <c r="S38" s="11" t="str">
        <f>[34]Novembro!$B$22</f>
        <v>*</v>
      </c>
      <c r="T38" s="11" t="str">
        <f>[34]Novembro!$B$23</f>
        <v>*</v>
      </c>
      <c r="U38" s="11" t="str">
        <f>[34]Novembro!$B$24</f>
        <v>*</v>
      </c>
      <c r="V38" s="11" t="str">
        <f>[34]Novembro!$B$25</f>
        <v>*</v>
      </c>
      <c r="W38" s="11" t="str">
        <f>[34]Novembro!$B$26</f>
        <v>*</v>
      </c>
      <c r="X38" s="11" t="str">
        <f>[34]Novembro!$B$27</f>
        <v>*</v>
      </c>
      <c r="Y38" s="11" t="str">
        <f>[34]Novembro!$B$28</f>
        <v>*</v>
      </c>
      <c r="Z38" s="11" t="str">
        <f>[34]Novembro!$B$29</f>
        <v>*</v>
      </c>
      <c r="AA38" s="11" t="str">
        <f>[34]Novembro!$B$30</f>
        <v>*</v>
      </c>
      <c r="AB38" s="11" t="str">
        <f>[34]Novembro!$B$31</f>
        <v>*</v>
      </c>
      <c r="AC38" s="11" t="str">
        <f>[34]Novembro!$B$32</f>
        <v>*</v>
      </c>
      <c r="AD38" s="11" t="str">
        <f>[34]Novembro!$B$33</f>
        <v>*</v>
      </c>
      <c r="AE38" s="11" t="str">
        <f>[34]Novembro!$B$34</f>
        <v>*</v>
      </c>
      <c r="AF38" s="71" t="e">
        <f t="shared" si="1"/>
        <v>#DIV/0!</v>
      </c>
      <c r="AH38" s="83" t="s">
        <v>34</v>
      </c>
      <c r="AI38" s="83" t="s">
        <v>34</v>
      </c>
    </row>
    <row r="39" spans="1:37" x14ac:dyDescent="0.2">
      <c r="A39" s="47" t="s">
        <v>15</v>
      </c>
      <c r="B39" s="11">
        <f>[35]Novembro!$B$5</f>
        <v>11.0875</v>
      </c>
      <c r="C39" s="11">
        <f>[35]Novembro!$B$6</f>
        <v>13.691666666666665</v>
      </c>
      <c r="D39" s="11">
        <f>[35]Novembro!$B$7</f>
        <v>17.233333333333338</v>
      </c>
      <c r="E39" s="11">
        <f>[35]Novembro!$B$8</f>
        <v>19.604166666666664</v>
      </c>
      <c r="F39" s="11">
        <f>[35]Novembro!$B$9</f>
        <v>20.833333333333332</v>
      </c>
      <c r="G39" s="11">
        <f>[35]Novembro!$B$10</f>
        <v>21.212499999999999</v>
      </c>
      <c r="H39" s="11">
        <f>[35]Novembro!$B$11</f>
        <v>22.070833333333336</v>
      </c>
      <c r="I39" s="11">
        <f>[35]Novembro!$B$12</f>
        <v>22.933333333333326</v>
      </c>
      <c r="J39" s="11">
        <f>[35]Novembro!$B$13</f>
        <v>24.483333333333334</v>
      </c>
      <c r="K39" s="11">
        <f>[35]Novembro!$B$14</f>
        <v>26.420833333333331</v>
      </c>
      <c r="L39" s="11">
        <f>[35]Novembro!$B$15</f>
        <v>22.908333333333335</v>
      </c>
      <c r="M39" s="11">
        <f>[35]Novembro!$B$16</f>
        <v>25.300000000000008</v>
      </c>
      <c r="N39" s="11">
        <f>[35]Novembro!$B$17</f>
        <v>20.05</v>
      </c>
      <c r="O39" s="11">
        <f>[35]Novembro!$B$18</f>
        <v>18.941666666666666</v>
      </c>
      <c r="P39" s="11">
        <f>[35]Novembro!$B$19</f>
        <v>21.225000000000001</v>
      </c>
      <c r="Q39" s="11">
        <f>[35]Novembro!$B$20</f>
        <v>23.154166666666669</v>
      </c>
      <c r="R39" s="11">
        <f>[35]Novembro!$B$21</f>
        <v>24.25</v>
      </c>
      <c r="S39" s="11">
        <f>[35]Novembro!$B$22</f>
        <v>24.13333333333334</v>
      </c>
      <c r="T39" s="11">
        <f>[35]Novembro!$B$23</f>
        <v>24.808333333333334</v>
      </c>
      <c r="U39" s="11">
        <f>[35]Novembro!$B$24</f>
        <v>26.237500000000001</v>
      </c>
      <c r="V39" s="11">
        <f>[35]Novembro!$B$25</f>
        <v>20.654166666666665</v>
      </c>
      <c r="W39" s="11">
        <f>[35]Novembro!$B$26</f>
        <v>21.545833333333338</v>
      </c>
      <c r="X39" s="11">
        <f>[35]Novembro!$B$27</f>
        <v>20.974999999999994</v>
      </c>
      <c r="Y39" s="11">
        <f>[35]Novembro!$B$28</f>
        <v>22.308333333333334</v>
      </c>
      <c r="Z39" s="11">
        <f>[35]Novembro!$B$29</f>
        <v>24.95</v>
      </c>
      <c r="AA39" s="11">
        <f>[35]Novembro!$B$30</f>
        <v>25.008333333333329</v>
      </c>
      <c r="AB39" s="11">
        <f>[35]Novembro!$B$31</f>
        <v>25.379166666666666</v>
      </c>
      <c r="AC39" s="11">
        <f>[35]Novembro!$B$32</f>
        <v>24.599999999999998</v>
      </c>
      <c r="AD39" s="11">
        <f>[35]Novembro!$B$33</f>
        <v>24.658333333333331</v>
      </c>
      <c r="AE39" s="11">
        <f>[35]Novembro!$B$34</f>
        <v>24.266666666666669</v>
      </c>
      <c r="AF39" s="71">
        <f t="shared" si="1"/>
        <v>22.164166666666667</v>
      </c>
      <c r="AG39" s="12" t="s">
        <v>34</v>
      </c>
      <c r="AH39" s="12" t="s">
        <v>34</v>
      </c>
      <c r="AI39" t="s">
        <v>34</v>
      </c>
      <c r="AJ39" t="s">
        <v>34</v>
      </c>
    </row>
    <row r="40" spans="1:37" hidden="1" x14ac:dyDescent="0.2">
      <c r="A40" s="89" t="s">
        <v>16</v>
      </c>
      <c r="B40" s="11" t="str">
        <f>[36]Novembro!$B$5</f>
        <v>*</v>
      </c>
      <c r="C40" s="11" t="str">
        <f>[36]Novembro!$B$6</f>
        <v>*</v>
      </c>
      <c r="D40" s="11" t="str">
        <f>[36]Novembro!$B$7</f>
        <v>*</v>
      </c>
      <c r="E40" s="11" t="str">
        <f>[36]Novembro!$B$8</f>
        <v>*</v>
      </c>
      <c r="F40" s="11" t="str">
        <f>[36]Novembro!$B$9</f>
        <v>*</v>
      </c>
      <c r="G40" s="11" t="str">
        <f>[36]Novembro!$B$10</f>
        <v>*</v>
      </c>
      <c r="H40" s="11" t="str">
        <f>[36]Novembro!$B$11</f>
        <v>*</v>
      </c>
      <c r="I40" s="11" t="str">
        <f>[36]Novembro!$B$12</f>
        <v>*</v>
      </c>
      <c r="J40" s="11" t="str">
        <f>[36]Novembro!$B$13</f>
        <v>*</v>
      </c>
      <c r="K40" s="11" t="str">
        <f>[36]Novembro!$B$14</f>
        <v>*</v>
      </c>
      <c r="L40" s="11" t="str">
        <f>[36]Novembro!$B$15</f>
        <v>*</v>
      </c>
      <c r="M40" s="11" t="str">
        <f>[36]Novembro!$B$16</f>
        <v>*</v>
      </c>
      <c r="N40" s="11" t="str">
        <f>[36]Novembro!$B$17</f>
        <v>*</v>
      </c>
      <c r="O40" s="11" t="str">
        <f>[36]Novembro!$B$18</f>
        <v>*</v>
      </c>
      <c r="P40" s="11" t="str">
        <f>[36]Novembro!$B$19</f>
        <v>*</v>
      </c>
      <c r="Q40" s="11" t="str">
        <f>[36]Novembro!$B$20</f>
        <v>*</v>
      </c>
      <c r="R40" s="11" t="str">
        <f>[36]Novembro!$B$21</f>
        <v>*</v>
      </c>
      <c r="S40" s="11" t="str">
        <f>[36]Novembro!$B$22</f>
        <v>*</v>
      </c>
      <c r="T40" s="11" t="str">
        <f>[36]Novembro!$B$23</f>
        <v>*</v>
      </c>
      <c r="U40" s="11" t="str">
        <f>[36]Novembro!$B$24</f>
        <v>*</v>
      </c>
      <c r="V40" s="11" t="str">
        <f>[36]Novembro!$B$25</f>
        <v>*</v>
      </c>
      <c r="W40" s="11" t="str">
        <f>[36]Novembro!$B$26</f>
        <v>*</v>
      </c>
      <c r="X40" s="11" t="str">
        <f>[36]Novembro!$B$27</f>
        <v>*</v>
      </c>
      <c r="Y40" s="11" t="str">
        <f>[36]Novembro!$B$28</f>
        <v>*</v>
      </c>
      <c r="Z40" s="11" t="str">
        <f>[36]Novembro!$B$29</f>
        <v>*</v>
      </c>
      <c r="AA40" s="11" t="str">
        <f>[36]Novembro!$B$30</f>
        <v>*</v>
      </c>
      <c r="AB40" s="11" t="str">
        <f>[36]Novembro!$B$31</f>
        <v>*</v>
      </c>
      <c r="AC40" s="11" t="str">
        <f>[36]Novembro!$B$32</f>
        <v>*</v>
      </c>
      <c r="AD40" s="11" t="str">
        <f>[36]Novembro!$B$33</f>
        <v>*</v>
      </c>
      <c r="AE40" s="11" t="str">
        <f>[36]Novembro!$B$34</f>
        <v>*</v>
      </c>
      <c r="AF40" s="71" t="e">
        <f t="shared" si="1"/>
        <v>#DIV/0!</v>
      </c>
      <c r="AH40" s="12" t="s">
        <v>34</v>
      </c>
      <c r="AJ40" t="s">
        <v>34</v>
      </c>
    </row>
    <row r="41" spans="1:37" x14ac:dyDescent="0.2">
      <c r="A41" s="47" t="s">
        <v>160</v>
      </c>
      <c r="B41" s="11">
        <f>[37]Novembro!$B$5</f>
        <v>15.329166666666671</v>
      </c>
      <c r="C41" s="11">
        <f>[37]Novembro!$B$6</f>
        <v>16.341666666666665</v>
      </c>
      <c r="D41" s="11">
        <f>[37]Novembro!$B$7</f>
        <v>17.6875</v>
      </c>
      <c r="E41" s="11">
        <f>[37]Novembro!$B$8</f>
        <v>19.899999999999999</v>
      </c>
      <c r="F41" s="11">
        <f>[37]Novembro!$B$9</f>
        <v>21.3</v>
      </c>
      <c r="G41" s="11">
        <f>[37]Novembro!$B$10</f>
        <v>21.854166666666668</v>
      </c>
      <c r="H41" s="11">
        <f>[37]Novembro!$B$11</f>
        <v>22.583333333333332</v>
      </c>
      <c r="I41" s="11">
        <f>[37]Novembro!$B$12</f>
        <v>23.125</v>
      </c>
      <c r="J41" s="11">
        <f>[37]Novembro!$B$13</f>
        <v>25.033333333333331</v>
      </c>
      <c r="K41" s="11">
        <f>[37]Novembro!$B$14</f>
        <v>27.079166666666666</v>
      </c>
      <c r="L41" s="11">
        <f>[37]Novembro!$B$15</f>
        <v>24.479166666666668</v>
      </c>
      <c r="M41" s="11">
        <f>[37]Novembro!$B$16</f>
        <v>25.116666666666671</v>
      </c>
      <c r="N41" s="11">
        <f>[37]Novembro!$B$17</f>
        <v>26.520833333333332</v>
      </c>
      <c r="O41" s="11">
        <f>[37]Novembro!$B$18</f>
        <v>20.7</v>
      </c>
      <c r="P41" s="11">
        <f>[37]Novembro!$B$19</f>
        <v>23.862500000000001</v>
      </c>
      <c r="Q41" s="11">
        <f>[37]Novembro!$B$20</f>
        <v>22.983333333333331</v>
      </c>
      <c r="R41" s="11">
        <f>[37]Novembro!$B$21</f>
        <v>24.724999999999998</v>
      </c>
      <c r="S41" s="11">
        <f>[37]Novembro!$B$22</f>
        <v>26.074999999999999</v>
      </c>
      <c r="T41" s="11">
        <f>[37]Novembro!$B$23</f>
        <v>27.741666666666664</v>
      </c>
      <c r="U41" s="11">
        <f>[37]Novembro!$B$24</f>
        <v>28.091666666666669</v>
      </c>
      <c r="V41" s="11">
        <f>[37]Novembro!$B$25</f>
        <v>26.058333333333334</v>
      </c>
      <c r="W41" s="11">
        <f>[37]Novembro!$B$26</f>
        <v>23.945833333333336</v>
      </c>
      <c r="X41" s="11">
        <f>[37]Novembro!$B$27</f>
        <v>25.466666666666669</v>
      </c>
      <c r="Y41" s="11">
        <f>[37]Novembro!$B$28</f>
        <v>26.587499999999995</v>
      </c>
      <c r="Z41" s="11">
        <f>[37]Novembro!$B$29</f>
        <v>26.141666666666662</v>
      </c>
      <c r="AA41" s="11">
        <f>[37]Novembro!$B$30</f>
        <v>25.474999999999998</v>
      </c>
      <c r="AB41" s="11">
        <f>[37]Novembro!$B$31</f>
        <v>25.304166666666671</v>
      </c>
      <c r="AC41" s="11">
        <f>[37]Novembro!$B$32</f>
        <v>26.120833333333334</v>
      </c>
      <c r="AD41" s="11">
        <f>[37]Novembro!$B$33</f>
        <v>26.3125</v>
      </c>
      <c r="AE41" s="11">
        <f>[37]Novembro!$B$34</f>
        <v>25.287499999999998</v>
      </c>
      <c r="AF41" s="71">
        <f t="shared" si="1"/>
        <v>23.907638888888886</v>
      </c>
      <c r="AH41" s="12" t="s">
        <v>34</v>
      </c>
      <c r="AJ41" t="s">
        <v>34</v>
      </c>
    </row>
    <row r="42" spans="1:37" x14ac:dyDescent="0.2">
      <c r="A42" s="47" t="s">
        <v>17</v>
      </c>
      <c r="B42" s="11">
        <f>[38]Novembro!$B$5</f>
        <v>15.837500000000004</v>
      </c>
      <c r="C42" s="11">
        <f>[38]Novembro!$B$6</f>
        <v>16.795833333333334</v>
      </c>
      <c r="D42" s="11">
        <f>[38]Novembro!$B$7</f>
        <v>19.149999999999999</v>
      </c>
      <c r="E42" s="11">
        <f>[38]Novembro!$B$8</f>
        <v>19.387499999999999</v>
      </c>
      <c r="F42" s="11">
        <f>[38]Novembro!$B$9</f>
        <v>19.624999999999996</v>
      </c>
      <c r="G42" s="11">
        <f>[38]Novembro!$B$10</f>
        <v>20.916666666666668</v>
      </c>
      <c r="H42" s="11">
        <f>[38]Novembro!$B$11</f>
        <v>20.970833333333335</v>
      </c>
      <c r="I42" s="11">
        <f>[38]Novembro!$B$12</f>
        <v>22.533333333333331</v>
      </c>
      <c r="J42" s="11">
        <f>[38]Novembro!$B$13</f>
        <v>23.870833333333334</v>
      </c>
      <c r="K42" s="11">
        <f>[38]Novembro!$B$14</f>
        <v>27.658333333333335</v>
      </c>
      <c r="L42" s="11">
        <f>[38]Novembro!$B$15</f>
        <v>25.079166666666669</v>
      </c>
      <c r="M42" s="11">
        <f>[38]Novembro!$B$16</f>
        <v>26.308333333333337</v>
      </c>
      <c r="N42" s="11">
        <f>[38]Novembro!$B$17</f>
        <v>24.741666666666671</v>
      </c>
      <c r="O42" s="11">
        <f>[38]Novembro!$B$18</f>
        <v>20.887499999999999</v>
      </c>
      <c r="P42" s="11">
        <f>[38]Novembro!$B$19</f>
        <v>22.641666666666662</v>
      </c>
      <c r="Q42" s="11">
        <f>[38]Novembro!$B$20</f>
        <v>22.370833333333334</v>
      </c>
      <c r="R42" s="11">
        <f>[38]Novembro!$B$21</f>
        <v>23.404166666666665</v>
      </c>
      <c r="S42" s="11">
        <f>[38]Novembro!$B$22</f>
        <v>24.099999999999998</v>
      </c>
      <c r="T42" s="11">
        <f>[38]Novembro!$B$23</f>
        <v>26.804166666666671</v>
      </c>
      <c r="U42" s="11">
        <f>[38]Novembro!$B$24</f>
        <v>28.083333333333339</v>
      </c>
      <c r="V42" s="11">
        <f>[38]Novembro!$B$25</f>
        <v>24.491666666666664</v>
      </c>
      <c r="W42" s="11">
        <f>[38]Novembro!$B$26</f>
        <v>24.404166666666665</v>
      </c>
      <c r="X42" s="11">
        <f>[38]Novembro!$B$27</f>
        <v>25.324999999999992</v>
      </c>
      <c r="Y42" s="11">
        <f>[38]Novembro!$B$28</f>
        <v>25</v>
      </c>
      <c r="Z42" s="11">
        <f>[38]Novembro!$B$29</f>
        <v>24.379166666666666</v>
      </c>
      <c r="AA42" s="11">
        <f>[38]Novembro!$B$30</f>
        <v>24.879166666666674</v>
      </c>
      <c r="AB42" s="11">
        <f>[38]Novembro!$B$31</f>
        <v>25.079166666666669</v>
      </c>
      <c r="AC42" s="11">
        <f>[38]Novembro!$B$32</f>
        <v>25.666666666666668</v>
      </c>
      <c r="AD42" s="11">
        <f>[38]Novembro!$B$33</f>
        <v>25.845833333333331</v>
      </c>
      <c r="AE42" s="11">
        <f>[38]Novembro!$B$34</f>
        <v>26.612499999999997</v>
      </c>
      <c r="AF42" s="71">
        <f t="shared" si="1"/>
        <v>23.428333333333331</v>
      </c>
      <c r="AH42" s="12" t="s">
        <v>34</v>
      </c>
      <c r="AJ42" t="s">
        <v>34</v>
      </c>
    </row>
    <row r="43" spans="1:37" x14ac:dyDescent="0.2">
      <c r="A43" s="47" t="s">
        <v>142</v>
      </c>
      <c r="B43" s="11" t="str">
        <f>[39]Novembro!$B$5</f>
        <v>*</v>
      </c>
      <c r="C43" s="11" t="str">
        <f>[39]Novembro!$B$6</f>
        <v>*</v>
      </c>
      <c r="D43" s="11" t="str">
        <f>[39]Novembro!$B$7</f>
        <v>*</v>
      </c>
      <c r="E43" s="11" t="str">
        <f>[39]Novembro!$B$8</f>
        <v>*</v>
      </c>
      <c r="F43" s="11">
        <f>[39]Novembro!$B$9</f>
        <v>20.041666666666668</v>
      </c>
      <c r="G43" s="11">
        <f>[39]Novembro!$B$10</f>
        <v>20.299999999999997</v>
      </c>
      <c r="H43" s="11">
        <f>[39]Novembro!$B$11</f>
        <v>20.683333333333334</v>
      </c>
      <c r="I43" s="11">
        <f>[39]Novembro!$B$12</f>
        <v>21.720833333333335</v>
      </c>
      <c r="J43" s="11">
        <f>[39]Novembro!$B$13</f>
        <v>24.408333333333331</v>
      </c>
      <c r="K43" s="11">
        <f>[39]Novembro!$B$14</f>
        <v>26.933333333333334</v>
      </c>
      <c r="L43" s="11">
        <f>[39]Novembro!$B$15</f>
        <v>24.700000000000003</v>
      </c>
      <c r="M43" s="11">
        <f>[39]Novembro!$B$16</f>
        <v>25.254166666666663</v>
      </c>
      <c r="N43" s="11">
        <f>[39]Novembro!$B$17</f>
        <v>26.029166666666669</v>
      </c>
      <c r="O43" s="11">
        <f>[39]Novembro!$B$18</f>
        <v>21.045833333333331</v>
      </c>
      <c r="P43" s="11">
        <f>[39]Novembro!$B$19</f>
        <v>22.724999999999998</v>
      </c>
      <c r="Q43" s="11">
        <f>[39]Novembro!$B$20</f>
        <v>22.566666666666666</v>
      </c>
      <c r="R43" s="11">
        <f>[39]Novembro!$B$21</f>
        <v>23.662499999999998</v>
      </c>
      <c r="S43" s="11">
        <f>[39]Novembro!$B$22</f>
        <v>25.183333333333337</v>
      </c>
      <c r="T43" s="11">
        <f>[39]Novembro!$B$23</f>
        <v>26.283333333333331</v>
      </c>
      <c r="U43" s="11">
        <f>[39]Novembro!$B$24</f>
        <v>27.395833333333343</v>
      </c>
      <c r="V43" s="11">
        <f>[39]Novembro!$B$25</f>
        <v>26.108333333333334</v>
      </c>
      <c r="W43" s="11">
        <f>[39]Novembro!$B$26</f>
        <v>24.483333333333331</v>
      </c>
      <c r="X43" s="11">
        <f>[39]Novembro!$B$27</f>
        <v>24.512500000000003</v>
      </c>
      <c r="Y43" s="11">
        <f>[39]Novembro!$B$28</f>
        <v>25.491666666666671</v>
      </c>
      <c r="Z43" s="11">
        <f>[39]Novembro!$B$29</f>
        <v>25.154166666666669</v>
      </c>
      <c r="AA43" s="11">
        <f>[39]Novembro!$B$30</f>
        <v>24.124999999999996</v>
      </c>
      <c r="AB43" s="11">
        <f>[39]Novembro!$B$31</f>
        <v>23.833333333333339</v>
      </c>
      <c r="AC43" s="11">
        <f>[39]Novembro!$B$32</f>
        <v>25.412500000000005</v>
      </c>
      <c r="AD43" s="11">
        <f>[39]Novembro!$B$33</f>
        <v>25.795833333333331</v>
      </c>
      <c r="AE43" s="11">
        <f>[39]Novembro!$B$34</f>
        <v>26.199999999999992</v>
      </c>
      <c r="AF43" s="71">
        <f t="shared" si="1"/>
        <v>24.232692307692314</v>
      </c>
      <c r="AH43" s="12" t="s">
        <v>34</v>
      </c>
      <c r="AI43" t="s">
        <v>34</v>
      </c>
    </row>
    <row r="44" spans="1:37" x14ac:dyDescent="0.2">
      <c r="A44" s="47" t="s">
        <v>18</v>
      </c>
      <c r="B44" s="11">
        <f>[40]Novembro!$B$5</f>
        <v>14.020833333333336</v>
      </c>
      <c r="C44" s="11">
        <f>[40]Novembro!$B$6</f>
        <v>15.808333333333332</v>
      </c>
      <c r="D44" s="11">
        <f>[40]Novembro!$B$7</f>
        <v>17.608333333333338</v>
      </c>
      <c r="E44" s="11">
        <f>[40]Novembro!$B$8</f>
        <v>19.945833333333329</v>
      </c>
      <c r="F44" s="11">
        <f>[40]Novembro!$B$9</f>
        <v>21.070833333333333</v>
      </c>
      <c r="G44" s="11">
        <f>[40]Novembro!$B$10</f>
        <v>22.779166666666669</v>
      </c>
      <c r="H44" s="11">
        <f>[40]Novembro!$B$11</f>
        <v>22.954166666666662</v>
      </c>
      <c r="I44" s="11">
        <f>[40]Novembro!$B$12</f>
        <v>23.554166666666671</v>
      </c>
      <c r="J44" s="11">
        <f>[40]Novembro!$B$13</f>
        <v>24.8125</v>
      </c>
      <c r="K44" s="11">
        <f>[40]Novembro!$B$14</f>
        <v>26.804166666666674</v>
      </c>
      <c r="L44" s="11">
        <f>[40]Novembro!$B$15</f>
        <v>23.308333333333334</v>
      </c>
      <c r="M44" s="11">
        <f>[40]Novembro!$B$16</f>
        <v>24.470833333333335</v>
      </c>
      <c r="N44" s="11">
        <f>[40]Novembro!$B$17</f>
        <v>25.670833333333334</v>
      </c>
      <c r="O44" s="11">
        <f>[40]Novembro!$B$18</f>
        <v>20.162499999999998</v>
      </c>
      <c r="P44" s="11">
        <f>[40]Novembro!$B$19</f>
        <v>22.383333333333336</v>
      </c>
      <c r="Q44" s="11">
        <f>[40]Novembro!$B$20</f>
        <v>22.179166666666671</v>
      </c>
      <c r="R44" s="11">
        <f>[40]Novembro!$B$21</f>
        <v>23.995833333333334</v>
      </c>
      <c r="S44" s="11">
        <f>[40]Novembro!$B$22</f>
        <v>25.695833333333336</v>
      </c>
      <c r="T44" s="11">
        <f>[40]Novembro!$B$23</f>
        <v>26.979166666666668</v>
      </c>
      <c r="U44" s="11">
        <f>[40]Novembro!$B$24</f>
        <v>25.974999999999998</v>
      </c>
      <c r="V44" s="11">
        <f>[40]Novembro!$B$25</f>
        <v>25.108333333333334</v>
      </c>
      <c r="W44" s="11">
        <f>[40]Novembro!$B$26</f>
        <v>23.208333333333329</v>
      </c>
      <c r="X44" s="11">
        <f>[40]Novembro!$B$27</f>
        <v>24.233333333333331</v>
      </c>
      <c r="Y44" s="11">
        <f>[40]Novembro!$B$28</f>
        <v>24.849999999999994</v>
      </c>
      <c r="Z44" s="11">
        <f>[40]Novembro!$B$29</f>
        <v>25.862499999999997</v>
      </c>
      <c r="AA44" s="11">
        <f>[40]Novembro!$B$30</f>
        <v>25.354166666666668</v>
      </c>
      <c r="AB44" s="11">
        <f>[40]Novembro!$B$31</f>
        <v>24.970833333333331</v>
      </c>
      <c r="AC44" s="11">
        <f>[40]Novembro!$B$32</f>
        <v>24.608333333333334</v>
      </c>
      <c r="AD44" s="11">
        <f>[40]Novembro!$B$33</f>
        <v>24.983333333333334</v>
      </c>
      <c r="AE44" s="11">
        <f>[40]Novembro!$B$34</f>
        <v>24.908333333333335</v>
      </c>
      <c r="AF44" s="71">
        <f t="shared" si="1"/>
        <v>23.275555555555556</v>
      </c>
      <c r="AJ44" t="s">
        <v>34</v>
      </c>
    </row>
    <row r="45" spans="1:37" hidden="1" x14ac:dyDescent="0.2">
      <c r="A45" s="91" t="s">
        <v>147</v>
      </c>
      <c r="B45" s="11" t="str">
        <f>[41]Novembro!$B$5</f>
        <v>*</v>
      </c>
      <c r="C45" s="11" t="str">
        <f>[41]Novembro!$B$6</f>
        <v>*</v>
      </c>
      <c r="D45" s="11" t="str">
        <f>[41]Novembro!$B$7</f>
        <v>*</v>
      </c>
      <c r="E45" s="11" t="str">
        <f>[41]Novembro!$B$8</f>
        <v>*</v>
      </c>
      <c r="F45" s="11" t="str">
        <f>[41]Novembro!$B$9</f>
        <v>*</v>
      </c>
      <c r="G45" s="11" t="str">
        <f>[41]Novembro!$B$10</f>
        <v>*</v>
      </c>
      <c r="H45" s="11" t="str">
        <f>[41]Novembro!$B$11</f>
        <v>*</v>
      </c>
      <c r="I45" s="11" t="str">
        <f>[41]Novembro!$B$12</f>
        <v>*</v>
      </c>
      <c r="J45" s="11" t="str">
        <f>[41]Novembro!$B$13</f>
        <v>*</v>
      </c>
      <c r="K45" s="11" t="str">
        <f>[41]Novembro!$B$14</f>
        <v>*</v>
      </c>
      <c r="L45" s="11" t="str">
        <f>[41]Novembro!$B$15</f>
        <v>*</v>
      </c>
      <c r="M45" s="11" t="str">
        <f>[41]Novembro!$B$16</f>
        <v>*</v>
      </c>
      <c r="N45" s="11" t="str">
        <f>[41]Novembro!$B$17</f>
        <v>*</v>
      </c>
      <c r="O45" s="11" t="str">
        <f>[41]Novembro!$B$18</f>
        <v>*</v>
      </c>
      <c r="P45" s="11" t="str">
        <f>[41]Novembro!$B$19</f>
        <v>*</v>
      </c>
      <c r="Q45" s="11" t="str">
        <f>[41]Novembro!$B$20</f>
        <v>*</v>
      </c>
      <c r="R45" s="11" t="str">
        <f>[41]Novembro!$B$21</f>
        <v>*</v>
      </c>
      <c r="S45" s="11" t="str">
        <f>[41]Novembro!$B$22</f>
        <v>*</v>
      </c>
      <c r="T45" s="11" t="str">
        <f>[41]Novembro!$B$23</f>
        <v>*</v>
      </c>
      <c r="U45" s="11" t="str">
        <f>[41]Novembro!$B$24</f>
        <v>*</v>
      </c>
      <c r="V45" s="11" t="str">
        <f>[41]Novembro!$B$25</f>
        <v>*</v>
      </c>
      <c r="W45" s="11" t="str">
        <f>[41]Novembro!$B$26</f>
        <v>*</v>
      </c>
      <c r="X45" s="11" t="str">
        <f>[41]Novembro!$B$27</f>
        <v>*</v>
      </c>
      <c r="Y45" s="11" t="str">
        <f>[41]Novembro!$B$28</f>
        <v>*</v>
      </c>
      <c r="Z45" s="11" t="str">
        <f>[41]Novembro!$B$29</f>
        <v>*</v>
      </c>
      <c r="AA45" s="11" t="str">
        <f>[41]Novembro!$B$30</f>
        <v>*</v>
      </c>
      <c r="AB45" s="11" t="str">
        <f>[41]Novembro!$B$31</f>
        <v>*</v>
      </c>
      <c r="AC45" s="11" t="str">
        <f>[41]Novembro!$B$32</f>
        <v>*</v>
      </c>
      <c r="AD45" s="11" t="str">
        <f>[41]Novembro!$B$33</f>
        <v>*</v>
      </c>
      <c r="AE45" s="11" t="str">
        <f>[41]Novembro!$B$34</f>
        <v>*</v>
      </c>
      <c r="AF45" s="71" t="e">
        <f t="shared" si="1"/>
        <v>#DIV/0!</v>
      </c>
    </row>
    <row r="46" spans="1:37" x14ac:dyDescent="0.2">
      <c r="A46" s="47" t="s">
        <v>19</v>
      </c>
      <c r="B46" s="11">
        <f>[42]Novembro!$B$5</f>
        <v>12.845833333333337</v>
      </c>
      <c r="C46" s="11">
        <f>[42]Novembro!$B$6</f>
        <v>14.40833333333333</v>
      </c>
      <c r="D46" s="11">
        <f>[42]Novembro!$B$7</f>
        <v>18.366666666666664</v>
      </c>
      <c r="E46" s="11">
        <f>[42]Novembro!$B$8</f>
        <v>19.583333333333336</v>
      </c>
      <c r="F46" s="11">
        <f>[42]Novembro!$B$9</f>
        <v>20.500000000000004</v>
      </c>
      <c r="G46" s="11">
        <f>[42]Novembro!$B$10</f>
        <v>21.233333333333334</v>
      </c>
      <c r="H46" s="11">
        <f>[42]Novembro!$B$11</f>
        <v>21.929166666666664</v>
      </c>
      <c r="I46" s="11">
        <f>[42]Novembro!$B$12</f>
        <v>22.529166666666665</v>
      </c>
      <c r="J46" s="11">
        <f>[42]Novembro!$B$13</f>
        <v>24.0625</v>
      </c>
      <c r="K46" s="11">
        <f>[42]Novembro!$B$14</f>
        <v>24.087499999999995</v>
      </c>
      <c r="L46" s="11">
        <f>[42]Novembro!$B$15</f>
        <v>21.804166666666664</v>
      </c>
      <c r="M46" s="11">
        <f>[42]Novembro!$B$16</f>
        <v>23.491666666666664</v>
      </c>
      <c r="N46" s="11">
        <f>[42]Novembro!$B$17</f>
        <v>20.249999999999996</v>
      </c>
      <c r="O46" s="11">
        <f>[42]Novembro!$B$18</f>
        <v>20.241666666666664</v>
      </c>
      <c r="P46" s="11">
        <f>[42]Novembro!$B$19</f>
        <v>21.362499999999997</v>
      </c>
      <c r="Q46" s="11">
        <f>[42]Novembro!$B$20</f>
        <v>22.858333333333334</v>
      </c>
      <c r="R46" s="11">
        <f>[42]Novembro!$B$21</f>
        <v>24.045833333333331</v>
      </c>
      <c r="S46" s="11">
        <f>[42]Novembro!$B$22</f>
        <v>24.291666666666668</v>
      </c>
      <c r="T46" s="11">
        <f>[42]Novembro!$B$23</f>
        <v>24.900000000000002</v>
      </c>
      <c r="U46" s="11">
        <f>[42]Novembro!$B$24</f>
        <v>26.033333333333331</v>
      </c>
      <c r="V46" s="11">
        <f>[42]Novembro!$B$25</f>
        <v>21.420833333333338</v>
      </c>
      <c r="W46" s="11">
        <f>[42]Novembro!$B$26</f>
        <v>21.637500000000003</v>
      </c>
      <c r="X46" s="11">
        <f>[42]Novembro!$B$27</f>
        <v>22.008333333333329</v>
      </c>
      <c r="Y46" s="11">
        <f>[42]Novembro!$B$28</f>
        <v>22.566666666666666</v>
      </c>
      <c r="Z46" s="11">
        <f>[42]Novembro!$B$29</f>
        <v>24.470833333333331</v>
      </c>
      <c r="AA46" s="11">
        <f>[42]Novembro!$B$30</f>
        <v>24.599999999999994</v>
      </c>
      <c r="AB46" s="11">
        <f>[42]Novembro!$B$31</f>
        <v>24.774999999999995</v>
      </c>
      <c r="AC46" s="11">
        <f>[42]Novembro!$B$32</f>
        <v>24.158333333333331</v>
      </c>
      <c r="AD46" s="11">
        <f>[42]Novembro!$B$33</f>
        <v>24.391666666666669</v>
      </c>
      <c r="AE46" s="11">
        <f>[42]Novembro!$B$34</f>
        <v>24.562499999999996</v>
      </c>
      <c r="AF46" s="71">
        <f t="shared" si="1"/>
        <v>22.113888888888887</v>
      </c>
      <c r="AG46" s="12" t="s">
        <v>34</v>
      </c>
      <c r="AH46" s="12" t="s">
        <v>34</v>
      </c>
      <c r="AJ46" t="s">
        <v>34</v>
      </c>
    </row>
    <row r="47" spans="1:37" x14ac:dyDescent="0.2">
      <c r="A47" s="47" t="s">
        <v>22</v>
      </c>
      <c r="B47" s="11">
        <f>[43]Novembro!$B$5</f>
        <v>14.854166666666664</v>
      </c>
      <c r="C47" s="11">
        <f>[43]Novembro!$B$6</f>
        <v>16.491666666666667</v>
      </c>
      <c r="D47" s="11">
        <f>[43]Novembro!$B$7</f>
        <v>18.595833333333335</v>
      </c>
      <c r="E47" s="11">
        <f>[43]Novembro!$B$8</f>
        <v>19.908333333333335</v>
      </c>
      <c r="F47" s="11">
        <f>[43]Novembro!$B$9</f>
        <v>20.904166666666669</v>
      </c>
      <c r="G47" s="11">
        <f>[43]Novembro!$B$10</f>
        <v>21.8</v>
      </c>
      <c r="H47" s="11">
        <f>[43]Novembro!$B$11</f>
        <v>22.241666666666664</v>
      </c>
      <c r="I47" s="11">
        <f>[43]Novembro!$B$12</f>
        <v>23.920833333333334</v>
      </c>
      <c r="J47" s="11">
        <f>[43]Novembro!$B$13</f>
        <v>26.07083333333334</v>
      </c>
      <c r="K47" s="11">
        <f>[43]Novembro!$B$14</f>
        <v>27.837500000000006</v>
      </c>
      <c r="L47" s="11">
        <f>[43]Novembro!$B$15</f>
        <v>25.337500000000002</v>
      </c>
      <c r="M47" s="11">
        <f>[43]Novembro!$B$16</f>
        <v>25.916666666666661</v>
      </c>
      <c r="N47" s="11">
        <f>[43]Novembro!$B$17</f>
        <v>27.270833333333332</v>
      </c>
      <c r="O47" s="11">
        <f>[43]Novembro!$B$18</f>
        <v>19.820833333333333</v>
      </c>
      <c r="P47" s="11">
        <f>[43]Novembro!$B$19</f>
        <v>22.570833333333336</v>
      </c>
      <c r="Q47" s="11">
        <f>[43]Novembro!$B$20</f>
        <v>22.745833333333334</v>
      </c>
      <c r="R47" s="11">
        <f>[43]Novembro!$B$21</f>
        <v>24.395833333333332</v>
      </c>
      <c r="S47" s="11">
        <f>[43]Novembro!$B$22</f>
        <v>25.441666666666666</v>
      </c>
      <c r="T47" s="11">
        <f>[43]Novembro!$B$23</f>
        <v>27.870833333333334</v>
      </c>
      <c r="U47" s="11">
        <f>[43]Novembro!$B$24</f>
        <v>28.516666666666666</v>
      </c>
      <c r="V47" s="11">
        <f>[43]Novembro!$B$25</f>
        <v>26.062499999999996</v>
      </c>
      <c r="W47" s="11">
        <f>[43]Novembro!$B$26</f>
        <v>24.270833333333339</v>
      </c>
      <c r="X47" s="11">
        <f>[43]Novembro!$B$27</f>
        <v>24.808333333333337</v>
      </c>
      <c r="Y47" s="11">
        <f>[43]Novembro!$B$28</f>
        <v>25.562500000000004</v>
      </c>
      <c r="Z47" s="11">
        <f>[43]Novembro!$B$29</f>
        <v>25.362499999999997</v>
      </c>
      <c r="AA47" s="11">
        <f>[43]Novembro!$B$30</f>
        <v>25.575000000000003</v>
      </c>
      <c r="AB47" s="11">
        <f>[43]Novembro!$B$31</f>
        <v>25.520833333333332</v>
      </c>
      <c r="AC47" s="11">
        <f>[43]Novembro!$B$32</f>
        <v>26.358333333333334</v>
      </c>
      <c r="AD47" s="11">
        <f>[43]Novembro!$B$33</f>
        <v>25.962499999999991</v>
      </c>
      <c r="AE47" s="11">
        <f>[43]Novembro!$B$34</f>
        <v>25.762499999999999</v>
      </c>
      <c r="AF47" s="71">
        <f t="shared" si="1"/>
        <v>23.925277777777783</v>
      </c>
      <c r="AJ47" t="s">
        <v>34</v>
      </c>
    </row>
    <row r="48" spans="1:37" x14ac:dyDescent="0.2">
      <c r="A48" s="47" t="s">
        <v>33</v>
      </c>
      <c r="B48" s="11">
        <f>[44]Novembro!$B$5</f>
        <v>13.995833333333332</v>
      </c>
      <c r="C48" s="11">
        <f>[44]Novembro!$B$6</f>
        <v>17.45</v>
      </c>
      <c r="D48" s="11">
        <f>[44]Novembro!$B$7</f>
        <v>18.783333333333335</v>
      </c>
      <c r="E48" s="11">
        <f>[44]Novembro!$B$8</f>
        <v>20.616666666666671</v>
      </c>
      <c r="F48" s="11">
        <f>[44]Novembro!$B$9</f>
        <v>22.554166666666671</v>
      </c>
      <c r="G48" s="11">
        <f>[44]Novembro!$B$10</f>
        <v>23.491666666666664</v>
      </c>
      <c r="H48" s="11">
        <f>[44]Novembro!$B$11</f>
        <v>24.108333333333338</v>
      </c>
      <c r="I48" s="11">
        <f>[44]Novembro!$B$12</f>
        <v>25.741666666666671</v>
      </c>
      <c r="J48" s="11">
        <f>[44]Novembro!$B$13</f>
        <v>27.404166666666669</v>
      </c>
      <c r="K48" s="11">
        <f>[44]Novembro!$B$14</f>
        <v>28.25</v>
      </c>
      <c r="L48" s="11">
        <f>[44]Novembro!$B$15</f>
        <v>23.570833333333329</v>
      </c>
      <c r="M48" s="11">
        <f>[44]Novembro!$B$16</f>
        <v>24.004166666666666</v>
      </c>
      <c r="N48" s="11">
        <f>[44]Novembro!$B$17</f>
        <v>26.150000000000006</v>
      </c>
      <c r="O48" s="11">
        <f>[44]Novembro!$B$18</f>
        <v>22.254166666666659</v>
      </c>
      <c r="P48" s="11">
        <f>[44]Novembro!$B$19</f>
        <v>23.187499999999996</v>
      </c>
      <c r="Q48" s="11">
        <f>[44]Novembro!$B$20</f>
        <v>24.512500000000003</v>
      </c>
      <c r="R48" s="11">
        <f>[44]Novembro!$B$21</f>
        <v>25.466666666666669</v>
      </c>
      <c r="S48" s="11">
        <f>[44]Novembro!$B$22</f>
        <v>27.358333333333334</v>
      </c>
      <c r="T48" s="11">
        <f>[44]Novembro!$B$23</f>
        <v>27.925000000000001</v>
      </c>
      <c r="U48" s="11">
        <f>[44]Novembro!$B$24</f>
        <v>26.470833333333331</v>
      </c>
      <c r="V48" s="11">
        <f>[44]Novembro!$B$25</f>
        <v>24.241666666666664</v>
      </c>
      <c r="W48" s="11">
        <f>[44]Novembro!$B$26</f>
        <v>24.195833333333329</v>
      </c>
      <c r="X48" s="11">
        <f>[44]Novembro!$B$27</f>
        <v>24.008333333333336</v>
      </c>
      <c r="Y48" s="11">
        <f>[44]Novembro!$B$28</f>
        <v>25.758333333333336</v>
      </c>
      <c r="Z48" s="11">
        <f>[44]Novembro!$B$29</f>
        <v>27.412499999999998</v>
      </c>
      <c r="AA48" s="11">
        <f>[44]Novembro!$B$30</f>
        <v>27.099999999999994</v>
      </c>
      <c r="AB48" s="11">
        <f>[44]Novembro!$B$31</f>
        <v>27.041666666666668</v>
      </c>
      <c r="AC48" s="11">
        <f>[44]Novembro!$B$32</f>
        <v>27.437499999999996</v>
      </c>
      <c r="AD48" s="11">
        <f>[44]Novembro!$B$33</f>
        <v>27.812499999999996</v>
      </c>
      <c r="AE48" s="11">
        <f>[44]Novembro!$B$34</f>
        <v>26.845833333333328</v>
      </c>
      <c r="AF48" s="71">
        <f t="shared" si="1"/>
        <v>24.505000000000003</v>
      </c>
      <c r="AG48" s="12" t="s">
        <v>34</v>
      </c>
      <c r="AH48" s="12" t="s">
        <v>34</v>
      </c>
    </row>
    <row r="49" spans="1:36" x14ac:dyDescent="0.2">
      <c r="A49" s="47" t="s">
        <v>20</v>
      </c>
      <c r="B49" s="11">
        <f>[45]Novembro!$B$5</f>
        <v>17.883333333333336</v>
      </c>
      <c r="C49" s="11">
        <f>[45]Novembro!$B$6</f>
        <v>18.554166666666664</v>
      </c>
      <c r="D49" s="11">
        <f>[45]Novembro!$B$7</f>
        <v>19.854166666666668</v>
      </c>
      <c r="E49" s="11">
        <f>[45]Novembro!$B$8</f>
        <v>21.383333333333329</v>
      </c>
      <c r="F49" s="11">
        <f>[45]Novembro!$B$9</f>
        <v>22.3125</v>
      </c>
      <c r="G49" s="11">
        <f>[45]Novembro!$B$10</f>
        <v>23.349999999999998</v>
      </c>
      <c r="H49" s="11">
        <f>[45]Novembro!$B$11</f>
        <v>23.933333333333334</v>
      </c>
      <c r="I49" s="11">
        <f>[45]Novembro!$B$12</f>
        <v>24.1875</v>
      </c>
      <c r="J49" s="11">
        <f>[45]Novembro!$B$13</f>
        <v>26.354166666666671</v>
      </c>
      <c r="K49" s="11">
        <f>[45]Novembro!$B$14</f>
        <v>28.383333333333329</v>
      </c>
      <c r="L49" s="11">
        <f>[45]Novembro!$B$15</f>
        <v>24.412500000000005</v>
      </c>
      <c r="M49" s="11">
        <f>[45]Novembro!$B$16</f>
        <v>25.845833333333342</v>
      </c>
      <c r="N49" s="11">
        <f>[45]Novembro!$B$17</f>
        <v>28.145833333333332</v>
      </c>
      <c r="O49" s="11">
        <f>[45]Novembro!$B$18</f>
        <v>23.558333333333334</v>
      </c>
      <c r="P49" s="11">
        <f>[45]Novembro!$B$19</f>
        <v>25.654166666666665</v>
      </c>
      <c r="Q49" s="11">
        <f>[45]Novembro!$B$20</f>
        <v>25.041666666666668</v>
      </c>
      <c r="R49" s="11">
        <f>[45]Novembro!$B$21</f>
        <v>27.187499999999996</v>
      </c>
      <c r="S49" s="11">
        <f>[45]Novembro!$B$22</f>
        <v>27.291666666666661</v>
      </c>
      <c r="T49" s="11">
        <f>[45]Novembro!$B$23</f>
        <v>28.729166666666668</v>
      </c>
      <c r="U49" s="11">
        <f>[45]Novembro!$B$24</f>
        <v>27.862500000000001</v>
      </c>
      <c r="V49" s="11">
        <f>[45]Novembro!$B$25</f>
        <v>27.787499999999998</v>
      </c>
      <c r="W49" s="11">
        <f>[45]Novembro!$B$26</f>
        <v>25.920833333333331</v>
      </c>
      <c r="X49" s="11">
        <f>[45]Novembro!$B$27</f>
        <v>25.487500000000001</v>
      </c>
      <c r="Y49" s="11">
        <f>[45]Novembro!$B$28</f>
        <v>28.004166666666674</v>
      </c>
      <c r="Z49" s="11">
        <f>[45]Novembro!$B$29</f>
        <v>27.099999999999998</v>
      </c>
      <c r="AA49" s="11">
        <f>[45]Novembro!$B$30</f>
        <v>25.908333333333331</v>
      </c>
      <c r="AB49" s="11">
        <f>[45]Novembro!$B$31</f>
        <v>27.241666666666674</v>
      </c>
      <c r="AC49" s="11">
        <f>[45]Novembro!$B$32</f>
        <v>27.112500000000001</v>
      </c>
      <c r="AD49" s="11">
        <f>[45]Novembro!$B$33</f>
        <v>25.929166666666664</v>
      </c>
      <c r="AE49" s="11">
        <f>[45]Novembro!$B$34</f>
        <v>26.883333333333329</v>
      </c>
      <c r="AF49" s="71">
        <f t="shared" si="1"/>
        <v>25.243333333333332</v>
      </c>
      <c r="AH49" s="12" t="s">
        <v>34</v>
      </c>
    </row>
    <row r="50" spans="1:36" s="5" customFormat="1" ht="17.100000000000001" customHeight="1" x14ac:dyDescent="0.2">
      <c r="A50" s="48" t="s">
        <v>212</v>
      </c>
      <c r="B50" s="13">
        <f>AVERAGE(B5:B49)</f>
        <v>15.370783358320834</v>
      </c>
      <c r="C50" s="13">
        <f t="shared" ref="C50:AE50" si="2">AVERAGE(C5:C49)</f>
        <v>16.627581521739128</v>
      </c>
      <c r="D50" s="13">
        <f t="shared" si="2"/>
        <v>18.648994252873564</v>
      </c>
      <c r="E50" s="13">
        <f t="shared" si="2"/>
        <v>20.35960144927536</v>
      </c>
      <c r="F50" s="13">
        <f t="shared" si="2"/>
        <v>21.396962842712842</v>
      </c>
      <c r="G50" s="13">
        <f t="shared" si="2"/>
        <v>22.418102139406482</v>
      </c>
      <c r="H50" s="13">
        <f t="shared" si="2"/>
        <v>22.977269731476252</v>
      </c>
      <c r="I50" s="13">
        <f t="shared" si="2"/>
        <v>23.876352657004826</v>
      </c>
      <c r="J50" s="13">
        <f t="shared" si="2"/>
        <v>25.412296332894154</v>
      </c>
      <c r="K50" s="13">
        <f t="shared" si="2"/>
        <v>27.328456866804686</v>
      </c>
      <c r="L50" s="13">
        <f t="shared" si="2"/>
        <v>24.245391774891775</v>
      </c>
      <c r="M50" s="13">
        <f t="shared" si="2"/>
        <v>25.274291752933053</v>
      </c>
      <c r="N50" s="13">
        <f t="shared" si="2"/>
        <v>25.510288992408565</v>
      </c>
      <c r="O50" s="13">
        <f t="shared" si="2"/>
        <v>21.252689393939395</v>
      </c>
      <c r="P50" s="13">
        <f t="shared" si="2"/>
        <v>23.193324314574319</v>
      </c>
      <c r="Q50" s="13">
        <f t="shared" si="2"/>
        <v>23.461101010101011</v>
      </c>
      <c r="R50" s="13">
        <f t="shared" si="2"/>
        <v>24.818851010101014</v>
      </c>
      <c r="S50" s="13">
        <f t="shared" si="2"/>
        <v>25.950315656565657</v>
      </c>
      <c r="T50" s="13">
        <f t="shared" si="2"/>
        <v>26.974658541941142</v>
      </c>
      <c r="U50" s="13">
        <f t="shared" si="2"/>
        <v>27.329836344814606</v>
      </c>
      <c r="V50" s="13">
        <f t="shared" si="2"/>
        <v>24.790646935190416</v>
      </c>
      <c r="W50" s="13">
        <f t="shared" si="2"/>
        <v>24.061165368130478</v>
      </c>
      <c r="X50" s="13">
        <f t="shared" si="2"/>
        <v>24.726925438596492</v>
      </c>
      <c r="Y50" s="13">
        <f t="shared" si="2"/>
        <v>25.484005379885819</v>
      </c>
      <c r="Z50" s="13">
        <f t="shared" si="2"/>
        <v>25.940034036012303</v>
      </c>
      <c r="AA50" s="13">
        <f t="shared" si="2"/>
        <v>25.872057457543736</v>
      </c>
      <c r="AB50" s="13">
        <f t="shared" si="2"/>
        <v>26.041201141853318</v>
      </c>
      <c r="AC50" s="13">
        <f t="shared" si="2"/>
        <v>26.198707180500659</v>
      </c>
      <c r="AD50" s="13">
        <f t="shared" si="2"/>
        <v>26.173822463768111</v>
      </c>
      <c r="AE50" s="13">
        <f t="shared" si="2"/>
        <v>25.977023495827844</v>
      </c>
      <c r="AF50" s="66">
        <v>23.95</v>
      </c>
      <c r="AG50" s="95"/>
      <c r="AH50" s="5" t="s">
        <v>34</v>
      </c>
      <c r="AI50" s="5" t="s">
        <v>34</v>
      </c>
    </row>
    <row r="51" spans="1:36" x14ac:dyDescent="0.2">
      <c r="A51" s="36"/>
      <c r="B51" s="37"/>
      <c r="C51" s="37"/>
      <c r="D51" s="37" t="s">
        <v>86</v>
      </c>
      <c r="E51" s="37"/>
      <c r="F51" s="37"/>
      <c r="G51" s="37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44"/>
      <c r="AE51" s="50" t="s">
        <v>34</v>
      </c>
      <c r="AF51" s="62"/>
      <c r="AJ51" t="s">
        <v>34</v>
      </c>
    </row>
    <row r="52" spans="1:36" x14ac:dyDescent="0.2">
      <c r="A52" s="36"/>
      <c r="B52" s="38" t="s">
        <v>87</v>
      </c>
      <c r="C52" s="38"/>
      <c r="D52" s="38"/>
      <c r="E52" s="38"/>
      <c r="F52" s="38"/>
      <c r="G52" s="38"/>
      <c r="H52" s="38"/>
      <c r="I52" s="38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150"/>
      <c r="U52" s="150"/>
      <c r="V52" s="150"/>
      <c r="W52" s="150"/>
      <c r="X52" s="150"/>
      <c r="Y52" s="64"/>
      <c r="Z52" s="64"/>
      <c r="AA52" s="64"/>
      <c r="AB52" s="64"/>
      <c r="AC52" s="64"/>
      <c r="AD52" s="64"/>
      <c r="AE52" s="64"/>
      <c r="AF52" s="62"/>
      <c r="AH52" s="12" t="s">
        <v>34</v>
      </c>
    </row>
    <row r="53" spans="1:36" x14ac:dyDescent="0.2">
      <c r="A53" s="39"/>
      <c r="B53" s="64"/>
      <c r="C53" s="64"/>
      <c r="D53" s="64"/>
      <c r="E53" s="64"/>
      <c r="F53" s="64"/>
      <c r="G53" s="64"/>
      <c r="H53" s="64"/>
      <c r="I53" s="64"/>
      <c r="J53" s="65"/>
      <c r="K53" s="65"/>
      <c r="L53" s="65"/>
      <c r="M53" s="65"/>
      <c r="N53" s="65"/>
      <c r="O53" s="65"/>
      <c r="P53" s="65"/>
      <c r="Q53" s="64"/>
      <c r="R53" s="64"/>
      <c r="S53" s="64"/>
      <c r="T53" s="151"/>
      <c r="U53" s="151"/>
      <c r="V53" s="151"/>
      <c r="W53" s="151"/>
      <c r="X53" s="151"/>
      <c r="Y53" s="64"/>
      <c r="Z53" s="64"/>
      <c r="AA53" s="64"/>
      <c r="AB53" s="64"/>
      <c r="AC53" s="64"/>
      <c r="AD53" s="44"/>
      <c r="AE53" s="44"/>
      <c r="AF53" s="62"/>
    </row>
    <row r="54" spans="1:36" x14ac:dyDescent="0.2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44"/>
      <c r="AE54" s="44"/>
      <c r="AF54" s="62"/>
    </row>
    <row r="55" spans="1:36" x14ac:dyDescent="0.2">
      <c r="A55" s="39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44"/>
      <c r="AF55" s="62"/>
    </row>
    <row r="56" spans="1:36" x14ac:dyDescent="0.2">
      <c r="A56" s="39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45"/>
      <c r="AF56" s="62"/>
      <c r="AH56" t="s">
        <v>34</v>
      </c>
    </row>
    <row r="57" spans="1:36" ht="13.5" thickBot="1" x14ac:dyDescent="0.25">
      <c r="A57" s="51"/>
      <c r="B57" s="52"/>
      <c r="C57" s="52"/>
      <c r="D57" s="52"/>
      <c r="E57" s="52"/>
      <c r="F57" s="52"/>
      <c r="G57" s="52" t="s">
        <v>34</v>
      </c>
      <c r="H57" s="52"/>
      <c r="I57" s="52"/>
      <c r="J57" s="52"/>
      <c r="K57" s="52"/>
      <c r="L57" s="52" t="s">
        <v>34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63"/>
    </row>
    <row r="59" spans="1:36" x14ac:dyDescent="0.2">
      <c r="AH59" s="12" t="s">
        <v>34</v>
      </c>
    </row>
    <row r="60" spans="1:36" x14ac:dyDescent="0.2">
      <c r="N60" s="2" t="s">
        <v>34</v>
      </c>
      <c r="AD60" s="2" t="s">
        <v>34</v>
      </c>
    </row>
    <row r="61" spans="1:36" x14ac:dyDescent="0.2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2" t="s">
        <v>34</v>
      </c>
    </row>
    <row r="62" spans="1:36" x14ac:dyDescent="0.2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2" t="s">
        <v>34</v>
      </c>
      <c r="W62" s="2" t="s">
        <v>34</v>
      </c>
    </row>
    <row r="63" spans="1:36" x14ac:dyDescent="0.2">
      <c r="Z63" s="2" t="s">
        <v>34</v>
      </c>
    </row>
    <row r="64" spans="1:36" x14ac:dyDescent="0.2">
      <c r="AB64" s="2" t="s">
        <v>34</v>
      </c>
      <c r="AI64" t="s">
        <v>34</v>
      </c>
    </row>
    <row r="65" spans="9:32" x14ac:dyDescent="0.2">
      <c r="AF65" s="7" t="s">
        <v>34</v>
      </c>
    </row>
    <row r="67" spans="9:32" x14ac:dyDescent="0.2">
      <c r="I67" s="2" t="s">
        <v>34</v>
      </c>
    </row>
    <row r="70" spans="9:32" x14ac:dyDescent="0.2">
      <c r="AE70" s="2" t="s">
        <v>34</v>
      </c>
    </row>
  </sheetData>
  <mergeCells count="36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3"/>
  <sheetViews>
    <sheetView tabSelected="1" zoomScaleNormal="100" workbookViewId="0">
      <selection activeCell="A19" activeCellId="4" sqref="A16:XFD16 A20:XFD20 A22:XFD22 A33:XFD33 A19:XFD19"/>
    </sheetView>
  </sheetViews>
  <sheetFormatPr defaultRowHeight="12.75" x14ac:dyDescent="0.2"/>
  <cols>
    <col min="1" max="1" width="31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1" width="6" style="2" customWidth="1"/>
    <col min="12" max="12" width="6.42578125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2" width="6.42578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4" ht="20.100000000000001" customHeight="1" x14ac:dyDescent="0.2">
      <c r="A1" s="156" t="s">
        <v>232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57"/>
    </row>
    <row r="2" spans="1:34" s="4" customFormat="1" ht="20.100000000000001" customHeight="1" x14ac:dyDescent="0.2">
      <c r="A2" s="159" t="s">
        <v>21</v>
      </c>
      <c r="B2" s="153" t="s">
        <v>222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87"/>
    </row>
    <row r="3" spans="1:34" s="5" customFormat="1" ht="20.100000000000001" customHeight="1" x14ac:dyDescent="0.2">
      <c r="A3" s="159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97">
        <v>30</v>
      </c>
      <c r="AF3" s="35" t="s">
        <v>28</v>
      </c>
      <c r="AG3" s="73" t="s">
        <v>26</v>
      </c>
      <c r="AH3" s="78" t="s">
        <v>210</v>
      </c>
    </row>
    <row r="4" spans="1:34" s="5" customFormat="1" ht="20.100000000000001" customHeight="1" x14ac:dyDescent="0.2">
      <c r="A4" s="159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70"/>
      <c r="AF4" s="35" t="s">
        <v>24</v>
      </c>
      <c r="AG4" s="73" t="s">
        <v>24</v>
      </c>
      <c r="AH4" s="72" t="s">
        <v>24</v>
      </c>
    </row>
    <row r="5" spans="1:34" s="5" customFormat="1" x14ac:dyDescent="0.2">
      <c r="A5" s="47" t="s">
        <v>29</v>
      </c>
      <c r="B5" s="82">
        <f>[1]Novembro!$K$5</f>
        <v>0</v>
      </c>
      <c r="C5" s="82">
        <f>[1]Novembro!$K$6</f>
        <v>0</v>
      </c>
      <c r="D5" s="82">
        <f>[1]Novembro!$K$7</f>
        <v>0</v>
      </c>
      <c r="E5" s="82">
        <f>[1]Novembro!$K$8</f>
        <v>0</v>
      </c>
      <c r="F5" s="82">
        <f>[1]Novembro!$K$9</f>
        <v>0</v>
      </c>
      <c r="G5" s="82">
        <f>[1]Novembro!$K$10</f>
        <v>0</v>
      </c>
      <c r="H5" s="82">
        <f>[1]Novembro!$K$11</f>
        <v>0</v>
      </c>
      <c r="I5" s="82">
        <f>[1]Novembro!$K$12</f>
        <v>0</v>
      </c>
      <c r="J5" s="82">
        <f>[1]Novembro!$K$13</f>
        <v>0</v>
      </c>
      <c r="K5" s="82">
        <f>[1]Novembro!$K$14</f>
        <v>0</v>
      </c>
      <c r="L5" s="82">
        <f>[1]Novembro!$K$15</f>
        <v>12.8</v>
      </c>
      <c r="M5" s="82">
        <f>[1]Novembro!$K$16</f>
        <v>0.2</v>
      </c>
      <c r="N5" s="82">
        <f>[1]Novembro!$K$17</f>
        <v>0</v>
      </c>
      <c r="O5" s="82">
        <f>[1]Novembro!$K$18</f>
        <v>6.8000000000000007</v>
      </c>
      <c r="P5" s="82">
        <f>[1]Novembro!$K$19</f>
        <v>0.2</v>
      </c>
      <c r="Q5" s="82">
        <f>[1]Novembro!$K$20</f>
        <v>0</v>
      </c>
      <c r="R5" s="82">
        <f>[1]Novembro!$K$21</f>
        <v>0</v>
      </c>
      <c r="S5" s="82">
        <f>[1]Novembro!$K$22</f>
        <v>0</v>
      </c>
      <c r="T5" s="82">
        <f>[1]Novembro!$K$23</f>
        <v>0</v>
      </c>
      <c r="U5" s="82">
        <f>[1]Novembro!$K$24</f>
        <v>0</v>
      </c>
      <c r="V5" s="82">
        <f>[1]Novembro!$K$25</f>
        <v>14.8</v>
      </c>
      <c r="W5" s="82">
        <f>[1]Novembro!$K$26</f>
        <v>17.799999999999997</v>
      </c>
      <c r="X5" s="82">
        <f>[1]Novembro!$K$27</f>
        <v>0.2</v>
      </c>
      <c r="Y5" s="82">
        <f>[1]Novembro!$K$28</f>
        <v>0</v>
      </c>
      <c r="Z5" s="82">
        <f>[1]Novembro!$K$29</f>
        <v>0</v>
      </c>
      <c r="AA5" s="82">
        <f>[1]Novembro!$K$30</f>
        <v>0</v>
      </c>
      <c r="AB5" s="82">
        <f>[1]Novembro!$K$31</f>
        <v>0</v>
      </c>
      <c r="AC5" s="82">
        <f>[1]Novembro!$K$32</f>
        <v>0</v>
      </c>
      <c r="AD5" s="82">
        <f>[1]Novembro!$K$33</f>
        <v>0</v>
      </c>
      <c r="AE5" s="94">
        <f>[1]Novembro!$K$34</f>
        <v>0</v>
      </c>
      <c r="AF5" s="14">
        <f>SUM(B5:AE5)</f>
        <v>52.8</v>
      </c>
      <c r="AG5" s="15">
        <f>MAX(B5:AE5)</f>
        <v>17.799999999999997</v>
      </c>
      <c r="AH5" s="56">
        <f>COUNTIF(B5:AE5,"=0,0")</f>
        <v>23</v>
      </c>
    </row>
    <row r="6" spans="1:34" x14ac:dyDescent="0.2">
      <c r="A6" s="47" t="s">
        <v>0</v>
      </c>
      <c r="B6" s="11">
        <f>[2]Novembro!$K$5</f>
        <v>0</v>
      </c>
      <c r="C6" s="11">
        <f>[2]Novembro!$K$6</f>
        <v>0</v>
      </c>
      <c r="D6" s="11">
        <f>[2]Novembro!$K$7</f>
        <v>0</v>
      </c>
      <c r="E6" s="11">
        <f>[2]Novembro!$K$8</f>
        <v>0</v>
      </c>
      <c r="F6" s="11">
        <f>[2]Novembro!$K$9</f>
        <v>0</v>
      </c>
      <c r="G6" s="11">
        <f>[2]Novembro!$K$10</f>
        <v>0</v>
      </c>
      <c r="H6" s="11">
        <f>[2]Novembro!$K$11</f>
        <v>0</v>
      </c>
      <c r="I6" s="11">
        <f>[2]Novembro!$K$12</f>
        <v>0</v>
      </c>
      <c r="J6" s="11">
        <f>[2]Novembro!$K$13</f>
        <v>0</v>
      </c>
      <c r="K6" s="11">
        <f>[2]Novembro!$K$14</f>
        <v>1.8</v>
      </c>
      <c r="L6" s="11">
        <f>[2]Novembro!$K$15</f>
        <v>25</v>
      </c>
      <c r="M6" s="11">
        <f>[2]Novembro!$K$16</f>
        <v>37.799999999999997</v>
      </c>
      <c r="N6" s="11">
        <f>[2]Novembro!$K$17</f>
        <v>77.199999999999989</v>
      </c>
      <c r="O6" s="11">
        <f>[2]Novembro!$K$18</f>
        <v>14.4</v>
      </c>
      <c r="P6" s="11">
        <f>[2]Novembro!$K$19</f>
        <v>0</v>
      </c>
      <c r="Q6" s="11">
        <f>[2]Novembro!$K$20</f>
        <v>0</v>
      </c>
      <c r="R6" s="11">
        <f>[2]Novembro!$K$21</f>
        <v>0</v>
      </c>
      <c r="S6" s="11">
        <f>[2]Novembro!$K$22</f>
        <v>0</v>
      </c>
      <c r="T6" s="11">
        <f>[2]Novembro!$K$23</f>
        <v>0</v>
      </c>
      <c r="U6" s="11">
        <f>[2]Novembro!$K$24</f>
        <v>0</v>
      </c>
      <c r="V6" s="11">
        <f>[2]Novembro!$K$25</f>
        <v>63</v>
      </c>
      <c r="W6" s="11">
        <f>[2]Novembro!$K$26</f>
        <v>1.8</v>
      </c>
      <c r="X6" s="11">
        <f>[2]Novembro!$K$27</f>
        <v>0</v>
      </c>
      <c r="Y6" s="11">
        <f>[2]Novembro!$K$28</f>
        <v>0</v>
      </c>
      <c r="Z6" s="11">
        <f>[2]Novembro!$K$29</f>
        <v>0</v>
      </c>
      <c r="AA6" s="11">
        <f>[2]Novembro!$K$30</f>
        <v>0</v>
      </c>
      <c r="AB6" s="11">
        <f>[2]Novembro!$K$31</f>
        <v>0</v>
      </c>
      <c r="AC6" s="11">
        <f>[2]Novembro!$K$32</f>
        <v>0</v>
      </c>
      <c r="AD6" s="11">
        <f>[2]Novembro!$K$33</f>
        <v>0</v>
      </c>
      <c r="AE6" s="11">
        <f>[2]Novembro!$K$34</f>
        <v>0</v>
      </c>
      <c r="AF6" s="14">
        <f t="shared" ref="AF6:AF49" si="1">SUM(B6:AE6)</f>
        <v>221</v>
      </c>
      <c r="AG6" s="15">
        <f t="shared" ref="AG6:AG69" si="2">MAX(B6:AE6)</f>
        <v>77.199999999999989</v>
      </c>
      <c r="AH6" s="56">
        <f t="shared" ref="AH6:AH69" si="3">COUNTIF(B6:AE6,"=0,0")</f>
        <v>23</v>
      </c>
    </row>
    <row r="7" spans="1:34" x14ac:dyDescent="0.2">
      <c r="A7" s="47" t="s">
        <v>89</v>
      </c>
      <c r="B7" s="11">
        <f>[3]Novembro!$K$5</f>
        <v>0.2</v>
      </c>
      <c r="C7" s="11">
        <f>[3]Novembro!$K$6</f>
        <v>0</v>
      </c>
      <c r="D7" s="11">
        <f>[3]Novembro!$K$7</f>
        <v>0</v>
      </c>
      <c r="E7" s="11">
        <f>[3]Novembro!$K$8</f>
        <v>0</v>
      </c>
      <c r="F7" s="11">
        <f>[3]Novembro!$K$9</f>
        <v>0</v>
      </c>
      <c r="G7" s="11">
        <f>[3]Novembro!$K$10</f>
        <v>0</v>
      </c>
      <c r="H7" s="11">
        <f>[3]Novembro!$K$11</f>
        <v>0</v>
      </c>
      <c r="I7" s="11">
        <f>[3]Novembro!$K$12</f>
        <v>0</v>
      </c>
      <c r="J7" s="11">
        <f>[3]Novembro!$K$13</f>
        <v>0</v>
      </c>
      <c r="K7" s="11">
        <f>[3]Novembro!$K$14</f>
        <v>0</v>
      </c>
      <c r="L7" s="11">
        <f>[3]Novembro!$K$15</f>
        <v>14</v>
      </c>
      <c r="M7" s="11">
        <f>[3]Novembro!$K$16</f>
        <v>0.60000000000000009</v>
      </c>
      <c r="N7" s="11">
        <f>[3]Novembro!$K$17</f>
        <v>25.8</v>
      </c>
      <c r="O7" s="11">
        <f>[3]Novembro!$K$18</f>
        <v>15.4</v>
      </c>
      <c r="P7" s="11">
        <f>[3]Novembro!$K$19</f>
        <v>0</v>
      </c>
      <c r="Q7" s="11">
        <f>[3]Novembro!$K$20</f>
        <v>0</v>
      </c>
      <c r="R7" s="11">
        <f>[3]Novembro!$K$21</f>
        <v>0</v>
      </c>
      <c r="S7" s="11">
        <f>[3]Novembro!$K$22</f>
        <v>0</v>
      </c>
      <c r="T7" s="11">
        <f>[3]Novembro!$K$23</f>
        <v>0</v>
      </c>
      <c r="U7" s="11">
        <f>[3]Novembro!$K$24</f>
        <v>0</v>
      </c>
      <c r="V7" s="11">
        <f>[3]Novembro!$K$25</f>
        <v>8.8000000000000007</v>
      </c>
      <c r="W7" s="11">
        <f>[3]Novembro!$K$26</f>
        <v>0</v>
      </c>
      <c r="X7" s="11">
        <f>[3]Novembro!$K$27</f>
        <v>0</v>
      </c>
      <c r="Y7" s="11">
        <f>[3]Novembro!$K$28</f>
        <v>0</v>
      </c>
      <c r="Z7" s="11">
        <f>[3]Novembro!$K$29</f>
        <v>0</v>
      </c>
      <c r="AA7" s="11">
        <f>[3]Novembro!$K$30</f>
        <v>0</v>
      </c>
      <c r="AB7" s="11">
        <f>[3]Novembro!$K$31</f>
        <v>0</v>
      </c>
      <c r="AC7" s="11">
        <f>[3]Novembro!$K$32</f>
        <v>0</v>
      </c>
      <c r="AD7" s="11">
        <f>[3]Novembro!$K$33</f>
        <v>0</v>
      </c>
      <c r="AE7" s="11">
        <f>[3]Novembro!$K$34</f>
        <v>0</v>
      </c>
      <c r="AF7" s="14">
        <f t="shared" si="1"/>
        <v>64.8</v>
      </c>
      <c r="AG7" s="15">
        <f t="shared" si="2"/>
        <v>25.8</v>
      </c>
      <c r="AH7" s="56">
        <f t="shared" si="3"/>
        <v>24</v>
      </c>
    </row>
    <row r="8" spans="1:34" x14ac:dyDescent="0.2">
      <c r="A8" s="47" t="s">
        <v>1</v>
      </c>
      <c r="B8" s="11">
        <f>[4]Novembro!$K$5</f>
        <v>0</v>
      </c>
      <c r="C8" s="11">
        <f>[4]Novembro!$K$6</f>
        <v>0</v>
      </c>
      <c r="D8" s="11">
        <f>[4]Novembro!$K$7</f>
        <v>0</v>
      </c>
      <c r="E8" s="11">
        <f>[4]Novembro!$K$8</f>
        <v>0</v>
      </c>
      <c r="F8" s="11">
        <f>[4]Novembro!$K$9</f>
        <v>0</v>
      </c>
      <c r="G8" s="11">
        <f>[4]Novembro!$K$10</f>
        <v>0</v>
      </c>
      <c r="H8" s="11">
        <f>[4]Novembro!$K$11</f>
        <v>0</v>
      </c>
      <c r="I8" s="11">
        <f>[4]Novembro!$K$12</f>
        <v>0</v>
      </c>
      <c r="J8" s="11">
        <f>[4]Novembro!$K$13</f>
        <v>0</v>
      </c>
      <c r="K8" s="11">
        <f>[4]Novembro!$K$14</f>
        <v>0</v>
      </c>
      <c r="L8" s="11">
        <f>[4]Novembro!$K$15</f>
        <v>31.799999999999997</v>
      </c>
      <c r="M8" s="11">
        <f>[4]Novembro!$K$16</f>
        <v>0</v>
      </c>
      <c r="N8" s="11">
        <f>[4]Novembro!$K$17</f>
        <v>0</v>
      </c>
      <c r="O8" s="11">
        <f>[4]Novembro!$K$18</f>
        <v>29</v>
      </c>
      <c r="P8" s="11">
        <f>[4]Novembro!$K$19</f>
        <v>0.2</v>
      </c>
      <c r="Q8" s="11">
        <f>[4]Novembro!$K$20</f>
        <v>0</v>
      </c>
      <c r="R8" s="11">
        <f>[4]Novembro!$K$21</f>
        <v>0</v>
      </c>
      <c r="S8" s="11">
        <f>[4]Novembro!$K$22</f>
        <v>0</v>
      </c>
      <c r="T8" s="11">
        <f>[4]Novembro!$K$23</f>
        <v>0</v>
      </c>
      <c r="U8" s="11">
        <f>[4]Novembro!$K$24</f>
        <v>0</v>
      </c>
      <c r="V8" s="11">
        <f>[4]Novembro!$K$25</f>
        <v>0</v>
      </c>
      <c r="W8" s="11">
        <f>[4]Novembro!$K$26</f>
        <v>0</v>
      </c>
      <c r="X8" s="11">
        <f>[4]Novembro!$K$27</f>
        <v>0</v>
      </c>
      <c r="Y8" s="11">
        <f>[4]Novembro!$K$28</f>
        <v>0</v>
      </c>
      <c r="Z8" s="11">
        <f>[4]Novembro!$K$29</f>
        <v>0</v>
      </c>
      <c r="AA8" s="11">
        <f>[4]Novembro!$K$30</f>
        <v>0</v>
      </c>
      <c r="AB8" s="11">
        <f>[4]Novembro!$K$31</f>
        <v>0</v>
      </c>
      <c r="AC8" s="11">
        <f>[4]Novembro!$K$32</f>
        <v>0</v>
      </c>
      <c r="AD8" s="11">
        <f>[4]Novembro!$K$33</f>
        <v>0</v>
      </c>
      <c r="AE8" s="11">
        <f>[4]Novembro!$K$34</f>
        <v>0</v>
      </c>
      <c r="AF8" s="14">
        <f t="shared" si="1"/>
        <v>61</v>
      </c>
      <c r="AG8" s="15">
        <f t="shared" si="2"/>
        <v>31.799999999999997</v>
      </c>
      <c r="AH8" s="56">
        <f t="shared" si="3"/>
        <v>27</v>
      </c>
    </row>
    <row r="9" spans="1:34" hidden="1" x14ac:dyDescent="0.2">
      <c r="A9" s="89" t="s">
        <v>152</v>
      </c>
      <c r="B9" s="11" t="str">
        <f>[5]Novembro!$K$5</f>
        <v>*</v>
      </c>
      <c r="C9" s="11" t="str">
        <f>[5]Novembro!$K$6</f>
        <v>*</v>
      </c>
      <c r="D9" s="11" t="str">
        <f>[5]Novembro!$K$7</f>
        <v>*</v>
      </c>
      <c r="E9" s="11" t="str">
        <f>[5]Novembro!$K$8</f>
        <v>*</v>
      </c>
      <c r="F9" s="11" t="str">
        <f>[5]Novembro!$K$9</f>
        <v>*</v>
      </c>
      <c r="G9" s="11" t="str">
        <f>[5]Novembro!$K$10</f>
        <v>*</v>
      </c>
      <c r="H9" s="11" t="str">
        <f>[5]Novembro!$K$11</f>
        <v>*</v>
      </c>
      <c r="I9" s="11" t="str">
        <f>[5]Novembro!$K$12</f>
        <v>*</v>
      </c>
      <c r="J9" s="11" t="str">
        <f>[5]Novembro!$K$13</f>
        <v>*</v>
      </c>
      <c r="K9" s="11" t="str">
        <f>[5]Novembro!$K$14</f>
        <v>*</v>
      </c>
      <c r="L9" s="11" t="str">
        <f>[5]Novembro!$K$15</f>
        <v>*</v>
      </c>
      <c r="M9" s="11" t="str">
        <f>[5]Novembro!$K$16</f>
        <v>*</v>
      </c>
      <c r="N9" s="11" t="str">
        <f>[5]Novembro!$K$17</f>
        <v>*</v>
      </c>
      <c r="O9" s="11" t="str">
        <f>[5]Novembro!$K$18</f>
        <v>*</v>
      </c>
      <c r="P9" s="11" t="str">
        <f>[5]Novembro!$K$19</f>
        <v>*</v>
      </c>
      <c r="Q9" s="11" t="str">
        <f>[5]Novembro!$K$20</f>
        <v>*</v>
      </c>
      <c r="R9" s="11" t="str">
        <f>[5]Novembro!$K$21</f>
        <v>*</v>
      </c>
      <c r="S9" s="11" t="str">
        <f>[5]Novembro!$K$22</f>
        <v>*</v>
      </c>
      <c r="T9" s="11" t="str">
        <f>[5]Novembro!$K$23</f>
        <v>*</v>
      </c>
      <c r="U9" s="11" t="str">
        <f>[5]Novembro!$K$24</f>
        <v>*</v>
      </c>
      <c r="V9" s="11" t="str">
        <f>[5]Novembro!$K$25</f>
        <v>*</v>
      </c>
      <c r="W9" s="11" t="str">
        <f>[5]Novembro!$K$26</f>
        <v>*</v>
      </c>
      <c r="X9" s="11" t="str">
        <f>[5]Novembro!$K$27</f>
        <v>*</v>
      </c>
      <c r="Y9" s="11" t="str">
        <f>[5]Novembro!$K$28</f>
        <v>*</v>
      </c>
      <c r="Z9" s="11" t="str">
        <f>[5]Novembro!$K$29</f>
        <v>*</v>
      </c>
      <c r="AA9" s="11" t="str">
        <f>[5]Novembro!$K$30</f>
        <v>*</v>
      </c>
      <c r="AB9" s="11" t="str">
        <f>[5]Novembro!$K$31</f>
        <v>*</v>
      </c>
      <c r="AC9" s="11" t="str">
        <f>[5]Novembro!$K$32</f>
        <v>*</v>
      </c>
      <c r="AD9" s="11" t="str">
        <f>[5]Novembro!$K$33</f>
        <v>*</v>
      </c>
      <c r="AE9" s="11" t="str">
        <f>[5]Novembro!$K$34</f>
        <v>*</v>
      </c>
      <c r="AF9" s="14">
        <f t="shared" si="1"/>
        <v>0</v>
      </c>
      <c r="AG9" s="15">
        <f t="shared" si="2"/>
        <v>0</v>
      </c>
      <c r="AH9" s="56">
        <f t="shared" si="3"/>
        <v>0</v>
      </c>
    </row>
    <row r="10" spans="1:34" x14ac:dyDescent="0.2">
      <c r="A10" s="47" t="s">
        <v>96</v>
      </c>
      <c r="B10" s="11">
        <f>[6]Novembro!$K$5</f>
        <v>0</v>
      </c>
      <c r="C10" s="11">
        <f>[6]Novembro!$K$6</f>
        <v>0</v>
      </c>
      <c r="D10" s="11">
        <f>[6]Novembro!$K$7</f>
        <v>0</v>
      </c>
      <c r="E10" s="11">
        <f>[6]Novembro!$K$8</f>
        <v>0</v>
      </c>
      <c r="F10" s="11">
        <f>[6]Novembro!$K$9</f>
        <v>0</v>
      </c>
      <c r="G10" s="11">
        <f>[6]Novembro!$K$10</f>
        <v>0</v>
      </c>
      <c r="H10" s="11">
        <f>[6]Novembro!$K$11</f>
        <v>0</v>
      </c>
      <c r="I10" s="11">
        <f>[6]Novembro!$K$12</f>
        <v>0</v>
      </c>
      <c r="J10" s="11">
        <f>[6]Novembro!$K$13</f>
        <v>0</v>
      </c>
      <c r="K10" s="11">
        <f>[6]Novembro!$K$14</f>
        <v>0</v>
      </c>
      <c r="L10" s="11">
        <f>[6]Novembro!$K$15</f>
        <v>12.999999999999998</v>
      </c>
      <c r="M10" s="11">
        <f>[6]Novembro!$K$16</f>
        <v>0</v>
      </c>
      <c r="N10" s="11">
        <f>[6]Novembro!$K$17</f>
        <v>0</v>
      </c>
      <c r="O10" s="11">
        <f>[6]Novembro!$K$18</f>
        <v>0</v>
      </c>
      <c r="P10" s="11">
        <f>[6]Novembro!$K$19</f>
        <v>0</v>
      </c>
      <c r="Q10" s="11">
        <f>[6]Novembro!$K$20</f>
        <v>0</v>
      </c>
      <c r="R10" s="11">
        <f>[6]Novembro!$K$21</f>
        <v>0</v>
      </c>
      <c r="S10" s="11">
        <f>[6]Novembro!$K$22</f>
        <v>0</v>
      </c>
      <c r="T10" s="11">
        <f>[6]Novembro!$K$23</f>
        <v>0</v>
      </c>
      <c r="U10" s="11">
        <f>[6]Novembro!$K$24</f>
        <v>0</v>
      </c>
      <c r="V10" s="11">
        <f>[6]Novembro!$K$25</f>
        <v>1.8</v>
      </c>
      <c r="W10" s="11">
        <f>[6]Novembro!$K$26</f>
        <v>19</v>
      </c>
      <c r="X10" s="11">
        <f>[6]Novembro!$K$27</f>
        <v>11.399999999999999</v>
      </c>
      <c r="Y10" s="11">
        <f>[6]Novembro!$K$28</f>
        <v>0</v>
      </c>
      <c r="Z10" s="11">
        <f>[6]Novembro!$K$29</f>
        <v>0</v>
      </c>
      <c r="AA10" s="11">
        <f>[6]Novembro!$K$30</f>
        <v>0</v>
      </c>
      <c r="AB10" s="11">
        <f>[6]Novembro!$K$31</f>
        <v>0</v>
      </c>
      <c r="AC10" s="11">
        <f>[6]Novembro!$K$32</f>
        <v>0</v>
      </c>
      <c r="AD10" s="11">
        <f>[6]Novembro!$K$33</f>
        <v>0</v>
      </c>
      <c r="AE10" s="11">
        <f>[6]Novembro!$K$34</f>
        <v>2.6</v>
      </c>
      <c r="AF10" s="14">
        <f t="shared" si="1"/>
        <v>47.8</v>
      </c>
      <c r="AG10" s="15">
        <f t="shared" si="2"/>
        <v>19</v>
      </c>
      <c r="AH10" s="56">
        <f t="shared" si="3"/>
        <v>25</v>
      </c>
    </row>
    <row r="11" spans="1:34" x14ac:dyDescent="0.2">
      <c r="A11" s="47" t="s">
        <v>51</v>
      </c>
      <c r="B11" s="11">
        <f>[7]Novembro!$K$5</f>
        <v>0.4</v>
      </c>
      <c r="C11" s="11">
        <f>[7]Novembro!$K$6</f>
        <v>0.8</v>
      </c>
      <c r="D11" s="11">
        <f>[7]Novembro!$K$7</f>
        <v>0</v>
      </c>
      <c r="E11" s="11">
        <f>[7]Novembro!$K$8</f>
        <v>0</v>
      </c>
      <c r="F11" s="11">
        <f>[7]Novembro!$K$9</f>
        <v>0</v>
      </c>
      <c r="G11" s="11">
        <f>[7]Novembro!$K$10</f>
        <v>0</v>
      </c>
      <c r="H11" s="11">
        <f>[7]Novembro!$K$11</f>
        <v>0</v>
      </c>
      <c r="I11" s="11">
        <f>[7]Novembro!$K$12</f>
        <v>0</v>
      </c>
      <c r="J11" s="11">
        <f>[7]Novembro!$K$13</f>
        <v>0</v>
      </c>
      <c r="K11" s="11">
        <f>[7]Novembro!$K$14</f>
        <v>0</v>
      </c>
      <c r="L11" s="11">
        <f>[7]Novembro!$K$15</f>
        <v>3.6000000000000005</v>
      </c>
      <c r="M11" s="11">
        <f>[7]Novembro!$K$16</f>
        <v>0</v>
      </c>
      <c r="N11" s="11">
        <f>[7]Novembro!$K$17</f>
        <v>23.6</v>
      </c>
      <c r="O11" s="11">
        <f>[7]Novembro!$K$18</f>
        <v>8.4</v>
      </c>
      <c r="P11" s="11">
        <f>[7]Novembro!$K$19</f>
        <v>0</v>
      </c>
      <c r="Q11" s="11">
        <f>[7]Novembro!$K$20</f>
        <v>0</v>
      </c>
      <c r="R11" s="11">
        <f>[7]Novembro!$K$21</f>
        <v>0</v>
      </c>
      <c r="S11" s="11">
        <f>[7]Novembro!$K$22</f>
        <v>0</v>
      </c>
      <c r="T11" s="11">
        <f>[7]Novembro!$K$23</f>
        <v>0</v>
      </c>
      <c r="U11" s="11">
        <f>[7]Novembro!$K$24</f>
        <v>0</v>
      </c>
      <c r="V11" s="11">
        <f>[7]Novembro!$K$25</f>
        <v>0.2</v>
      </c>
      <c r="W11" s="11">
        <f>[7]Novembro!$K$26</f>
        <v>3.6</v>
      </c>
      <c r="X11" s="11">
        <f>[7]Novembro!$K$27</f>
        <v>3</v>
      </c>
      <c r="Y11" s="11">
        <f>[7]Novembro!$K$28</f>
        <v>0</v>
      </c>
      <c r="Z11" s="11">
        <f>[7]Novembro!$K$29</f>
        <v>0</v>
      </c>
      <c r="AA11" s="11">
        <f>[7]Novembro!$K$30</f>
        <v>0</v>
      </c>
      <c r="AB11" s="11">
        <f>[7]Novembro!$K$31</f>
        <v>0</v>
      </c>
      <c r="AC11" s="11">
        <f>[7]Novembro!$K$32</f>
        <v>0</v>
      </c>
      <c r="AD11" s="11">
        <f>[7]Novembro!$K$33</f>
        <v>0</v>
      </c>
      <c r="AE11" s="11">
        <f>[7]Novembro!$K$34</f>
        <v>0</v>
      </c>
      <c r="AF11" s="14">
        <f t="shared" si="1"/>
        <v>43.600000000000009</v>
      </c>
      <c r="AG11" s="15">
        <f t="shared" si="2"/>
        <v>23.6</v>
      </c>
      <c r="AH11" s="56">
        <f t="shared" si="3"/>
        <v>22</v>
      </c>
    </row>
    <row r="12" spans="1:34" hidden="1" x14ac:dyDescent="0.2">
      <c r="A12" s="91" t="s">
        <v>30</v>
      </c>
      <c r="B12" s="11" t="str">
        <f>[8]Novembro!$K$5</f>
        <v>*</v>
      </c>
      <c r="C12" s="11" t="str">
        <f>[8]Novembro!$K$6</f>
        <v>*</v>
      </c>
      <c r="D12" s="11" t="str">
        <f>[8]Novembro!$K$7</f>
        <v>*</v>
      </c>
      <c r="E12" s="11" t="str">
        <f>[8]Novembro!$K$8</f>
        <v>*</v>
      </c>
      <c r="F12" s="11" t="str">
        <f>[8]Novembro!$K$9</f>
        <v>*</v>
      </c>
      <c r="G12" s="11" t="str">
        <f>[8]Novembro!$K$10</f>
        <v>*</v>
      </c>
      <c r="H12" s="11" t="str">
        <f>[8]Novembro!$K$11</f>
        <v>*</v>
      </c>
      <c r="I12" s="11" t="str">
        <f>[8]Novembro!$K$12</f>
        <v>*</v>
      </c>
      <c r="J12" s="11" t="str">
        <f>[8]Novembro!$K$13</f>
        <v>*</v>
      </c>
      <c r="K12" s="11" t="str">
        <f>[8]Novembro!$K$14</f>
        <v>*</v>
      </c>
      <c r="L12" s="11" t="str">
        <f>[8]Novembro!$K$15</f>
        <v>*</v>
      </c>
      <c r="M12" s="11" t="str">
        <f>[8]Novembro!$K$16</f>
        <v>*</v>
      </c>
      <c r="N12" s="11" t="str">
        <f>[8]Novembro!$K$17</f>
        <v>*</v>
      </c>
      <c r="O12" s="11" t="str">
        <f>[8]Novembro!$K$18</f>
        <v>*</v>
      </c>
      <c r="P12" s="11" t="str">
        <f>[8]Novembro!$K$19</f>
        <v>*</v>
      </c>
      <c r="Q12" s="11" t="str">
        <f>[8]Novembro!$K$20</f>
        <v>*</v>
      </c>
      <c r="R12" s="11" t="str">
        <f>[8]Novembro!$K$21</f>
        <v>*</v>
      </c>
      <c r="S12" s="11" t="str">
        <f>[8]Novembro!$K$22</f>
        <v>*</v>
      </c>
      <c r="T12" s="11" t="str">
        <f>[8]Novembro!$K$23</f>
        <v>*</v>
      </c>
      <c r="U12" s="11" t="str">
        <f>[8]Novembro!$K$24</f>
        <v>*</v>
      </c>
      <c r="V12" s="11" t="str">
        <f>[8]Novembro!$K$25</f>
        <v>*</v>
      </c>
      <c r="W12" s="11" t="str">
        <f>[8]Novembro!$K$26</f>
        <v>*</v>
      </c>
      <c r="X12" s="11" t="str">
        <f>[8]Novembro!$K$27</f>
        <v>*</v>
      </c>
      <c r="Y12" s="11" t="str">
        <f>[8]Novembro!$K$28</f>
        <v>*</v>
      </c>
      <c r="Z12" s="11" t="str">
        <f>[8]Novembro!$K$29</f>
        <v>*</v>
      </c>
      <c r="AA12" s="11" t="str">
        <f>[8]Novembro!$K$30</f>
        <v>*</v>
      </c>
      <c r="AB12" s="11" t="str">
        <f>[8]Novembro!$K$31</f>
        <v>*</v>
      </c>
      <c r="AC12" s="11" t="str">
        <f>[8]Novembro!$K$32</f>
        <v>*</v>
      </c>
      <c r="AD12" s="11" t="str">
        <f>[8]Novembro!$K$33</f>
        <v>*</v>
      </c>
      <c r="AE12" s="11" t="str">
        <f>[8]Novembro!$K$34</f>
        <v>*</v>
      </c>
      <c r="AF12" s="14">
        <f t="shared" si="1"/>
        <v>0</v>
      </c>
      <c r="AG12" s="15">
        <f t="shared" si="2"/>
        <v>0</v>
      </c>
      <c r="AH12" s="56">
        <f t="shared" si="3"/>
        <v>0</v>
      </c>
    </row>
    <row r="13" spans="1:34" hidden="1" x14ac:dyDescent="0.2">
      <c r="A13" s="89" t="s">
        <v>99</v>
      </c>
      <c r="B13" s="11" t="str">
        <f>[9]Novembro!$K$5</f>
        <v>*</v>
      </c>
      <c r="C13" s="11" t="str">
        <f>[9]Novembro!$K$6</f>
        <v>*</v>
      </c>
      <c r="D13" s="11" t="str">
        <f>[9]Novembro!$K$7</f>
        <v>*</v>
      </c>
      <c r="E13" s="11" t="str">
        <f>[9]Novembro!$K$8</f>
        <v>*</v>
      </c>
      <c r="F13" s="11" t="str">
        <f>[9]Novembro!$K$9</f>
        <v>*</v>
      </c>
      <c r="G13" s="11" t="str">
        <f>[9]Novembro!$K$10</f>
        <v>*</v>
      </c>
      <c r="H13" s="11" t="str">
        <f>[9]Novembro!$K$11</f>
        <v>*</v>
      </c>
      <c r="I13" s="11" t="str">
        <f>[9]Novembro!$K$12</f>
        <v>*</v>
      </c>
      <c r="J13" s="11" t="str">
        <f>[9]Novembro!$K$13</f>
        <v>*</v>
      </c>
      <c r="K13" s="11" t="str">
        <f>[9]Novembro!$K$14</f>
        <v>*</v>
      </c>
      <c r="L13" s="11" t="str">
        <f>[9]Novembro!$K$15</f>
        <v>*</v>
      </c>
      <c r="M13" s="11" t="str">
        <f>[9]Novembro!$K$16</f>
        <v>*</v>
      </c>
      <c r="N13" s="11" t="str">
        <f>[9]Novembro!$K$17</f>
        <v>*</v>
      </c>
      <c r="O13" s="11" t="str">
        <f>[9]Novembro!$K$18</f>
        <v>*</v>
      </c>
      <c r="P13" s="11" t="str">
        <f>[9]Novembro!$K$19</f>
        <v>*</v>
      </c>
      <c r="Q13" s="11" t="str">
        <f>[9]Novembro!$K$20</f>
        <v>*</v>
      </c>
      <c r="R13" s="11" t="str">
        <f>[9]Novembro!$K$21</f>
        <v>*</v>
      </c>
      <c r="S13" s="11" t="str">
        <f>[9]Novembro!$K$22</f>
        <v>*</v>
      </c>
      <c r="T13" s="11" t="str">
        <f>[9]Novembro!$K$23</f>
        <v>*</v>
      </c>
      <c r="U13" s="11" t="str">
        <f>[9]Novembro!$K$24</f>
        <v>*</v>
      </c>
      <c r="V13" s="11" t="str">
        <f>[9]Novembro!$K$25</f>
        <v>*</v>
      </c>
      <c r="W13" s="11" t="str">
        <f>[9]Novembro!$K$26</f>
        <v>*</v>
      </c>
      <c r="X13" s="11" t="str">
        <f>[9]Novembro!$K$27</f>
        <v>*</v>
      </c>
      <c r="Y13" s="11" t="str">
        <f>[9]Novembro!$K$28</f>
        <v>*</v>
      </c>
      <c r="Z13" s="11" t="str">
        <f>[9]Novembro!$K$29</f>
        <v>*</v>
      </c>
      <c r="AA13" s="11" t="str">
        <f>[9]Novembro!$K$30</f>
        <v>*</v>
      </c>
      <c r="AB13" s="11" t="str">
        <f>[9]Novembro!$K$31</f>
        <v>*</v>
      </c>
      <c r="AC13" s="11" t="str">
        <f>[9]Novembro!$K$32</f>
        <v>*</v>
      </c>
      <c r="AD13" s="11" t="str">
        <f>[9]Novembro!$K$33</f>
        <v>*</v>
      </c>
      <c r="AE13" s="11" t="str">
        <f>[9]Novembro!$K$34</f>
        <v>*</v>
      </c>
      <c r="AF13" s="14">
        <f t="shared" si="1"/>
        <v>0</v>
      </c>
      <c r="AG13" s="15">
        <f t="shared" si="2"/>
        <v>0</v>
      </c>
      <c r="AH13" s="56">
        <f t="shared" si="3"/>
        <v>0</v>
      </c>
    </row>
    <row r="14" spans="1:34" hidden="1" x14ac:dyDescent="0.2">
      <c r="A14" s="91" t="s">
        <v>103</v>
      </c>
      <c r="B14" s="11" t="str">
        <f>[10]Novembro!$K$5</f>
        <v>*</v>
      </c>
      <c r="C14" s="11" t="str">
        <f>[10]Novembro!$K$6</f>
        <v>*</v>
      </c>
      <c r="D14" s="11" t="str">
        <f>[10]Novembro!$K$7</f>
        <v>*</v>
      </c>
      <c r="E14" s="11" t="str">
        <f>[10]Novembro!$K$8</f>
        <v>*</v>
      </c>
      <c r="F14" s="11" t="str">
        <f>[10]Novembro!$K$9</f>
        <v>*</v>
      </c>
      <c r="G14" s="11" t="str">
        <f>[10]Novembro!$K$10</f>
        <v>*</v>
      </c>
      <c r="H14" s="11" t="str">
        <f>[10]Novembro!$K$11</f>
        <v>*</v>
      </c>
      <c r="I14" s="11" t="str">
        <f>[10]Novembro!$K$12</f>
        <v>*</v>
      </c>
      <c r="J14" s="11" t="str">
        <f>[10]Novembro!$K$13</f>
        <v>*</v>
      </c>
      <c r="K14" s="11" t="str">
        <f>[10]Novembro!$K$14</f>
        <v>*</v>
      </c>
      <c r="L14" s="11" t="str">
        <f>[10]Novembro!$K$15</f>
        <v>*</v>
      </c>
      <c r="M14" s="11" t="str">
        <f>[10]Novembro!$K$16</f>
        <v>*</v>
      </c>
      <c r="N14" s="11" t="str">
        <f>[10]Novembro!$K$17</f>
        <v>*</v>
      </c>
      <c r="O14" s="11" t="str">
        <f>[10]Novembro!$K$18</f>
        <v>*</v>
      </c>
      <c r="P14" s="11" t="str">
        <f>[10]Novembro!$K$19</f>
        <v>*</v>
      </c>
      <c r="Q14" s="11" t="str">
        <f>[10]Novembro!$K$20</f>
        <v>*</v>
      </c>
      <c r="R14" s="11" t="str">
        <f>[10]Novembro!$K$21</f>
        <v>*</v>
      </c>
      <c r="S14" s="11" t="str">
        <f>[10]Novembro!$K$22</f>
        <v>*</v>
      </c>
      <c r="T14" s="11" t="str">
        <f>[10]Novembro!$K$23</f>
        <v>*</v>
      </c>
      <c r="U14" s="11" t="str">
        <f>[10]Novembro!$K$24</f>
        <v>*</v>
      </c>
      <c r="V14" s="11" t="str">
        <f>[10]Novembro!$K$25</f>
        <v>*</v>
      </c>
      <c r="W14" s="11" t="str">
        <f>[10]Novembro!$K$26</f>
        <v>*</v>
      </c>
      <c r="X14" s="11" t="str">
        <f>[10]Novembro!$K$27</f>
        <v>*</v>
      </c>
      <c r="Y14" s="11" t="str">
        <f>[10]Novembro!$K$28</f>
        <v>*</v>
      </c>
      <c r="Z14" s="11" t="str">
        <f>[10]Novembro!$K$29</f>
        <v>*</v>
      </c>
      <c r="AA14" s="11" t="str">
        <f>[10]Novembro!$K$30</f>
        <v>*</v>
      </c>
      <c r="AB14" s="11" t="str">
        <f>[10]Novembro!$K$31</f>
        <v>*</v>
      </c>
      <c r="AC14" s="11" t="str">
        <f>[10]Novembro!$K$32</f>
        <v>*</v>
      </c>
      <c r="AD14" s="11" t="str">
        <f>[10]Novembro!$K$33</f>
        <v>*</v>
      </c>
      <c r="AE14" s="11" t="str">
        <f>[10]Novembro!$K$34</f>
        <v>*</v>
      </c>
      <c r="AF14" s="14">
        <f t="shared" si="1"/>
        <v>0</v>
      </c>
      <c r="AG14" s="15">
        <f t="shared" si="2"/>
        <v>0</v>
      </c>
      <c r="AH14" s="56">
        <f t="shared" si="3"/>
        <v>0</v>
      </c>
    </row>
    <row r="15" spans="1:34" x14ac:dyDescent="0.2">
      <c r="A15" s="47" t="s">
        <v>106</v>
      </c>
      <c r="B15" s="11">
        <f>[11]Novembro!$K$5</f>
        <v>0</v>
      </c>
      <c r="C15" s="11" t="str">
        <f>[11]Novembro!$K$6</f>
        <v>*</v>
      </c>
      <c r="D15" s="11">
        <f>[11]Novembro!$K$7</f>
        <v>0</v>
      </c>
      <c r="E15" s="11">
        <f>[11]Novembro!$K$8</f>
        <v>0</v>
      </c>
      <c r="F15" s="11">
        <f>[11]Novembro!$K$9</f>
        <v>0</v>
      </c>
      <c r="G15" s="11">
        <f>[11]Novembro!$K$10</f>
        <v>0</v>
      </c>
      <c r="H15" s="11">
        <f>[11]Novembro!$K$11</f>
        <v>0</v>
      </c>
      <c r="I15" s="11">
        <f>[11]Novembro!$K$12</f>
        <v>0</v>
      </c>
      <c r="J15" s="11">
        <f>[11]Novembro!$K$13</f>
        <v>0</v>
      </c>
      <c r="K15" s="11">
        <f>[11]Novembro!$K$14</f>
        <v>0</v>
      </c>
      <c r="L15" s="11">
        <f>[11]Novembro!$K$15</f>
        <v>22</v>
      </c>
      <c r="M15" s="11">
        <f>[11]Novembro!$K$16</f>
        <v>17</v>
      </c>
      <c r="N15" s="11">
        <f>[11]Novembro!$K$17</f>
        <v>52.6</v>
      </c>
      <c r="O15" s="11">
        <f>[11]Novembro!$K$18</f>
        <v>10.799999999999999</v>
      </c>
      <c r="P15" s="11">
        <f>[11]Novembro!$K$19</f>
        <v>0</v>
      </c>
      <c r="Q15" s="11">
        <f>[11]Novembro!$K$20</f>
        <v>0</v>
      </c>
      <c r="R15" s="11">
        <f>[11]Novembro!$K$21</f>
        <v>0</v>
      </c>
      <c r="S15" s="11">
        <f>[11]Novembro!$K$22</f>
        <v>0</v>
      </c>
      <c r="T15" s="11">
        <f>[11]Novembro!$K$23</f>
        <v>0</v>
      </c>
      <c r="U15" s="11">
        <f>[11]Novembro!$K$24</f>
        <v>0</v>
      </c>
      <c r="V15" s="11">
        <f>[11]Novembro!$K$25</f>
        <v>19.8</v>
      </c>
      <c r="W15" s="11">
        <f>[11]Novembro!$K$26</f>
        <v>0.2</v>
      </c>
      <c r="X15" s="11">
        <f>[11]Novembro!$K$27</f>
        <v>0</v>
      </c>
      <c r="Y15" s="11">
        <f>[11]Novembro!$K$28</f>
        <v>0</v>
      </c>
      <c r="Z15" s="11">
        <f>[11]Novembro!$K$29</f>
        <v>0</v>
      </c>
      <c r="AA15" s="11">
        <f>[11]Novembro!$K$30</f>
        <v>0</v>
      </c>
      <c r="AB15" s="11">
        <f>[11]Novembro!$K$31</f>
        <v>0</v>
      </c>
      <c r="AC15" s="11">
        <f>[11]Novembro!$K$32</f>
        <v>0</v>
      </c>
      <c r="AD15" s="11">
        <f>[11]Novembro!$K$33</f>
        <v>0</v>
      </c>
      <c r="AE15" s="11">
        <f>[11]Novembro!$K$34</f>
        <v>0</v>
      </c>
      <c r="AF15" s="14">
        <f t="shared" si="1"/>
        <v>122.39999999999999</v>
      </c>
      <c r="AG15" s="15">
        <f t="shared" si="2"/>
        <v>52.6</v>
      </c>
      <c r="AH15" s="56">
        <f t="shared" si="3"/>
        <v>23</v>
      </c>
    </row>
    <row r="16" spans="1:34" x14ac:dyDescent="0.2">
      <c r="A16" s="47" t="s">
        <v>250</v>
      </c>
      <c r="B16" s="11">
        <f>[12]Novembro!$K$5</f>
        <v>0</v>
      </c>
      <c r="C16" s="11">
        <f>[12]Novembro!$K$6</f>
        <v>0</v>
      </c>
      <c r="D16" s="11">
        <f>[12]Novembro!$K$7</f>
        <v>0</v>
      </c>
      <c r="E16" s="11">
        <f>[12]Novembro!$K$8</f>
        <v>0</v>
      </c>
      <c r="F16" s="11">
        <f>[12]Novembro!$K$9</f>
        <v>0</v>
      </c>
      <c r="G16" s="11">
        <f>[12]Novembro!$K$10</f>
        <v>0</v>
      </c>
      <c r="H16" s="11">
        <f>[12]Novembro!$K$11</f>
        <v>0</v>
      </c>
      <c r="I16" s="11">
        <f>[12]Novembro!$K$12</f>
        <v>0</v>
      </c>
      <c r="J16" s="11">
        <f>[12]Novembro!$K$13</f>
        <v>0</v>
      </c>
      <c r="K16" s="11">
        <f>[12]Novembro!$K$14</f>
        <v>0</v>
      </c>
      <c r="L16" s="11">
        <f>[12]Novembro!$K$15</f>
        <v>8.1999999999999993</v>
      </c>
      <c r="M16" s="11">
        <f>[12]Novembro!$K$16</f>
        <v>0</v>
      </c>
      <c r="N16" s="11">
        <f>[12]Novembro!$K$17</f>
        <v>0</v>
      </c>
      <c r="O16" s="11">
        <f>[12]Novembro!$K$18</f>
        <v>40.4</v>
      </c>
      <c r="P16" s="11">
        <f>[12]Novembro!$K$19</f>
        <v>0.2</v>
      </c>
      <c r="Q16" s="11">
        <f>[12]Novembro!$K$20</f>
        <v>0</v>
      </c>
      <c r="R16" s="11">
        <f>[12]Novembro!$K$21</f>
        <v>0</v>
      </c>
      <c r="S16" s="11">
        <f>[12]Novembro!$K$22</f>
        <v>0</v>
      </c>
      <c r="T16" s="11">
        <f>[12]Novembro!$K$23</f>
        <v>0</v>
      </c>
      <c r="U16" s="11">
        <f>[12]Novembro!$K$24</f>
        <v>0.2</v>
      </c>
      <c r="V16" s="11">
        <f>[12]Novembro!$K$25</f>
        <v>0</v>
      </c>
      <c r="W16" s="11">
        <f>[12]Novembro!$K$26</f>
        <v>1.5999999999999999</v>
      </c>
      <c r="X16" s="11">
        <f>[12]Novembro!$K$27</f>
        <v>0.4</v>
      </c>
      <c r="Y16" s="11">
        <f>[12]Novembro!$K$28</f>
        <v>0</v>
      </c>
      <c r="Z16" s="11">
        <f>[12]Novembro!$K$29</f>
        <v>0</v>
      </c>
      <c r="AA16" s="11">
        <f>[12]Novembro!$K$30</f>
        <v>0</v>
      </c>
      <c r="AB16" s="11">
        <f>[12]Novembro!$K$31</f>
        <v>0</v>
      </c>
      <c r="AC16" s="11">
        <f>[12]Novembro!$K$32</f>
        <v>3.2</v>
      </c>
      <c r="AD16" s="11">
        <f>[12]Novembro!$K$33</f>
        <v>0</v>
      </c>
      <c r="AE16" s="11">
        <f>[12]Novembro!$K$34</f>
        <v>10.6</v>
      </c>
      <c r="AF16" s="206">
        <f t="shared" si="1"/>
        <v>64.8</v>
      </c>
      <c r="AG16" s="206">
        <f t="shared" si="2"/>
        <v>40.4</v>
      </c>
      <c r="AH16" s="56">
        <f t="shared" si="3"/>
        <v>22</v>
      </c>
    </row>
    <row r="17" spans="1:36" x14ac:dyDescent="0.2">
      <c r="A17" s="47" t="s">
        <v>2</v>
      </c>
      <c r="B17" s="11">
        <f>[13]Novembro!$K$5</f>
        <v>0.8</v>
      </c>
      <c r="C17" s="11">
        <f>[13]Novembro!$K$6</f>
        <v>0</v>
      </c>
      <c r="D17" s="11">
        <f>[13]Novembro!$K$7</f>
        <v>0</v>
      </c>
      <c r="E17" s="11">
        <f>[13]Novembro!$K$8</f>
        <v>0</v>
      </c>
      <c r="F17" s="11">
        <f>[13]Novembro!$K$9</f>
        <v>0</v>
      </c>
      <c r="G17" s="11">
        <f>[13]Novembro!$K$10</f>
        <v>0</v>
      </c>
      <c r="H17" s="11">
        <f>[13]Novembro!$K$11</f>
        <v>0</v>
      </c>
      <c r="I17" s="11">
        <f>[13]Novembro!$K$12</f>
        <v>0</v>
      </c>
      <c r="J17" s="11">
        <f>[13]Novembro!$K$13</f>
        <v>0</v>
      </c>
      <c r="K17" s="11">
        <f>[13]Novembro!$K$14</f>
        <v>0</v>
      </c>
      <c r="L17" s="11">
        <f>[13]Novembro!$K$15</f>
        <v>15.4</v>
      </c>
      <c r="M17" s="11">
        <f>[13]Novembro!$K$16</f>
        <v>0</v>
      </c>
      <c r="N17" s="11">
        <f>[13]Novembro!$K$17</f>
        <v>0</v>
      </c>
      <c r="O17" s="11">
        <f>[13]Novembro!$K$18</f>
        <v>53.400000000000006</v>
      </c>
      <c r="P17" s="11">
        <f>[13]Novembro!$K$19</f>
        <v>0.2</v>
      </c>
      <c r="Q17" s="11">
        <f>[13]Novembro!$K$20</f>
        <v>0</v>
      </c>
      <c r="R17" s="11">
        <f>[13]Novembro!$K$21</f>
        <v>0</v>
      </c>
      <c r="S17" s="11">
        <f>[13]Novembro!$K$22</f>
        <v>0</v>
      </c>
      <c r="T17" s="11">
        <f>[13]Novembro!$K$23</f>
        <v>0</v>
      </c>
      <c r="U17" s="11">
        <f>[13]Novembro!$K$24</f>
        <v>0</v>
      </c>
      <c r="V17" s="11">
        <f>[13]Novembro!$K$25</f>
        <v>0</v>
      </c>
      <c r="W17" s="11">
        <f>[13]Novembro!$K$26</f>
        <v>0</v>
      </c>
      <c r="X17" s="11">
        <f>[13]Novembro!$K$27</f>
        <v>0</v>
      </c>
      <c r="Y17" s="11">
        <f>[13]Novembro!$K$28</f>
        <v>0</v>
      </c>
      <c r="Z17" s="11">
        <f>[13]Novembro!$K$29</f>
        <v>0</v>
      </c>
      <c r="AA17" s="11">
        <f>[13]Novembro!$K$30</f>
        <v>0</v>
      </c>
      <c r="AB17" s="11">
        <f>[13]Novembro!$K$31</f>
        <v>0</v>
      </c>
      <c r="AC17" s="11">
        <f>[13]Novembro!$K$32</f>
        <v>13.2</v>
      </c>
      <c r="AD17" s="11">
        <f>[13]Novembro!$K$33</f>
        <v>0</v>
      </c>
      <c r="AE17" s="11">
        <f>[13]Novembro!$K$34</f>
        <v>8</v>
      </c>
      <c r="AF17" s="14">
        <f t="shared" si="1"/>
        <v>91.000000000000014</v>
      </c>
      <c r="AG17" s="15">
        <f t="shared" si="2"/>
        <v>53.400000000000006</v>
      </c>
      <c r="AH17" s="56">
        <f t="shared" si="3"/>
        <v>24</v>
      </c>
      <c r="AJ17" s="12" t="s">
        <v>34</v>
      </c>
    </row>
    <row r="18" spans="1:36" hidden="1" x14ac:dyDescent="0.2">
      <c r="A18" s="89" t="s">
        <v>3</v>
      </c>
      <c r="B18" s="11" t="str">
        <f>[14]Novembro!$K$5</f>
        <v>*</v>
      </c>
      <c r="C18" s="11" t="str">
        <f>[14]Novembro!$K$6</f>
        <v>*</v>
      </c>
      <c r="D18" s="11" t="str">
        <f>[14]Novembro!$K$7</f>
        <v>*</v>
      </c>
      <c r="E18" s="11" t="str">
        <f>[14]Novembro!$K$8</f>
        <v>*</v>
      </c>
      <c r="F18" s="11" t="str">
        <f>[14]Novembro!$K$9</f>
        <v>*</v>
      </c>
      <c r="G18" s="11" t="str">
        <f>[14]Novembro!$K$10</f>
        <v>*</v>
      </c>
      <c r="H18" s="11" t="str">
        <f>[14]Novembro!$K$11</f>
        <v>*</v>
      </c>
      <c r="I18" s="11" t="str">
        <f>[14]Novembro!$K$12</f>
        <v>*</v>
      </c>
      <c r="J18" s="11" t="str">
        <f>[14]Novembro!$K$13</f>
        <v>*</v>
      </c>
      <c r="K18" s="11" t="str">
        <f>[14]Novembro!$K$14</f>
        <v>*</v>
      </c>
      <c r="L18" s="11" t="str">
        <f>[14]Novembro!$K$15</f>
        <v>*</v>
      </c>
      <c r="M18" s="11" t="str">
        <f>[14]Novembro!$K$16</f>
        <v>*</v>
      </c>
      <c r="N18" s="11" t="str">
        <f>[14]Novembro!$K$17</f>
        <v>*</v>
      </c>
      <c r="O18" s="11" t="str">
        <f>[14]Novembro!$K$18</f>
        <v>*</v>
      </c>
      <c r="P18" s="11" t="str">
        <f>[14]Novembro!$K$19</f>
        <v>*</v>
      </c>
      <c r="Q18" s="11" t="str">
        <f>[14]Novembro!$K$20</f>
        <v>*</v>
      </c>
      <c r="R18" s="11" t="str">
        <f>[14]Novembro!$K$21</f>
        <v>*</v>
      </c>
      <c r="S18" s="11" t="str">
        <f>[14]Novembro!$K$22</f>
        <v>*</v>
      </c>
      <c r="T18" s="11" t="str">
        <f>[14]Novembro!$K$23</f>
        <v>*</v>
      </c>
      <c r="U18" s="11" t="str">
        <f>[14]Novembro!$K$24</f>
        <v>*</v>
      </c>
      <c r="V18" s="11" t="str">
        <f>[14]Novembro!$K$25</f>
        <v>*</v>
      </c>
      <c r="W18" s="11" t="str">
        <f>[14]Novembro!$K$26</f>
        <v>*</v>
      </c>
      <c r="X18" s="11" t="str">
        <f>[14]Novembro!$K$27</f>
        <v>*</v>
      </c>
      <c r="Y18" s="11" t="str">
        <f>[14]Novembro!$K$28</f>
        <v>*</v>
      </c>
      <c r="Z18" s="11" t="str">
        <f>[14]Novembro!$K$29</f>
        <v>*</v>
      </c>
      <c r="AA18" s="11" t="str">
        <f>[14]Novembro!$K$30</f>
        <v>*</v>
      </c>
      <c r="AB18" s="11" t="str">
        <f>[14]Novembro!$K$31</f>
        <v>*</v>
      </c>
      <c r="AC18" s="11" t="str">
        <f>[14]Novembro!$K$32</f>
        <v>*</v>
      </c>
      <c r="AD18" s="11" t="str">
        <f>[14]Novembro!$K$33</f>
        <v>*</v>
      </c>
      <c r="AE18" s="11" t="str">
        <f>[14]Novembro!$K$34</f>
        <v>*</v>
      </c>
      <c r="AF18" s="14">
        <f t="shared" si="1"/>
        <v>0</v>
      </c>
      <c r="AG18" s="15">
        <f t="shared" si="2"/>
        <v>0</v>
      </c>
      <c r="AH18" s="56">
        <f t="shared" si="3"/>
        <v>0</v>
      </c>
      <c r="AI18" s="12" t="s">
        <v>34</v>
      </c>
      <c r="AJ18" s="12" t="s">
        <v>34</v>
      </c>
    </row>
    <row r="19" spans="1:36" x14ac:dyDescent="0.2">
      <c r="A19" s="47" t="s">
        <v>251</v>
      </c>
      <c r="B19" s="11">
        <f>[15]Novembro!$K$5</f>
        <v>2.6</v>
      </c>
      <c r="C19" s="11">
        <f>[15]Novembro!$K$6</f>
        <v>1</v>
      </c>
      <c r="D19" s="11">
        <f>[15]Novembro!$K$7</f>
        <v>0</v>
      </c>
      <c r="E19" s="11">
        <f>[15]Novembro!$K$8</f>
        <v>0</v>
      </c>
      <c r="F19" s="11">
        <f>[15]Novembro!$K$9</f>
        <v>0</v>
      </c>
      <c r="G19" s="11">
        <f>[15]Novembro!$K$10</f>
        <v>0</v>
      </c>
      <c r="H19" s="11">
        <f>[15]Novembro!$K$11</f>
        <v>0</v>
      </c>
      <c r="I19" s="11">
        <f>[15]Novembro!$K$12</f>
        <v>0</v>
      </c>
      <c r="J19" s="11">
        <f>[15]Novembro!$K$13</f>
        <v>0</v>
      </c>
      <c r="K19" s="11">
        <f>[15]Novembro!$K$14</f>
        <v>0</v>
      </c>
      <c r="L19" s="11">
        <f>[15]Novembro!$K$15</f>
        <v>1.9999999999999998</v>
      </c>
      <c r="M19" s="11">
        <f>[15]Novembro!$K$16</f>
        <v>5.6000000000000005</v>
      </c>
      <c r="N19" s="11">
        <f>[15]Novembro!$K$17</f>
        <v>0</v>
      </c>
      <c r="O19" s="11">
        <f>[15]Novembro!$K$18</f>
        <v>0.4</v>
      </c>
      <c r="P19" s="11">
        <f>[15]Novembro!$K$19</f>
        <v>0</v>
      </c>
      <c r="Q19" s="11">
        <f>[15]Novembro!$K$20</f>
        <v>0</v>
      </c>
      <c r="R19" s="11">
        <f>[15]Novembro!$K$21</f>
        <v>0</v>
      </c>
      <c r="S19" s="11">
        <f>[15]Novembro!$K$22</f>
        <v>0</v>
      </c>
      <c r="T19" s="11">
        <f>[15]Novembro!$K$23</f>
        <v>0.2</v>
      </c>
      <c r="U19" s="11">
        <f>[15]Novembro!$K$24</f>
        <v>0</v>
      </c>
      <c r="V19" s="11">
        <f>[15]Novembro!$K$25</f>
        <v>0</v>
      </c>
      <c r="W19" s="11">
        <f>[15]Novembro!$K$26</f>
        <v>0</v>
      </c>
      <c r="X19" s="11">
        <f>[15]Novembro!$K$27</f>
        <v>49.8</v>
      </c>
      <c r="Y19" s="11">
        <f>[15]Novembro!$K$28</f>
        <v>0.6</v>
      </c>
      <c r="Z19" s="11">
        <f>[15]Novembro!$K$29</f>
        <v>0</v>
      </c>
      <c r="AA19" s="11">
        <f>[15]Novembro!$K$30</f>
        <v>0</v>
      </c>
      <c r="AB19" s="11">
        <f>[15]Novembro!$K$31</f>
        <v>0</v>
      </c>
      <c r="AC19" s="11">
        <f>[15]Novembro!$K$32</f>
        <v>0</v>
      </c>
      <c r="AD19" s="11">
        <f>[15]Novembro!$K$33</f>
        <v>28.599999999999998</v>
      </c>
      <c r="AE19" s="11">
        <f>[15]Novembro!$K$34</f>
        <v>0.2</v>
      </c>
      <c r="AF19" s="206">
        <f t="shared" si="1"/>
        <v>91</v>
      </c>
      <c r="AG19" s="206">
        <f t="shared" si="2"/>
        <v>49.8</v>
      </c>
      <c r="AH19" s="56">
        <f t="shared" si="3"/>
        <v>20</v>
      </c>
    </row>
    <row r="20" spans="1:36" x14ac:dyDescent="0.2">
      <c r="A20" s="47" t="s">
        <v>252</v>
      </c>
      <c r="B20" s="11">
        <f>[16]Novembro!$K$5</f>
        <v>0</v>
      </c>
      <c r="C20" s="11">
        <f>[16]Novembro!$K$6</f>
        <v>0</v>
      </c>
      <c r="D20" s="11">
        <f>[16]Novembro!$K$7</f>
        <v>0</v>
      </c>
      <c r="E20" s="11">
        <f>[16]Novembro!$K$8</f>
        <v>0</v>
      </c>
      <c r="F20" s="11">
        <f>[16]Novembro!$K$9</f>
        <v>0</v>
      </c>
      <c r="G20" s="11">
        <f>[16]Novembro!$K$10</f>
        <v>0</v>
      </c>
      <c r="H20" s="11">
        <f>[16]Novembro!$K$11</f>
        <v>0</v>
      </c>
      <c r="I20" s="11">
        <f>[16]Novembro!$K$12</f>
        <v>0</v>
      </c>
      <c r="J20" s="11">
        <f>[16]Novembro!$K$13</f>
        <v>0</v>
      </c>
      <c r="K20" s="11">
        <f>[16]Novembro!$K$14</f>
        <v>0</v>
      </c>
      <c r="L20" s="11">
        <f>[16]Novembro!$K$15</f>
        <v>33</v>
      </c>
      <c r="M20" s="11">
        <f>[16]Novembro!$K$16</f>
        <v>0</v>
      </c>
      <c r="N20" s="11">
        <f>[16]Novembro!$K$17</f>
        <v>0</v>
      </c>
      <c r="O20" s="11">
        <f>[16]Novembro!$K$18</f>
        <v>15.600000000000001</v>
      </c>
      <c r="P20" s="11">
        <f>[16]Novembro!$K$19</f>
        <v>0</v>
      </c>
      <c r="Q20" s="11">
        <f>[16]Novembro!$K$20</f>
        <v>0</v>
      </c>
      <c r="R20" s="11">
        <f>[16]Novembro!$K$21</f>
        <v>0</v>
      </c>
      <c r="S20" s="11">
        <f>[16]Novembro!$K$22</f>
        <v>0</v>
      </c>
      <c r="T20" s="11">
        <f>[16]Novembro!$K$23</f>
        <v>0</v>
      </c>
      <c r="U20" s="11">
        <f>[16]Novembro!$K$24</f>
        <v>0</v>
      </c>
      <c r="V20" s="11">
        <f>[16]Novembro!$K$25</f>
        <v>23.6</v>
      </c>
      <c r="W20" s="11">
        <f>[16]Novembro!$K$26</f>
        <v>0</v>
      </c>
      <c r="X20" s="11">
        <f>[16]Novembro!$K$27</f>
        <v>0</v>
      </c>
      <c r="Y20" s="11">
        <f>[16]Novembro!$K$28</f>
        <v>0</v>
      </c>
      <c r="Z20" s="11">
        <f>[16]Novembro!$K$29</f>
        <v>0</v>
      </c>
      <c r="AA20" s="11">
        <f>[16]Novembro!$K$30</f>
        <v>0</v>
      </c>
      <c r="AB20" s="11">
        <f>[16]Novembro!$K$31</f>
        <v>0</v>
      </c>
      <c r="AC20" s="11">
        <f>[16]Novembro!$K$32</f>
        <v>0</v>
      </c>
      <c r="AD20" s="11">
        <f>[16]Novembro!$K$33</f>
        <v>2.2000000000000002</v>
      </c>
      <c r="AE20" s="11">
        <f>[16]Novembro!$K$34</f>
        <v>3.4</v>
      </c>
      <c r="AF20" s="206">
        <f t="shared" si="1"/>
        <v>77.800000000000011</v>
      </c>
      <c r="AG20" s="206">
        <f t="shared" si="2"/>
        <v>33</v>
      </c>
      <c r="AH20" s="56">
        <f t="shared" si="3"/>
        <v>25</v>
      </c>
      <c r="AI20" s="12" t="s">
        <v>34</v>
      </c>
    </row>
    <row r="21" spans="1:36" x14ac:dyDescent="0.2">
      <c r="A21" s="47" t="s">
        <v>32</v>
      </c>
      <c r="B21" s="11">
        <f>[17]Novembro!$K$5</f>
        <v>3.8000000000000003</v>
      </c>
      <c r="C21" s="11">
        <f>[17]Novembro!$K$6</f>
        <v>0.2</v>
      </c>
      <c r="D21" s="11">
        <f>[17]Novembro!$K$7</f>
        <v>0</v>
      </c>
      <c r="E21" s="11">
        <f>[17]Novembro!$K$8</f>
        <v>0</v>
      </c>
      <c r="F21" s="11">
        <f>[17]Novembro!$K$9</f>
        <v>0</v>
      </c>
      <c r="G21" s="11">
        <f>[17]Novembro!$K$10</f>
        <v>0</v>
      </c>
      <c r="H21" s="11">
        <f>[17]Novembro!$K$11</f>
        <v>0</v>
      </c>
      <c r="I21" s="11">
        <f>[17]Novembro!$K$12</f>
        <v>0</v>
      </c>
      <c r="J21" s="11">
        <f>[17]Novembro!$K$13</f>
        <v>0</v>
      </c>
      <c r="K21" s="11">
        <f>[17]Novembro!$K$14</f>
        <v>0</v>
      </c>
      <c r="L21" s="11">
        <f>[17]Novembro!$K$15</f>
        <v>14.8</v>
      </c>
      <c r="M21" s="11">
        <f>[17]Novembro!$K$16</f>
        <v>0.2</v>
      </c>
      <c r="N21" s="11">
        <f>[17]Novembro!$K$17</f>
        <v>0</v>
      </c>
      <c r="O21" s="11">
        <f>[17]Novembro!$K$18</f>
        <v>12.6</v>
      </c>
      <c r="P21" s="11">
        <f>[17]Novembro!$K$19</f>
        <v>0</v>
      </c>
      <c r="Q21" s="11">
        <f>[17]Novembro!$K$20</f>
        <v>0</v>
      </c>
      <c r="R21" s="11">
        <f>[17]Novembro!$K$21</f>
        <v>0</v>
      </c>
      <c r="S21" s="11">
        <f>[17]Novembro!$K$22</f>
        <v>0</v>
      </c>
      <c r="T21" s="11">
        <f>[17]Novembro!$K$23</f>
        <v>1.5999999999999999</v>
      </c>
      <c r="U21" s="11">
        <f>[17]Novembro!$K$24</f>
        <v>5.8</v>
      </c>
      <c r="V21" s="11">
        <f>[17]Novembro!$K$25</f>
        <v>4</v>
      </c>
      <c r="W21" s="11">
        <f>[17]Novembro!$K$26</f>
        <v>0</v>
      </c>
      <c r="X21" s="11">
        <f>[17]Novembro!$K$27</f>
        <v>0.2</v>
      </c>
      <c r="Y21" s="11">
        <f>[17]Novembro!$K$28</f>
        <v>0</v>
      </c>
      <c r="Z21" s="11">
        <f>[17]Novembro!$K$29</f>
        <v>0</v>
      </c>
      <c r="AA21" s="11">
        <f>[17]Novembro!$K$30</f>
        <v>0</v>
      </c>
      <c r="AB21" s="11">
        <f>[17]Novembro!$K$31</f>
        <v>0</v>
      </c>
      <c r="AC21" s="11">
        <f>[17]Novembro!$K$32</f>
        <v>0</v>
      </c>
      <c r="AD21" s="11">
        <f>[17]Novembro!$K$33</f>
        <v>0</v>
      </c>
      <c r="AE21" s="11">
        <f>[17]Novembro!$K$34</f>
        <v>0.4</v>
      </c>
      <c r="AF21" s="14">
        <f t="shared" si="1"/>
        <v>43.6</v>
      </c>
      <c r="AG21" s="15">
        <f t="shared" si="2"/>
        <v>14.8</v>
      </c>
      <c r="AH21" s="56">
        <f t="shared" si="3"/>
        <v>20</v>
      </c>
    </row>
    <row r="22" spans="1:36" x14ac:dyDescent="0.2">
      <c r="A22" s="47" t="s">
        <v>253</v>
      </c>
      <c r="B22" s="11">
        <f>[18]Novembro!$K$5</f>
        <v>0</v>
      </c>
      <c r="C22" s="11">
        <f>[18]Novembro!$K$6</f>
        <v>0</v>
      </c>
      <c r="D22" s="11">
        <f>[18]Novembro!$K$7</f>
        <v>0</v>
      </c>
      <c r="E22" s="11">
        <f>[18]Novembro!$K$8</f>
        <v>0</v>
      </c>
      <c r="F22" s="11">
        <f>[18]Novembro!$K$9</f>
        <v>0</v>
      </c>
      <c r="G22" s="11">
        <f>[18]Novembro!$K$10</f>
        <v>0</v>
      </c>
      <c r="H22" s="11">
        <f>[18]Novembro!$K$11</f>
        <v>0</v>
      </c>
      <c r="I22" s="11">
        <f>[18]Novembro!$K$12</f>
        <v>0</v>
      </c>
      <c r="J22" s="11">
        <f>[18]Novembro!$K$13</f>
        <v>0</v>
      </c>
      <c r="K22" s="11">
        <f>[18]Novembro!$K$14</f>
        <v>0</v>
      </c>
      <c r="L22" s="11">
        <f>[18]Novembro!$K$15</f>
        <v>7.2</v>
      </c>
      <c r="M22" s="11">
        <f>[18]Novembro!$K$16</f>
        <v>0</v>
      </c>
      <c r="N22" s="11">
        <f>[18]Novembro!$K$17</f>
        <v>0</v>
      </c>
      <c r="O22" s="11">
        <f>[18]Novembro!$K$18</f>
        <v>40.000000000000007</v>
      </c>
      <c r="P22" s="11">
        <f>[18]Novembro!$K$19</f>
        <v>0.2</v>
      </c>
      <c r="Q22" s="11">
        <f>[18]Novembro!$K$20</f>
        <v>0</v>
      </c>
      <c r="R22" s="11">
        <f>[18]Novembro!$K$21</f>
        <v>0</v>
      </c>
      <c r="S22" s="11">
        <f>[18]Novembro!$K$22</f>
        <v>0</v>
      </c>
      <c r="T22" s="11">
        <f>[18]Novembro!$K$23</f>
        <v>0</v>
      </c>
      <c r="U22" s="11">
        <f>[18]Novembro!$K$24</f>
        <v>0</v>
      </c>
      <c r="V22" s="11">
        <f>[18]Novembro!$K$25</f>
        <v>0</v>
      </c>
      <c r="W22" s="11">
        <f>[18]Novembro!$K$26</f>
        <v>4.4000000000000004</v>
      </c>
      <c r="X22" s="11">
        <f>[18]Novembro!$K$27</f>
        <v>0.4</v>
      </c>
      <c r="Y22" s="11">
        <f>[18]Novembro!$K$28</f>
        <v>0</v>
      </c>
      <c r="Z22" s="11">
        <f>[18]Novembro!$K$29</f>
        <v>0</v>
      </c>
      <c r="AA22" s="11">
        <f>[18]Novembro!$K$30</f>
        <v>0</v>
      </c>
      <c r="AB22" s="11">
        <f>[18]Novembro!$K$31</f>
        <v>0</v>
      </c>
      <c r="AC22" s="11">
        <f>[18]Novembro!$K$32</f>
        <v>0.2</v>
      </c>
      <c r="AD22" s="11">
        <f>[18]Novembro!$K$33</f>
        <v>0</v>
      </c>
      <c r="AE22" s="11">
        <f>[18]Novembro!$K$34</f>
        <v>7.6</v>
      </c>
      <c r="AF22" s="206">
        <f t="shared" si="1"/>
        <v>60.000000000000014</v>
      </c>
      <c r="AG22" s="206">
        <f t="shared" si="2"/>
        <v>40.000000000000007</v>
      </c>
      <c r="AH22" s="56">
        <f t="shared" si="3"/>
        <v>23</v>
      </c>
    </row>
    <row r="23" spans="1:36" x14ac:dyDescent="0.2">
      <c r="A23" s="47" t="s">
        <v>7</v>
      </c>
      <c r="B23" s="11">
        <f>[19]Novembro!$K$5</f>
        <v>0</v>
      </c>
      <c r="C23" s="11">
        <f>[19]Novembro!$K$6</f>
        <v>0</v>
      </c>
      <c r="D23" s="11">
        <f>[19]Novembro!$K$7</f>
        <v>0</v>
      </c>
      <c r="E23" s="11">
        <f>[19]Novembro!$K$8</f>
        <v>0</v>
      </c>
      <c r="F23" s="11">
        <f>[19]Novembro!$K$9</f>
        <v>0</v>
      </c>
      <c r="G23" s="11">
        <f>[19]Novembro!$K$10</f>
        <v>0</v>
      </c>
      <c r="H23" s="11">
        <f>[19]Novembro!$K$11</f>
        <v>0</v>
      </c>
      <c r="I23" s="11">
        <f>[19]Novembro!$K$12</f>
        <v>0</v>
      </c>
      <c r="J23" s="11">
        <f>[19]Novembro!$K$13</f>
        <v>0</v>
      </c>
      <c r="K23" s="11">
        <f>[19]Novembro!$K$14</f>
        <v>0</v>
      </c>
      <c r="L23" s="11">
        <f>[19]Novembro!$K$15</f>
        <v>21.4</v>
      </c>
      <c r="M23" s="11">
        <f>[19]Novembro!$K$16</f>
        <v>1.2</v>
      </c>
      <c r="N23" s="11">
        <f>[19]Novembro!$K$17</f>
        <v>26.2</v>
      </c>
      <c r="O23" s="11">
        <f>[19]Novembro!$K$18</f>
        <v>14.4</v>
      </c>
      <c r="P23" s="11">
        <f>[19]Novembro!$K$19</f>
        <v>0</v>
      </c>
      <c r="Q23" s="11">
        <f>[19]Novembro!$K$20</f>
        <v>0</v>
      </c>
      <c r="R23" s="11">
        <f>[19]Novembro!$K$21</f>
        <v>0</v>
      </c>
      <c r="S23" s="11">
        <f>[19]Novembro!$K$22</f>
        <v>0</v>
      </c>
      <c r="T23" s="11">
        <f>[19]Novembro!$K$23</f>
        <v>0</v>
      </c>
      <c r="U23" s="11">
        <f>[19]Novembro!$K$24</f>
        <v>0</v>
      </c>
      <c r="V23" s="11">
        <f>[19]Novembro!$K$25</f>
        <v>12.999999999999998</v>
      </c>
      <c r="W23" s="11">
        <f>[19]Novembro!$K$26</f>
        <v>0</v>
      </c>
      <c r="X23" s="11">
        <f>[19]Novembro!$K$27</f>
        <v>0</v>
      </c>
      <c r="Y23" s="11">
        <f>[19]Novembro!$K$28</f>
        <v>0</v>
      </c>
      <c r="Z23" s="11">
        <f>[19]Novembro!$K$29</f>
        <v>0</v>
      </c>
      <c r="AA23" s="11">
        <f>[19]Novembro!$K$30</f>
        <v>0</v>
      </c>
      <c r="AB23" s="11">
        <f>[19]Novembro!$K$31</f>
        <v>0</v>
      </c>
      <c r="AC23" s="11">
        <f>[19]Novembro!$K$32</f>
        <v>0</v>
      </c>
      <c r="AD23" s="11">
        <f>[19]Novembro!$K$33</f>
        <v>0</v>
      </c>
      <c r="AE23" s="11">
        <f>[19]Novembro!$K$34</f>
        <v>0</v>
      </c>
      <c r="AF23" s="14">
        <f t="shared" si="1"/>
        <v>76.199999999999989</v>
      </c>
      <c r="AG23" s="15">
        <f t="shared" si="2"/>
        <v>26.2</v>
      </c>
      <c r="AH23" s="56">
        <f t="shared" si="3"/>
        <v>25</v>
      </c>
    </row>
    <row r="24" spans="1:36" hidden="1" x14ac:dyDescent="0.2">
      <c r="A24" s="89" t="s">
        <v>154</v>
      </c>
      <c r="B24" s="11" t="str">
        <f>[20]Novembro!$K$5</f>
        <v>*</v>
      </c>
      <c r="C24" s="11" t="str">
        <f>[20]Novembro!$K$6</f>
        <v>*</v>
      </c>
      <c r="D24" s="11" t="str">
        <f>[20]Novembro!$K$7</f>
        <v>*</v>
      </c>
      <c r="E24" s="11" t="str">
        <f>[20]Novembro!$K$8</f>
        <v>*</v>
      </c>
      <c r="F24" s="11" t="str">
        <f>[20]Novembro!$K$9</f>
        <v>*</v>
      </c>
      <c r="G24" s="11" t="str">
        <f>[20]Novembro!$K$10</f>
        <v>*</v>
      </c>
      <c r="H24" s="11" t="str">
        <f>[20]Novembro!$K$11</f>
        <v>*</v>
      </c>
      <c r="I24" s="11" t="str">
        <f>[20]Novembro!$K$12</f>
        <v>*</v>
      </c>
      <c r="J24" s="11" t="str">
        <f>[20]Novembro!$K$13</f>
        <v>*</v>
      </c>
      <c r="K24" s="11" t="str">
        <f>[20]Novembro!$K$14</f>
        <v>*</v>
      </c>
      <c r="L24" s="11" t="str">
        <f>[20]Novembro!$K$15</f>
        <v>*</v>
      </c>
      <c r="M24" s="11" t="str">
        <f>[20]Novembro!$K$16</f>
        <v>*</v>
      </c>
      <c r="N24" s="11" t="str">
        <f>[20]Novembro!$K$17</f>
        <v>*</v>
      </c>
      <c r="O24" s="11" t="str">
        <f>[20]Novembro!$K$18</f>
        <v>*</v>
      </c>
      <c r="P24" s="11" t="str">
        <f>[20]Novembro!$K$19</f>
        <v>*</v>
      </c>
      <c r="Q24" s="11" t="str">
        <f>[20]Novembro!$K$20</f>
        <v>*</v>
      </c>
      <c r="R24" s="11" t="str">
        <f>[20]Novembro!$K$21</f>
        <v>*</v>
      </c>
      <c r="S24" s="11" t="str">
        <f>[20]Novembro!$K$22</f>
        <v>*</v>
      </c>
      <c r="T24" s="11" t="str">
        <f>[20]Novembro!$K$23</f>
        <v>*</v>
      </c>
      <c r="U24" s="11" t="str">
        <f>[20]Novembro!$K$24</f>
        <v>*</v>
      </c>
      <c r="V24" s="11" t="str">
        <f>[20]Novembro!$K$25</f>
        <v>*</v>
      </c>
      <c r="W24" s="11" t="str">
        <f>[20]Novembro!$K$26</f>
        <v>*</v>
      </c>
      <c r="X24" s="11" t="str">
        <f>[20]Novembro!$K$27</f>
        <v>*</v>
      </c>
      <c r="Y24" s="11" t="str">
        <f>[20]Novembro!$K$28</f>
        <v>*</v>
      </c>
      <c r="Z24" s="11" t="str">
        <f>[20]Novembro!$K$29</f>
        <v>*</v>
      </c>
      <c r="AA24" s="11" t="str">
        <f>[20]Novembro!$K$30</f>
        <v>*</v>
      </c>
      <c r="AB24" s="11" t="str">
        <f>[20]Novembro!$K$31</f>
        <v>*</v>
      </c>
      <c r="AC24" s="11" t="str">
        <f>[20]Novembro!$K$32</f>
        <v>*</v>
      </c>
      <c r="AD24" s="11" t="str">
        <f>[20]Novembro!$K$33</f>
        <v>*</v>
      </c>
      <c r="AE24" s="11" t="str">
        <f>[20]Novembro!$K$34</f>
        <v>*</v>
      </c>
      <c r="AF24" s="14">
        <f t="shared" si="1"/>
        <v>0</v>
      </c>
      <c r="AG24" s="15">
        <f t="shared" si="2"/>
        <v>0</v>
      </c>
      <c r="AH24" s="56">
        <f t="shared" si="3"/>
        <v>0</v>
      </c>
    </row>
    <row r="25" spans="1:36" hidden="1" x14ac:dyDescent="0.2">
      <c r="A25" s="89" t="s">
        <v>155</v>
      </c>
      <c r="B25" s="11" t="str">
        <f>[21]Novembro!$K$5</f>
        <v>*</v>
      </c>
      <c r="C25" s="11" t="str">
        <f>[21]Novembro!$K$6</f>
        <v>*</v>
      </c>
      <c r="D25" s="11" t="str">
        <f>[21]Novembro!$K$7</f>
        <v>*</v>
      </c>
      <c r="E25" s="11" t="str">
        <f>[21]Novembro!$K$8</f>
        <v>*</v>
      </c>
      <c r="F25" s="11" t="str">
        <f>[21]Novembro!$K$9</f>
        <v>*</v>
      </c>
      <c r="G25" s="11" t="str">
        <f>[21]Novembro!$K$10</f>
        <v>*</v>
      </c>
      <c r="H25" s="11" t="str">
        <f>[21]Novembro!$K$11</f>
        <v>*</v>
      </c>
      <c r="I25" s="11" t="str">
        <f>[21]Novembro!$K$12</f>
        <v>*</v>
      </c>
      <c r="J25" s="11" t="str">
        <f>[21]Novembro!$K$13</f>
        <v>*</v>
      </c>
      <c r="K25" s="11" t="str">
        <f>[21]Novembro!$K$14</f>
        <v>*</v>
      </c>
      <c r="L25" s="11" t="str">
        <f>[21]Novembro!$K$15</f>
        <v>*</v>
      </c>
      <c r="M25" s="11" t="str">
        <f>[21]Novembro!$K$16</f>
        <v>*</v>
      </c>
      <c r="N25" s="11" t="str">
        <f>[21]Novembro!$K$17</f>
        <v>*</v>
      </c>
      <c r="O25" s="11" t="str">
        <f>[21]Novembro!$K$18</f>
        <v>*</v>
      </c>
      <c r="P25" s="11" t="str">
        <f>[21]Novembro!$K$19</f>
        <v>*</v>
      </c>
      <c r="Q25" s="11" t="str">
        <f>[21]Novembro!$K$20</f>
        <v>*</v>
      </c>
      <c r="R25" s="11" t="str">
        <f>[21]Novembro!$K$21</f>
        <v>*</v>
      </c>
      <c r="S25" s="11" t="str">
        <f>[21]Novembro!$K$22</f>
        <v>*</v>
      </c>
      <c r="T25" s="11" t="str">
        <f>[21]Novembro!$K$23</f>
        <v>*</v>
      </c>
      <c r="U25" s="11" t="str">
        <f>[21]Novembro!$K$24</f>
        <v>*</v>
      </c>
      <c r="V25" s="11" t="str">
        <f>[21]Novembro!$K$25</f>
        <v>*</v>
      </c>
      <c r="W25" s="11" t="str">
        <f>[21]Novembro!$K$26</f>
        <v>*</v>
      </c>
      <c r="X25" s="11" t="str">
        <f>[21]Novembro!$K$27</f>
        <v>*</v>
      </c>
      <c r="Y25" s="11" t="str">
        <f>[21]Novembro!$K$28</f>
        <v>*</v>
      </c>
      <c r="Z25" s="11" t="str">
        <f>[21]Novembro!$K$29</f>
        <v>*</v>
      </c>
      <c r="AA25" s="11" t="str">
        <f>[21]Novembro!$K$30</f>
        <v>*</v>
      </c>
      <c r="AB25" s="11" t="str">
        <f>[21]Novembro!$K$31</f>
        <v>*</v>
      </c>
      <c r="AC25" s="11" t="str">
        <f>[21]Novembro!$K$32</f>
        <v>*</v>
      </c>
      <c r="AD25" s="11" t="str">
        <f>[21]Novembro!$K$33</f>
        <v>*</v>
      </c>
      <c r="AE25" s="11" t="str">
        <f>[21]Novembro!$K$34</f>
        <v>*</v>
      </c>
      <c r="AF25" s="14">
        <f t="shared" si="1"/>
        <v>0</v>
      </c>
      <c r="AG25" s="15">
        <f t="shared" si="2"/>
        <v>0</v>
      </c>
      <c r="AH25" s="56">
        <f t="shared" si="3"/>
        <v>0</v>
      </c>
      <c r="AI25" s="12" t="s">
        <v>34</v>
      </c>
    </row>
    <row r="26" spans="1:36" x14ac:dyDescent="0.2">
      <c r="A26" s="47" t="s">
        <v>156</v>
      </c>
      <c r="B26" s="11">
        <f>[22]Novembro!$K$5</f>
        <v>0</v>
      </c>
      <c r="C26" s="11">
        <f>[22]Novembro!$K$6</f>
        <v>0</v>
      </c>
      <c r="D26" s="11">
        <f>[22]Novembro!$K$7</f>
        <v>0</v>
      </c>
      <c r="E26" s="11">
        <f>[22]Novembro!$K$8</f>
        <v>0</v>
      </c>
      <c r="F26" s="11">
        <f>[22]Novembro!$K$9</f>
        <v>0</v>
      </c>
      <c r="G26" s="11">
        <f>[22]Novembro!$K$10</f>
        <v>0</v>
      </c>
      <c r="H26" s="11">
        <f>[22]Novembro!$K$11</f>
        <v>0</v>
      </c>
      <c r="I26" s="11">
        <f>[22]Novembro!$K$12</f>
        <v>0</v>
      </c>
      <c r="J26" s="11">
        <f>[22]Novembro!$K$13</f>
        <v>0</v>
      </c>
      <c r="K26" s="11">
        <f>[22]Novembro!$K$14</f>
        <v>0</v>
      </c>
      <c r="L26" s="11">
        <f>[22]Novembro!$K$15</f>
        <v>22.4</v>
      </c>
      <c r="M26" s="11">
        <f>[22]Novembro!$K$16</f>
        <v>0</v>
      </c>
      <c r="N26" s="11">
        <f>[22]Novembro!$K$17</f>
        <v>47.8</v>
      </c>
      <c r="O26" s="11">
        <f>[22]Novembro!$K$18</f>
        <v>19.2</v>
      </c>
      <c r="P26" s="11">
        <f>[22]Novembro!$K$19</f>
        <v>0</v>
      </c>
      <c r="Q26" s="11">
        <f>[22]Novembro!$K$20</f>
        <v>0</v>
      </c>
      <c r="R26" s="11">
        <f>[22]Novembro!$K$21</f>
        <v>0</v>
      </c>
      <c r="S26" s="11">
        <f>[22]Novembro!$K$22</f>
        <v>0</v>
      </c>
      <c r="T26" s="11">
        <f>[22]Novembro!$K$23</f>
        <v>0</v>
      </c>
      <c r="U26" s="11">
        <f>[22]Novembro!$K$24</f>
        <v>0</v>
      </c>
      <c r="V26" s="11">
        <f>[22]Novembro!$K$25</f>
        <v>24.799999999999997</v>
      </c>
      <c r="W26" s="11">
        <f>[22]Novembro!$K$26</f>
        <v>0.4</v>
      </c>
      <c r="X26" s="11">
        <f>[22]Novembro!$K$27</f>
        <v>0</v>
      </c>
      <c r="Y26" s="11">
        <f>[22]Novembro!$K$28</f>
        <v>0</v>
      </c>
      <c r="Z26" s="11">
        <f>[22]Novembro!$K$29</f>
        <v>0</v>
      </c>
      <c r="AA26" s="11">
        <f>[22]Novembro!$K$30</f>
        <v>0</v>
      </c>
      <c r="AB26" s="11">
        <f>[22]Novembro!$K$31</f>
        <v>0</v>
      </c>
      <c r="AC26" s="11">
        <f>[22]Novembro!$K$32</f>
        <v>0</v>
      </c>
      <c r="AD26" s="11">
        <f>[22]Novembro!$K$33</f>
        <v>0</v>
      </c>
      <c r="AE26" s="11">
        <f>[22]Novembro!$K$34</f>
        <v>0</v>
      </c>
      <c r="AF26" s="14">
        <f t="shared" si="1"/>
        <v>114.6</v>
      </c>
      <c r="AG26" s="15">
        <f t="shared" si="2"/>
        <v>47.8</v>
      </c>
      <c r="AH26" s="56">
        <f t="shared" si="3"/>
        <v>25</v>
      </c>
    </row>
    <row r="27" spans="1:36" x14ac:dyDescent="0.2">
      <c r="A27" s="47" t="s">
        <v>8</v>
      </c>
      <c r="B27" s="11">
        <f>[23]Novembro!$K$5</f>
        <v>0</v>
      </c>
      <c r="C27" s="11">
        <f>[23]Novembro!$K$6</f>
        <v>0</v>
      </c>
      <c r="D27" s="11">
        <f>[23]Novembro!$K$7</f>
        <v>0</v>
      </c>
      <c r="E27" s="11">
        <f>[23]Novembro!$K$8</f>
        <v>0</v>
      </c>
      <c r="F27" s="11">
        <f>[23]Novembro!$K$9</f>
        <v>0</v>
      </c>
      <c r="G27" s="11">
        <f>[23]Novembro!$K$10</f>
        <v>0</v>
      </c>
      <c r="H27" s="11">
        <f>[23]Novembro!$K$11</f>
        <v>0</v>
      </c>
      <c r="I27" s="11">
        <f>[23]Novembro!$K$12</f>
        <v>0</v>
      </c>
      <c r="J27" s="11">
        <f>[23]Novembro!$K$13</f>
        <v>0</v>
      </c>
      <c r="K27" s="11">
        <f>[23]Novembro!$K$14</f>
        <v>0</v>
      </c>
      <c r="L27" s="11">
        <f>[23]Novembro!$K$15</f>
        <v>11.6</v>
      </c>
      <c r="M27" s="11">
        <f>[23]Novembro!$K$16</f>
        <v>0</v>
      </c>
      <c r="N27" s="11">
        <f>[23]Novembro!$K$17</f>
        <v>50.4</v>
      </c>
      <c r="O27" s="11">
        <f>[23]Novembro!$K$18</f>
        <v>8.6000000000000014</v>
      </c>
      <c r="P27" s="11">
        <f>[23]Novembro!$K$19</f>
        <v>0</v>
      </c>
      <c r="Q27" s="11">
        <f>[23]Novembro!$K$20</f>
        <v>0</v>
      </c>
      <c r="R27" s="11">
        <f>[23]Novembro!$K$21</f>
        <v>0</v>
      </c>
      <c r="S27" s="11">
        <f>[23]Novembro!$K$22</f>
        <v>0.2</v>
      </c>
      <c r="T27" s="11">
        <f>[23]Novembro!$K$23</f>
        <v>0</v>
      </c>
      <c r="U27" s="11">
        <f>[23]Novembro!$K$24</f>
        <v>0</v>
      </c>
      <c r="V27" s="11">
        <f>[23]Novembro!$K$25</f>
        <v>4.4000000000000004</v>
      </c>
      <c r="W27" s="11">
        <f>[23]Novembro!$K$26</f>
        <v>0.2</v>
      </c>
      <c r="X27" s="11">
        <f>[23]Novembro!$K$27</f>
        <v>0</v>
      </c>
      <c r="Y27" s="11">
        <f>[23]Novembro!$K$28</f>
        <v>0</v>
      </c>
      <c r="Z27" s="11">
        <f>[23]Novembro!$K$29</f>
        <v>0</v>
      </c>
      <c r="AA27" s="11">
        <f>[23]Novembro!$K$30</f>
        <v>0</v>
      </c>
      <c r="AB27" s="11">
        <f>[23]Novembro!$K$31</f>
        <v>0</v>
      </c>
      <c r="AC27" s="11">
        <f>[23]Novembro!$K$32</f>
        <v>0</v>
      </c>
      <c r="AD27" s="11">
        <f>[23]Novembro!$K$33</f>
        <v>0</v>
      </c>
      <c r="AE27" s="11">
        <f>[23]Novembro!$K$34</f>
        <v>0</v>
      </c>
      <c r="AF27" s="14">
        <f t="shared" si="1"/>
        <v>75.400000000000006</v>
      </c>
      <c r="AG27" s="15">
        <f t="shared" si="2"/>
        <v>50.4</v>
      </c>
      <c r="AH27" s="56">
        <f t="shared" si="3"/>
        <v>24</v>
      </c>
    </row>
    <row r="28" spans="1:36" hidden="1" x14ac:dyDescent="0.2">
      <c r="A28" s="89" t="s">
        <v>9</v>
      </c>
      <c r="B28" s="11" t="str">
        <f>[24]Novembro!$K$5</f>
        <v>*</v>
      </c>
      <c r="C28" s="11" t="str">
        <f>[24]Novembro!$K$6</f>
        <v>*</v>
      </c>
      <c r="D28" s="11" t="str">
        <f>[24]Novembro!$K$7</f>
        <v>*</v>
      </c>
      <c r="E28" s="11" t="str">
        <f>[24]Novembro!$K$8</f>
        <v>*</v>
      </c>
      <c r="F28" s="11" t="str">
        <f>[24]Novembro!$K$9</f>
        <v>*</v>
      </c>
      <c r="G28" s="11" t="str">
        <f>[24]Novembro!$K$10</f>
        <v>*</v>
      </c>
      <c r="H28" s="11" t="str">
        <f>[24]Novembro!$K$11</f>
        <v>*</v>
      </c>
      <c r="I28" s="11" t="str">
        <f>[24]Novembro!$K$12</f>
        <v>*</v>
      </c>
      <c r="J28" s="11" t="str">
        <f>[24]Novembro!$K$13</f>
        <v>*</v>
      </c>
      <c r="K28" s="11" t="str">
        <f>[24]Novembro!$K$14</f>
        <v>*</v>
      </c>
      <c r="L28" s="11" t="str">
        <f>[24]Novembro!$K$15</f>
        <v>*</v>
      </c>
      <c r="M28" s="11" t="str">
        <f>[24]Novembro!$K$16</f>
        <v>*</v>
      </c>
      <c r="N28" s="11" t="str">
        <f>[24]Novembro!$K$17</f>
        <v>*</v>
      </c>
      <c r="O28" s="11" t="str">
        <f>[24]Novembro!$K$18</f>
        <v>*</v>
      </c>
      <c r="P28" s="11" t="str">
        <f>[24]Novembro!$K$19</f>
        <v>*</v>
      </c>
      <c r="Q28" s="11" t="str">
        <f>[24]Novembro!$K$20</f>
        <v>*</v>
      </c>
      <c r="R28" s="11" t="str">
        <f>[24]Novembro!$K$21</f>
        <v>*</v>
      </c>
      <c r="S28" s="11" t="str">
        <f>[24]Novembro!$K$22</f>
        <v>*</v>
      </c>
      <c r="T28" s="11" t="str">
        <f>[24]Novembro!$K$23</f>
        <v>*</v>
      </c>
      <c r="U28" s="11" t="str">
        <f>[24]Novembro!$K$24</f>
        <v>*</v>
      </c>
      <c r="V28" s="11" t="str">
        <f>[24]Novembro!$K$25</f>
        <v>*</v>
      </c>
      <c r="W28" s="11" t="str">
        <f>[24]Novembro!$K$26</f>
        <v>*</v>
      </c>
      <c r="X28" s="11" t="str">
        <f>[24]Novembro!$K$27</f>
        <v>*</v>
      </c>
      <c r="Y28" s="11" t="str">
        <f>[24]Novembro!$K$28</f>
        <v>*</v>
      </c>
      <c r="Z28" s="11" t="str">
        <f>[24]Novembro!$K$29</f>
        <v>*</v>
      </c>
      <c r="AA28" s="11" t="str">
        <f>[24]Novembro!$K$30</f>
        <v>*</v>
      </c>
      <c r="AB28" s="11" t="str">
        <f>[24]Novembro!$K$31</f>
        <v>*</v>
      </c>
      <c r="AC28" s="11" t="str">
        <f>[24]Novembro!$K$32</f>
        <v>*</v>
      </c>
      <c r="AD28" s="11" t="str">
        <f>[24]Novembro!$K$33</f>
        <v>*</v>
      </c>
      <c r="AE28" s="11" t="str">
        <f>[24]Novembro!$K$34</f>
        <v>*</v>
      </c>
      <c r="AF28" s="14">
        <f t="shared" si="1"/>
        <v>0</v>
      </c>
      <c r="AG28" s="15">
        <f t="shared" si="2"/>
        <v>0</v>
      </c>
      <c r="AH28" s="56">
        <f t="shared" si="3"/>
        <v>0</v>
      </c>
    </row>
    <row r="29" spans="1:36" x14ac:dyDescent="0.2">
      <c r="A29" s="47" t="s">
        <v>31</v>
      </c>
      <c r="B29" s="11" t="s">
        <v>211</v>
      </c>
      <c r="C29" s="11" t="s">
        <v>211</v>
      </c>
      <c r="D29" s="11" t="s">
        <v>211</v>
      </c>
      <c r="E29" s="11" t="s">
        <v>211</v>
      </c>
      <c r="F29" s="11" t="s">
        <v>211</v>
      </c>
      <c r="G29" s="11" t="s">
        <v>211</v>
      </c>
      <c r="H29" s="11" t="s">
        <v>211</v>
      </c>
      <c r="I29" s="11" t="s">
        <v>211</v>
      </c>
      <c r="J29" s="11" t="s">
        <v>211</v>
      </c>
      <c r="K29" s="11" t="s">
        <v>211</v>
      </c>
      <c r="L29" s="11" t="s">
        <v>211</v>
      </c>
      <c r="M29" s="11" t="s">
        <v>211</v>
      </c>
      <c r="N29" s="11" t="s">
        <v>211</v>
      </c>
      <c r="O29" s="11" t="s">
        <v>211</v>
      </c>
      <c r="P29" s="11" t="s">
        <v>211</v>
      </c>
      <c r="Q29" s="11" t="s">
        <v>211</v>
      </c>
      <c r="R29" s="11" t="s">
        <v>211</v>
      </c>
      <c r="S29" s="11" t="s">
        <v>211</v>
      </c>
      <c r="T29" s="11" t="s">
        <v>211</v>
      </c>
      <c r="U29" s="11" t="s">
        <v>211</v>
      </c>
      <c r="V29" s="11" t="s">
        <v>211</v>
      </c>
      <c r="W29" s="11" t="s">
        <v>211</v>
      </c>
      <c r="X29" s="11" t="s">
        <v>211</v>
      </c>
      <c r="Y29" s="11" t="s">
        <v>211</v>
      </c>
      <c r="Z29" s="11" t="s">
        <v>211</v>
      </c>
      <c r="AA29" s="11" t="s">
        <v>211</v>
      </c>
      <c r="AB29" s="11" t="s">
        <v>211</v>
      </c>
      <c r="AC29" s="11" t="s">
        <v>211</v>
      </c>
      <c r="AD29" s="11" t="s">
        <v>211</v>
      </c>
      <c r="AE29" s="11" t="s">
        <v>211</v>
      </c>
      <c r="AF29" s="14" t="s">
        <v>211</v>
      </c>
      <c r="AG29" s="15" t="s">
        <v>211</v>
      </c>
      <c r="AH29" s="56" t="s">
        <v>211</v>
      </c>
    </row>
    <row r="30" spans="1:36" hidden="1" x14ac:dyDescent="0.2">
      <c r="A30" s="89" t="s">
        <v>10</v>
      </c>
      <c r="B30" s="11" t="str">
        <f>[26]Novembro!$K$5</f>
        <v>*</v>
      </c>
      <c r="C30" s="11" t="str">
        <f>[26]Novembro!$K$6</f>
        <v>*</v>
      </c>
      <c r="D30" s="11" t="str">
        <f>[26]Novembro!$K$7</f>
        <v>*</v>
      </c>
      <c r="E30" s="11" t="str">
        <f>[26]Novembro!$K$8</f>
        <v>*</v>
      </c>
      <c r="F30" s="11" t="str">
        <f>[26]Novembro!$K$9</f>
        <v>*</v>
      </c>
      <c r="G30" s="11" t="str">
        <f>[26]Novembro!$K$10</f>
        <v>*</v>
      </c>
      <c r="H30" s="11" t="str">
        <f>[26]Novembro!$K$11</f>
        <v>*</v>
      </c>
      <c r="I30" s="11" t="str">
        <f>[26]Novembro!$K$12</f>
        <v>*</v>
      </c>
      <c r="J30" s="11" t="str">
        <f>[26]Novembro!$K$13</f>
        <v>*</v>
      </c>
      <c r="K30" s="11" t="str">
        <f>[26]Novembro!$K$14</f>
        <v>*</v>
      </c>
      <c r="L30" s="11" t="str">
        <f>[26]Novembro!$K$15</f>
        <v>*</v>
      </c>
      <c r="M30" s="11" t="str">
        <f>[26]Novembro!$K$16</f>
        <v>*</v>
      </c>
      <c r="N30" s="11" t="str">
        <f>[26]Novembro!$K$17</f>
        <v>*</v>
      </c>
      <c r="O30" s="11" t="str">
        <f>[26]Novembro!$K$18</f>
        <v>*</v>
      </c>
      <c r="P30" s="11" t="str">
        <f>[26]Novembro!$K$19</f>
        <v>*</v>
      </c>
      <c r="Q30" s="11" t="str">
        <f>[26]Novembro!$K$20</f>
        <v>*</v>
      </c>
      <c r="R30" s="11" t="str">
        <f>[26]Novembro!$K$21</f>
        <v>*</v>
      </c>
      <c r="S30" s="11" t="str">
        <f>[26]Novembro!$K$22</f>
        <v>*</v>
      </c>
      <c r="T30" s="11" t="str">
        <f>[26]Novembro!$K$23</f>
        <v>*</v>
      </c>
      <c r="U30" s="11" t="str">
        <f>[26]Novembro!$K$24</f>
        <v>*</v>
      </c>
      <c r="V30" s="11" t="str">
        <f>[26]Novembro!$K$25</f>
        <v>*</v>
      </c>
      <c r="W30" s="11" t="str">
        <f>[26]Novembro!$K$26</f>
        <v>*</v>
      </c>
      <c r="X30" s="11" t="str">
        <f>[26]Novembro!$K$27</f>
        <v>*</v>
      </c>
      <c r="Y30" s="11" t="str">
        <f>[26]Novembro!$K$28</f>
        <v>*</v>
      </c>
      <c r="Z30" s="11" t="str">
        <f>[26]Novembro!$K$29</f>
        <v>*</v>
      </c>
      <c r="AA30" s="11" t="str">
        <f>[26]Novembro!$K$30</f>
        <v>*</v>
      </c>
      <c r="AB30" s="11" t="str">
        <f>[26]Novembro!$K$31</f>
        <v>*</v>
      </c>
      <c r="AC30" s="11" t="str">
        <f>[26]Novembro!$K$32</f>
        <v>*</v>
      </c>
      <c r="AD30" s="11" t="str">
        <f>[26]Novembro!$K$33</f>
        <v>*</v>
      </c>
      <c r="AE30" s="11" t="str">
        <f>[26]Novembro!$K$34</f>
        <v>*</v>
      </c>
      <c r="AF30" s="14">
        <f t="shared" si="1"/>
        <v>0</v>
      </c>
      <c r="AG30" s="15">
        <f t="shared" si="2"/>
        <v>0</v>
      </c>
      <c r="AH30" s="56">
        <f t="shared" si="3"/>
        <v>0</v>
      </c>
    </row>
    <row r="31" spans="1:36" hidden="1" x14ac:dyDescent="0.2">
      <c r="A31" s="89" t="s">
        <v>157</v>
      </c>
      <c r="B31" s="11" t="str">
        <f>[27]Novembro!$K$5</f>
        <v>*</v>
      </c>
      <c r="C31" s="11" t="str">
        <f>[27]Novembro!$K$6</f>
        <v>*</v>
      </c>
      <c r="D31" s="11" t="str">
        <f>[27]Novembro!$K$7</f>
        <v>*</v>
      </c>
      <c r="E31" s="11" t="str">
        <f>[27]Novembro!$K$8</f>
        <v>*</v>
      </c>
      <c r="F31" s="11" t="str">
        <f>[27]Novembro!$K$9</f>
        <v>*</v>
      </c>
      <c r="G31" s="11" t="str">
        <f>[27]Novembro!$K$10</f>
        <v>*</v>
      </c>
      <c r="H31" s="11" t="str">
        <f>[27]Novembro!$K$11</f>
        <v>*</v>
      </c>
      <c r="I31" s="11" t="str">
        <f>[27]Novembro!$K$12</f>
        <v>*</v>
      </c>
      <c r="J31" s="11" t="str">
        <f>[27]Novembro!$K$13</f>
        <v>*</v>
      </c>
      <c r="K31" s="11" t="str">
        <f>[27]Novembro!$K$14</f>
        <v>*</v>
      </c>
      <c r="L31" s="11" t="str">
        <f>[27]Novembro!$K$15</f>
        <v>*</v>
      </c>
      <c r="M31" s="11" t="str">
        <f>[27]Novembro!$K$16</f>
        <v>*</v>
      </c>
      <c r="N31" s="11" t="str">
        <f>[27]Novembro!$K$17</f>
        <v>*</v>
      </c>
      <c r="O31" s="11" t="str">
        <f>[27]Novembro!$K$18</f>
        <v>*</v>
      </c>
      <c r="P31" s="11" t="str">
        <f>[27]Novembro!$K$19</f>
        <v>*</v>
      </c>
      <c r="Q31" s="11" t="str">
        <f>[27]Novembro!$K$20</f>
        <v>*</v>
      </c>
      <c r="R31" s="11" t="str">
        <f>[27]Novembro!$K$21</f>
        <v>*</v>
      </c>
      <c r="S31" s="11" t="str">
        <f>[27]Novembro!$K$22</f>
        <v>*</v>
      </c>
      <c r="T31" s="11" t="str">
        <f>[27]Novembro!$K$23</f>
        <v>*</v>
      </c>
      <c r="U31" s="11" t="str">
        <f>[27]Novembro!$K$24</f>
        <v>*</v>
      </c>
      <c r="V31" s="11" t="str">
        <f>[27]Novembro!$K$25</f>
        <v>*</v>
      </c>
      <c r="W31" s="11" t="str">
        <f>[27]Novembro!$K$26</f>
        <v>*</v>
      </c>
      <c r="X31" s="11" t="str">
        <f>[27]Novembro!$K$27</f>
        <v>*</v>
      </c>
      <c r="Y31" s="11" t="str">
        <f>[27]Novembro!$K$28</f>
        <v>*</v>
      </c>
      <c r="Z31" s="11" t="str">
        <f>[27]Novembro!$K$29</f>
        <v>*</v>
      </c>
      <c r="AA31" s="11" t="str">
        <f>[27]Novembro!$K$30</f>
        <v>*</v>
      </c>
      <c r="AB31" s="11" t="str">
        <f>[27]Novembro!$K$31</f>
        <v>*</v>
      </c>
      <c r="AC31" s="11" t="str">
        <f>[27]Novembro!$K$32</f>
        <v>*</v>
      </c>
      <c r="AD31" s="11" t="str">
        <f>[27]Novembro!$K$33</f>
        <v>*</v>
      </c>
      <c r="AE31" s="11" t="str">
        <f>[27]Novembro!$K$34</f>
        <v>*</v>
      </c>
      <c r="AF31" s="14">
        <f t="shared" si="1"/>
        <v>0</v>
      </c>
      <c r="AG31" s="15">
        <f t="shared" si="2"/>
        <v>0</v>
      </c>
      <c r="AH31" s="56">
        <f t="shared" si="3"/>
        <v>0</v>
      </c>
      <c r="AI31" s="12" t="s">
        <v>34</v>
      </c>
    </row>
    <row r="32" spans="1:36" hidden="1" x14ac:dyDescent="0.2">
      <c r="A32" s="89" t="s">
        <v>11</v>
      </c>
      <c r="B32" s="11" t="str">
        <f>[28]Novembro!$K$5</f>
        <v>*</v>
      </c>
      <c r="C32" s="11" t="str">
        <f>[28]Novembro!$K$6</f>
        <v>*</v>
      </c>
      <c r="D32" s="11" t="str">
        <f>[28]Novembro!$K$7</f>
        <v>*</v>
      </c>
      <c r="E32" s="11" t="str">
        <f>[28]Novembro!$K$8</f>
        <v>*</v>
      </c>
      <c r="F32" s="11" t="str">
        <f>[28]Novembro!$K$9</f>
        <v>*</v>
      </c>
      <c r="G32" s="11" t="str">
        <f>[28]Novembro!$K$10</f>
        <v>*</v>
      </c>
      <c r="H32" s="11" t="str">
        <f>[28]Novembro!$K$11</f>
        <v>*</v>
      </c>
      <c r="I32" s="11" t="str">
        <f>[28]Novembro!$K$12</f>
        <v>*</v>
      </c>
      <c r="J32" s="11" t="str">
        <f>[28]Novembro!$K$13</f>
        <v>*</v>
      </c>
      <c r="K32" s="11" t="str">
        <f>[28]Novembro!$K$14</f>
        <v>*</v>
      </c>
      <c r="L32" s="11" t="str">
        <f>[28]Novembro!$K$15</f>
        <v>*</v>
      </c>
      <c r="M32" s="11" t="str">
        <f>[28]Novembro!$K$16</f>
        <v>*</v>
      </c>
      <c r="N32" s="11" t="str">
        <f>[28]Novembro!$K$17</f>
        <v>*</v>
      </c>
      <c r="O32" s="11" t="str">
        <f>[28]Novembro!$K$18</f>
        <v>*</v>
      </c>
      <c r="P32" s="11" t="str">
        <f>[28]Novembro!$K$19</f>
        <v>*</v>
      </c>
      <c r="Q32" s="11" t="str">
        <f>[28]Novembro!$K$20</f>
        <v>*</v>
      </c>
      <c r="R32" s="11" t="str">
        <f>[28]Novembro!$K$21</f>
        <v>*</v>
      </c>
      <c r="S32" s="11" t="str">
        <f>[28]Novembro!$K$22</f>
        <v>*</v>
      </c>
      <c r="T32" s="11" t="str">
        <f>[28]Novembro!$K$23</f>
        <v>*</v>
      </c>
      <c r="U32" s="11" t="str">
        <f>[28]Novembro!$K$24</f>
        <v>*</v>
      </c>
      <c r="V32" s="11" t="str">
        <f>[28]Novembro!$K$25</f>
        <v>*</v>
      </c>
      <c r="W32" s="11" t="str">
        <f>[28]Novembro!$K$26</f>
        <v>*</v>
      </c>
      <c r="X32" s="11" t="str">
        <f>[28]Novembro!$K$27</f>
        <v>*</v>
      </c>
      <c r="Y32" s="11" t="str">
        <f>[28]Novembro!$K$28</f>
        <v>*</v>
      </c>
      <c r="Z32" s="11" t="str">
        <f>[28]Novembro!$K$29</f>
        <v>*</v>
      </c>
      <c r="AA32" s="11" t="str">
        <f>[28]Novembro!$K$30</f>
        <v>*</v>
      </c>
      <c r="AB32" s="11" t="str">
        <f>[28]Novembro!$K$31</f>
        <v>*</v>
      </c>
      <c r="AC32" s="11" t="str">
        <f>[28]Novembro!$K$32</f>
        <v>*</v>
      </c>
      <c r="AD32" s="11" t="str">
        <f>[28]Novembro!$K$33</f>
        <v>*</v>
      </c>
      <c r="AE32" s="11" t="str">
        <f>[28]Novembro!$K$34</f>
        <v>*</v>
      </c>
      <c r="AF32" s="14">
        <f t="shared" si="1"/>
        <v>0</v>
      </c>
      <c r="AG32" s="15">
        <f t="shared" si="2"/>
        <v>0</v>
      </c>
      <c r="AH32" s="56">
        <f t="shared" si="3"/>
        <v>0</v>
      </c>
    </row>
    <row r="33" spans="1:36" s="5" customFormat="1" x14ac:dyDescent="0.2">
      <c r="A33" s="47" t="s">
        <v>254</v>
      </c>
      <c r="B33" s="11">
        <f>[29]Novembro!$K$5</f>
        <v>0</v>
      </c>
      <c r="C33" s="11">
        <f>[29]Novembro!$K$6</f>
        <v>0</v>
      </c>
      <c r="D33" s="11">
        <f>[29]Novembro!$K$7</f>
        <v>0</v>
      </c>
      <c r="E33" s="11">
        <f>[29]Novembro!$K$8</f>
        <v>0</v>
      </c>
      <c r="F33" s="11">
        <f>[29]Novembro!$K$9</f>
        <v>0</v>
      </c>
      <c r="G33" s="11">
        <f>[29]Novembro!$K$10</f>
        <v>0</v>
      </c>
      <c r="H33" s="11">
        <f>[29]Novembro!$K$11</f>
        <v>0</v>
      </c>
      <c r="I33" s="11">
        <f>[29]Novembro!$K$12</f>
        <v>0</v>
      </c>
      <c r="J33" s="11">
        <f>[29]Novembro!$K$13</f>
        <v>0</v>
      </c>
      <c r="K33" s="11">
        <f>[29]Novembro!$K$14</f>
        <v>0</v>
      </c>
      <c r="L33" s="11">
        <f>[29]Novembro!$K$15</f>
        <v>37</v>
      </c>
      <c r="M33" s="11">
        <f>[29]Novembro!$K$16</f>
        <v>0</v>
      </c>
      <c r="N33" s="11">
        <f>[29]Novembro!$K$17</f>
        <v>0</v>
      </c>
      <c r="O33" s="11">
        <f>[29]Novembro!$K$18</f>
        <v>22.2</v>
      </c>
      <c r="P33" s="11">
        <f>[29]Novembro!$K$19</f>
        <v>0</v>
      </c>
      <c r="Q33" s="11">
        <f>[29]Novembro!$K$20</f>
        <v>0</v>
      </c>
      <c r="R33" s="11">
        <f>[29]Novembro!$K$21</f>
        <v>0</v>
      </c>
      <c r="S33" s="11">
        <f>[29]Novembro!$K$22</f>
        <v>0</v>
      </c>
      <c r="T33" s="11">
        <f>[29]Novembro!$K$23</f>
        <v>0</v>
      </c>
      <c r="U33" s="11">
        <f>[29]Novembro!$K$24</f>
        <v>0</v>
      </c>
      <c r="V33" s="11">
        <f>[29]Novembro!$K$25</f>
        <v>3.4</v>
      </c>
      <c r="W33" s="11">
        <f>[29]Novembro!$K$26</f>
        <v>0</v>
      </c>
      <c r="X33" s="11">
        <f>[29]Novembro!$K$27</f>
        <v>9.6</v>
      </c>
      <c r="Y33" s="11">
        <f>[29]Novembro!$K$28</f>
        <v>0</v>
      </c>
      <c r="Z33" s="11">
        <f>[29]Novembro!$K$29</f>
        <v>0</v>
      </c>
      <c r="AA33" s="11">
        <f>[29]Novembro!$K$30</f>
        <v>0</v>
      </c>
      <c r="AB33" s="11">
        <f>[29]Novembro!$K$31</f>
        <v>0</v>
      </c>
      <c r="AC33" s="11">
        <f>[29]Novembro!$K$32</f>
        <v>0</v>
      </c>
      <c r="AD33" s="11">
        <f>[29]Novembro!$K$33</f>
        <v>2.6</v>
      </c>
      <c r="AE33" s="11">
        <f>[29]Novembro!$K$34</f>
        <v>0</v>
      </c>
      <c r="AF33" s="206">
        <f t="shared" si="1"/>
        <v>74.8</v>
      </c>
      <c r="AG33" s="206">
        <f t="shared" si="2"/>
        <v>37</v>
      </c>
      <c r="AH33" s="56">
        <f t="shared" si="3"/>
        <v>25</v>
      </c>
    </row>
    <row r="34" spans="1:36" x14ac:dyDescent="0.2">
      <c r="A34" s="47" t="s">
        <v>13</v>
      </c>
      <c r="B34" s="11">
        <f>[30]Novembro!$K$5</f>
        <v>0</v>
      </c>
      <c r="C34" s="11">
        <f>[30]Novembro!$K$6</f>
        <v>0</v>
      </c>
      <c r="D34" s="11">
        <f>[30]Novembro!$K$7</f>
        <v>0</v>
      </c>
      <c r="E34" s="11">
        <f>[30]Novembro!$K$8</f>
        <v>0</v>
      </c>
      <c r="F34" s="11">
        <f>[30]Novembro!$K$9</f>
        <v>0</v>
      </c>
      <c r="G34" s="11">
        <f>[30]Novembro!$K$10</f>
        <v>0</v>
      </c>
      <c r="H34" s="11">
        <f>[30]Novembro!$K$11</f>
        <v>0</v>
      </c>
      <c r="I34" s="11">
        <f>[30]Novembro!$K$12</f>
        <v>0</v>
      </c>
      <c r="J34" s="11">
        <f>[30]Novembro!$K$13</f>
        <v>0</v>
      </c>
      <c r="K34" s="11">
        <f>[30]Novembro!$K$14</f>
        <v>0</v>
      </c>
      <c r="L34" s="11">
        <f>[30]Novembro!$K$15</f>
        <v>2.2000000000000002</v>
      </c>
      <c r="M34" s="11">
        <f>[30]Novembro!$K$16</f>
        <v>0</v>
      </c>
      <c r="N34" s="11">
        <f>[30]Novembro!$K$17</f>
        <v>0</v>
      </c>
      <c r="O34" s="11">
        <f>[30]Novembro!$K$18</f>
        <v>43.6</v>
      </c>
      <c r="P34" s="11">
        <f>[30]Novembro!$K$19</f>
        <v>0</v>
      </c>
      <c r="Q34" s="11">
        <f>[30]Novembro!$K$20</f>
        <v>0</v>
      </c>
      <c r="R34" s="11">
        <f>[30]Novembro!$K$21</f>
        <v>0</v>
      </c>
      <c r="S34" s="11">
        <f>[30]Novembro!$K$22</f>
        <v>0</v>
      </c>
      <c r="T34" s="11">
        <f>[30]Novembro!$K$23</f>
        <v>0</v>
      </c>
      <c r="U34" s="11">
        <f>[30]Novembro!$K$24</f>
        <v>0</v>
      </c>
      <c r="V34" s="11">
        <f>[30]Novembro!$K$25</f>
        <v>25.199999999999996</v>
      </c>
      <c r="W34" s="11">
        <f>[30]Novembro!$K$26</f>
        <v>0</v>
      </c>
      <c r="X34" s="11">
        <f>[30]Novembro!$K$27</f>
        <v>0</v>
      </c>
      <c r="Y34" s="11">
        <f>[30]Novembro!$K$28</f>
        <v>0</v>
      </c>
      <c r="Z34" s="11">
        <f>[30]Novembro!$K$29</f>
        <v>0</v>
      </c>
      <c r="AA34" s="11">
        <f>[30]Novembro!$K$30</f>
        <v>0</v>
      </c>
      <c r="AB34" s="11">
        <f>[30]Novembro!$K$31</f>
        <v>0</v>
      </c>
      <c r="AC34" s="11">
        <f>[30]Novembro!$K$32</f>
        <v>0</v>
      </c>
      <c r="AD34" s="11">
        <f>[30]Novembro!$K$33</f>
        <v>0</v>
      </c>
      <c r="AE34" s="11">
        <f>[30]Novembro!$K$34</f>
        <v>0</v>
      </c>
      <c r="AF34" s="14">
        <f t="shared" si="1"/>
        <v>71</v>
      </c>
      <c r="AG34" s="15">
        <f t="shared" si="2"/>
        <v>43.6</v>
      </c>
      <c r="AH34" s="56">
        <f t="shared" si="3"/>
        <v>27</v>
      </c>
    </row>
    <row r="35" spans="1:36" x14ac:dyDescent="0.2">
      <c r="A35" s="47" t="s">
        <v>158</v>
      </c>
      <c r="B35" s="11">
        <f>[31]Novembro!$K$5</f>
        <v>0</v>
      </c>
      <c r="C35" s="11">
        <f>[31]Novembro!$K$6</f>
        <v>0</v>
      </c>
      <c r="D35" s="11">
        <f>[31]Novembro!$K$7</f>
        <v>0</v>
      </c>
      <c r="E35" s="11">
        <f>[31]Novembro!$K$8</f>
        <v>0</v>
      </c>
      <c r="F35" s="11">
        <f>[31]Novembro!$K$9</f>
        <v>0</v>
      </c>
      <c r="G35" s="11">
        <f>[31]Novembro!$K$10</f>
        <v>0</v>
      </c>
      <c r="H35" s="11">
        <f>[31]Novembro!$K$11</f>
        <v>0</v>
      </c>
      <c r="I35" s="11">
        <f>[31]Novembro!$K$12</f>
        <v>0</v>
      </c>
      <c r="J35" s="11">
        <f>[31]Novembro!$K$13</f>
        <v>0</v>
      </c>
      <c r="K35" s="11">
        <f>[31]Novembro!$K$14</f>
        <v>0</v>
      </c>
      <c r="L35" s="11">
        <f>[31]Novembro!$K$15</f>
        <v>16.2</v>
      </c>
      <c r="M35" s="11">
        <f>[31]Novembro!$K$16</f>
        <v>0</v>
      </c>
      <c r="N35" s="11">
        <f>[31]Novembro!$K$17</f>
        <v>0</v>
      </c>
      <c r="O35" s="11">
        <f>[31]Novembro!$K$18</f>
        <v>21.4</v>
      </c>
      <c r="P35" s="11">
        <f>[31]Novembro!$K$19</f>
        <v>0</v>
      </c>
      <c r="Q35" s="11">
        <f>[31]Novembro!$K$20</f>
        <v>0</v>
      </c>
      <c r="R35" s="11">
        <f>[31]Novembro!$K$21</f>
        <v>0</v>
      </c>
      <c r="S35" s="11">
        <f>[31]Novembro!$K$22</f>
        <v>0</v>
      </c>
      <c r="T35" s="11">
        <f>[31]Novembro!$K$23</f>
        <v>0</v>
      </c>
      <c r="U35" s="11">
        <f>[31]Novembro!$K$24</f>
        <v>0</v>
      </c>
      <c r="V35" s="11">
        <f>[31]Novembro!$K$25</f>
        <v>2.4000000000000004</v>
      </c>
      <c r="W35" s="11">
        <f>[31]Novembro!$K$26</f>
        <v>0</v>
      </c>
      <c r="X35" s="11">
        <f>[31]Novembro!$K$27</f>
        <v>0</v>
      </c>
      <c r="Y35" s="11">
        <f>[31]Novembro!$K$28</f>
        <v>0</v>
      </c>
      <c r="Z35" s="11">
        <f>[31]Novembro!$K$29</f>
        <v>0</v>
      </c>
      <c r="AA35" s="11">
        <f>[31]Novembro!$K$30</f>
        <v>0</v>
      </c>
      <c r="AB35" s="11">
        <f>[31]Novembro!$K$31</f>
        <v>0</v>
      </c>
      <c r="AC35" s="11">
        <f>[31]Novembro!$K$32</f>
        <v>0</v>
      </c>
      <c r="AD35" s="11">
        <f>[31]Novembro!$K$33</f>
        <v>0</v>
      </c>
      <c r="AE35" s="11">
        <f>[31]Novembro!$K$34</f>
        <v>0</v>
      </c>
      <c r="AF35" s="14">
        <f t="shared" si="1"/>
        <v>39.999999999999993</v>
      </c>
      <c r="AG35" s="15">
        <f t="shared" si="2"/>
        <v>21.4</v>
      </c>
      <c r="AH35" s="56">
        <f t="shared" si="3"/>
        <v>27</v>
      </c>
    </row>
    <row r="36" spans="1:36" hidden="1" x14ac:dyDescent="0.2">
      <c r="A36" s="89" t="s">
        <v>129</v>
      </c>
      <c r="B36" s="11" t="str">
        <f>[32]Novembro!$K$5</f>
        <v>*</v>
      </c>
      <c r="C36" s="11" t="str">
        <f>[32]Novembro!$K$6</f>
        <v>*</v>
      </c>
      <c r="D36" s="11" t="str">
        <f>[32]Novembro!$K$7</f>
        <v>*</v>
      </c>
      <c r="E36" s="11" t="str">
        <f>[32]Novembro!$K$8</f>
        <v>*</v>
      </c>
      <c r="F36" s="11" t="str">
        <f>[32]Novembro!$K$9</f>
        <v>*</v>
      </c>
      <c r="G36" s="11" t="str">
        <f>[32]Novembro!$K$10</f>
        <v>*</v>
      </c>
      <c r="H36" s="11" t="str">
        <f>[32]Novembro!$K$11</f>
        <v>*</v>
      </c>
      <c r="I36" s="11" t="str">
        <f>[32]Novembro!$K$12</f>
        <v>*</v>
      </c>
      <c r="J36" s="11" t="str">
        <f>[32]Novembro!$K$13</f>
        <v>*</v>
      </c>
      <c r="K36" s="11" t="str">
        <f>[32]Novembro!$K$14</f>
        <v>*</v>
      </c>
      <c r="L36" s="11" t="str">
        <f>[32]Novembro!$K$15</f>
        <v>*</v>
      </c>
      <c r="M36" s="11" t="str">
        <f>[32]Novembro!$K$16</f>
        <v>*</v>
      </c>
      <c r="N36" s="11" t="str">
        <f>[32]Novembro!$K$17</f>
        <v>*</v>
      </c>
      <c r="O36" s="11" t="str">
        <f>[32]Novembro!$K$18</f>
        <v>*</v>
      </c>
      <c r="P36" s="11" t="str">
        <f>[32]Novembro!$K$19</f>
        <v>*</v>
      </c>
      <c r="Q36" s="11" t="str">
        <f>[32]Novembro!$K$20</f>
        <v>*</v>
      </c>
      <c r="R36" s="11" t="str">
        <f>[32]Novembro!$K$21</f>
        <v>*</v>
      </c>
      <c r="S36" s="11" t="str">
        <f>[32]Novembro!$K$22</f>
        <v>*</v>
      </c>
      <c r="T36" s="11" t="str">
        <f>[32]Novembro!$K$23</f>
        <v>*</v>
      </c>
      <c r="U36" s="11" t="str">
        <f>[32]Novembro!$K$24</f>
        <v>*</v>
      </c>
      <c r="V36" s="11" t="str">
        <f>[32]Novembro!$K$25</f>
        <v>*</v>
      </c>
      <c r="W36" s="11" t="str">
        <f>[32]Novembro!$K$26</f>
        <v>*</v>
      </c>
      <c r="X36" s="11" t="str">
        <f>[32]Novembro!$K$27</f>
        <v>*</v>
      </c>
      <c r="Y36" s="11" t="str">
        <f>[32]Novembro!$K$28</f>
        <v>*</v>
      </c>
      <c r="Z36" s="11" t="str">
        <f>[32]Novembro!$K$29</f>
        <v>*</v>
      </c>
      <c r="AA36" s="11" t="str">
        <f>[32]Novembro!$K$30</f>
        <v>*</v>
      </c>
      <c r="AB36" s="11" t="str">
        <f>[32]Novembro!$K$31</f>
        <v>*</v>
      </c>
      <c r="AC36" s="11" t="str">
        <f>[32]Novembro!$K$32</f>
        <v>*</v>
      </c>
      <c r="AD36" s="11" t="str">
        <f>[32]Novembro!$K$33</f>
        <v>*</v>
      </c>
      <c r="AE36" s="11" t="str">
        <f>[32]Novembro!$K$34</f>
        <v>*</v>
      </c>
      <c r="AF36" s="14">
        <f t="shared" si="1"/>
        <v>0</v>
      </c>
      <c r="AG36" s="15">
        <f t="shared" si="2"/>
        <v>0</v>
      </c>
      <c r="AH36" s="56">
        <f t="shared" si="3"/>
        <v>0</v>
      </c>
    </row>
    <row r="37" spans="1:36" x14ac:dyDescent="0.2">
      <c r="A37" s="47" t="s">
        <v>14</v>
      </c>
      <c r="B37" s="11">
        <f>[33]Novembro!$K$5</f>
        <v>0</v>
      </c>
      <c r="C37" s="11">
        <f>[33]Novembro!$K$6</f>
        <v>0</v>
      </c>
      <c r="D37" s="11">
        <f>[33]Novembro!$K$7</f>
        <v>0</v>
      </c>
      <c r="E37" s="11">
        <f>[33]Novembro!$K$8</f>
        <v>0</v>
      </c>
      <c r="F37" s="11">
        <f>[33]Novembro!$K$9</f>
        <v>0</v>
      </c>
      <c r="G37" s="11">
        <f>[33]Novembro!$K$10</f>
        <v>0</v>
      </c>
      <c r="H37" s="11">
        <f>[33]Novembro!$K$11</f>
        <v>0</v>
      </c>
      <c r="I37" s="11">
        <f>[33]Novembro!$K$12</f>
        <v>0</v>
      </c>
      <c r="J37" s="11">
        <f>[33]Novembro!$K$13</f>
        <v>0</v>
      </c>
      <c r="K37" s="11">
        <f>[33]Novembro!$K$14</f>
        <v>0</v>
      </c>
      <c r="L37" s="11">
        <f>[33]Novembro!$K$15</f>
        <v>14.4</v>
      </c>
      <c r="M37" s="11">
        <f>[33]Novembro!$K$16</f>
        <v>0</v>
      </c>
      <c r="N37" s="11">
        <f>[33]Novembro!$K$17</f>
        <v>0</v>
      </c>
      <c r="O37" s="11">
        <f>[33]Novembro!$K$18</f>
        <v>0.2</v>
      </c>
      <c r="P37" s="11">
        <f>[33]Novembro!$K$19</f>
        <v>0</v>
      </c>
      <c r="Q37" s="11">
        <f>[33]Novembro!$K$20</f>
        <v>0</v>
      </c>
      <c r="R37" s="11">
        <f>[33]Novembro!$K$21</f>
        <v>0</v>
      </c>
      <c r="S37" s="11">
        <f>[33]Novembro!$K$22</f>
        <v>0</v>
      </c>
      <c r="T37" s="11">
        <f>[33]Novembro!$K$23</f>
        <v>0</v>
      </c>
      <c r="U37" s="11">
        <f>[33]Novembro!$K$24</f>
        <v>0</v>
      </c>
      <c r="V37" s="11">
        <f>[33]Novembro!$K$25</f>
        <v>0</v>
      </c>
      <c r="W37" s="11">
        <f>[33]Novembro!$K$26</f>
        <v>0.2</v>
      </c>
      <c r="X37" s="11">
        <f>[33]Novembro!$K$27</f>
        <v>0</v>
      </c>
      <c r="Y37" s="11">
        <f>[33]Novembro!$K$28</f>
        <v>0</v>
      </c>
      <c r="Z37" s="11">
        <f>[33]Novembro!$K$29</f>
        <v>0</v>
      </c>
      <c r="AA37" s="11">
        <f>[33]Novembro!$K$30</f>
        <v>0</v>
      </c>
      <c r="AB37" s="11">
        <f>[33]Novembro!$K$31</f>
        <v>0</v>
      </c>
      <c r="AC37" s="11">
        <f>[33]Novembro!$K$32</f>
        <v>0</v>
      </c>
      <c r="AD37" s="11">
        <f>[33]Novembro!$K$33</f>
        <v>3.1999999999999997</v>
      </c>
      <c r="AE37" s="11">
        <f>[33]Novembro!$K$34</f>
        <v>2</v>
      </c>
      <c r="AF37" s="14">
        <f t="shared" si="1"/>
        <v>20</v>
      </c>
      <c r="AG37" s="15">
        <f t="shared" si="2"/>
        <v>14.4</v>
      </c>
      <c r="AH37" s="56">
        <f t="shared" si="3"/>
        <v>25</v>
      </c>
    </row>
    <row r="38" spans="1:36" hidden="1" x14ac:dyDescent="0.2">
      <c r="A38" s="89" t="s">
        <v>159</v>
      </c>
      <c r="B38" s="11" t="str">
        <f>[34]Novembro!$K$5</f>
        <v>*</v>
      </c>
      <c r="C38" s="11" t="str">
        <f>[34]Novembro!$K$6</f>
        <v>*</v>
      </c>
      <c r="D38" s="11" t="str">
        <f>[34]Novembro!$K$7</f>
        <v>*</v>
      </c>
      <c r="E38" s="11" t="str">
        <f>[34]Novembro!$K$8</f>
        <v>*</v>
      </c>
      <c r="F38" s="11" t="str">
        <f>[34]Novembro!$K$9</f>
        <v>*</v>
      </c>
      <c r="G38" s="11" t="str">
        <f>[34]Novembro!$K$10</f>
        <v>*</v>
      </c>
      <c r="H38" s="11" t="str">
        <f>[34]Novembro!$K$11</f>
        <v>*</v>
      </c>
      <c r="I38" s="11" t="str">
        <f>[34]Novembro!$K$12</f>
        <v>*</v>
      </c>
      <c r="J38" s="11" t="str">
        <f>[34]Novembro!$K$13</f>
        <v>*</v>
      </c>
      <c r="K38" s="11" t="str">
        <f>[34]Novembro!$K$14</f>
        <v>*</v>
      </c>
      <c r="L38" s="11" t="str">
        <f>[34]Novembro!$K$15</f>
        <v>*</v>
      </c>
      <c r="M38" s="11" t="str">
        <f>[34]Novembro!$K$16</f>
        <v>*</v>
      </c>
      <c r="N38" s="11" t="str">
        <f>[34]Novembro!$K$17</f>
        <v>*</v>
      </c>
      <c r="O38" s="11" t="str">
        <f>[34]Novembro!$K$18</f>
        <v>*</v>
      </c>
      <c r="P38" s="11" t="str">
        <f>[34]Novembro!$K$19</f>
        <v>*</v>
      </c>
      <c r="Q38" s="11" t="str">
        <f>[34]Novembro!$K$20</f>
        <v>*</v>
      </c>
      <c r="R38" s="11" t="str">
        <f>[34]Novembro!$K$21</f>
        <v>*</v>
      </c>
      <c r="S38" s="11" t="str">
        <f>[34]Novembro!$K$22</f>
        <v>*</v>
      </c>
      <c r="T38" s="11" t="str">
        <f>[34]Novembro!$K$23</f>
        <v>*</v>
      </c>
      <c r="U38" s="11" t="str">
        <f>[34]Novembro!$K$24</f>
        <v>*</v>
      </c>
      <c r="V38" s="11" t="str">
        <f>[34]Novembro!$K$25</f>
        <v>*</v>
      </c>
      <c r="W38" s="11" t="str">
        <f>[34]Novembro!$K$26</f>
        <v>*</v>
      </c>
      <c r="X38" s="11" t="str">
        <f>[34]Novembro!$K$27</f>
        <v>*</v>
      </c>
      <c r="Y38" s="11" t="str">
        <f>[34]Novembro!$K$28</f>
        <v>*</v>
      </c>
      <c r="Z38" s="11" t="str">
        <f>[34]Novembro!$K$29</f>
        <v>*</v>
      </c>
      <c r="AA38" s="11" t="str">
        <f>[34]Novembro!$K$30</f>
        <v>*</v>
      </c>
      <c r="AB38" s="11" t="str">
        <f>[34]Novembro!$K$31</f>
        <v>*</v>
      </c>
      <c r="AC38" s="11" t="str">
        <f>[34]Novembro!$K$32</f>
        <v>*</v>
      </c>
      <c r="AD38" s="11" t="str">
        <f>[34]Novembro!$K$33</f>
        <v>*</v>
      </c>
      <c r="AE38" s="11" t="str">
        <f>[34]Novembro!$K$34</f>
        <v>*</v>
      </c>
      <c r="AF38" s="14">
        <f t="shared" si="1"/>
        <v>0</v>
      </c>
      <c r="AG38" s="15">
        <f t="shared" si="2"/>
        <v>0</v>
      </c>
      <c r="AH38" s="56">
        <f t="shared" si="3"/>
        <v>0</v>
      </c>
    </row>
    <row r="39" spans="1:36" x14ac:dyDescent="0.2">
      <c r="A39" s="47" t="s">
        <v>15</v>
      </c>
      <c r="B39" s="11">
        <f>[35]Novembro!$K$5</f>
        <v>0.4</v>
      </c>
      <c r="C39" s="11">
        <f>[35]Novembro!$K$6</f>
        <v>0</v>
      </c>
      <c r="D39" s="11">
        <f>[35]Novembro!$K$7</f>
        <v>0</v>
      </c>
      <c r="E39" s="11">
        <f>[35]Novembro!$K$8</f>
        <v>0</v>
      </c>
      <c r="F39" s="11">
        <f>[35]Novembro!$K$9</f>
        <v>0</v>
      </c>
      <c r="G39" s="11">
        <f>[35]Novembro!$K$10</f>
        <v>0</v>
      </c>
      <c r="H39" s="11">
        <f>[35]Novembro!$K$11</f>
        <v>0</v>
      </c>
      <c r="I39" s="11">
        <f>[35]Novembro!$K$12</f>
        <v>0</v>
      </c>
      <c r="J39" s="11">
        <f>[35]Novembro!$K$13</f>
        <v>0</v>
      </c>
      <c r="K39" s="11">
        <f>[35]Novembro!$K$14</f>
        <v>0</v>
      </c>
      <c r="L39" s="11">
        <f>[35]Novembro!$K$15</f>
        <v>34.400000000000006</v>
      </c>
      <c r="M39" s="11">
        <f>[35]Novembro!$K$16</f>
        <v>0</v>
      </c>
      <c r="N39" s="11">
        <f>[35]Novembro!$K$17</f>
        <v>121.2</v>
      </c>
      <c r="O39" s="11">
        <f>[35]Novembro!$K$18</f>
        <v>17.599999999999998</v>
      </c>
      <c r="P39" s="11">
        <f>[35]Novembro!$K$19</f>
        <v>0</v>
      </c>
      <c r="Q39" s="11">
        <f>[35]Novembro!$K$20</f>
        <v>0</v>
      </c>
      <c r="R39" s="11">
        <f>[35]Novembro!$K$21</f>
        <v>0</v>
      </c>
      <c r="S39" s="11">
        <f>[35]Novembro!$K$22</f>
        <v>0</v>
      </c>
      <c r="T39" s="11">
        <f>[35]Novembro!$K$23</f>
        <v>0</v>
      </c>
      <c r="U39" s="11">
        <f>[35]Novembro!$K$24</f>
        <v>0</v>
      </c>
      <c r="V39" s="11">
        <f>[35]Novembro!$K$25</f>
        <v>71.599999999999994</v>
      </c>
      <c r="W39" s="11">
        <f>[35]Novembro!$K$26</f>
        <v>0</v>
      </c>
      <c r="X39" s="11">
        <f>[35]Novembro!$K$27</f>
        <v>0.2</v>
      </c>
      <c r="Y39" s="11">
        <f>[35]Novembro!$K$28</f>
        <v>0.2</v>
      </c>
      <c r="Z39" s="11">
        <f>[35]Novembro!$K$29</f>
        <v>0</v>
      </c>
      <c r="AA39" s="11">
        <f>[35]Novembro!$K$30</f>
        <v>0</v>
      </c>
      <c r="AB39" s="11">
        <f>[35]Novembro!$K$31</f>
        <v>0</v>
      </c>
      <c r="AC39" s="11">
        <f>[35]Novembro!$K$32</f>
        <v>0</v>
      </c>
      <c r="AD39" s="11">
        <f>[35]Novembro!$K$33</f>
        <v>0</v>
      </c>
      <c r="AE39" s="11">
        <f>[35]Novembro!$K$34</f>
        <v>6.4</v>
      </c>
      <c r="AF39" s="14">
        <f t="shared" si="1"/>
        <v>251.99999999999997</v>
      </c>
      <c r="AG39" s="15">
        <f t="shared" si="2"/>
        <v>121.2</v>
      </c>
      <c r="AH39" s="56">
        <f t="shared" si="3"/>
        <v>22</v>
      </c>
      <c r="AI39" s="12" t="s">
        <v>34</v>
      </c>
    </row>
    <row r="40" spans="1:36" hidden="1" x14ac:dyDescent="0.2">
      <c r="A40" s="89" t="s">
        <v>16</v>
      </c>
      <c r="B40" s="11" t="str">
        <f>[36]Novembro!$K$5</f>
        <v>*</v>
      </c>
      <c r="C40" s="11" t="str">
        <f>[36]Novembro!$K$6</f>
        <v>*</v>
      </c>
      <c r="D40" s="11" t="str">
        <f>[36]Novembro!$K$7</f>
        <v>*</v>
      </c>
      <c r="E40" s="11" t="str">
        <f>[36]Novembro!$K$8</f>
        <v>*</v>
      </c>
      <c r="F40" s="11" t="str">
        <f>[36]Novembro!$K$9</f>
        <v>*</v>
      </c>
      <c r="G40" s="11" t="str">
        <f>[36]Novembro!$K$10</f>
        <v>*</v>
      </c>
      <c r="H40" s="11" t="str">
        <f>[36]Novembro!$K$11</f>
        <v>*</v>
      </c>
      <c r="I40" s="11" t="str">
        <f>[36]Novembro!$K$12</f>
        <v>*</v>
      </c>
      <c r="J40" s="11" t="str">
        <f>[36]Novembro!$K$13</f>
        <v>*</v>
      </c>
      <c r="K40" s="11" t="str">
        <f>[36]Novembro!$K$14</f>
        <v>*</v>
      </c>
      <c r="L40" s="11" t="str">
        <f>[36]Novembro!$K$15</f>
        <v>*</v>
      </c>
      <c r="M40" s="11" t="str">
        <f>[36]Novembro!$K$16</f>
        <v>*</v>
      </c>
      <c r="N40" s="11" t="str">
        <f>[36]Novembro!$K$17</f>
        <v>*</v>
      </c>
      <c r="O40" s="11" t="str">
        <f>[36]Novembro!$K$18</f>
        <v>*</v>
      </c>
      <c r="P40" s="11" t="str">
        <f>[36]Novembro!$K$19</f>
        <v>*</v>
      </c>
      <c r="Q40" s="11" t="str">
        <f>[36]Novembro!$K$20</f>
        <v>*</v>
      </c>
      <c r="R40" s="11" t="str">
        <f>[36]Novembro!$K$21</f>
        <v>*</v>
      </c>
      <c r="S40" s="11" t="str">
        <f>[36]Novembro!$K$22</f>
        <v>*</v>
      </c>
      <c r="T40" s="11" t="str">
        <f>[36]Novembro!$K$23</f>
        <v>*</v>
      </c>
      <c r="U40" s="11" t="str">
        <f>[36]Novembro!$K$24</f>
        <v>*</v>
      </c>
      <c r="V40" s="11" t="str">
        <f>[36]Novembro!$K$25</f>
        <v>*</v>
      </c>
      <c r="W40" s="11" t="str">
        <f>[36]Novembro!$K$26</f>
        <v>*</v>
      </c>
      <c r="X40" s="11" t="str">
        <f>[36]Novembro!$K$27</f>
        <v>*</v>
      </c>
      <c r="Y40" s="11" t="str">
        <f>[36]Novembro!$K$28</f>
        <v>*</v>
      </c>
      <c r="Z40" s="11" t="str">
        <f>[36]Novembro!$K$29</f>
        <v>*</v>
      </c>
      <c r="AA40" s="11" t="str">
        <f>[36]Novembro!$K$30</f>
        <v>*</v>
      </c>
      <c r="AB40" s="11" t="str">
        <f>[36]Novembro!$K$31</f>
        <v>*</v>
      </c>
      <c r="AC40" s="11" t="str">
        <f>[36]Novembro!$K$32</f>
        <v>*</v>
      </c>
      <c r="AD40" s="11" t="str">
        <f>[36]Novembro!$K$33</f>
        <v>*</v>
      </c>
      <c r="AE40" s="11" t="str">
        <f>[36]Novembro!$K$34</f>
        <v>*</v>
      </c>
      <c r="AF40" s="14">
        <f t="shared" si="1"/>
        <v>0</v>
      </c>
      <c r="AG40" s="15">
        <f t="shared" si="2"/>
        <v>0</v>
      </c>
      <c r="AH40" s="56">
        <f t="shared" si="3"/>
        <v>0</v>
      </c>
    </row>
    <row r="41" spans="1:36" x14ac:dyDescent="0.2">
      <c r="A41" s="47" t="s">
        <v>160</v>
      </c>
      <c r="B41" s="11">
        <f>[37]Novembro!$K$5</f>
        <v>0</v>
      </c>
      <c r="C41" s="11">
        <f>[37]Novembro!$K$6</f>
        <v>0</v>
      </c>
      <c r="D41" s="11">
        <f>[37]Novembro!$K$7</f>
        <v>0</v>
      </c>
      <c r="E41" s="11">
        <f>[37]Novembro!$K$8</f>
        <v>0</v>
      </c>
      <c r="F41" s="11">
        <f>[37]Novembro!$K$9</f>
        <v>0</v>
      </c>
      <c r="G41" s="11">
        <f>[37]Novembro!$K$10</f>
        <v>0</v>
      </c>
      <c r="H41" s="11">
        <f>[37]Novembro!$K$11</f>
        <v>0</v>
      </c>
      <c r="I41" s="11">
        <f>[37]Novembro!$K$12</f>
        <v>0</v>
      </c>
      <c r="J41" s="11">
        <f>[37]Novembro!$K$13</f>
        <v>0</v>
      </c>
      <c r="K41" s="11">
        <f>[37]Novembro!$K$14</f>
        <v>0</v>
      </c>
      <c r="L41" s="11">
        <f>[37]Novembro!$K$15</f>
        <v>28.8</v>
      </c>
      <c r="M41" s="11">
        <f>[37]Novembro!$K$16</f>
        <v>0.60000000000000009</v>
      </c>
      <c r="N41" s="11">
        <f>[37]Novembro!$K$17</f>
        <v>0.4</v>
      </c>
      <c r="O41" s="11">
        <f>[37]Novembro!$K$18</f>
        <v>21.199999999999996</v>
      </c>
      <c r="P41" s="11">
        <f>[37]Novembro!$K$19</f>
        <v>0</v>
      </c>
      <c r="Q41" s="11">
        <f>[37]Novembro!$K$20</f>
        <v>0</v>
      </c>
      <c r="R41" s="11">
        <f>[37]Novembro!$K$21</f>
        <v>0</v>
      </c>
      <c r="S41" s="11">
        <f>[37]Novembro!$K$22</f>
        <v>0</v>
      </c>
      <c r="T41" s="11">
        <f>[37]Novembro!$K$23</f>
        <v>0</v>
      </c>
      <c r="U41" s="11">
        <f>[37]Novembro!$K$24</f>
        <v>0</v>
      </c>
      <c r="V41" s="11">
        <f>[37]Novembro!$K$25</f>
        <v>10.8</v>
      </c>
      <c r="W41" s="11">
        <f>[37]Novembro!$K$26</f>
        <v>2.8000000000000003</v>
      </c>
      <c r="X41" s="11">
        <f>[37]Novembro!$K$27</f>
        <v>0.2</v>
      </c>
      <c r="Y41" s="11">
        <f>[37]Novembro!$K$28</f>
        <v>0</v>
      </c>
      <c r="Z41" s="11">
        <f>[37]Novembro!$K$29</f>
        <v>0</v>
      </c>
      <c r="AA41" s="11">
        <f>[37]Novembro!$K$30</f>
        <v>0</v>
      </c>
      <c r="AB41" s="11">
        <f>[37]Novembro!$K$31</f>
        <v>0</v>
      </c>
      <c r="AC41" s="11">
        <f>[37]Novembro!$K$32</f>
        <v>0</v>
      </c>
      <c r="AD41" s="11">
        <f>[37]Novembro!$K$33</f>
        <v>0</v>
      </c>
      <c r="AE41" s="11">
        <f>[37]Novembro!$K$34</f>
        <v>0</v>
      </c>
      <c r="AF41" s="14">
        <f t="shared" si="1"/>
        <v>64.8</v>
      </c>
      <c r="AG41" s="15">
        <f t="shared" si="2"/>
        <v>28.8</v>
      </c>
      <c r="AH41" s="56">
        <f t="shared" si="3"/>
        <v>23</v>
      </c>
    </row>
    <row r="42" spans="1:36" x14ac:dyDescent="0.2">
      <c r="A42" s="47" t="s">
        <v>17</v>
      </c>
      <c r="B42" s="11">
        <f>[38]Novembro!$K$5</f>
        <v>0</v>
      </c>
      <c r="C42" s="11">
        <f>[38]Novembro!$K$6</f>
        <v>0</v>
      </c>
      <c r="D42" s="11">
        <f>[38]Novembro!$K$7</f>
        <v>0</v>
      </c>
      <c r="E42" s="11">
        <f>[38]Novembro!$K$8</f>
        <v>0</v>
      </c>
      <c r="F42" s="11">
        <f>[38]Novembro!$K$9</f>
        <v>0</v>
      </c>
      <c r="G42" s="11">
        <f>[38]Novembro!$K$10</f>
        <v>0</v>
      </c>
      <c r="H42" s="11">
        <f>[38]Novembro!$K$11</f>
        <v>0</v>
      </c>
      <c r="I42" s="11">
        <f>[38]Novembro!$K$12</f>
        <v>0</v>
      </c>
      <c r="J42" s="11">
        <f>[38]Novembro!$K$13</f>
        <v>0</v>
      </c>
      <c r="K42" s="11">
        <f>[38]Novembro!$K$14</f>
        <v>0</v>
      </c>
      <c r="L42" s="11">
        <f>[38]Novembro!$K$15</f>
        <v>27</v>
      </c>
      <c r="M42" s="11">
        <f>[38]Novembro!$K$16</f>
        <v>0</v>
      </c>
      <c r="N42" s="11">
        <f>[38]Novembro!$K$17</f>
        <v>0.4</v>
      </c>
      <c r="O42" s="11">
        <f>[38]Novembro!$K$18</f>
        <v>30.4</v>
      </c>
      <c r="P42" s="11">
        <f>[38]Novembro!$K$19</f>
        <v>0</v>
      </c>
      <c r="Q42" s="11">
        <f>[38]Novembro!$K$20</f>
        <v>0</v>
      </c>
      <c r="R42" s="11">
        <f>[38]Novembro!$K$21</f>
        <v>0</v>
      </c>
      <c r="S42" s="11">
        <f>[38]Novembro!$K$22</f>
        <v>0</v>
      </c>
      <c r="T42" s="11">
        <f>[38]Novembro!$K$23</f>
        <v>0</v>
      </c>
      <c r="U42" s="11">
        <f>[38]Novembro!$K$24</f>
        <v>0</v>
      </c>
      <c r="V42" s="11">
        <f>[38]Novembro!$K$25</f>
        <v>9.6</v>
      </c>
      <c r="W42" s="11">
        <f>[38]Novembro!$K$26</f>
        <v>0</v>
      </c>
      <c r="X42" s="11">
        <f>[38]Novembro!$K$27</f>
        <v>0</v>
      </c>
      <c r="Y42" s="11">
        <f>[38]Novembro!$K$28</f>
        <v>0</v>
      </c>
      <c r="Z42" s="11">
        <f>[38]Novembro!$K$29</f>
        <v>0</v>
      </c>
      <c r="AA42" s="11">
        <f>[38]Novembro!$K$30</f>
        <v>0</v>
      </c>
      <c r="AB42" s="11">
        <f>[38]Novembro!$K$31</f>
        <v>0</v>
      </c>
      <c r="AC42" s="11">
        <f>[38]Novembro!$K$32</f>
        <v>0</v>
      </c>
      <c r="AD42" s="11">
        <f>[38]Novembro!$K$33</f>
        <v>0</v>
      </c>
      <c r="AE42" s="11">
        <f>[38]Novembro!$K$34</f>
        <v>0</v>
      </c>
      <c r="AF42" s="14">
        <f t="shared" si="1"/>
        <v>67.399999999999991</v>
      </c>
      <c r="AG42" s="15">
        <f t="shared" si="2"/>
        <v>30.4</v>
      </c>
      <c r="AH42" s="56">
        <f t="shared" si="3"/>
        <v>26</v>
      </c>
    </row>
    <row r="43" spans="1:36" x14ac:dyDescent="0.2">
      <c r="A43" s="47" t="s">
        <v>142</v>
      </c>
      <c r="B43" s="11" t="str">
        <f>[39]Novembro!$K$5</f>
        <v>*</v>
      </c>
      <c r="C43" s="11" t="str">
        <f>[39]Novembro!$K$6</f>
        <v>*</v>
      </c>
      <c r="D43" s="11" t="str">
        <f>[39]Novembro!$K$7</f>
        <v>*</v>
      </c>
      <c r="E43" s="11" t="str">
        <f>[39]Novembro!$K$8</f>
        <v>*</v>
      </c>
      <c r="F43" s="11">
        <f>[39]Novembro!$K$9</f>
        <v>0</v>
      </c>
      <c r="G43" s="11">
        <f>[39]Novembro!$K$10</f>
        <v>0</v>
      </c>
      <c r="H43" s="11">
        <f>[39]Novembro!$K$11</f>
        <v>0</v>
      </c>
      <c r="I43" s="11">
        <f>[39]Novembro!$K$12</f>
        <v>0</v>
      </c>
      <c r="J43" s="11">
        <f>[39]Novembro!$K$13</f>
        <v>0</v>
      </c>
      <c r="K43" s="11">
        <f>[39]Novembro!$K$14</f>
        <v>0</v>
      </c>
      <c r="L43" s="11">
        <f>[39]Novembro!$K$15</f>
        <v>8.6</v>
      </c>
      <c r="M43" s="11">
        <f>[39]Novembro!$K$16</f>
        <v>0</v>
      </c>
      <c r="N43" s="11">
        <f>[39]Novembro!$K$17</f>
        <v>0</v>
      </c>
      <c r="O43" s="11">
        <f>[39]Novembro!$K$18</f>
        <v>5.2</v>
      </c>
      <c r="P43" s="11">
        <f>[39]Novembro!$K$19</f>
        <v>0</v>
      </c>
      <c r="Q43" s="11">
        <f>[39]Novembro!$K$20</f>
        <v>0</v>
      </c>
      <c r="R43" s="11">
        <f>[39]Novembro!$K$21</f>
        <v>0</v>
      </c>
      <c r="S43" s="11">
        <f>[39]Novembro!$K$22</f>
        <v>0</v>
      </c>
      <c r="T43" s="11">
        <f>[39]Novembro!$K$23</f>
        <v>0</v>
      </c>
      <c r="U43" s="11">
        <f>[39]Novembro!$K$24</f>
        <v>0</v>
      </c>
      <c r="V43" s="11">
        <f>[39]Novembro!$K$25</f>
        <v>2.4</v>
      </c>
      <c r="W43" s="11">
        <f>[39]Novembro!$K$26</f>
        <v>47.2</v>
      </c>
      <c r="X43" s="11">
        <f>[39]Novembro!$K$27</f>
        <v>3.2</v>
      </c>
      <c r="Y43" s="11">
        <f>[39]Novembro!$K$28</f>
        <v>0</v>
      </c>
      <c r="Z43" s="11">
        <f>[39]Novembro!$K$29</f>
        <v>0</v>
      </c>
      <c r="AA43" s="11">
        <f>[39]Novembro!$K$30</f>
        <v>0</v>
      </c>
      <c r="AB43" s="11">
        <f>[39]Novembro!$K$31</f>
        <v>0</v>
      </c>
      <c r="AC43" s="11">
        <f>[39]Novembro!$K$32</f>
        <v>0</v>
      </c>
      <c r="AD43" s="11">
        <f>[39]Novembro!$K$33</f>
        <v>0</v>
      </c>
      <c r="AE43" s="11">
        <f>[39]Novembro!$K$34</f>
        <v>0</v>
      </c>
      <c r="AF43" s="14">
        <f t="shared" si="1"/>
        <v>66.600000000000009</v>
      </c>
      <c r="AG43" s="15">
        <f t="shared" si="2"/>
        <v>47.2</v>
      </c>
      <c r="AH43" s="56">
        <f t="shared" si="3"/>
        <v>21</v>
      </c>
      <c r="AJ43" s="12" t="s">
        <v>34</v>
      </c>
    </row>
    <row r="44" spans="1:36" x14ac:dyDescent="0.2">
      <c r="A44" s="47" t="s">
        <v>18</v>
      </c>
      <c r="B44" s="11">
        <f>[40]Novembro!$K$5</f>
        <v>0</v>
      </c>
      <c r="C44" s="11">
        <f>[40]Novembro!$K$6</f>
        <v>0</v>
      </c>
      <c r="D44" s="11">
        <f>[40]Novembro!$K$7</f>
        <v>0</v>
      </c>
      <c r="E44" s="11">
        <f>[40]Novembro!$K$8</f>
        <v>0</v>
      </c>
      <c r="F44" s="11">
        <f>[40]Novembro!$K$9</f>
        <v>0</v>
      </c>
      <c r="G44" s="11">
        <f>[40]Novembro!$K$10</f>
        <v>0</v>
      </c>
      <c r="H44" s="11">
        <f>[40]Novembro!$K$11</f>
        <v>0</v>
      </c>
      <c r="I44" s="11">
        <f>[40]Novembro!$K$12</f>
        <v>0</v>
      </c>
      <c r="J44" s="11">
        <f>[40]Novembro!$K$13</f>
        <v>0</v>
      </c>
      <c r="K44" s="11">
        <f>[40]Novembro!$K$14</f>
        <v>0</v>
      </c>
      <c r="L44" s="11">
        <f>[40]Novembro!$K$15</f>
        <v>24.2</v>
      </c>
      <c r="M44" s="11">
        <f>[40]Novembro!$K$16</f>
        <v>0</v>
      </c>
      <c r="N44" s="11">
        <f>[40]Novembro!$K$17</f>
        <v>0</v>
      </c>
      <c r="O44" s="11">
        <f>[40]Novembro!$K$18</f>
        <v>45</v>
      </c>
      <c r="P44" s="11">
        <f>[40]Novembro!$K$19</f>
        <v>0</v>
      </c>
      <c r="Q44" s="11">
        <f>[40]Novembro!$K$20</f>
        <v>0</v>
      </c>
      <c r="R44" s="11">
        <f>[40]Novembro!$K$21</f>
        <v>0</v>
      </c>
      <c r="S44" s="11">
        <f>[40]Novembro!$K$22</f>
        <v>0</v>
      </c>
      <c r="T44" s="11">
        <f>[40]Novembro!$K$23</f>
        <v>0</v>
      </c>
      <c r="U44" s="11">
        <f>[40]Novembro!$K$24</f>
        <v>0</v>
      </c>
      <c r="V44" s="11">
        <f>[40]Novembro!$K$25</f>
        <v>0</v>
      </c>
      <c r="W44" s="11">
        <f>[40]Novembro!$K$26</f>
        <v>9.2000000000000011</v>
      </c>
      <c r="X44" s="11">
        <f>[40]Novembro!$K$27</f>
        <v>0</v>
      </c>
      <c r="Y44" s="11">
        <f>[40]Novembro!$K$28</f>
        <v>0.2</v>
      </c>
      <c r="Z44" s="11">
        <f>[40]Novembro!$K$29</f>
        <v>0</v>
      </c>
      <c r="AA44" s="11">
        <f>[40]Novembro!$K$30</f>
        <v>0</v>
      </c>
      <c r="AB44" s="11">
        <f>[40]Novembro!$K$31</f>
        <v>0</v>
      </c>
      <c r="AC44" s="11">
        <f>[40]Novembro!$K$32</f>
        <v>3</v>
      </c>
      <c r="AD44" s="11">
        <f>[40]Novembro!$K$33</f>
        <v>0</v>
      </c>
      <c r="AE44" s="11">
        <f>[40]Novembro!$K$34</f>
        <v>0.4</v>
      </c>
      <c r="AF44" s="14">
        <f t="shared" si="1"/>
        <v>82.000000000000014</v>
      </c>
      <c r="AG44" s="15">
        <f t="shared" si="2"/>
        <v>45</v>
      </c>
      <c r="AH44" s="56">
        <f t="shared" si="3"/>
        <v>24</v>
      </c>
    </row>
    <row r="45" spans="1:36" hidden="1" x14ac:dyDescent="0.2">
      <c r="A45" s="91" t="s">
        <v>147</v>
      </c>
      <c r="B45" s="11" t="str">
        <f>[41]Novembro!$K$5</f>
        <v>*</v>
      </c>
      <c r="C45" s="11" t="str">
        <f>[41]Novembro!$K$6</f>
        <v>*</v>
      </c>
      <c r="D45" s="11" t="str">
        <f>[41]Novembro!$K$7</f>
        <v>*</v>
      </c>
      <c r="E45" s="11" t="str">
        <f>[41]Novembro!$K$8</f>
        <v>*</v>
      </c>
      <c r="F45" s="11" t="str">
        <f>[41]Novembro!$K$9</f>
        <v>*</v>
      </c>
      <c r="G45" s="11" t="str">
        <f>[41]Novembro!$K$10</f>
        <v>*</v>
      </c>
      <c r="H45" s="11" t="str">
        <f>[41]Novembro!$K$11</f>
        <v>*</v>
      </c>
      <c r="I45" s="11" t="str">
        <f>[41]Novembro!$K$12</f>
        <v>*</v>
      </c>
      <c r="J45" s="11" t="str">
        <f>[41]Novembro!$K$13</f>
        <v>*</v>
      </c>
      <c r="K45" s="11" t="str">
        <f>[41]Novembro!$K$14</f>
        <v>*</v>
      </c>
      <c r="L45" s="11" t="str">
        <f>[41]Novembro!$K$15</f>
        <v>*</v>
      </c>
      <c r="M45" s="11" t="str">
        <f>[41]Novembro!$K$16</f>
        <v>*</v>
      </c>
      <c r="N45" s="11" t="str">
        <f>[41]Novembro!$K$17</f>
        <v>*</v>
      </c>
      <c r="O45" s="11" t="str">
        <f>[41]Novembro!$K$18</f>
        <v>*</v>
      </c>
      <c r="P45" s="11" t="str">
        <f>[41]Novembro!$K$19</f>
        <v>*</v>
      </c>
      <c r="Q45" s="11" t="str">
        <f>[41]Novembro!$K$20</f>
        <v>*</v>
      </c>
      <c r="R45" s="11" t="str">
        <f>[41]Novembro!$K$21</f>
        <v>*</v>
      </c>
      <c r="S45" s="11" t="str">
        <f>[41]Novembro!$K$22</f>
        <v>*</v>
      </c>
      <c r="T45" s="11" t="str">
        <f>[41]Novembro!$K$23</f>
        <v>*</v>
      </c>
      <c r="U45" s="11" t="str">
        <f>[41]Novembro!$K$24</f>
        <v>*</v>
      </c>
      <c r="V45" s="11" t="str">
        <f>[41]Novembro!$K$25</f>
        <v>*</v>
      </c>
      <c r="W45" s="11" t="str">
        <f>[41]Novembro!$K$26</f>
        <v>*</v>
      </c>
      <c r="X45" s="11" t="str">
        <f>[41]Novembro!$K$27</f>
        <v>*</v>
      </c>
      <c r="Y45" s="11" t="str">
        <f>[41]Novembro!$K$28</f>
        <v>*</v>
      </c>
      <c r="Z45" s="11" t="str">
        <f>[41]Novembro!$K$29</f>
        <v>*</v>
      </c>
      <c r="AA45" s="11" t="str">
        <f>[41]Novembro!$K$30</f>
        <v>*</v>
      </c>
      <c r="AB45" s="11" t="str">
        <f>[41]Novembro!$K$31</f>
        <v>*</v>
      </c>
      <c r="AC45" s="11" t="str">
        <f>[41]Novembro!$K$32</f>
        <v>*</v>
      </c>
      <c r="AD45" s="11" t="str">
        <f>[41]Novembro!$K$33</f>
        <v>*</v>
      </c>
      <c r="AE45" s="11" t="str">
        <f>[41]Novembro!$K$34</f>
        <v>*</v>
      </c>
      <c r="AF45" s="14">
        <f t="shared" si="1"/>
        <v>0</v>
      </c>
      <c r="AG45" s="15">
        <f t="shared" si="2"/>
        <v>0</v>
      </c>
      <c r="AH45" s="56">
        <f t="shared" si="3"/>
        <v>0</v>
      </c>
    </row>
    <row r="46" spans="1:36" x14ac:dyDescent="0.2">
      <c r="A46" s="47" t="s">
        <v>19</v>
      </c>
      <c r="B46" s="11">
        <f>[42]Novembro!$K$5</f>
        <v>0</v>
      </c>
      <c r="C46" s="11">
        <f>[42]Novembro!$K$6</f>
        <v>0</v>
      </c>
      <c r="D46" s="11">
        <f>[42]Novembro!$K$7</f>
        <v>0</v>
      </c>
      <c r="E46" s="11">
        <f>[42]Novembro!$K$8</f>
        <v>0</v>
      </c>
      <c r="F46" s="11">
        <f>[42]Novembro!$K$9</f>
        <v>0</v>
      </c>
      <c r="G46" s="11">
        <f>[42]Novembro!$K$10</f>
        <v>0</v>
      </c>
      <c r="H46" s="11">
        <f>[42]Novembro!$K$11</f>
        <v>0</v>
      </c>
      <c r="I46" s="11">
        <f>[42]Novembro!$K$12</f>
        <v>0</v>
      </c>
      <c r="J46" s="11">
        <f>[42]Novembro!$K$13</f>
        <v>0</v>
      </c>
      <c r="K46" s="11">
        <f>[42]Novembro!$K$14</f>
        <v>7</v>
      </c>
      <c r="L46" s="11">
        <f>[42]Novembro!$K$15</f>
        <v>19.2</v>
      </c>
      <c r="M46" s="11">
        <f>[42]Novembro!$K$16</f>
        <v>0.4</v>
      </c>
      <c r="N46" s="11">
        <f>[42]Novembro!$K$17</f>
        <v>50.2</v>
      </c>
      <c r="O46" s="11">
        <f>[42]Novembro!$K$18</f>
        <v>4.5999999999999996</v>
      </c>
      <c r="P46" s="11">
        <f>[42]Novembro!$K$19</f>
        <v>0</v>
      </c>
      <c r="Q46" s="11">
        <f>[42]Novembro!$K$20</f>
        <v>0</v>
      </c>
      <c r="R46" s="11">
        <f>[42]Novembro!$K$21</f>
        <v>0</v>
      </c>
      <c r="S46" s="11">
        <f>[42]Novembro!$K$22</f>
        <v>0</v>
      </c>
      <c r="T46" s="11">
        <f>[42]Novembro!$K$23</f>
        <v>0</v>
      </c>
      <c r="U46" s="11">
        <f>[42]Novembro!$K$24</f>
        <v>0</v>
      </c>
      <c r="V46" s="11">
        <f>[42]Novembro!$K$25</f>
        <v>43.400000000000006</v>
      </c>
      <c r="W46" s="11">
        <f>[42]Novembro!$K$26</f>
        <v>0.2</v>
      </c>
      <c r="X46" s="11">
        <f>[42]Novembro!$K$27</f>
        <v>0</v>
      </c>
      <c r="Y46" s="11">
        <f>[42]Novembro!$K$28</f>
        <v>0</v>
      </c>
      <c r="Z46" s="11">
        <f>[42]Novembro!$K$29</f>
        <v>0</v>
      </c>
      <c r="AA46" s="11">
        <f>[42]Novembro!$K$30</f>
        <v>0</v>
      </c>
      <c r="AB46" s="11">
        <f>[42]Novembro!$K$31</f>
        <v>0</v>
      </c>
      <c r="AC46" s="11">
        <f>[42]Novembro!$K$32</f>
        <v>0</v>
      </c>
      <c r="AD46" s="11">
        <f>[42]Novembro!$K$33</f>
        <v>0</v>
      </c>
      <c r="AE46" s="11">
        <f>[42]Novembro!$K$34</f>
        <v>0</v>
      </c>
      <c r="AF46" s="14">
        <f t="shared" si="1"/>
        <v>125</v>
      </c>
      <c r="AG46" s="15">
        <f t="shared" si="2"/>
        <v>50.2</v>
      </c>
      <c r="AH46" s="56">
        <f t="shared" si="3"/>
        <v>23</v>
      </c>
      <c r="AI46" s="12" t="s">
        <v>34</v>
      </c>
    </row>
    <row r="47" spans="1:36" x14ac:dyDescent="0.2">
      <c r="A47" s="47" t="s">
        <v>22</v>
      </c>
      <c r="B47" s="11">
        <f>[43]Novembro!$K$5</f>
        <v>0</v>
      </c>
      <c r="C47" s="11">
        <f>[43]Novembro!$K$6</f>
        <v>0</v>
      </c>
      <c r="D47" s="11">
        <f>[43]Novembro!$K$7</f>
        <v>0</v>
      </c>
      <c r="E47" s="11">
        <f>[43]Novembro!$K$8</f>
        <v>0</v>
      </c>
      <c r="F47" s="11">
        <f>[43]Novembro!$K$9</f>
        <v>0</v>
      </c>
      <c r="G47" s="11">
        <f>[43]Novembro!$K$10</f>
        <v>0</v>
      </c>
      <c r="H47" s="11">
        <f>[43]Novembro!$K$11</f>
        <v>0</v>
      </c>
      <c r="I47" s="11">
        <f>[43]Novembro!$K$12</f>
        <v>0</v>
      </c>
      <c r="J47" s="11">
        <f>[43]Novembro!$K$13</f>
        <v>0</v>
      </c>
      <c r="K47" s="11">
        <f>[43]Novembro!$K$14</f>
        <v>0</v>
      </c>
      <c r="L47" s="11">
        <f>[43]Novembro!$K$15</f>
        <v>21.6</v>
      </c>
      <c r="M47" s="11">
        <f>[43]Novembro!$K$16</f>
        <v>0</v>
      </c>
      <c r="N47" s="11">
        <f>[43]Novembro!$K$17</f>
        <v>0</v>
      </c>
      <c r="O47" s="11">
        <f>[43]Novembro!$K$18</f>
        <v>48.600000000000009</v>
      </c>
      <c r="P47" s="11">
        <f>[43]Novembro!$K$19</f>
        <v>0</v>
      </c>
      <c r="Q47" s="11">
        <f>[43]Novembro!$K$20</f>
        <v>0</v>
      </c>
      <c r="R47" s="11">
        <f>[43]Novembro!$K$21</f>
        <v>0</v>
      </c>
      <c r="S47" s="11">
        <f>[43]Novembro!$K$22</f>
        <v>0</v>
      </c>
      <c r="T47" s="11">
        <f>[43]Novembro!$K$23</f>
        <v>0</v>
      </c>
      <c r="U47" s="11">
        <f>[43]Novembro!$K$24</f>
        <v>0</v>
      </c>
      <c r="V47" s="11">
        <f>[43]Novembro!$K$25</f>
        <v>0</v>
      </c>
      <c r="W47" s="11">
        <f>[43]Novembro!$K$26</f>
        <v>0</v>
      </c>
      <c r="X47" s="11">
        <f>[43]Novembro!$K$27</f>
        <v>0</v>
      </c>
      <c r="Y47" s="11">
        <f>[43]Novembro!$K$28</f>
        <v>0</v>
      </c>
      <c r="Z47" s="11">
        <f>[43]Novembro!$K$29</f>
        <v>0</v>
      </c>
      <c r="AA47" s="11">
        <f>[43]Novembro!$K$30</f>
        <v>0</v>
      </c>
      <c r="AB47" s="11">
        <f>[43]Novembro!$K$31</f>
        <v>0</v>
      </c>
      <c r="AC47" s="11">
        <f>[43]Novembro!$K$32</f>
        <v>0</v>
      </c>
      <c r="AD47" s="11">
        <f>[43]Novembro!$K$33</f>
        <v>0</v>
      </c>
      <c r="AE47" s="11">
        <f>[43]Novembro!$K$34</f>
        <v>0</v>
      </c>
      <c r="AF47" s="14">
        <f t="shared" si="1"/>
        <v>70.200000000000017</v>
      </c>
      <c r="AG47" s="15">
        <f t="shared" si="2"/>
        <v>48.600000000000009</v>
      </c>
      <c r="AH47" s="56">
        <f t="shared" si="3"/>
        <v>28</v>
      </c>
    </row>
    <row r="48" spans="1:36" x14ac:dyDescent="0.2">
      <c r="A48" s="47" t="s">
        <v>33</v>
      </c>
      <c r="B48" s="11" t="s">
        <v>211</v>
      </c>
      <c r="C48" s="11" t="s">
        <v>211</v>
      </c>
      <c r="D48" s="11" t="s">
        <v>211</v>
      </c>
      <c r="E48" s="11" t="s">
        <v>211</v>
      </c>
      <c r="F48" s="11" t="s">
        <v>211</v>
      </c>
      <c r="G48" s="11" t="s">
        <v>211</v>
      </c>
      <c r="H48" s="11" t="s">
        <v>211</v>
      </c>
      <c r="I48" s="11" t="s">
        <v>211</v>
      </c>
      <c r="J48" s="11" t="s">
        <v>211</v>
      </c>
      <c r="K48" s="11" t="s">
        <v>211</v>
      </c>
      <c r="L48" s="11" t="s">
        <v>211</v>
      </c>
      <c r="M48" s="11" t="s">
        <v>211</v>
      </c>
      <c r="N48" s="11" t="s">
        <v>211</v>
      </c>
      <c r="O48" s="11" t="s">
        <v>211</v>
      </c>
      <c r="P48" s="11" t="s">
        <v>211</v>
      </c>
      <c r="Q48" s="11" t="s">
        <v>211</v>
      </c>
      <c r="R48" s="11" t="s">
        <v>211</v>
      </c>
      <c r="S48" s="11" t="s">
        <v>211</v>
      </c>
      <c r="T48" s="11" t="s">
        <v>211</v>
      </c>
      <c r="U48" s="11" t="s">
        <v>211</v>
      </c>
      <c r="V48" s="11" t="s">
        <v>211</v>
      </c>
      <c r="W48" s="11" t="s">
        <v>211</v>
      </c>
      <c r="X48" s="11" t="s">
        <v>211</v>
      </c>
      <c r="Y48" s="11" t="s">
        <v>211</v>
      </c>
      <c r="Z48" s="11" t="s">
        <v>211</v>
      </c>
      <c r="AA48" s="11" t="s">
        <v>211</v>
      </c>
      <c r="AB48" s="11" t="s">
        <v>211</v>
      </c>
      <c r="AC48" s="11" t="s">
        <v>211</v>
      </c>
      <c r="AD48" s="11" t="s">
        <v>211</v>
      </c>
      <c r="AE48" s="11" t="s">
        <v>211</v>
      </c>
      <c r="AF48" s="14" t="s">
        <v>211</v>
      </c>
      <c r="AG48" s="15" t="s">
        <v>211</v>
      </c>
      <c r="AH48" s="56" t="s">
        <v>211</v>
      </c>
      <c r="AI48" s="12" t="s">
        <v>34</v>
      </c>
    </row>
    <row r="49" spans="1:35" x14ac:dyDescent="0.2">
      <c r="A49" s="47" t="s">
        <v>20</v>
      </c>
      <c r="B49" s="11">
        <f>[45]Novembro!$K$5</f>
        <v>0.60000000000000009</v>
      </c>
      <c r="C49" s="11">
        <f>[45]Novembro!$K$6</f>
        <v>1</v>
      </c>
      <c r="D49" s="11">
        <f>[45]Novembro!$K$7</f>
        <v>0</v>
      </c>
      <c r="E49" s="11">
        <f>[45]Novembro!$K$8</f>
        <v>0</v>
      </c>
      <c r="F49" s="11">
        <f>[45]Novembro!$K$9</f>
        <v>0</v>
      </c>
      <c r="G49" s="11">
        <f>[45]Novembro!$K$10</f>
        <v>0</v>
      </c>
      <c r="H49" s="11">
        <f>[45]Novembro!$K$11</f>
        <v>0</v>
      </c>
      <c r="I49" s="11">
        <f>[45]Novembro!$K$12</f>
        <v>0</v>
      </c>
      <c r="J49" s="11">
        <f>[45]Novembro!$K$13</f>
        <v>0</v>
      </c>
      <c r="K49" s="11">
        <f>[45]Novembro!$K$14</f>
        <v>0</v>
      </c>
      <c r="L49" s="11">
        <f>[45]Novembro!$K$15</f>
        <v>19.200000000000003</v>
      </c>
      <c r="M49" s="11">
        <f>[45]Novembro!$K$16</f>
        <v>0.2</v>
      </c>
      <c r="N49" s="11">
        <f>[45]Novembro!$K$17</f>
        <v>3.6</v>
      </c>
      <c r="O49" s="11">
        <f>[45]Novembro!$K$18</f>
        <v>2.8</v>
      </c>
      <c r="P49" s="11">
        <f>[45]Novembro!$K$19</f>
        <v>0</v>
      </c>
      <c r="Q49" s="11">
        <f>[45]Novembro!$K$20</f>
        <v>0</v>
      </c>
      <c r="R49" s="11">
        <f>[45]Novembro!$K$21</f>
        <v>0</v>
      </c>
      <c r="S49" s="11">
        <f>[45]Novembro!$K$22</f>
        <v>0</v>
      </c>
      <c r="T49" s="11">
        <f>[45]Novembro!$K$23</f>
        <v>0</v>
      </c>
      <c r="U49" s="11">
        <f>[45]Novembro!$K$24</f>
        <v>0</v>
      </c>
      <c r="V49" s="11">
        <f>[45]Novembro!$K$25</f>
        <v>2.2000000000000002</v>
      </c>
      <c r="W49" s="11">
        <f>[45]Novembro!$K$26</f>
        <v>25.800000000000004</v>
      </c>
      <c r="X49" s="11">
        <f>[45]Novembro!$K$27</f>
        <v>0.60000000000000009</v>
      </c>
      <c r="Y49" s="11">
        <f>[45]Novembro!$K$28</f>
        <v>0</v>
      </c>
      <c r="Z49" s="11">
        <f>[45]Novembro!$K$29</f>
        <v>0</v>
      </c>
      <c r="AA49" s="11">
        <f>[45]Novembro!$K$30</f>
        <v>0</v>
      </c>
      <c r="AB49" s="11">
        <f>[45]Novembro!$K$31</f>
        <v>0</v>
      </c>
      <c r="AC49" s="11">
        <f>[45]Novembro!$K$32</f>
        <v>0</v>
      </c>
      <c r="AD49" s="11">
        <f>[45]Novembro!$K$33</f>
        <v>5.6000000000000005</v>
      </c>
      <c r="AE49" s="11">
        <f>[45]Novembro!$K$34</f>
        <v>1</v>
      </c>
      <c r="AF49" s="14">
        <f t="shared" si="1"/>
        <v>62.600000000000009</v>
      </c>
      <c r="AG49" s="15">
        <f t="shared" si="2"/>
        <v>25.800000000000004</v>
      </c>
      <c r="AH49" s="56">
        <f t="shared" si="3"/>
        <v>19</v>
      </c>
    </row>
    <row r="50" spans="1:35" s="5" customFormat="1" x14ac:dyDescent="0.2">
      <c r="A50" s="93" t="s">
        <v>1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31.4</v>
      </c>
      <c r="M50" s="11">
        <v>0</v>
      </c>
      <c r="N50" s="11">
        <v>0</v>
      </c>
      <c r="O50" s="11">
        <v>29.4</v>
      </c>
      <c r="P50" s="11">
        <v>0.2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4">
        <f t="shared" ref="AF50:AF69" si="4">SUM(B50:AE50)</f>
        <v>61</v>
      </c>
      <c r="AG50" s="15">
        <f t="shared" si="2"/>
        <v>31.4</v>
      </c>
      <c r="AH50" s="92">
        <f t="shared" si="3"/>
        <v>27</v>
      </c>
    </row>
    <row r="51" spans="1:35" s="8" customFormat="1" x14ac:dyDescent="0.2">
      <c r="A51" s="93" t="s">
        <v>51</v>
      </c>
      <c r="B51" s="11">
        <v>0.2</v>
      </c>
      <c r="C51" s="11">
        <v>2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3</v>
      </c>
      <c r="M51" s="11">
        <v>0</v>
      </c>
      <c r="N51" s="11">
        <v>11.2</v>
      </c>
      <c r="O51" s="11">
        <v>10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3</v>
      </c>
      <c r="X51" s="11">
        <v>11.2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4">
        <f t="shared" si="4"/>
        <v>40.599999999999994</v>
      </c>
      <c r="AG51" s="15">
        <f t="shared" si="2"/>
        <v>11.2</v>
      </c>
      <c r="AH51" s="92">
        <f t="shared" si="3"/>
        <v>23</v>
      </c>
    </row>
    <row r="52" spans="1:35" x14ac:dyDescent="0.2">
      <c r="A52" s="93" t="s">
        <v>30</v>
      </c>
      <c r="B52" s="11">
        <v>0.2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31.8</v>
      </c>
      <c r="M52" s="11">
        <v>0</v>
      </c>
      <c r="N52" s="11">
        <v>44</v>
      </c>
      <c r="O52" s="11">
        <v>4.8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10.199999999999999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2.4</v>
      </c>
      <c r="AD52" s="11">
        <v>0.2</v>
      </c>
      <c r="AE52" s="11">
        <v>0</v>
      </c>
      <c r="AF52" s="14">
        <f t="shared" si="4"/>
        <v>93.600000000000009</v>
      </c>
      <c r="AG52" s="15">
        <f t="shared" si="2"/>
        <v>44</v>
      </c>
      <c r="AH52" s="92">
        <f t="shared" si="3"/>
        <v>23</v>
      </c>
    </row>
    <row r="53" spans="1:35" x14ac:dyDescent="0.2">
      <c r="A53" s="93" t="s">
        <v>233</v>
      </c>
      <c r="B53" s="11">
        <v>1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18.2</v>
      </c>
      <c r="M53" s="11">
        <v>0</v>
      </c>
      <c r="N53" s="11">
        <v>0</v>
      </c>
      <c r="O53" s="11">
        <v>49.8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6</v>
      </c>
      <c r="AF53" s="14">
        <f t="shared" si="4"/>
        <v>75</v>
      </c>
      <c r="AG53" s="15">
        <f t="shared" si="2"/>
        <v>49.8</v>
      </c>
      <c r="AH53" s="92">
        <f t="shared" si="3"/>
        <v>26</v>
      </c>
    </row>
    <row r="54" spans="1:35" x14ac:dyDescent="0.2">
      <c r="A54" s="93" t="s">
        <v>234</v>
      </c>
      <c r="B54" s="11">
        <v>0.8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18</v>
      </c>
      <c r="M54" s="11">
        <v>0</v>
      </c>
      <c r="N54" s="11">
        <v>0</v>
      </c>
      <c r="O54" s="11">
        <v>57.2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2.2000000000000002</v>
      </c>
      <c r="AF54" s="14">
        <f t="shared" si="4"/>
        <v>78.2</v>
      </c>
      <c r="AG54" s="15">
        <f t="shared" si="2"/>
        <v>57.2</v>
      </c>
      <c r="AH54" s="92">
        <f t="shared" si="3"/>
        <v>26</v>
      </c>
    </row>
    <row r="55" spans="1:35" x14ac:dyDescent="0.2">
      <c r="A55" s="93" t="s">
        <v>235</v>
      </c>
      <c r="B55" s="11">
        <v>0.2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14.8</v>
      </c>
      <c r="M55" s="11">
        <v>0</v>
      </c>
      <c r="N55" s="11">
        <v>0</v>
      </c>
      <c r="O55" s="11">
        <v>50</v>
      </c>
      <c r="P55" s="11">
        <v>0.2</v>
      </c>
      <c r="Q55" s="11">
        <v>0</v>
      </c>
      <c r="R55" s="11">
        <v>0</v>
      </c>
      <c r="S55" s="11">
        <v>0</v>
      </c>
      <c r="T55" s="11">
        <v>0</v>
      </c>
      <c r="U55" s="11">
        <v>0.2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13.2</v>
      </c>
      <c r="AF55" s="14">
        <f t="shared" si="4"/>
        <v>78.600000000000009</v>
      </c>
      <c r="AG55" s="15">
        <f t="shared" si="2"/>
        <v>50</v>
      </c>
      <c r="AH55" s="92">
        <f t="shared" si="3"/>
        <v>24</v>
      </c>
    </row>
    <row r="56" spans="1:35" x14ac:dyDescent="0.2">
      <c r="A56" s="93" t="s">
        <v>236</v>
      </c>
      <c r="B56" s="11">
        <v>0.4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45.8</v>
      </c>
      <c r="M56" s="11">
        <v>0</v>
      </c>
      <c r="N56" s="11">
        <v>0</v>
      </c>
      <c r="O56" s="11">
        <v>6.6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33.200000000000003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1</v>
      </c>
      <c r="AE56" s="11">
        <v>4.5999999999999996</v>
      </c>
      <c r="AF56" s="14">
        <f t="shared" si="4"/>
        <v>91.6</v>
      </c>
      <c r="AG56" s="15">
        <f t="shared" si="2"/>
        <v>45.8</v>
      </c>
      <c r="AH56" s="92">
        <f t="shared" si="3"/>
        <v>24</v>
      </c>
    </row>
    <row r="57" spans="1:35" x14ac:dyDescent="0.2">
      <c r="A57" s="93" t="s">
        <v>237</v>
      </c>
      <c r="B57" s="11">
        <v>1.2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11.6</v>
      </c>
      <c r="M57" s="11">
        <v>0</v>
      </c>
      <c r="N57" s="11">
        <v>0</v>
      </c>
      <c r="O57" s="11">
        <v>12.6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25.4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4.5999999999999996</v>
      </c>
      <c r="AE57" s="11">
        <v>1.2</v>
      </c>
      <c r="AF57" s="14">
        <f t="shared" si="4"/>
        <v>56.6</v>
      </c>
      <c r="AG57" s="15">
        <f t="shared" si="2"/>
        <v>25.4</v>
      </c>
      <c r="AH57" s="92">
        <f t="shared" si="3"/>
        <v>24</v>
      </c>
    </row>
    <row r="58" spans="1:35" hidden="1" x14ac:dyDescent="0.2">
      <c r="A58" s="93" t="s">
        <v>238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3.8</v>
      </c>
      <c r="J58" s="11">
        <v>0</v>
      </c>
      <c r="K58" s="11">
        <v>10.4</v>
      </c>
      <c r="L58" s="11" t="s">
        <v>211</v>
      </c>
      <c r="M58" s="11" t="s">
        <v>211</v>
      </c>
      <c r="N58" s="11" t="s">
        <v>211</v>
      </c>
      <c r="O58" s="11" t="s">
        <v>211</v>
      </c>
      <c r="P58" s="11" t="s">
        <v>211</v>
      </c>
      <c r="Q58" s="11" t="s">
        <v>211</v>
      </c>
      <c r="R58" s="11" t="s">
        <v>211</v>
      </c>
      <c r="S58" s="11" t="s">
        <v>211</v>
      </c>
      <c r="T58" s="11" t="s">
        <v>211</v>
      </c>
      <c r="U58" s="11" t="s">
        <v>211</v>
      </c>
      <c r="V58" s="11" t="s">
        <v>211</v>
      </c>
      <c r="W58" s="11" t="s">
        <v>211</v>
      </c>
      <c r="X58" s="11" t="s">
        <v>211</v>
      </c>
      <c r="Y58" s="11" t="s">
        <v>211</v>
      </c>
      <c r="Z58" s="11" t="s">
        <v>211</v>
      </c>
      <c r="AA58" s="11" t="s">
        <v>211</v>
      </c>
      <c r="AB58" s="11" t="s">
        <v>211</v>
      </c>
      <c r="AC58" s="11" t="s">
        <v>211</v>
      </c>
      <c r="AD58" s="11" t="s">
        <v>211</v>
      </c>
      <c r="AE58" s="11" t="s">
        <v>211</v>
      </c>
      <c r="AF58" s="14">
        <f t="shared" si="4"/>
        <v>14.2</v>
      </c>
      <c r="AG58" s="15">
        <f t="shared" si="2"/>
        <v>10.4</v>
      </c>
      <c r="AH58" s="92">
        <f t="shared" si="3"/>
        <v>8</v>
      </c>
    </row>
    <row r="59" spans="1:35" x14ac:dyDescent="0.2">
      <c r="A59" s="93" t="s">
        <v>6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7.6</v>
      </c>
      <c r="M59" s="11">
        <v>0</v>
      </c>
      <c r="N59" s="11">
        <v>0</v>
      </c>
      <c r="O59" s="11">
        <v>40.4</v>
      </c>
      <c r="P59" s="11">
        <v>0.2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0.4</v>
      </c>
      <c r="W59" s="11">
        <v>7.8</v>
      </c>
      <c r="X59" s="11">
        <v>2.6</v>
      </c>
      <c r="Y59" s="11">
        <v>0.2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4.2</v>
      </c>
      <c r="AF59" s="14">
        <f t="shared" si="4"/>
        <v>63.400000000000006</v>
      </c>
      <c r="AG59" s="15">
        <f t="shared" si="2"/>
        <v>40.4</v>
      </c>
      <c r="AH59" s="92">
        <f t="shared" si="3"/>
        <v>22</v>
      </c>
    </row>
    <row r="60" spans="1:35" x14ac:dyDescent="0.2">
      <c r="A60" s="93" t="s">
        <v>7</v>
      </c>
      <c r="B60" s="11">
        <v>0.2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24.6</v>
      </c>
      <c r="M60" s="11">
        <v>1</v>
      </c>
      <c r="N60" s="11">
        <v>45.4</v>
      </c>
      <c r="O60" s="11">
        <v>19.399999999999999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31.4</v>
      </c>
      <c r="W60" s="11">
        <v>0.4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4">
        <f t="shared" si="4"/>
        <v>122.4</v>
      </c>
      <c r="AG60" s="15">
        <f t="shared" si="2"/>
        <v>45.4</v>
      </c>
      <c r="AH60" s="92">
        <f t="shared" si="3"/>
        <v>23</v>
      </c>
    </row>
    <row r="61" spans="1:35" x14ac:dyDescent="0.2">
      <c r="A61" s="93" t="s">
        <v>239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17.2</v>
      </c>
      <c r="M61" s="11">
        <v>0</v>
      </c>
      <c r="N61" s="11">
        <v>0</v>
      </c>
      <c r="O61" s="11">
        <v>71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0.6</v>
      </c>
      <c r="AD61" s="11">
        <v>0.2</v>
      </c>
      <c r="AE61" s="11">
        <v>0</v>
      </c>
      <c r="AF61" s="14">
        <f t="shared" si="4"/>
        <v>89</v>
      </c>
      <c r="AG61" s="15">
        <f t="shared" si="2"/>
        <v>71</v>
      </c>
      <c r="AH61" s="92">
        <f t="shared" si="3"/>
        <v>26</v>
      </c>
    </row>
    <row r="62" spans="1:35" x14ac:dyDescent="0.2">
      <c r="A62" s="93" t="s">
        <v>240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10.6</v>
      </c>
      <c r="M62" s="11">
        <v>0</v>
      </c>
      <c r="N62" s="11">
        <v>42.4</v>
      </c>
      <c r="O62" s="11">
        <v>7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4.2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4">
        <f t="shared" si="4"/>
        <v>64.2</v>
      </c>
      <c r="AG62" s="15">
        <f t="shared" si="2"/>
        <v>42.4</v>
      </c>
      <c r="AH62" s="92">
        <f t="shared" si="3"/>
        <v>26</v>
      </c>
      <c r="AI62" t="s">
        <v>34</v>
      </c>
    </row>
    <row r="63" spans="1:35" x14ac:dyDescent="0.2">
      <c r="A63" s="93" t="s">
        <v>9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13.8</v>
      </c>
      <c r="M63" s="11">
        <v>0</v>
      </c>
      <c r="N63" s="11">
        <v>20.399999999999999</v>
      </c>
      <c r="O63" s="11">
        <v>18.399999999999999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0.2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4">
        <f t="shared" si="4"/>
        <v>52.800000000000004</v>
      </c>
      <c r="AG63" s="15">
        <f t="shared" si="2"/>
        <v>20.399999999999999</v>
      </c>
      <c r="AH63" s="92">
        <f t="shared" si="3"/>
        <v>26</v>
      </c>
    </row>
    <row r="64" spans="1:35" x14ac:dyDescent="0.2">
      <c r="A64" s="93" t="s">
        <v>11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49.8</v>
      </c>
      <c r="M64" s="11">
        <v>0</v>
      </c>
      <c r="N64" s="11">
        <v>16.2</v>
      </c>
      <c r="O64" s="11">
        <v>36.6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12.2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4">
        <f t="shared" si="4"/>
        <v>114.8</v>
      </c>
      <c r="AG64" s="15">
        <f t="shared" si="2"/>
        <v>49.8</v>
      </c>
      <c r="AH64" s="92">
        <f t="shared" si="3"/>
        <v>26</v>
      </c>
    </row>
    <row r="65" spans="1:40" x14ac:dyDescent="0.2">
      <c r="A65" s="93" t="s">
        <v>241</v>
      </c>
      <c r="B65" s="11">
        <v>0.2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14.4</v>
      </c>
      <c r="M65" s="11">
        <v>0</v>
      </c>
      <c r="N65" s="11">
        <v>32.200000000000003</v>
      </c>
      <c r="O65" s="11">
        <v>3.6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3.8</v>
      </c>
      <c r="W65" s="11">
        <v>7.4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2.8</v>
      </c>
      <c r="AF65" s="14">
        <f t="shared" si="4"/>
        <v>64.400000000000006</v>
      </c>
      <c r="AG65" s="15">
        <f t="shared" si="2"/>
        <v>32.200000000000003</v>
      </c>
      <c r="AH65" s="92">
        <f t="shared" si="3"/>
        <v>23</v>
      </c>
      <c r="AL65" t="s">
        <v>34</v>
      </c>
    </row>
    <row r="66" spans="1:40" x14ac:dyDescent="0.2">
      <c r="A66" s="93" t="s">
        <v>15</v>
      </c>
      <c r="B66" s="11">
        <v>0.2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35.4</v>
      </c>
      <c r="M66" s="11">
        <v>0</v>
      </c>
      <c r="N66" s="11">
        <v>159.4</v>
      </c>
      <c r="O66" s="11">
        <v>9.4</v>
      </c>
      <c r="P66" s="11">
        <v>0.2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68.599999999999994</v>
      </c>
      <c r="W66" s="11">
        <v>0.2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4.2</v>
      </c>
      <c r="AF66" s="14">
        <f t="shared" si="4"/>
        <v>277.59999999999997</v>
      </c>
      <c r="AG66" s="15">
        <f t="shared" si="2"/>
        <v>159.4</v>
      </c>
      <c r="AH66" s="92">
        <f t="shared" si="3"/>
        <v>22</v>
      </c>
      <c r="AN66" s="12" t="s">
        <v>34</v>
      </c>
    </row>
    <row r="67" spans="1:40" x14ac:dyDescent="0.2">
      <c r="A67" s="93" t="s">
        <v>242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20.399999999999999</v>
      </c>
      <c r="M67" s="11">
        <v>0</v>
      </c>
      <c r="N67" s="11">
        <v>0</v>
      </c>
      <c r="O67" s="11">
        <v>46.2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4">
        <f t="shared" si="4"/>
        <v>66.599999999999994</v>
      </c>
      <c r="AG67" s="15">
        <f t="shared" si="2"/>
        <v>46.2</v>
      </c>
      <c r="AH67" s="92">
        <f t="shared" si="3"/>
        <v>28</v>
      </c>
    </row>
    <row r="68" spans="1:40" x14ac:dyDescent="0.2">
      <c r="A68" s="93" t="s">
        <v>243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25.2</v>
      </c>
      <c r="M68" s="11">
        <v>0</v>
      </c>
      <c r="N68" s="11">
        <v>0</v>
      </c>
      <c r="O68" s="11">
        <v>53.8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7.4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1.6</v>
      </c>
      <c r="AD68" s="11">
        <v>0</v>
      </c>
      <c r="AE68" s="11">
        <v>0</v>
      </c>
      <c r="AF68" s="14">
        <f t="shared" si="4"/>
        <v>88</v>
      </c>
      <c r="AG68" s="15">
        <f t="shared" si="2"/>
        <v>53.8</v>
      </c>
      <c r="AH68" s="92">
        <f t="shared" si="3"/>
        <v>26</v>
      </c>
    </row>
    <row r="69" spans="1:40" x14ac:dyDescent="0.2">
      <c r="A69" s="93" t="s">
        <v>244</v>
      </c>
      <c r="B69" s="11">
        <v>0</v>
      </c>
      <c r="C69" s="11">
        <v>0.2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0.6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1.4</v>
      </c>
      <c r="W69" s="11">
        <v>1.2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0.4</v>
      </c>
      <c r="AE69" s="11">
        <v>0.6</v>
      </c>
      <c r="AF69" s="14">
        <f t="shared" si="4"/>
        <v>4.4000000000000004</v>
      </c>
      <c r="AG69" s="15">
        <f t="shared" si="2"/>
        <v>1.4</v>
      </c>
      <c r="AH69" s="92">
        <f t="shared" si="3"/>
        <v>24</v>
      </c>
      <c r="AI69" s="12" t="s">
        <v>34</v>
      </c>
    </row>
    <row r="70" spans="1:40" ht="13.5" thickBot="1" x14ac:dyDescent="0.25">
      <c r="A70" s="48" t="s">
        <v>23</v>
      </c>
      <c r="B70" s="13">
        <f>MAX(B5:B69)</f>
        <v>3.8000000000000003</v>
      </c>
      <c r="C70" s="13">
        <f t="shared" ref="C70:AE70" si="5">MAX(C5:C69)</f>
        <v>2</v>
      </c>
      <c r="D70" s="13">
        <f t="shared" si="5"/>
        <v>0</v>
      </c>
      <c r="E70" s="13">
        <f t="shared" si="5"/>
        <v>0</v>
      </c>
      <c r="F70" s="13">
        <f t="shared" si="5"/>
        <v>0</v>
      </c>
      <c r="G70" s="13">
        <f t="shared" si="5"/>
        <v>0</v>
      </c>
      <c r="H70" s="13">
        <f t="shared" si="5"/>
        <v>0</v>
      </c>
      <c r="I70" s="13">
        <f t="shared" si="5"/>
        <v>3.8</v>
      </c>
      <c r="J70" s="13">
        <f t="shared" si="5"/>
        <v>0</v>
      </c>
      <c r="K70" s="13">
        <f t="shared" si="5"/>
        <v>10.4</v>
      </c>
      <c r="L70" s="13">
        <f t="shared" si="5"/>
        <v>49.8</v>
      </c>
      <c r="M70" s="13">
        <f t="shared" si="5"/>
        <v>37.799999999999997</v>
      </c>
      <c r="N70" s="13">
        <f>MAX(N5:N69)</f>
        <v>159.4</v>
      </c>
      <c r="O70" s="13">
        <f t="shared" si="5"/>
        <v>71</v>
      </c>
      <c r="P70" s="13">
        <f t="shared" si="5"/>
        <v>0.2</v>
      </c>
      <c r="Q70" s="13">
        <f t="shared" si="5"/>
        <v>0</v>
      </c>
      <c r="R70" s="13">
        <f t="shared" si="5"/>
        <v>0</v>
      </c>
      <c r="S70" s="13">
        <f t="shared" si="5"/>
        <v>0.2</v>
      </c>
      <c r="T70" s="13">
        <f t="shared" si="5"/>
        <v>1.5999999999999999</v>
      </c>
      <c r="U70" s="13">
        <f t="shared" si="5"/>
        <v>5.8</v>
      </c>
      <c r="V70" s="13">
        <f t="shared" si="5"/>
        <v>71.599999999999994</v>
      </c>
      <c r="W70" s="13">
        <f t="shared" si="5"/>
        <v>47.2</v>
      </c>
      <c r="X70" s="13">
        <f t="shared" si="5"/>
        <v>49.8</v>
      </c>
      <c r="Y70" s="13">
        <f t="shared" si="5"/>
        <v>0.6</v>
      </c>
      <c r="Z70" s="13">
        <f t="shared" si="5"/>
        <v>0</v>
      </c>
      <c r="AA70" s="13">
        <f t="shared" si="5"/>
        <v>0</v>
      </c>
      <c r="AB70" s="13">
        <f t="shared" si="5"/>
        <v>0</v>
      </c>
      <c r="AC70" s="13">
        <f t="shared" si="5"/>
        <v>13.2</v>
      </c>
      <c r="AD70" s="13">
        <f t="shared" si="5"/>
        <v>28.599999999999998</v>
      </c>
      <c r="AE70" s="13">
        <f t="shared" si="5"/>
        <v>13.2</v>
      </c>
      <c r="AF70" s="14">
        <f>MAX(AF5:AF69)</f>
        <v>277.59999999999997</v>
      </c>
      <c r="AG70" s="15">
        <f>MAX(AG5:AG69)</f>
        <v>159.4</v>
      </c>
      <c r="AH70" s="137"/>
    </row>
    <row r="71" spans="1:40" ht="13.5" thickBot="1" x14ac:dyDescent="0.25">
      <c r="A71" s="198" t="s">
        <v>246</v>
      </c>
      <c r="B71" s="199"/>
      <c r="C71" s="199"/>
      <c r="D71" s="199"/>
      <c r="E71" s="199"/>
      <c r="F71" s="199"/>
      <c r="G71" s="199"/>
      <c r="H71" s="199"/>
      <c r="I71" s="199"/>
      <c r="J71" s="199"/>
      <c r="K71" s="200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44"/>
      <c r="AE71" s="50" t="s">
        <v>34</v>
      </c>
      <c r="AF71" s="41"/>
      <c r="AG71" s="45"/>
      <c r="AH71" s="43"/>
    </row>
    <row r="72" spans="1:40" x14ac:dyDescent="0.2">
      <c r="A72" s="201" t="s">
        <v>247</v>
      </c>
      <c r="B72" s="202"/>
      <c r="C72" s="203"/>
      <c r="D72" s="203"/>
      <c r="E72" s="203"/>
      <c r="F72" s="203"/>
      <c r="G72" s="204"/>
      <c r="H72" s="204"/>
      <c r="I72" s="38"/>
      <c r="J72" s="138"/>
      <c r="K72" s="138"/>
      <c r="L72" s="85"/>
      <c r="M72" s="85"/>
      <c r="N72" s="85"/>
      <c r="O72" s="85"/>
      <c r="P72" s="85"/>
      <c r="Q72" s="85"/>
      <c r="R72" s="85"/>
      <c r="S72" s="85"/>
      <c r="T72" s="150"/>
      <c r="U72" s="150"/>
      <c r="V72" s="150"/>
      <c r="W72" s="150"/>
      <c r="X72" s="150"/>
      <c r="Y72" s="85"/>
      <c r="Z72" s="85"/>
      <c r="AA72" s="85"/>
      <c r="AB72" s="85"/>
      <c r="AC72" s="85"/>
      <c r="AD72" s="85"/>
      <c r="AE72" s="85"/>
      <c r="AF72" s="41"/>
      <c r="AG72" s="85"/>
      <c r="AH72" s="43"/>
    </row>
    <row r="73" spans="1:40" x14ac:dyDescent="0.2">
      <c r="A73" s="205" t="s">
        <v>248</v>
      </c>
      <c r="B73" s="138"/>
      <c r="C73" s="204"/>
      <c r="D73" s="204"/>
      <c r="E73" s="204"/>
      <c r="F73" s="204"/>
      <c r="G73" s="138"/>
      <c r="H73" s="138"/>
      <c r="I73" s="138"/>
      <c r="J73" s="139"/>
      <c r="K73" s="139"/>
      <c r="L73" s="86"/>
      <c r="M73" s="86"/>
      <c r="N73" s="86"/>
      <c r="O73" s="86"/>
      <c r="P73" s="86"/>
      <c r="Q73" s="85"/>
      <c r="R73" s="85"/>
      <c r="S73" s="85"/>
      <c r="T73" s="151"/>
      <c r="U73" s="151"/>
      <c r="V73" s="151"/>
      <c r="W73" s="151"/>
      <c r="X73" s="151"/>
      <c r="Y73" s="85"/>
      <c r="Z73" s="85"/>
      <c r="AA73" s="85"/>
      <c r="AB73" s="85"/>
      <c r="AC73" s="85"/>
      <c r="AD73" s="44"/>
      <c r="AE73" s="44"/>
      <c r="AF73" s="41"/>
      <c r="AG73" s="85"/>
      <c r="AH73" s="40"/>
    </row>
    <row r="74" spans="1:40" x14ac:dyDescent="0.2">
      <c r="A74" s="205" t="s">
        <v>249</v>
      </c>
      <c r="B74" s="37"/>
      <c r="C74" s="138"/>
      <c r="D74" s="138"/>
      <c r="E74" s="138"/>
      <c r="F74" s="138"/>
      <c r="G74" s="37"/>
      <c r="H74" s="37"/>
      <c r="I74" s="37"/>
      <c r="J74" s="37"/>
      <c r="K74" s="138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44"/>
      <c r="AE74" s="44"/>
      <c r="AF74" s="41"/>
      <c r="AG74" s="86"/>
      <c r="AH74" s="40"/>
    </row>
    <row r="75" spans="1:40" x14ac:dyDescent="0.2">
      <c r="B75" s="138"/>
      <c r="C75" s="37"/>
      <c r="D75" s="37"/>
      <c r="E75" s="37"/>
      <c r="F75" s="37"/>
      <c r="G75" s="138"/>
      <c r="H75" s="138"/>
      <c r="I75" s="138"/>
      <c r="J75" s="138"/>
      <c r="K75" s="138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44"/>
      <c r="AF75" s="41"/>
      <c r="AG75" s="45"/>
      <c r="AH75" s="54"/>
    </row>
    <row r="76" spans="1:40" x14ac:dyDescent="0.2">
      <c r="A76" s="39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45"/>
      <c r="AF76" s="41"/>
      <c r="AG76" s="45"/>
      <c r="AH76" s="54"/>
    </row>
    <row r="77" spans="1:40" ht="13.5" thickBot="1" x14ac:dyDescent="0.25">
      <c r="A77" s="51"/>
      <c r="B77" s="52"/>
      <c r="C77" s="52"/>
      <c r="D77" s="52"/>
      <c r="E77" s="52"/>
      <c r="F77" s="52"/>
      <c r="G77" s="52" t="s">
        <v>34</v>
      </c>
      <c r="H77" s="52"/>
      <c r="I77" s="52"/>
      <c r="J77" s="52"/>
      <c r="K77" s="52"/>
      <c r="L77" s="52" t="s">
        <v>34</v>
      </c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3"/>
      <c r="AG77" s="55"/>
      <c r="AH77" s="46" t="s">
        <v>34</v>
      </c>
      <c r="AN77" s="12" t="s">
        <v>34</v>
      </c>
    </row>
    <row r="80" spans="1:40" x14ac:dyDescent="0.2">
      <c r="G80" s="2" t="s">
        <v>34</v>
      </c>
    </row>
    <row r="81" spans="8:39" x14ac:dyDescent="0.2">
      <c r="Q81" s="2" t="s">
        <v>34</v>
      </c>
      <c r="T81" s="2" t="s">
        <v>34</v>
      </c>
      <c r="V81" s="2" t="s">
        <v>34</v>
      </c>
      <c r="X81" s="2" t="s">
        <v>34</v>
      </c>
      <c r="Z81" s="2" t="s">
        <v>34</v>
      </c>
    </row>
    <row r="82" spans="8:39" x14ac:dyDescent="0.2">
      <c r="J82" s="2" t="s">
        <v>34</v>
      </c>
      <c r="M82" s="2" t="s">
        <v>34</v>
      </c>
      <c r="P82" s="2" t="s">
        <v>34</v>
      </c>
      <c r="Q82" s="2" t="s">
        <v>34</v>
      </c>
      <c r="R82" s="2" t="s">
        <v>34</v>
      </c>
      <c r="S82" s="2" t="s">
        <v>34</v>
      </c>
      <c r="T82" s="2" t="s">
        <v>34</v>
      </c>
      <c r="W82" s="2" t="s">
        <v>34</v>
      </c>
      <c r="X82" s="2" t="s">
        <v>34</v>
      </c>
      <c r="Z82" s="2" t="s">
        <v>34</v>
      </c>
      <c r="AB82" s="2" t="s">
        <v>34</v>
      </c>
    </row>
    <row r="83" spans="8:39" x14ac:dyDescent="0.2">
      <c r="Q83" s="2" t="s">
        <v>34</v>
      </c>
      <c r="S83" s="2" t="s">
        <v>34</v>
      </c>
      <c r="V83" s="2" t="s">
        <v>34</v>
      </c>
      <c r="W83" s="2" t="s">
        <v>34</v>
      </c>
      <c r="AB83" s="2" t="s">
        <v>34</v>
      </c>
      <c r="AC83" s="2" t="s">
        <v>34</v>
      </c>
      <c r="AF83" s="7" t="s">
        <v>34</v>
      </c>
      <c r="AG83" s="1" t="s">
        <v>34</v>
      </c>
      <c r="AM83" s="12" t="s">
        <v>34</v>
      </c>
    </row>
    <row r="84" spans="8:39" x14ac:dyDescent="0.2">
      <c r="J84" s="2" t="s">
        <v>34</v>
      </c>
      <c r="O84" s="2" t="s">
        <v>214</v>
      </c>
      <c r="P84" s="2" t="s">
        <v>34</v>
      </c>
      <c r="S84" s="2" t="s">
        <v>34</v>
      </c>
      <c r="T84" s="2" t="s">
        <v>34</v>
      </c>
      <c r="U84" s="2" t="s">
        <v>34</v>
      </c>
      <c r="V84" s="2" t="s">
        <v>34</v>
      </c>
      <c r="Z84" s="2" t="s">
        <v>34</v>
      </c>
      <c r="AH84" s="10" t="s">
        <v>34</v>
      </c>
    </row>
    <row r="85" spans="8:39" x14ac:dyDescent="0.2">
      <c r="K85" s="2" t="s">
        <v>34</v>
      </c>
      <c r="L85" s="2" t="s">
        <v>34</v>
      </c>
      <c r="M85" s="2" t="s">
        <v>34</v>
      </c>
      <c r="P85" s="2" t="s">
        <v>34</v>
      </c>
      <c r="Q85" s="2" t="s">
        <v>34</v>
      </c>
      <c r="S85" s="2" t="s">
        <v>34</v>
      </c>
      <c r="W85" s="2" t="s">
        <v>34</v>
      </c>
      <c r="Z85" s="2" t="s">
        <v>34</v>
      </c>
      <c r="AB85" s="2" t="s">
        <v>34</v>
      </c>
      <c r="AH85" s="10" t="s">
        <v>34</v>
      </c>
    </row>
    <row r="86" spans="8:39" x14ac:dyDescent="0.2">
      <c r="H86" s="2" t="s">
        <v>34</v>
      </c>
      <c r="S86" s="2" t="s">
        <v>34</v>
      </c>
      <c r="W86" s="2" t="s">
        <v>34</v>
      </c>
    </row>
    <row r="87" spans="8:39" x14ac:dyDescent="0.2">
      <c r="Q87" s="2" t="s">
        <v>34</v>
      </c>
      <c r="R87" s="2" t="s">
        <v>34</v>
      </c>
      <c r="AE87" s="2" t="s">
        <v>34</v>
      </c>
      <c r="AH87" s="10" t="s">
        <v>34</v>
      </c>
    </row>
    <row r="88" spans="8:39" x14ac:dyDescent="0.2">
      <c r="S88" s="2" t="s">
        <v>34</v>
      </c>
      <c r="X88" s="2" t="s">
        <v>34</v>
      </c>
      <c r="AC88" s="2" t="s">
        <v>34</v>
      </c>
      <c r="AH88" s="10" t="s">
        <v>34</v>
      </c>
    </row>
    <row r="89" spans="8:39" x14ac:dyDescent="0.2">
      <c r="Y89" s="2" t="s">
        <v>34</v>
      </c>
    </row>
    <row r="93" spans="8:39" x14ac:dyDescent="0.2">
      <c r="S93" s="2" t="s">
        <v>34</v>
      </c>
    </row>
  </sheetData>
  <sortState ref="A5:AI49">
    <sortCondition ref="A5:A49"/>
  </sortState>
  <mergeCells count="37">
    <mergeCell ref="O3:O4"/>
    <mergeCell ref="T3:T4"/>
    <mergeCell ref="Q3:Q4"/>
    <mergeCell ref="A71:K71"/>
    <mergeCell ref="A72:B72"/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S3:S4"/>
    <mergeCell ref="U3:U4"/>
    <mergeCell ref="T72:X72"/>
    <mergeCell ref="R3:R4"/>
    <mergeCell ref="T73:X73"/>
    <mergeCell ref="V3:V4"/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33" customWidth="1"/>
    <col min="3" max="3" width="9.5703125" style="34" customWidth="1"/>
    <col min="4" max="4" width="18.140625" style="33" customWidth="1"/>
    <col min="5" max="5" width="14" style="33" customWidth="1"/>
    <col min="6" max="6" width="10.140625" style="33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8" customFormat="1" ht="42.75" customHeight="1" x14ac:dyDescent="0.2">
      <c r="A1" s="16" t="s">
        <v>206</v>
      </c>
      <c r="B1" s="16" t="s">
        <v>35</v>
      </c>
      <c r="C1" s="16" t="s">
        <v>36</v>
      </c>
      <c r="D1" s="16" t="s">
        <v>37</v>
      </c>
      <c r="E1" s="16" t="s">
        <v>38</v>
      </c>
      <c r="F1" s="16" t="s">
        <v>39</v>
      </c>
      <c r="G1" s="16" t="s">
        <v>40</v>
      </c>
      <c r="H1" s="16" t="s">
        <v>88</v>
      </c>
      <c r="I1" s="16" t="s">
        <v>41</v>
      </c>
      <c r="J1" s="17"/>
      <c r="K1" s="17"/>
      <c r="L1" s="17"/>
      <c r="M1" s="17"/>
    </row>
    <row r="2" spans="1:13" s="21" customFormat="1" x14ac:dyDescent="0.2">
      <c r="A2" s="19" t="s">
        <v>161</v>
      </c>
      <c r="B2" s="19" t="s">
        <v>42</v>
      </c>
      <c r="C2" s="19" t="s">
        <v>43</v>
      </c>
      <c r="D2" s="19">
        <v>-20.444199999999999</v>
      </c>
      <c r="E2" s="19">
        <v>-52.875599999999999</v>
      </c>
      <c r="F2" s="19">
        <v>388</v>
      </c>
      <c r="G2" s="20">
        <v>40405</v>
      </c>
      <c r="H2" s="19">
        <v>1</v>
      </c>
      <c r="I2" s="19" t="s">
        <v>44</v>
      </c>
      <c r="J2" s="17"/>
      <c r="K2" s="17"/>
      <c r="L2" s="17"/>
      <c r="M2" s="17"/>
    </row>
    <row r="3" spans="1:13" ht="12.75" customHeight="1" x14ac:dyDescent="0.2">
      <c r="A3" s="19" t="s">
        <v>162</v>
      </c>
      <c r="B3" s="19" t="s">
        <v>42</v>
      </c>
      <c r="C3" s="19" t="s">
        <v>45</v>
      </c>
      <c r="D3" s="19">
        <v>-23.002500000000001</v>
      </c>
      <c r="E3" s="19">
        <v>-55.3294</v>
      </c>
      <c r="F3" s="19">
        <v>431</v>
      </c>
      <c r="G3" s="20">
        <v>39611</v>
      </c>
      <c r="H3" s="19">
        <v>1</v>
      </c>
      <c r="I3" s="19" t="s">
        <v>46</v>
      </c>
      <c r="J3" s="22"/>
      <c r="K3" s="22"/>
      <c r="L3" s="22"/>
      <c r="M3" s="22"/>
    </row>
    <row r="4" spans="1:13" x14ac:dyDescent="0.2">
      <c r="A4" s="19" t="s">
        <v>163</v>
      </c>
      <c r="B4" s="19" t="s">
        <v>42</v>
      </c>
      <c r="C4" s="19" t="s">
        <v>47</v>
      </c>
      <c r="D4" s="24">
        <v>-20.4756</v>
      </c>
      <c r="E4" s="24">
        <v>-55.783900000000003</v>
      </c>
      <c r="F4" s="24">
        <v>155</v>
      </c>
      <c r="G4" s="20">
        <v>39022</v>
      </c>
      <c r="H4" s="19">
        <v>1</v>
      </c>
      <c r="I4" s="19" t="s">
        <v>48</v>
      </c>
      <c r="J4" s="22"/>
      <c r="K4" s="22"/>
      <c r="L4" s="22"/>
      <c r="M4" s="22"/>
    </row>
    <row r="5" spans="1:13" ht="14.25" customHeight="1" x14ac:dyDescent="0.2">
      <c r="A5" s="19" t="s">
        <v>164</v>
      </c>
      <c r="B5" s="19" t="s">
        <v>90</v>
      </c>
      <c r="C5" s="19" t="s">
        <v>91</v>
      </c>
      <c r="D5" s="140">
        <v>-11148083</v>
      </c>
      <c r="E5" s="61">
        <v>-53763736</v>
      </c>
      <c r="F5" s="24">
        <v>347</v>
      </c>
      <c r="G5" s="20">
        <v>43199</v>
      </c>
      <c r="H5" s="19">
        <v>1</v>
      </c>
      <c r="I5" s="19" t="s">
        <v>92</v>
      </c>
      <c r="J5" s="22"/>
      <c r="K5" s="22"/>
      <c r="L5" s="22"/>
      <c r="M5" s="22"/>
    </row>
    <row r="6" spans="1:13" ht="14.25" customHeight="1" x14ac:dyDescent="0.2">
      <c r="A6" s="19" t="s">
        <v>165</v>
      </c>
      <c r="B6" s="19" t="s">
        <v>90</v>
      </c>
      <c r="C6" s="19" t="s">
        <v>93</v>
      </c>
      <c r="D6" s="61">
        <v>-22955028</v>
      </c>
      <c r="E6" s="61">
        <v>-55626001</v>
      </c>
      <c r="F6" s="24">
        <v>605</v>
      </c>
      <c r="G6" s="20">
        <v>43203</v>
      </c>
      <c r="H6" s="19">
        <v>1</v>
      </c>
      <c r="I6" s="19" t="s">
        <v>94</v>
      </c>
      <c r="J6" s="22"/>
      <c r="K6" s="22"/>
      <c r="L6" s="22"/>
      <c r="M6" s="22"/>
    </row>
    <row r="7" spans="1:13" s="23" customFormat="1" x14ac:dyDescent="0.2">
      <c r="A7" s="19" t="s">
        <v>166</v>
      </c>
      <c r="B7" s="19" t="s">
        <v>42</v>
      </c>
      <c r="C7" s="19" t="s">
        <v>49</v>
      </c>
      <c r="D7" s="24">
        <v>-22.1008</v>
      </c>
      <c r="E7" s="24">
        <v>-56.54</v>
      </c>
      <c r="F7" s="24">
        <v>208</v>
      </c>
      <c r="G7" s="20">
        <v>40764</v>
      </c>
      <c r="H7" s="19">
        <v>1</v>
      </c>
      <c r="I7" s="141" t="s">
        <v>50</v>
      </c>
      <c r="J7" s="22"/>
      <c r="K7" s="22"/>
      <c r="L7" s="22"/>
      <c r="M7" s="22"/>
    </row>
    <row r="8" spans="1:13" s="23" customFormat="1" x14ac:dyDescent="0.2">
      <c r="A8" s="19" t="s">
        <v>167</v>
      </c>
      <c r="B8" s="19" t="s">
        <v>42</v>
      </c>
      <c r="C8" s="19" t="s">
        <v>52</v>
      </c>
      <c r="D8" s="24">
        <v>-21.7514</v>
      </c>
      <c r="E8" s="24">
        <v>-52.470599999999997</v>
      </c>
      <c r="F8" s="24">
        <v>387</v>
      </c>
      <c r="G8" s="20">
        <v>41354</v>
      </c>
      <c r="H8" s="19">
        <v>1</v>
      </c>
      <c r="I8" s="141" t="s">
        <v>95</v>
      </c>
      <c r="J8" s="22"/>
      <c r="K8" s="22"/>
      <c r="L8" s="22"/>
      <c r="M8" s="22"/>
    </row>
    <row r="9" spans="1:13" s="23" customFormat="1" x14ac:dyDescent="0.2">
      <c r="A9" s="19" t="s">
        <v>168</v>
      </c>
      <c r="B9" s="19" t="s">
        <v>90</v>
      </c>
      <c r="C9" s="19" t="s">
        <v>97</v>
      </c>
      <c r="D9" s="61">
        <v>-19945539</v>
      </c>
      <c r="E9" s="61">
        <v>-54368533</v>
      </c>
      <c r="F9" s="24">
        <v>624</v>
      </c>
      <c r="G9" s="20">
        <v>43129</v>
      </c>
      <c r="H9" s="19">
        <v>1</v>
      </c>
      <c r="I9" s="141" t="s">
        <v>98</v>
      </c>
      <c r="J9" s="22"/>
      <c r="K9" s="22"/>
      <c r="L9" s="22"/>
      <c r="M9" s="22"/>
    </row>
    <row r="10" spans="1:13" s="23" customFormat="1" x14ac:dyDescent="0.2">
      <c r="A10" s="19" t="s">
        <v>169</v>
      </c>
      <c r="B10" s="19" t="s">
        <v>90</v>
      </c>
      <c r="C10" s="19" t="s">
        <v>100</v>
      </c>
      <c r="D10" s="61">
        <v>-21246756</v>
      </c>
      <c r="E10" s="61">
        <v>-564560442</v>
      </c>
      <c r="F10" s="24">
        <v>329</v>
      </c>
      <c r="G10" s="20" t="s">
        <v>101</v>
      </c>
      <c r="H10" s="19">
        <v>1</v>
      </c>
      <c r="I10" s="141" t="s">
        <v>102</v>
      </c>
      <c r="J10" s="22"/>
      <c r="K10" s="22"/>
      <c r="L10" s="22"/>
      <c r="M10" s="22"/>
    </row>
    <row r="11" spans="1:13" s="23" customFormat="1" x14ac:dyDescent="0.2">
      <c r="A11" s="19" t="s">
        <v>170</v>
      </c>
      <c r="B11" s="19" t="s">
        <v>90</v>
      </c>
      <c r="C11" s="19" t="s">
        <v>104</v>
      </c>
      <c r="D11" s="61">
        <v>-21298278</v>
      </c>
      <c r="E11" s="61">
        <v>-52068917</v>
      </c>
      <c r="F11" s="24">
        <v>345</v>
      </c>
      <c r="G11" s="20">
        <v>43196</v>
      </c>
      <c r="H11" s="19">
        <v>1</v>
      </c>
      <c r="I11" s="141" t="s">
        <v>105</v>
      </c>
      <c r="J11" s="22"/>
      <c r="K11" s="22"/>
      <c r="L11" s="22"/>
      <c r="M11" s="22"/>
    </row>
    <row r="12" spans="1:13" s="23" customFormat="1" x14ac:dyDescent="0.2">
      <c r="A12" s="19" t="s">
        <v>171</v>
      </c>
      <c r="B12" s="19" t="s">
        <v>90</v>
      </c>
      <c r="C12" s="19" t="s">
        <v>107</v>
      </c>
      <c r="D12" s="61">
        <v>-22657056</v>
      </c>
      <c r="E12" s="61">
        <v>-54819306</v>
      </c>
      <c r="F12" s="24">
        <v>456</v>
      </c>
      <c r="G12" s="20">
        <v>43165</v>
      </c>
      <c r="H12" s="19">
        <v>1</v>
      </c>
      <c r="I12" s="141" t="s">
        <v>108</v>
      </c>
      <c r="J12" s="22"/>
      <c r="K12" s="22"/>
      <c r="L12" s="22"/>
      <c r="M12" s="22"/>
    </row>
    <row r="13" spans="1:13" s="60" customFormat="1" ht="15" x14ac:dyDescent="0.25">
      <c r="A13" s="58" t="s">
        <v>172</v>
      </c>
      <c r="B13" s="58" t="s">
        <v>90</v>
      </c>
      <c r="C13" s="58" t="s">
        <v>109</v>
      </c>
      <c r="D13" s="142">
        <v>-19587528</v>
      </c>
      <c r="E13" s="142">
        <v>-54030083</v>
      </c>
      <c r="F13" s="143">
        <v>540</v>
      </c>
      <c r="G13" s="144">
        <v>43206</v>
      </c>
      <c r="H13" s="58">
        <v>1</v>
      </c>
      <c r="I13" s="145" t="s">
        <v>110</v>
      </c>
      <c r="J13" s="59"/>
      <c r="K13" s="59"/>
      <c r="L13" s="59"/>
      <c r="M13" s="59"/>
    </row>
    <row r="14" spans="1:13" x14ac:dyDescent="0.2">
      <c r="A14" s="19" t="s">
        <v>173</v>
      </c>
      <c r="B14" s="19" t="s">
        <v>42</v>
      </c>
      <c r="C14" s="19" t="s">
        <v>111</v>
      </c>
      <c r="D14" s="24">
        <v>-20.45</v>
      </c>
      <c r="E14" s="24">
        <v>-54.616599999999998</v>
      </c>
      <c r="F14" s="24">
        <v>530</v>
      </c>
      <c r="G14" s="20">
        <v>37145</v>
      </c>
      <c r="H14" s="19">
        <v>1</v>
      </c>
      <c r="I14" s="19" t="s">
        <v>53</v>
      </c>
      <c r="J14" s="22"/>
      <c r="K14" s="22"/>
      <c r="L14" s="22"/>
      <c r="M14" s="22"/>
    </row>
    <row r="15" spans="1:13" x14ac:dyDescent="0.2">
      <c r="A15" s="19" t="s">
        <v>174</v>
      </c>
      <c r="B15" s="19" t="s">
        <v>42</v>
      </c>
      <c r="C15" s="19" t="s">
        <v>112</v>
      </c>
      <c r="D15" s="19">
        <v>-19.122499999999999</v>
      </c>
      <c r="E15" s="19">
        <v>-51.720799999999997</v>
      </c>
      <c r="F15" s="24">
        <v>516</v>
      </c>
      <c r="G15" s="20">
        <v>39515</v>
      </c>
      <c r="H15" s="19">
        <v>1</v>
      </c>
      <c r="I15" s="19" t="s">
        <v>54</v>
      </c>
      <c r="J15" s="22"/>
      <c r="K15" s="22"/>
      <c r="L15" s="22" t="s">
        <v>34</v>
      </c>
      <c r="M15" s="22"/>
    </row>
    <row r="16" spans="1:13" x14ac:dyDescent="0.2">
      <c r="A16" s="19" t="s">
        <v>175</v>
      </c>
      <c r="B16" s="19" t="s">
        <v>42</v>
      </c>
      <c r="C16" s="19" t="s">
        <v>113</v>
      </c>
      <c r="D16" s="24">
        <v>-18.802199999999999</v>
      </c>
      <c r="E16" s="24">
        <v>-52.602800000000002</v>
      </c>
      <c r="F16" s="24">
        <v>818</v>
      </c>
      <c r="G16" s="20">
        <v>39070</v>
      </c>
      <c r="H16" s="19">
        <v>1</v>
      </c>
      <c r="I16" s="19" t="s">
        <v>84</v>
      </c>
      <c r="J16" s="22"/>
      <c r="K16" s="22"/>
      <c r="L16" s="22"/>
      <c r="M16" s="22"/>
    </row>
    <row r="17" spans="1:13" ht="13.5" customHeight="1" x14ac:dyDescent="0.2">
      <c r="A17" s="19" t="s">
        <v>176</v>
      </c>
      <c r="B17" s="19" t="s">
        <v>42</v>
      </c>
      <c r="C17" s="19" t="s">
        <v>114</v>
      </c>
      <c r="D17" s="24">
        <v>-18.996700000000001</v>
      </c>
      <c r="E17" s="24">
        <v>-57.637500000000003</v>
      </c>
      <c r="F17" s="24">
        <v>126</v>
      </c>
      <c r="G17" s="20">
        <v>39017</v>
      </c>
      <c r="H17" s="19">
        <v>1</v>
      </c>
      <c r="I17" s="19" t="s">
        <v>55</v>
      </c>
      <c r="J17" s="22"/>
      <c r="K17" s="22"/>
      <c r="L17" s="22"/>
      <c r="M17" s="22"/>
    </row>
    <row r="18" spans="1:13" ht="13.5" customHeight="1" x14ac:dyDescent="0.2">
      <c r="A18" s="19" t="s">
        <v>177</v>
      </c>
      <c r="B18" s="19" t="s">
        <v>42</v>
      </c>
      <c r="C18" s="19" t="s">
        <v>115</v>
      </c>
      <c r="D18" s="24">
        <v>-18.4922</v>
      </c>
      <c r="E18" s="24">
        <v>-53.167200000000001</v>
      </c>
      <c r="F18" s="24">
        <v>730</v>
      </c>
      <c r="G18" s="20">
        <v>41247</v>
      </c>
      <c r="H18" s="19">
        <v>1</v>
      </c>
      <c r="I18" s="141" t="s">
        <v>56</v>
      </c>
      <c r="J18" s="22"/>
      <c r="K18" s="22"/>
      <c r="L18" s="22" t="s">
        <v>34</v>
      </c>
      <c r="M18" s="22"/>
    </row>
    <row r="19" spans="1:13" x14ac:dyDescent="0.2">
      <c r="A19" s="19" t="s">
        <v>178</v>
      </c>
      <c r="B19" s="19" t="s">
        <v>42</v>
      </c>
      <c r="C19" s="19" t="s">
        <v>116</v>
      </c>
      <c r="D19" s="24">
        <v>-18.304400000000001</v>
      </c>
      <c r="E19" s="24">
        <v>-54.440899999999999</v>
      </c>
      <c r="F19" s="24">
        <v>252</v>
      </c>
      <c r="G19" s="20">
        <v>39028</v>
      </c>
      <c r="H19" s="19">
        <v>1</v>
      </c>
      <c r="I19" s="19" t="s">
        <v>57</v>
      </c>
      <c r="J19" s="22"/>
      <c r="K19" s="22"/>
      <c r="L19" s="22" t="s">
        <v>34</v>
      </c>
      <c r="M19" s="22"/>
    </row>
    <row r="20" spans="1:13" x14ac:dyDescent="0.2">
      <c r="A20" s="19" t="s">
        <v>179</v>
      </c>
      <c r="B20" s="19" t="s">
        <v>42</v>
      </c>
      <c r="C20" s="19" t="s">
        <v>117</v>
      </c>
      <c r="D20" s="24">
        <v>-22.193899999999999</v>
      </c>
      <c r="E20" s="146">
        <v>-54.9114</v>
      </c>
      <c r="F20" s="24">
        <v>469</v>
      </c>
      <c r="G20" s="20">
        <v>39011</v>
      </c>
      <c r="H20" s="19">
        <v>1</v>
      </c>
      <c r="I20" s="19" t="s">
        <v>58</v>
      </c>
      <c r="J20" s="22"/>
      <c r="K20" s="22"/>
      <c r="L20" s="22"/>
      <c r="M20" s="22"/>
    </row>
    <row r="21" spans="1:13" x14ac:dyDescent="0.2">
      <c r="A21" s="19" t="s">
        <v>180</v>
      </c>
      <c r="B21" s="19" t="s">
        <v>90</v>
      </c>
      <c r="C21" s="19" t="s">
        <v>118</v>
      </c>
      <c r="D21" s="61">
        <v>-22308694</v>
      </c>
      <c r="E21" s="147">
        <v>-54325833</v>
      </c>
      <c r="F21" s="24">
        <v>340</v>
      </c>
      <c r="G21" s="20">
        <v>43159</v>
      </c>
      <c r="H21" s="19">
        <v>1</v>
      </c>
      <c r="I21" s="19" t="s">
        <v>119</v>
      </c>
      <c r="J21" s="22"/>
      <c r="K21" s="22"/>
      <c r="L21" s="22"/>
      <c r="M21" s="22" t="s">
        <v>34</v>
      </c>
    </row>
    <row r="22" spans="1:13" ht="25.5" x14ac:dyDescent="0.2">
      <c r="A22" s="19" t="s">
        <v>181</v>
      </c>
      <c r="B22" s="19" t="s">
        <v>90</v>
      </c>
      <c r="C22" s="19" t="s">
        <v>120</v>
      </c>
      <c r="D22" s="61">
        <v>-23644881</v>
      </c>
      <c r="E22" s="147">
        <v>-54570289</v>
      </c>
      <c r="F22" s="24">
        <v>319</v>
      </c>
      <c r="G22" s="20">
        <v>43204</v>
      </c>
      <c r="H22" s="19">
        <v>1</v>
      </c>
      <c r="I22" s="19" t="s">
        <v>121</v>
      </c>
      <c r="J22" s="22"/>
      <c r="K22" s="22"/>
      <c r="L22" s="22"/>
      <c r="M22" s="22"/>
    </row>
    <row r="23" spans="1:13" x14ac:dyDescent="0.2">
      <c r="A23" s="19" t="s">
        <v>182</v>
      </c>
      <c r="B23" s="19" t="s">
        <v>90</v>
      </c>
      <c r="C23" s="19" t="s">
        <v>122</v>
      </c>
      <c r="D23" s="61">
        <v>-22092833</v>
      </c>
      <c r="E23" s="147">
        <v>-54798833</v>
      </c>
      <c r="F23" s="24">
        <v>360</v>
      </c>
      <c r="G23" s="20">
        <v>43157</v>
      </c>
      <c r="H23" s="19">
        <v>1</v>
      </c>
      <c r="I23" s="19" t="s">
        <v>123</v>
      </c>
      <c r="J23" s="22"/>
      <c r="K23" s="22"/>
      <c r="L23" s="22"/>
      <c r="M23" s="22"/>
    </row>
    <row r="24" spans="1:13" x14ac:dyDescent="0.2">
      <c r="A24" s="19" t="s">
        <v>183</v>
      </c>
      <c r="B24" s="19" t="s">
        <v>42</v>
      </c>
      <c r="C24" s="19" t="s">
        <v>59</v>
      </c>
      <c r="D24" s="19">
        <v>-23.449400000000001</v>
      </c>
      <c r="E24" s="19">
        <v>-54.181699999999999</v>
      </c>
      <c r="F24" s="19">
        <v>336</v>
      </c>
      <c r="G24" s="20">
        <v>39598</v>
      </c>
      <c r="H24" s="19">
        <v>1</v>
      </c>
      <c r="I24" s="19" t="s">
        <v>60</v>
      </c>
      <c r="J24" s="22"/>
      <c r="K24" s="22"/>
      <c r="L24" s="22" t="s">
        <v>34</v>
      </c>
      <c r="M24" s="22" t="s">
        <v>34</v>
      </c>
    </row>
    <row r="25" spans="1:13" x14ac:dyDescent="0.2">
      <c r="A25" s="19" t="s">
        <v>184</v>
      </c>
      <c r="B25" s="19" t="s">
        <v>42</v>
      </c>
      <c r="C25" s="19" t="s">
        <v>61</v>
      </c>
      <c r="D25" s="24">
        <v>-22.3</v>
      </c>
      <c r="E25" s="24">
        <v>-53.816600000000001</v>
      </c>
      <c r="F25" s="24">
        <v>373.29</v>
      </c>
      <c r="G25" s="20">
        <v>37662</v>
      </c>
      <c r="H25" s="19">
        <v>1</v>
      </c>
      <c r="I25" s="19" t="s">
        <v>62</v>
      </c>
      <c r="J25" s="22"/>
      <c r="K25" s="22"/>
      <c r="L25" s="22" t="s">
        <v>34</v>
      </c>
      <c r="M25" s="22"/>
    </row>
    <row r="26" spans="1:13" s="23" customFormat="1" x14ac:dyDescent="0.2">
      <c r="A26" s="19" t="s">
        <v>185</v>
      </c>
      <c r="B26" s="19" t="s">
        <v>42</v>
      </c>
      <c r="C26" s="19" t="s">
        <v>63</v>
      </c>
      <c r="D26" s="24">
        <v>-21.478200000000001</v>
      </c>
      <c r="E26" s="24">
        <v>-56.136899999999997</v>
      </c>
      <c r="F26" s="24">
        <v>249</v>
      </c>
      <c r="G26" s="20">
        <v>40759</v>
      </c>
      <c r="H26" s="19">
        <v>1</v>
      </c>
      <c r="I26" s="141" t="s">
        <v>64</v>
      </c>
      <c r="J26" s="22"/>
      <c r="K26" s="22"/>
      <c r="L26" s="22"/>
      <c r="M26" s="22"/>
    </row>
    <row r="27" spans="1:13" x14ac:dyDescent="0.2">
      <c r="A27" s="19" t="s">
        <v>186</v>
      </c>
      <c r="B27" s="19" t="s">
        <v>42</v>
      </c>
      <c r="C27" s="19" t="s">
        <v>65</v>
      </c>
      <c r="D27" s="19">
        <v>-22.857199999999999</v>
      </c>
      <c r="E27" s="19">
        <v>-54.605600000000003</v>
      </c>
      <c r="F27" s="19">
        <v>379</v>
      </c>
      <c r="G27" s="20">
        <v>39617</v>
      </c>
      <c r="H27" s="19">
        <v>1</v>
      </c>
      <c r="I27" s="19" t="s">
        <v>66</v>
      </c>
      <c r="J27" s="22"/>
      <c r="K27" s="22"/>
      <c r="L27" s="22"/>
      <c r="M27" s="22"/>
    </row>
    <row r="28" spans="1:13" x14ac:dyDescent="0.2">
      <c r="A28" s="19" t="s">
        <v>187</v>
      </c>
      <c r="B28" s="19" t="s">
        <v>90</v>
      </c>
      <c r="C28" s="19" t="s">
        <v>124</v>
      </c>
      <c r="D28" s="61">
        <v>-22575389</v>
      </c>
      <c r="E28" s="61">
        <v>-55160833</v>
      </c>
      <c r="F28" s="19">
        <v>499</v>
      </c>
      <c r="G28" s="20">
        <v>43166</v>
      </c>
      <c r="H28" s="19">
        <v>1</v>
      </c>
      <c r="I28" s="19" t="s">
        <v>125</v>
      </c>
      <c r="J28" s="22"/>
      <c r="K28" s="22"/>
      <c r="L28" s="22"/>
      <c r="M28" s="22"/>
    </row>
    <row r="29" spans="1:13" ht="12.75" customHeight="1" x14ac:dyDescent="0.2">
      <c r="A29" s="19" t="s">
        <v>188</v>
      </c>
      <c r="B29" s="19" t="s">
        <v>42</v>
      </c>
      <c r="C29" s="19" t="s">
        <v>126</v>
      </c>
      <c r="D29" s="24">
        <v>-21.609200000000001</v>
      </c>
      <c r="E29" s="24">
        <v>-55.177799999999998</v>
      </c>
      <c r="F29" s="24">
        <v>401</v>
      </c>
      <c r="G29" s="20">
        <v>39065</v>
      </c>
      <c r="H29" s="19">
        <v>1</v>
      </c>
      <c r="I29" s="19" t="s">
        <v>67</v>
      </c>
      <c r="J29" s="22"/>
      <c r="K29" s="22"/>
      <c r="L29" s="22"/>
      <c r="M29" s="22"/>
    </row>
    <row r="30" spans="1:13" ht="12.75" customHeight="1" x14ac:dyDescent="0.2">
      <c r="A30" s="19" t="s">
        <v>189</v>
      </c>
      <c r="B30" s="19" t="s">
        <v>90</v>
      </c>
      <c r="C30" s="19" t="s">
        <v>127</v>
      </c>
      <c r="D30" s="61">
        <v>-21450972</v>
      </c>
      <c r="E30" s="61">
        <v>-54341972</v>
      </c>
      <c r="F30" s="24">
        <v>500</v>
      </c>
      <c r="G30" s="20">
        <v>43153</v>
      </c>
      <c r="H30" s="19">
        <v>1</v>
      </c>
      <c r="I30" s="19" t="s">
        <v>128</v>
      </c>
      <c r="J30" s="22"/>
      <c r="K30" s="22"/>
      <c r="L30" s="22"/>
      <c r="M30" s="22"/>
    </row>
    <row r="31" spans="1:13" ht="12.75" customHeight="1" x14ac:dyDescent="0.2">
      <c r="A31" s="19" t="s">
        <v>190</v>
      </c>
      <c r="B31" s="19" t="s">
        <v>90</v>
      </c>
      <c r="C31" s="19" t="s">
        <v>130</v>
      </c>
      <c r="D31" s="61">
        <v>-22078528</v>
      </c>
      <c r="E31" s="61">
        <v>-53465889</v>
      </c>
      <c r="F31" s="24">
        <v>372</v>
      </c>
      <c r="G31" s="20">
        <v>43199</v>
      </c>
      <c r="H31" s="19">
        <v>1</v>
      </c>
      <c r="I31" s="19" t="s">
        <v>131</v>
      </c>
      <c r="J31" s="22"/>
      <c r="K31" s="22"/>
      <c r="L31" s="22"/>
      <c r="M31" s="22"/>
    </row>
    <row r="32" spans="1:13" s="23" customFormat="1" x14ac:dyDescent="0.2">
      <c r="A32" s="19" t="s">
        <v>191</v>
      </c>
      <c r="B32" s="19" t="s">
        <v>42</v>
      </c>
      <c r="C32" s="19" t="s">
        <v>132</v>
      </c>
      <c r="D32" s="24">
        <v>-20.395600000000002</v>
      </c>
      <c r="E32" s="24">
        <v>-56.431699999999999</v>
      </c>
      <c r="F32" s="24">
        <v>140</v>
      </c>
      <c r="G32" s="20">
        <v>39023</v>
      </c>
      <c r="H32" s="19">
        <v>1</v>
      </c>
      <c r="I32" s="19" t="s">
        <v>68</v>
      </c>
      <c r="J32" s="22"/>
      <c r="K32" s="22"/>
      <c r="L32" s="22"/>
      <c r="M32" s="22" t="s">
        <v>34</v>
      </c>
    </row>
    <row r="33" spans="1:13" x14ac:dyDescent="0.2">
      <c r="A33" s="19" t="s">
        <v>192</v>
      </c>
      <c r="B33" s="19" t="s">
        <v>42</v>
      </c>
      <c r="C33" s="19" t="s">
        <v>133</v>
      </c>
      <c r="D33" s="24">
        <v>-18.988900000000001</v>
      </c>
      <c r="E33" s="24">
        <v>-56.623100000000001</v>
      </c>
      <c r="F33" s="24">
        <v>104</v>
      </c>
      <c r="G33" s="20">
        <v>38932</v>
      </c>
      <c r="H33" s="19">
        <v>1</v>
      </c>
      <c r="I33" s="19" t="s">
        <v>69</v>
      </c>
      <c r="J33" s="22"/>
      <c r="K33" s="22"/>
      <c r="L33" s="22"/>
      <c r="M33" s="22"/>
    </row>
    <row r="34" spans="1:13" s="23" customFormat="1" x14ac:dyDescent="0.2">
      <c r="A34" s="19" t="s">
        <v>193</v>
      </c>
      <c r="B34" s="19" t="s">
        <v>42</v>
      </c>
      <c r="C34" s="19" t="s">
        <v>134</v>
      </c>
      <c r="D34" s="24">
        <v>-19.414300000000001</v>
      </c>
      <c r="E34" s="24">
        <v>-51.1053</v>
      </c>
      <c r="F34" s="24">
        <v>424</v>
      </c>
      <c r="G34" s="20" t="s">
        <v>70</v>
      </c>
      <c r="H34" s="19">
        <v>1</v>
      </c>
      <c r="I34" s="19" t="s">
        <v>71</v>
      </c>
      <c r="J34" s="22"/>
      <c r="K34" s="22"/>
      <c r="L34" s="22"/>
      <c r="M34" s="22"/>
    </row>
    <row r="35" spans="1:13" s="23" customFormat="1" x14ac:dyDescent="0.2">
      <c r="A35" s="19" t="s">
        <v>194</v>
      </c>
      <c r="B35" s="19" t="s">
        <v>90</v>
      </c>
      <c r="C35" s="19" t="s">
        <v>135</v>
      </c>
      <c r="D35" s="61">
        <v>-18072711</v>
      </c>
      <c r="E35" s="61">
        <v>-54548811</v>
      </c>
      <c r="F35" s="24">
        <v>251</v>
      </c>
      <c r="G35" s="20">
        <v>43133</v>
      </c>
      <c r="H35" s="19">
        <v>1</v>
      </c>
      <c r="I35" s="19" t="s">
        <v>136</v>
      </c>
      <c r="J35" s="22"/>
      <c r="K35" s="22"/>
      <c r="L35" s="22"/>
      <c r="M35" s="22" t="s">
        <v>34</v>
      </c>
    </row>
    <row r="36" spans="1:13" x14ac:dyDescent="0.2">
      <c r="A36" s="19" t="s">
        <v>195</v>
      </c>
      <c r="B36" s="19" t="s">
        <v>42</v>
      </c>
      <c r="C36" s="19" t="s">
        <v>137</v>
      </c>
      <c r="D36" s="24">
        <v>-22.533300000000001</v>
      </c>
      <c r="E36" s="24">
        <v>-55.533299999999997</v>
      </c>
      <c r="F36" s="24">
        <v>650</v>
      </c>
      <c r="G36" s="20">
        <v>37140</v>
      </c>
      <c r="H36" s="19">
        <v>1</v>
      </c>
      <c r="I36" s="19" t="s">
        <v>72</v>
      </c>
      <c r="J36" s="22"/>
      <c r="K36" s="22"/>
      <c r="L36" s="22"/>
      <c r="M36" s="22"/>
    </row>
    <row r="37" spans="1:13" x14ac:dyDescent="0.2">
      <c r="A37" s="19" t="s">
        <v>196</v>
      </c>
      <c r="B37" s="19" t="s">
        <v>42</v>
      </c>
      <c r="C37" s="19" t="s">
        <v>138</v>
      </c>
      <c r="D37" s="24">
        <v>-21.7058</v>
      </c>
      <c r="E37" s="24">
        <v>-57.5533</v>
      </c>
      <c r="F37" s="24">
        <v>85</v>
      </c>
      <c r="G37" s="20">
        <v>39014</v>
      </c>
      <c r="H37" s="19">
        <v>1</v>
      </c>
      <c r="I37" s="19" t="s">
        <v>73</v>
      </c>
      <c r="J37" s="22"/>
      <c r="K37" s="22"/>
      <c r="L37" s="22"/>
      <c r="M37" s="22"/>
    </row>
    <row r="38" spans="1:13" s="23" customFormat="1" x14ac:dyDescent="0.2">
      <c r="A38" s="19" t="s">
        <v>197</v>
      </c>
      <c r="B38" s="19" t="s">
        <v>42</v>
      </c>
      <c r="C38" s="19" t="s">
        <v>139</v>
      </c>
      <c r="D38" s="24">
        <v>-19.420100000000001</v>
      </c>
      <c r="E38" s="24">
        <v>-54.553100000000001</v>
      </c>
      <c r="F38" s="24">
        <v>647</v>
      </c>
      <c r="G38" s="20">
        <v>39067</v>
      </c>
      <c r="H38" s="19">
        <v>1</v>
      </c>
      <c r="I38" s="19" t="s">
        <v>85</v>
      </c>
      <c r="J38" s="22"/>
      <c r="K38" s="22"/>
      <c r="L38" s="22"/>
      <c r="M38" s="22"/>
    </row>
    <row r="39" spans="1:13" s="23" customFormat="1" x14ac:dyDescent="0.2">
      <c r="A39" s="19" t="s">
        <v>198</v>
      </c>
      <c r="B39" s="19" t="s">
        <v>90</v>
      </c>
      <c r="C39" s="19" t="s">
        <v>140</v>
      </c>
      <c r="D39" s="61">
        <v>-20466094</v>
      </c>
      <c r="E39" s="61">
        <v>-53763028</v>
      </c>
      <c r="F39" s="24">
        <v>442</v>
      </c>
      <c r="G39" s="20">
        <v>43118</v>
      </c>
      <c r="H39" s="19">
        <v>1</v>
      </c>
      <c r="I39" s="19" t="s">
        <v>245</v>
      </c>
      <c r="J39" s="22"/>
      <c r="K39" s="22"/>
      <c r="L39" s="22"/>
      <c r="M39" s="22"/>
    </row>
    <row r="40" spans="1:13" x14ac:dyDescent="0.2">
      <c r="A40" s="19" t="s">
        <v>199</v>
      </c>
      <c r="B40" s="19" t="s">
        <v>42</v>
      </c>
      <c r="C40" s="19" t="s">
        <v>141</v>
      </c>
      <c r="D40" s="19">
        <v>-21.774999999999999</v>
      </c>
      <c r="E40" s="19">
        <v>-54.528100000000002</v>
      </c>
      <c r="F40" s="19">
        <v>329</v>
      </c>
      <c r="G40" s="20">
        <v>39625</v>
      </c>
      <c r="H40" s="19">
        <v>1</v>
      </c>
      <c r="I40" s="19" t="s">
        <v>74</v>
      </c>
      <c r="J40" s="22"/>
      <c r="K40" s="22"/>
      <c r="L40" s="22"/>
      <c r="M40" s="22" t="s">
        <v>34</v>
      </c>
    </row>
    <row r="41" spans="1:13" s="26" customFormat="1" ht="25.5" x14ac:dyDescent="0.2">
      <c r="A41" s="19" t="s">
        <v>200</v>
      </c>
      <c r="B41" s="19" t="s">
        <v>90</v>
      </c>
      <c r="C41" s="19" t="s">
        <v>143</v>
      </c>
      <c r="D41" s="61">
        <v>-21305889</v>
      </c>
      <c r="E41" s="61">
        <v>-52820375</v>
      </c>
      <c r="F41" s="24">
        <v>383</v>
      </c>
      <c r="G41" s="20">
        <v>43209</v>
      </c>
      <c r="H41" s="19">
        <v>1</v>
      </c>
      <c r="I41" s="19" t="s">
        <v>144</v>
      </c>
      <c r="J41" s="25"/>
      <c r="K41" s="25"/>
      <c r="L41" s="25"/>
      <c r="M41" s="25"/>
    </row>
    <row r="42" spans="1:13" s="26" customFormat="1" ht="15" customHeight="1" x14ac:dyDescent="0.2">
      <c r="A42" s="19" t="s">
        <v>201</v>
      </c>
      <c r="B42" s="19" t="s">
        <v>42</v>
      </c>
      <c r="C42" s="19" t="s">
        <v>145</v>
      </c>
      <c r="D42" s="61">
        <v>-20981633</v>
      </c>
      <c r="E42" s="24">
        <v>-54.971899999999998</v>
      </c>
      <c r="F42" s="24">
        <v>464</v>
      </c>
      <c r="G42" s="20" t="s">
        <v>75</v>
      </c>
      <c r="H42" s="19">
        <v>1</v>
      </c>
      <c r="I42" s="19" t="s">
        <v>76</v>
      </c>
      <c r="J42" s="25"/>
      <c r="K42" s="25"/>
      <c r="L42" s="25"/>
      <c r="M42" s="25"/>
    </row>
    <row r="43" spans="1:13" s="23" customFormat="1" x14ac:dyDescent="0.2">
      <c r="A43" s="19" t="s">
        <v>202</v>
      </c>
      <c r="B43" s="19" t="s">
        <v>42</v>
      </c>
      <c r="C43" s="19" t="s">
        <v>146</v>
      </c>
      <c r="D43" s="19">
        <v>-23.966899999999999</v>
      </c>
      <c r="E43" s="19">
        <v>-55.0242</v>
      </c>
      <c r="F43" s="19">
        <v>402</v>
      </c>
      <c r="G43" s="20">
        <v>39605</v>
      </c>
      <c r="H43" s="19">
        <v>1</v>
      </c>
      <c r="I43" s="19" t="s">
        <v>77</v>
      </c>
      <c r="J43" s="22"/>
      <c r="K43" s="22"/>
      <c r="L43" s="22"/>
      <c r="M43" s="22"/>
    </row>
    <row r="44" spans="1:13" s="23" customFormat="1" x14ac:dyDescent="0.2">
      <c r="A44" s="19" t="s">
        <v>203</v>
      </c>
      <c r="B44" s="19" t="s">
        <v>90</v>
      </c>
      <c r="C44" s="19" t="s">
        <v>148</v>
      </c>
      <c r="D44" s="61">
        <v>-20351444</v>
      </c>
      <c r="E44" s="61">
        <v>-51430222</v>
      </c>
      <c r="F44" s="19">
        <v>374</v>
      </c>
      <c r="G44" s="20">
        <v>43196</v>
      </c>
      <c r="H44" s="19">
        <v>1</v>
      </c>
      <c r="I44" s="19" t="s">
        <v>149</v>
      </c>
      <c r="J44" s="22"/>
      <c r="K44" s="22"/>
      <c r="L44" s="22"/>
      <c r="M44" s="22"/>
    </row>
    <row r="45" spans="1:13" s="28" customFormat="1" x14ac:dyDescent="0.2">
      <c r="A45" s="19" t="s">
        <v>204</v>
      </c>
      <c r="B45" s="19" t="s">
        <v>42</v>
      </c>
      <c r="C45" s="19" t="s">
        <v>150</v>
      </c>
      <c r="D45" s="19">
        <v>-17.634699999999999</v>
      </c>
      <c r="E45" s="19">
        <v>-54.760100000000001</v>
      </c>
      <c r="F45" s="19">
        <v>486</v>
      </c>
      <c r="G45" s="20" t="s">
        <v>78</v>
      </c>
      <c r="H45" s="19">
        <v>1</v>
      </c>
      <c r="I45" s="19" t="s">
        <v>79</v>
      </c>
      <c r="J45" s="27"/>
      <c r="K45" s="27"/>
      <c r="L45" s="27"/>
      <c r="M45" s="27"/>
    </row>
    <row r="46" spans="1:13" x14ac:dyDescent="0.2">
      <c r="A46" s="19" t="s">
        <v>205</v>
      </c>
      <c r="B46" s="19" t="s">
        <v>42</v>
      </c>
      <c r="C46" s="19" t="s">
        <v>151</v>
      </c>
      <c r="D46" s="19">
        <v>-20.783300000000001</v>
      </c>
      <c r="E46" s="19">
        <v>-51.7</v>
      </c>
      <c r="F46" s="19">
        <v>313</v>
      </c>
      <c r="G46" s="20">
        <v>37137</v>
      </c>
      <c r="H46" s="19">
        <v>1</v>
      </c>
      <c r="I46" s="19" t="s">
        <v>80</v>
      </c>
      <c r="J46" s="22"/>
      <c r="K46" s="22"/>
      <c r="L46" s="22"/>
      <c r="M46" s="22"/>
    </row>
    <row r="47" spans="1:13" ht="18" customHeight="1" x14ac:dyDescent="0.2">
      <c r="A47" s="141"/>
      <c r="B47" s="16"/>
      <c r="C47" s="16"/>
      <c r="D47" s="16"/>
      <c r="E47" s="16"/>
      <c r="F47" s="16"/>
      <c r="G47" s="16" t="s">
        <v>81</v>
      </c>
      <c r="H47" s="19">
        <f>SUM(H2:H46)</f>
        <v>45</v>
      </c>
      <c r="I47" s="141"/>
      <c r="J47" s="22"/>
      <c r="K47" s="22"/>
      <c r="L47" s="22"/>
      <c r="M47" s="22"/>
    </row>
    <row r="48" spans="1:13" x14ac:dyDescent="0.2">
      <c r="A48" s="22" t="s">
        <v>82</v>
      </c>
      <c r="B48" s="29"/>
      <c r="C48" s="29"/>
      <c r="D48" s="29"/>
      <c r="E48" s="29"/>
      <c r="F48" s="29"/>
      <c r="G48" s="22"/>
      <c r="H48" s="30"/>
      <c r="I48" s="22"/>
      <c r="J48" s="22"/>
      <c r="K48" s="22"/>
      <c r="L48" s="22"/>
      <c r="M48" s="22"/>
    </row>
    <row r="49" spans="1:13" x14ac:dyDescent="0.2">
      <c r="A49" s="31" t="s">
        <v>83</v>
      </c>
      <c r="B49" s="32"/>
      <c r="C49" s="32"/>
      <c r="D49" s="32"/>
      <c r="E49" s="32"/>
      <c r="F49" s="32"/>
      <c r="G49" s="22"/>
      <c r="H49" s="22"/>
      <c r="I49" s="22"/>
      <c r="J49" s="22"/>
      <c r="K49" s="22"/>
      <c r="L49" s="22"/>
      <c r="M49" s="22"/>
    </row>
    <row r="50" spans="1:13" x14ac:dyDescent="0.2">
      <c r="A50" s="22"/>
      <c r="B50" s="32"/>
      <c r="C50" s="32"/>
      <c r="D50" s="32"/>
      <c r="E50" s="32"/>
      <c r="F50" s="32"/>
      <c r="G50" s="22"/>
      <c r="H50" s="22"/>
      <c r="I50" s="22"/>
      <c r="J50" s="22"/>
      <c r="K50" s="22"/>
      <c r="L50" s="22"/>
      <c r="M50" s="22"/>
    </row>
    <row r="51" spans="1:13" x14ac:dyDescent="0.2">
      <c r="A51" s="22"/>
      <c r="B51" s="32"/>
      <c r="C51" s="32"/>
      <c r="D51" s="32"/>
      <c r="E51" s="32"/>
      <c r="F51" s="32"/>
      <c r="G51" s="22"/>
      <c r="H51" s="22"/>
      <c r="I51" s="22"/>
      <c r="J51" s="22"/>
      <c r="K51" s="22"/>
      <c r="L51" s="22"/>
      <c r="M51" s="22"/>
    </row>
    <row r="52" spans="1:13" x14ac:dyDescent="0.2">
      <c r="A52" s="22"/>
      <c r="B52" s="32"/>
      <c r="C52" s="32"/>
      <c r="D52" s="32"/>
      <c r="E52" s="32"/>
      <c r="F52" s="32"/>
      <c r="G52" s="22"/>
      <c r="H52" s="22"/>
      <c r="I52" s="22"/>
      <c r="J52" s="22"/>
      <c r="K52" s="22"/>
      <c r="L52" s="22"/>
      <c r="M52" s="22"/>
    </row>
    <row r="53" spans="1:13" x14ac:dyDescent="0.2">
      <c r="A53" s="22"/>
      <c r="B53" s="32"/>
      <c r="C53" s="32"/>
      <c r="D53" s="32"/>
      <c r="E53" s="32"/>
      <c r="F53" s="32"/>
      <c r="G53" s="22"/>
      <c r="H53" s="22"/>
      <c r="I53" s="22"/>
      <c r="J53" s="22"/>
      <c r="K53" s="22"/>
      <c r="L53" s="22"/>
      <c r="M53" s="22"/>
    </row>
    <row r="54" spans="1:13" x14ac:dyDescent="0.2">
      <c r="A54" s="22"/>
      <c r="B54" s="32"/>
      <c r="C54" s="32"/>
      <c r="D54" s="32"/>
      <c r="E54" s="32"/>
      <c r="F54" s="32"/>
      <c r="G54" s="22"/>
      <c r="H54" s="22"/>
      <c r="I54" s="22"/>
      <c r="J54" s="22"/>
      <c r="K54" s="22"/>
      <c r="L54" s="22"/>
      <c r="M54" s="22"/>
    </row>
    <row r="55" spans="1:13" x14ac:dyDescent="0.2">
      <c r="A55" s="22"/>
      <c r="B55" s="32"/>
      <c r="C55" s="32"/>
      <c r="D55" s="32"/>
      <c r="E55" s="32"/>
      <c r="F55" s="32"/>
      <c r="G55" s="22"/>
      <c r="H55" s="22"/>
      <c r="I55" s="22"/>
      <c r="J55" s="22"/>
      <c r="K55" s="22"/>
      <c r="L55" s="22"/>
      <c r="M55" s="22"/>
    </row>
    <row r="56" spans="1:13" x14ac:dyDescent="0.2">
      <c r="A56" s="22"/>
      <c r="B56" s="32"/>
      <c r="C56" s="32"/>
      <c r="D56" s="32"/>
      <c r="E56" s="32"/>
      <c r="F56" s="32"/>
      <c r="G56" s="22"/>
      <c r="H56" s="22"/>
      <c r="I56" s="22"/>
      <c r="J56" s="22"/>
      <c r="K56" s="22"/>
      <c r="L56" s="22"/>
      <c r="M56" s="22"/>
    </row>
    <row r="57" spans="1:13" x14ac:dyDescent="0.2">
      <c r="A57" s="22"/>
      <c r="B57" s="32"/>
      <c r="C57" s="32"/>
      <c r="D57" s="32"/>
      <c r="E57" s="32"/>
      <c r="F57" s="32"/>
      <c r="G57" s="22"/>
      <c r="H57" s="22"/>
      <c r="I57" s="22"/>
      <c r="J57" s="22"/>
      <c r="K57" s="22"/>
      <c r="L57" s="22"/>
      <c r="M57" s="22"/>
    </row>
    <row r="58" spans="1:13" x14ac:dyDescent="0.2">
      <c r="A58" s="22"/>
      <c r="B58" s="32"/>
      <c r="C58" s="32"/>
      <c r="D58" s="32"/>
      <c r="E58" s="32"/>
      <c r="F58" s="32"/>
      <c r="G58" s="22"/>
      <c r="H58" s="22"/>
      <c r="I58" s="22"/>
      <c r="J58" s="22"/>
      <c r="K58" s="22"/>
      <c r="L58" s="22"/>
      <c r="M58" s="22"/>
    </row>
    <row r="59" spans="1:13" x14ac:dyDescent="0.2">
      <c r="A59" s="22"/>
      <c r="B59" s="32"/>
      <c r="C59" s="32"/>
      <c r="D59" s="32"/>
      <c r="E59" s="32"/>
      <c r="F59" s="32" t="s">
        <v>34</v>
      </c>
      <c r="G59" s="22"/>
      <c r="H59" s="22"/>
      <c r="I59" s="22"/>
      <c r="J59" s="22"/>
      <c r="K59" s="22"/>
      <c r="L59" s="22"/>
      <c r="M59" s="22"/>
    </row>
    <row r="60" spans="1:13" x14ac:dyDescent="0.2">
      <c r="A60" s="22"/>
      <c r="B60" s="32"/>
      <c r="C60" s="32"/>
      <c r="D60" s="32"/>
      <c r="E60" s="32"/>
      <c r="F60" s="32"/>
      <c r="G60" s="22"/>
      <c r="H60" s="22"/>
      <c r="I60" s="22"/>
      <c r="J60" s="22"/>
      <c r="K60" s="22"/>
      <c r="L60" s="22"/>
      <c r="M60" s="22"/>
    </row>
    <row r="61" spans="1:13" x14ac:dyDescent="0.2">
      <c r="A61" s="22"/>
      <c r="B61" s="32"/>
      <c r="C61" s="32"/>
      <c r="D61" s="32"/>
      <c r="E61" s="32"/>
      <c r="F61" s="32"/>
      <c r="G61" s="22"/>
      <c r="H61" s="22"/>
      <c r="I61" s="22"/>
      <c r="J61" s="22"/>
      <c r="K61" s="22"/>
      <c r="L61" s="22"/>
      <c r="M61" s="22"/>
    </row>
    <row r="62" spans="1:13" x14ac:dyDescent="0.2">
      <c r="A62" s="22"/>
      <c r="B62" s="32"/>
      <c r="C62" s="32"/>
      <c r="D62" s="32"/>
      <c r="E62" s="32"/>
      <c r="F62" s="32"/>
      <c r="G62" s="22"/>
      <c r="H62" s="22"/>
      <c r="I62" s="22"/>
      <c r="J62" s="22"/>
      <c r="K62" s="22"/>
      <c r="L62" s="22"/>
      <c r="M62" s="22"/>
    </row>
    <row r="63" spans="1:13" x14ac:dyDescent="0.2">
      <c r="A63" s="22"/>
      <c r="B63" s="32"/>
      <c r="C63" s="32"/>
      <c r="D63" s="32"/>
      <c r="E63" s="32"/>
      <c r="F63" s="32"/>
      <c r="G63" s="22"/>
      <c r="H63" s="22"/>
      <c r="I63" s="22"/>
      <c r="J63" s="22"/>
      <c r="K63" s="22"/>
      <c r="L63" s="22"/>
      <c r="M63" s="22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zoomScale="90" zoomScaleNormal="90" workbookViewId="0">
      <selection activeCell="A43" sqref="A43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60" t="s">
        <v>224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2"/>
    </row>
    <row r="2" spans="1:35" ht="20.100000000000001" customHeight="1" x14ac:dyDescent="0.2">
      <c r="A2" s="165" t="s">
        <v>21</v>
      </c>
      <c r="B2" s="153" t="s">
        <v>222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</row>
    <row r="3" spans="1:35" s="4" customFormat="1" ht="20.100000000000001" customHeight="1" x14ac:dyDescent="0.2">
      <c r="A3" s="166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8">
        <v>30</v>
      </c>
      <c r="AF3" s="76" t="s">
        <v>26</v>
      </c>
      <c r="AG3" s="49" t="s">
        <v>25</v>
      </c>
    </row>
    <row r="4" spans="1:35" s="5" customFormat="1" ht="20.100000000000001" customHeight="1" x14ac:dyDescent="0.2">
      <c r="A4" s="167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9"/>
      <c r="AF4" s="76" t="s">
        <v>24</v>
      </c>
      <c r="AG4" s="49" t="s">
        <v>24</v>
      </c>
    </row>
    <row r="5" spans="1:35" s="5" customFormat="1" x14ac:dyDescent="0.2">
      <c r="A5" s="47" t="s">
        <v>29</v>
      </c>
      <c r="B5" s="82">
        <f>[1]Novembro!$C$5</f>
        <v>20.399999999999999</v>
      </c>
      <c r="C5" s="82">
        <f>[1]Novembro!$C$6</f>
        <v>20.399999999999999</v>
      </c>
      <c r="D5" s="82">
        <f>[1]Novembro!$C$7</f>
        <v>26.6</v>
      </c>
      <c r="E5" s="82">
        <f>[1]Novembro!$C$8</f>
        <v>28.7</v>
      </c>
      <c r="F5" s="82">
        <f>[1]Novembro!$C$9</f>
        <v>30.6</v>
      </c>
      <c r="G5" s="82">
        <f>[1]Novembro!$C$10</f>
        <v>31.2</v>
      </c>
      <c r="H5" s="82">
        <f>[1]Novembro!$C$11</f>
        <v>32.1</v>
      </c>
      <c r="I5" s="82">
        <f>[1]Novembro!$C$12</f>
        <v>33.200000000000003</v>
      </c>
      <c r="J5" s="82">
        <f>[1]Novembro!$C$13</f>
        <v>35.700000000000003</v>
      </c>
      <c r="K5" s="82">
        <f>[1]Novembro!$C$14</f>
        <v>38.4</v>
      </c>
      <c r="L5" s="82">
        <f>[1]Novembro!$C$15</f>
        <v>29.5</v>
      </c>
      <c r="M5" s="82">
        <f>[1]Novembro!$C$16</f>
        <v>33.799999999999997</v>
      </c>
      <c r="N5" s="82">
        <f>[1]Novembro!$C$17</f>
        <v>35.200000000000003</v>
      </c>
      <c r="O5" s="82">
        <f>[1]Novembro!$C$18</f>
        <v>27.6</v>
      </c>
      <c r="P5" s="82">
        <f>[1]Novembro!$C$19</f>
        <v>31.8</v>
      </c>
      <c r="Q5" s="82">
        <f>[1]Novembro!$C$20</f>
        <v>33.5</v>
      </c>
      <c r="R5" s="82">
        <f>[1]Novembro!$C$21</f>
        <v>35.700000000000003</v>
      </c>
      <c r="S5" s="82">
        <f>[1]Novembro!$C$22</f>
        <v>37.200000000000003</v>
      </c>
      <c r="T5" s="82">
        <f>[1]Novembro!$C$23</f>
        <v>37.4</v>
      </c>
      <c r="U5" s="82">
        <f>[1]Novembro!$C$24</f>
        <v>37.799999999999997</v>
      </c>
      <c r="V5" s="82">
        <f>[1]Novembro!$C$25</f>
        <v>37.200000000000003</v>
      </c>
      <c r="W5" s="82">
        <f>[1]Novembro!$C$26</f>
        <v>33.1</v>
      </c>
      <c r="X5" s="82">
        <f>[1]Novembro!$C$27</f>
        <v>33.1</v>
      </c>
      <c r="Y5" s="82">
        <f>[1]Novembro!$C$28</f>
        <v>35.299999999999997</v>
      </c>
      <c r="Z5" s="82">
        <f>[1]Novembro!$C$29</f>
        <v>34.6</v>
      </c>
      <c r="AA5" s="82">
        <f>[1]Novembro!$C$30</f>
        <v>33</v>
      </c>
      <c r="AB5" s="82">
        <f>[1]Novembro!$C$31</f>
        <v>34.700000000000003</v>
      </c>
      <c r="AC5" s="82">
        <f>[1]Novembro!$C$32</f>
        <v>34.799999999999997</v>
      </c>
      <c r="AD5" s="82">
        <f>[1]Novembro!$C$33</f>
        <v>36</v>
      </c>
      <c r="AE5" s="82">
        <f>[1]Novembro!$C$34</f>
        <v>35.9</v>
      </c>
      <c r="AF5" s="84">
        <f>MAX(B5:AE5)</f>
        <v>38.4</v>
      </c>
      <c r="AG5" s="68">
        <f>AVERAGE(B5:AE5)</f>
        <v>32.81666666666667</v>
      </c>
    </row>
    <row r="6" spans="1:35" x14ac:dyDescent="0.2">
      <c r="A6" s="47" t="s">
        <v>0</v>
      </c>
      <c r="B6" s="11">
        <f>[2]Novembro!$C$5</f>
        <v>20.100000000000001</v>
      </c>
      <c r="C6" s="11">
        <f>[2]Novembro!$C$6</f>
        <v>23.4</v>
      </c>
      <c r="D6" s="11">
        <f>[2]Novembro!$C$7</f>
        <v>25.4</v>
      </c>
      <c r="E6" s="11">
        <f>[2]Novembro!$C$8</f>
        <v>27.1</v>
      </c>
      <c r="F6" s="11">
        <f>[2]Novembro!$C$9</f>
        <v>27.9</v>
      </c>
      <c r="G6" s="11">
        <f>[2]Novembro!$C$10</f>
        <v>29.4</v>
      </c>
      <c r="H6" s="11">
        <f>[2]Novembro!$C$11</f>
        <v>29.5</v>
      </c>
      <c r="I6" s="11">
        <f>[2]Novembro!$C$12</f>
        <v>31.3</v>
      </c>
      <c r="J6" s="11">
        <f>[2]Novembro!$C$13</f>
        <v>33.5</v>
      </c>
      <c r="K6" s="11">
        <f>[2]Novembro!$C$14</f>
        <v>36.6</v>
      </c>
      <c r="L6" s="11">
        <f>[2]Novembro!$C$15</f>
        <v>32.799999999999997</v>
      </c>
      <c r="M6" s="11">
        <f>[2]Novembro!$C$16</f>
        <v>31.8</v>
      </c>
      <c r="N6" s="11">
        <f>[2]Novembro!$C$17</f>
        <v>23.9</v>
      </c>
      <c r="O6" s="11">
        <f>[2]Novembro!$C$18</f>
        <v>27.4</v>
      </c>
      <c r="P6" s="11">
        <f>[2]Novembro!$C$19</f>
        <v>29.2</v>
      </c>
      <c r="Q6" s="11">
        <f>[2]Novembro!$C$20</f>
        <v>30.4</v>
      </c>
      <c r="R6" s="11">
        <f>[2]Novembro!$C$21</f>
        <v>31.4</v>
      </c>
      <c r="S6" s="11">
        <f>[2]Novembro!$C$22</f>
        <v>31</v>
      </c>
      <c r="T6" s="11">
        <f>[2]Novembro!$C$23</f>
        <v>32.5</v>
      </c>
      <c r="U6" s="11">
        <f>[2]Novembro!$C$24</f>
        <v>34.1</v>
      </c>
      <c r="V6" s="11">
        <f>[2]Novembro!$C$25</f>
        <v>27</v>
      </c>
      <c r="W6" s="11">
        <f>[2]Novembro!$C$26</f>
        <v>27.9</v>
      </c>
      <c r="X6" s="11">
        <f>[2]Novembro!$C$27</f>
        <v>29.5</v>
      </c>
      <c r="Y6" s="11">
        <f>[2]Novembro!$C$28</f>
        <v>31.1</v>
      </c>
      <c r="Z6" s="11">
        <f>[2]Novembro!$C$29</f>
        <v>32</v>
      </c>
      <c r="AA6" s="11">
        <f>[2]Novembro!$C$30</f>
        <v>30.9</v>
      </c>
      <c r="AB6" s="11">
        <f>[2]Novembro!$C$31</f>
        <v>32.1</v>
      </c>
      <c r="AC6" s="11">
        <f>[2]Novembro!$C$32</f>
        <v>31.4</v>
      </c>
      <c r="AD6" s="11">
        <f>[2]Novembro!$C$33</f>
        <v>31.6</v>
      </c>
      <c r="AE6" s="11">
        <f>[2]Novembro!$C$34</f>
        <v>32.200000000000003</v>
      </c>
      <c r="AF6" s="84">
        <f t="shared" ref="AF6:AF49" si="1">MAX(B6:AE6)</f>
        <v>36.6</v>
      </c>
      <c r="AG6" s="68">
        <f t="shared" ref="AG6:AG49" si="2">AVERAGE(B6:AE6)</f>
        <v>29.813333333333333</v>
      </c>
    </row>
    <row r="7" spans="1:35" x14ac:dyDescent="0.2">
      <c r="A7" s="47" t="s">
        <v>89</v>
      </c>
      <c r="B7" s="11">
        <f>[3]Novembro!$C$5</f>
        <v>19</v>
      </c>
      <c r="C7" s="11">
        <f>[3]Novembro!$C$6</f>
        <v>23.3</v>
      </c>
      <c r="D7" s="11">
        <f>[3]Novembro!$C$7</f>
        <v>25.1</v>
      </c>
      <c r="E7" s="11">
        <f>[3]Novembro!$C$8</f>
        <v>25.8</v>
      </c>
      <c r="F7" s="11">
        <f>[3]Novembro!$C$9</f>
        <v>27.5</v>
      </c>
      <c r="G7" s="11">
        <f>[3]Novembro!$C$10</f>
        <v>28.4</v>
      </c>
      <c r="H7" s="11">
        <f>[3]Novembro!$C$11</f>
        <v>30.1</v>
      </c>
      <c r="I7" s="11">
        <f>[3]Novembro!$C$12</f>
        <v>31.4</v>
      </c>
      <c r="J7" s="11">
        <f>[3]Novembro!$C$13</f>
        <v>33.700000000000003</v>
      </c>
      <c r="K7" s="11">
        <f>[3]Novembro!$C$14</f>
        <v>36.299999999999997</v>
      </c>
      <c r="L7" s="11">
        <f>[3]Novembro!$C$15</f>
        <v>28.7</v>
      </c>
      <c r="M7" s="11">
        <f>[3]Novembro!$C$16</f>
        <v>33.200000000000003</v>
      </c>
      <c r="N7" s="11">
        <f>[3]Novembro!$C$17</f>
        <v>29.4</v>
      </c>
      <c r="O7" s="11">
        <f>[3]Novembro!$C$18</f>
        <v>26.9</v>
      </c>
      <c r="P7" s="11">
        <f>[3]Novembro!$C$19</f>
        <v>28.7</v>
      </c>
      <c r="Q7" s="11">
        <f>[3]Novembro!$C$20</f>
        <v>31.2</v>
      </c>
      <c r="R7" s="11">
        <f>[3]Novembro!$C$21</f>
        <v>31.8</v>
      </c>
      <c r="S7" s="11">
        <f>[3]Novembro!$C$22</f>
        <v>32.5</v>
      </c>
      <c r="T7" s="11">
        <f>[3]Novembro!$C$23</f>
        <v>33.799999999999997</v>
      </c>
      <c r="U7" s="11">
        <f>[3]Novembro!$C$24</f>
        <v>34.9</v>
      </c>
      <c r="V7" s="11">
        <f>[3]Novembro!$C$25</f>
        <v>30.6</v>
      </c>
      <c r="W7" s="11">
        <f>[3]Novembro!$C$26</f>
        <v>31.5</v>
      </c>
      <c r="X7" s="11">
        <f>[3]Novembro!$C$27</f>
        <v>31.2</v>
      </c>
      <c r="Y7" s="11">
        <f>[3]Novembro!$C$28</f>
        <v>33.200000000000003</v>
      </c>
      <c r="Z7" s="11">
        <f>[3]Novembro!$C$29</f>
        <v>31.9</v>
      </c>
      <c r="AA7" s="11">
        <f>[3]Novembro!$C$30</f>
        <v>30.6</v>
      </c>
      <c r="AB7" s="11">
        <f>[3]Novembro!$C$31</f>
        <v>32.6</v>
      </c>
      <c r="AC7" s="11">
        <f>[3]Novembro!$C$32</f>
        <v>32.6</v>
      </c>
      <c r="AD7" s="11">
        <f>[3]Novembro!$C$33</f>
        <v>31.9</v>
      </c>
      <c r="AE7" s="11">
        <f>[3]Novembro!$C$34</f>
        <v>33.4</v>
      </c>
      <c r="AF7" s="84">
        <f t="shared" si="1"/>
        <v>36.299999999999997</v>
      </c>
      <c r="AG7" s="68">
        <f t="shared" si="2"/>
        <v>30.373333333333335</v>
      </c>
    </row>
    <row r="8" spans="1:35" x14ac:dyDescent="0.2">
      <c r="A8" s="47" t="s">
        <v>1</v>
      </c>
      <c r="B8" s="11">
        <f>[4]Novembro!$C$5</f>
        <v>23.5</v>
      </c>
      <c r="C8" s="11">
        <f>[4]Novembro!$C$6</f>
        <v>26.9</v>
      </c>
      <c r="D8" s="11">
        <f>[4]Novembro!$C$7</f>
        <v>27.6</v>
      </c>
      <c r="E8" s="11">
        <f>[4]Novembro!$C$8</f>
        <v>29.3</v>
      </c>
      <c r="F8" s="11">
        <f>[4]Novembro!$C$9</f>
        <v>30.8</v>
      </c>
      <c r="G8" s="11">
        <f>[4]Novembro!$C$10</f>
        <v>31.7</v>
      </c>
      <c r="H8" s="11">
        <f>[4]Novembro!$C$11</f>
        <v>33.1</v>
      </c>
      <c r="I8" s="11">
        <f>[4]Novembro!$C$12</f>
        <v>34.700000000000003</v>
      </c>
      <c r="J8" s="11">
        <f>[4]Novembro!$C$13</f>
        <v>36.200000000000003</v>
      </c>
      <c r="K8" s="11">
        <f>[4]Novembro!$C$14</f>
        <v>39</v>
      </c>
      <c r="L8" s="11">
        <f>[4]Novembro!$C$15</f>
        <v>32.5</v>
      </c>
      <c r="M8" s="11">
        <f>[4]Novembro!$C$16</f>
        <v>33.700000000000003</v>
      </c>
      <c r="N8" s="11">
        <f>[4]Novembro!$C$17</f>
        <v>35.700000000000003</v>
      </c>
      <c r="O8" s="11">
        <f>[4]Novembro!$C$18</f>
        <v>30.5</v>
      </c>
      <c r="P8" s="11">
        <f>[4]Novembro!$C$19</f>
        <v>31.3</v>
      </c>
      <c r="Q8" s="11">
        <f>[4]Novembro!$C$20</f>
        <v>32.700000000000003</v>
      </c>
      <c r="R8" s="11">
        <f>[4]Novembro!$C$21</f>
        <v>35</v>
      </c>
      <c r="S8" s="11">
        <f>[4]Novembro!$C$22</f>
        <v>36.299999999999997</v>
      </c>
      <c r="T8" s="11">
        <f>[4]Novembro!$C$23</f>
        <v>38.5</v>
      </c>
      <c r="U8" s="11">
        <f>[4]Novembro!$C$24</f>
        <v>36.4</v>
      </c>
      <c r="V8" s="11">
        <f>[4]Novembro!$C$25</f>
        <v>30.9</v>
      </c>
      <c r="W8" s="11">
        <f>[4]Novembro!$C$26</f>
        <v>33.5</v>
      </c>
      <c r="X8" s="11">
        <f>[4]Novembro!$C$27</f>
        <v>33.6</v>
      </c>
      <c r="Y8" s="11">
        <f>[4]Novembro!$C$28</f>
        <v>35.1</v>
      </c>
      <c r="Z8" s="11">
        <f>[4]Novembro!$C$29</f>
        <v>36.6</v>
      </c>
      <c r="AA8" s="11">
        <f>[4]Novembro!$C$30</f>
        <v>35.700000000000003</v>
      </c>
      <c r="AB8" s="11">
        <f>[4]Novembro!$C$31</f>
        <v>36.4</v>
      </c>
      <c r="AC8" s="11">
        <f>[4]Novembro!$C$32</f>
        <v>36.6</v>
      </c>
      <c r="AD8" s="11">
        <f>[4]Novembro!$C$33</f>
        <v>37.1</v>
      </c>
      <c r="AE8" s="11">
        <f>[4]Novembro!$C$34</f>
        <v>38.200000000000003</v>
      </c>
      <c r="AF8" s="84">
        <f t="shared" si="1"/>
        <v>39</v>
      </c>
      <c r="AG8" s="68">
        <f t="shared" si="2"/>
        <v>33.63666666666667</v>
      </c>
    </row>
    <row r="9" spans="1:35" hidden="1" x14ac:dyDescent="0.2">
      <c r="A9" s="89" t="s">
        <v>152</v>
      </c>
      <c r="B9" s="11" t="str">
        <f>[5]Novembro!$C$5</f>
        <v>*</v>
      </c>
      <c r="C9" s="11" t="str">
        <f>[5]Novembro!$C$6</f>
        <v>*</v>
      </c>
      <c r="D9" s="11" t="str">
        <f>[5]Novembro!$C$7</f>
        <v>*</v>
      </c>
      <c r="E9" s="11" t="str">
        <f>[5]Novembro!$C$8</f>
        <v>*</v>
      </c>
      <c r="F9" s="11" t="str">
        <f>[5]Novembro!$C$9</f>
        <v>*</v>
      </c>
      <c r="G9" s="11" t="str">
        <f>[5]Novembro!$C$10</f>
        <v>*</v>
      </c>
      <c r="H9" s="11" t="str">
        <f>[5]Novembro!$C$11</f>
        <v>*</v>
      </c>
      <c r="I9" s="11" t="str">
        <f>[5]Novembro!$C$12</f>
        <v>*</v>
      </c>
      <c r="J9" s="11" t="str">
        <f>[5]Novembro!$C$13</f>
        <v>*</v>
      </c>
      <c r="K9" s="11" t="str">
        <f>[5]Novembro!$C$14</f>
        <v>*</v>
      </c>
      <c r="L9" s="11" t="str">
        <f>[5]Novembro!$C$15</f>
        <v>*</v>
      </c>
      <c r="M9" s="11" t="str">
        <f>[5]Novembro!$C$16</f>
        <v>*</v>
      </c>
      <c r="N9" s="11" t="str">
        <f>[5]Novembro!$C$17</f>
        <v>*</v>
      </c>
      <c r="O9" s="11" t="str">
        <f>[5]Novembro!$C$18</f>
        <v>*</v>
      </c>
      <c r="P9" s="11" t="str">
        <f>[5]Novembro!$C$19</f>
        <v>*</v>
      </c>
      <c r="Q9" s="11" t="str">
        <f>[5]Novembro!$C$20</f>
        <v>*</v>
      </c>
      <c r="R9" s="11" t="str">
        <f>[5]Novembro!$C$21</f>
        <v>*</v>
      </c>
      <c r="S9" s="11" t="str">
        <f>[5]Novembro!$C$22</f>
        <v>*</v>
      </c>
      <c r="T9" s="11" t="str">
        <f>[5]Novembro!$C$23</f>
        <v>*</v>
      </c>
      <c r="U9" s="11" t="str">
        <f>[5]Novembro!$C$24</f>
        <v>*</v>
      </c>
      <c r="V9" s="11" t="str">
        <f>[5]Novembro!$C$25</f>
        <v>*</v>
      </c>
      <c r="W9" s="11" t="str">
        <f>[5]Novembro!$C$26</f>
        <v>*</v>
      </c>
      <c r="X9" s="11" t="str">
        <f>[5]Novembro!$C$27</f>
        <v>*</v>
      </c>
      <c r="Y9" s="11" t="str">
        <f>[5]Novembro!$C$28</f>
        <v>*</v>
      </c>
      <c r="Z9" s="11" t="str">
        <f>[5]Novembro!$C$29</f>
        <v>*</v>
      </c>
      <c r="AA9" s="11" t="str">
        <f>[5]Novembro!$C$30</f>
        <v>*</v>
      </c>
      <c r="AB9" s="11" t="str">
        <f>[5]Novembro!$C$31</f>
        <v>*</v>
      </c>
      <c r="AC9" s="11" t="str">
        <f>[5]Novembro!$C$32</f>
        <v>*</v>
      </c>
      <c r="AD9" s="11" t="str">
        <f>[5]Novembro!$C$33</f>
        <v>*</v>
      </c>
      <c r="AE9" s="11" t="str">
        <f>[5]Novembro!$C$34</f>
        <v>*</v>
      </c>
      <c r="AF9" s="84">
        <f t="shared" si="1"/>
        <v>0</v>
      </c>
      <c r="AG9" s="68" t="e">
        <f t="shared" si="2"/>
        <v>#DIV/0!</v>
      </c>
    </row>
    <row r="10" spans="1:35" x14ac:dyDescent="0.2">
      <c r="A10" s="47" t="s">
        <v>96</v>
      </c>
      <c r="B10" s="11">
        <f>[6]Novembro!$C$5</f>
        <v>18.2</v>
      </c>
      <c r="C10" s="11">
        <f>[6]Novembro!$C$6</f>
        <v>21.4</v>
      </c>
      <c r="D10" s="11">
        <f>[6]Novembro!$C$7</f>
        <v>25</v>
      </c>
      <c r="E10" s="11">
        <f>[6]Novembro!$C$8</f>
        <v>27</v>
      </c>
      <c r="F10" s="11">
        <f>[6]Novembro!$C$9</f>
        <v>28.8</v>
      </c>
      <c r="G10" s="11">
        <f>[6]Novembro!$C$10</f>
        <v>29.7</v>
      </c>
      <c r="H10" s="11">
        <f>[6]Novembro!$C$11</f>
        <v>30.8</v>
      </c>
      <c r="I10" s="11">
        <f>[6]Novembro!$C$12</f>
        <v>32.1</v>
      </c>
      <c r="J10" s="11">
        <f>[6]Novembro!$C$13</f>
        <v>33.4</v>
      </c>
      <c r="K10" s="11">
        <f>[6]Novembro!$C$14</f>
        <v>35.6</v>
      </c>
      <c r="L10" s="11">
        <f>[6]Novembro!$C$15</f>
        <v>28.5</v>
      </c>
      <c r="M10" s="11">
        <f>[6]Novembro!$C$16</f>
        <v>31.3</v>
      </c>
      <c r="N10" s="11">
        <f>[6]Novembro!$C$17</f>
        <v>31.6</v>
      </c>
      <c r="O10" s="11">
        <f>[6]Novembro!$C$18</f>
        <v>26.4</v>
      </c>
      <c r="P10" s="11">
        <f>[6]Novembro!$C$19</f>
        <v>29.6</v>
      </c>
      <c r="Q10" s="11">
        <f>[6]Novembro!$C$20</f>
        <v>30.8</v>
      </c>
      <c r="R10" s="11">
        <f>[6]Novembro!$C$21</f>
        <v>32.700000000000003</v>
      </c>
      <c r="S10" s="11">
        <f>[6]Novembro!$C$22</f>
        <v>34.5</v>
      </c>
      <c r="T10" s="11">
        <f>[6]Novembro!$C$23</f>
        <v>35.299999999999997</v>
      </c>
      <c r="U10" s="11">
        <f>[6]Novembro!$C$24</f>
        <v>33.700000000000003</v>
      </c>
      <c r="V10" s="11">
        <f>[6]Novembro!$C$25</f>
        <v>29.5</v>
      </c>
      <c r="W10" s="11">
        <f>[6]Novembro!$C$26</f>
        <v>30.7</v>
      </c>
      <c r="X10" s="11">
        <f>[6]Novembro!$C$27</f>
        <v>29.8</v>
      </c>
      <c r="Y10" s="11">
        <f>[6]Novembro!$C$28</f>
        <v>31.6</v>
      </c>
      <c r="Z10" s="11">
        <f>[6]Novembro!$C$29</f>
        <v>32.9</v>
      </c>
      <c r="AA10" s="11">
        <f>[6]Novembro!$C$30</f>
        <v>31.8</v>
      </c>
      <c r="AB10" s="11">
        <f>[6]Novembro!$C$31</f>
        <v>32.200000000000003</v>
      </c>
      <c r="AC10" s="11">
        <f>[6]Novembro!$C$32</f>
        <v>32.200000000000003</v>
      </c>
      <c r="AD10" s="11">
        <f>[6]Novembro!$C$33</f>
        <v>32.799999999999997</v>
      </c>
      <c r="AE10" s="11">
        <f>[6]Novembro!$C$34</f>
        <v>32.9</v>
      </c>
      <c r="AF10" s="84">
        <f t="shared" si="1"/>
        <v>35.6</v>
      </c>
      <c r="AG10" s="68">
        <f t="shared" si="2"/>
        <v>30.426666666666669</v>
      </c>
    </row>
    <row r="11" spans="1:35" x14ac:dyDescent="0.2">
      <c r="A11" s="47" t="s">
        <v>51</v>
      </c>
      <c r="B11" s="11">
        <f>[7]Novembro!$C$5</f>
        <v>19</v>
      </c>
      <c r="C11" s="11">
        <f>[7]Novembro!$C$6</f>
        <v>20.2</v>
      </c>
      <c r="D11" s="11">
        <f>[7]Novembro!$C$7</f>
        <v>25.3</v>
      </c>
      <c r="E11" s="11">
        <f>[7]Novembro!$C$8</f>
        <v>26</v>
      </c>
      <c r="F11" s="11">
        <f>[7]Novembro!$C$9</f>
        <v>27.1</v>
      </c>
      <c r="G11" s="11">
        <f>[7]Novembro!$C$10</f>
        <v>28.1</v>
      </c>
      <c r="H11" s="11">
        <f>[7]Novembro!$C$11</f>
        <v>28.7</v>
      </c>
      <c r="I11" s="11">
        <f>[7]Novembro!$C$12</f>
        <v>29.3</v>
      </c>
      <c r="J11" s="11">
        <f>[7]Novembro!$C$13</f>
        <v>32.299999999999997</v>
      </c>
      <c r="K11" s="11">
        <f>[7]Novembro!$C$14</f>
        <v>35.200000000000003</v>
      </c>
      <c r="L11" s="11">
        <f>[7]Novembro!$C$15</f>
        <v>29.4</v>
      </c>
      <c r="M11" s="11">
        <f>[7]Novembro!$C$16</f>
        <v>33.4</v>
      </c>
      <c r="N11" s="11">
        <f>[7]Novembro!$C$17</f>
        <v>35.4</v>
      </c>
      <c r="O11" s="11">
        <f>[7]Novembro!$C$18</f>
        <v>25.6</v>
      </c>
      <c r="P11" s="11">
        <f>[7]Novembro!$C$19</f>
        <v>29.8</v>
      </c>
      <c r="Q11" s="11">
        <f>[7]Novembro!$C$20</f>
        <v>31.2</v>
      </c>
      <c r="R11" s="11">
        <f>[7]Novembro!$C$21</f>
        <v>31.5</v>
      </c>
      <c r="S11" s="11">
        <f>[7]Novembro!$C$22</f>
        <v>32</v>
      </c>
      <c r="T11" s="11">
        <f>[7]Novembro!$C$23</f>
        <v>32.4</v>
      </c>
      <c r="U11" s="11">
        <f>[7]Novembro!$C$24</f>
        <v>32.5</v>
      </c>
      <c r="V11" s="11">
        <f>[7]Novembro!$C$25</f>
        <v>33.299999999999997</v>
      </c>
      <c r="W11" s="11">
        <f>[7]Novembro!$C$26</f>
        <v>31.8</v>
      </c>
      <c r="X11" s="11">
        <f>[7]Novembro!$C$27</f>
        <v>30.3</v>
      </c>
      <c r="Y11" s="11">
        <f>[7]Novembro!$C$28</f>
        <v>32.5</v>
      </c>
      <c r="Z11" s="11">
        <f>[7]Novembro!$C$29</f>
        <v>31.4</v>
      </c>
      <c r="AA11" s="11">
        <f>[7]Novembro!$C$30</f>
        <v>29.5</v>
      </c>
      <c r="AB11" s="11">
        <f>[7]Novembro!$C$31</f>
        <v>32.1</v>
      </c>
      <c r="AC11" s="11">
        <f>[7]Novembro!$C$32</f>
        <v>32</v>
      </c>
      <c r="AD11" s="11">
        <f>[7]Novembro!$C$33</f>
        <v>31.5</v>
      </c>
      <c r="AE11" s="11">
        <f>[7]Novembro!$C$34</f>
        <v>31.9</v>
      </c>
      <c r="AF11" s="84">
        <f t="shared" si="1"/>
        <v>35.4</v>
      </c>
      <c r="AG11" s="68">
        <f t="shared" si="2"/>
        <v>30.023333333333326</v>
      </c>
    </row>
    <row r="12" spans="1:35" hidden="1" x14ac:dyDescent="0.2">
      <c r="A12" s="91" t="s">
        <v>30</v>
      </c>
      <c r="B12" s="11" t="str">
        <f>[8]Novembro!$C$5</f>
        <v>*</v>
      </c>
      <c r="C12" s="11" t="str">
        <f>[8]Novembro!$C$6</f>
        <v>*</v>
      </c>
      <c r="D12" s="11" t="str">
        <f>[8]Novembro!$C$7</f>
        <v>*</v>
      </c>
      <c r="E12" s="11" t="str">
        <f>[8]Novembro!$C$8</f>
        <v>*</v>
      </c>
      <c r="F12" s="11" t="str">
        <f>[8]Novembro!$C$9</f>
        <v>*</v>
      </c>
      <c r="G12" s="11" t="str">
        <f>[8]Novembro!$C$10</f>
        <v>*</v>
      </c>
      <c r="H12" s="11" t="str">
        <f>[8]Novembro!$C$11</f>
        <v>*</v>
      </c>
      <c r="I12" s="11" t="str">
        <f>[8]Novembro!$C$12</f>
        <v>*</v>
      </c>
      <c r="J12" s="11" t="str">
        <f>[8]Novembro!$C$13</f>
        <v>*</v>
      </c>
      <c r="K12" s="11" t="str">
        <f>[8]Novembro!$C$14</f>
        <v>*</v>
      </c>
      <c r="L12" s="11" t="str">
        <f>[8]Novembro!$C$15</f>
        <v>*</v>
      </c>
      <c r="M12" s="11" t="str">
        <f>[8]Novembro!$C$16</f>
        <v>*</v>
      </c>
      <c r="N12" s="11" t="str">
        <f>[8]Novembro!$C$17</f>
        <v>*</v>
      </c>
      <c r="O12" s="11" t="str">
        <f>[8]Novembro!$C$18</f>
        <v>*</v>
      </c>
      <c r="P12" s="11" t="str">
        <f>[8]Novembro!$C$19</f>
        <v>*</v>
      </c>
      <c r="Q12" s="11" t="str">
        <f>[8]Novembro!$C$20</f>
        <v>*</v>
      </c>
      <c r="R12" s="11" t="str">
        <f>[8]Novembro!$C$21</f>
        <v>*</v>
      </c>
      <c r="S12" s="11" t="str">
        <f>[8]Novembro!$C$22</f>
        <v>*</v>
      </c>
      <c r="T12" s="11" t="str">
        <f>[8]Novembro!$C$23</f>
        <v>*</v>
      </c>
      <c r="U12" s="11" t="str">
        <f>[8]Novembro!$C$24</f>
        <v>*</v>
      </c>
      <c r="V12" s="11" t="str">
        <f>[8]Novembro!$C$25</f>
        <v>*</v>
      </c>
      <c r="W12" s="11" t="str">
        <f>[8]Novembro!$C$26</f>
        <v>*</v>
      </c>
      <c r="X12" s="11" t="str">
        <f>[8]Novembro!$C$27</f>
        <v>*</v>
      </c>
      <c r="Y12" s="11" t="str">
        <f>[8]Novembro!$C$28</f>
        <v>*</v>
      </c>
      <c r="Z12" s="11" t="str">
        <f>[8]Novembro!$C$29</f>
        <v>*</v>
      </c>
      <c r="AA12" s="11" t="str">
        <f>[8]Novembro!$C$30</f>
        <v>*</v>
      </c>
      <c r="AB12" s="11" t="str">
        <f>[8]Novembro!$C$31</f>
        <v>*</v>
      </c>
      <c r="AC12" s="11" t="str">
        <f>[8]Novembro!$C$32</f>
        <v>*</v>
      </c>
      <c r="AD12" s="11" t="str">
        <f>[8]Novembro!$C$33</f>
        <v>*</v>
      </c>
      <c r="AE12" s="11" t="str">
        <f>[8]Novembro!$C$34</f>
        <v>*</v>
      </c>
      <c r="AF12" s="84">
        <f t="shared" si="1"/>
        <v>0</v>
      </c>
      <c r="AG12" s="68" t="e">
        <f t="shared" si="2"/>
        <v>#DIV/0!</v>
      </c>
    </row>
    <row r="13" spans="1:35" hidden="1" x14ac:dyDescent="0.2">
      <c r="A13" s="89" t="s">
        <v>99</v>
      </c>
      <c r="B13" s="11" t="str">
        <f>[9]Novembro!$C$5</f>
        <v>*</v>
      </c>
      <c r="C13" s="11" t="str">
        <f>[9]Novembro!$C$6</f>
        <v>*</v>
      </c>
      <c r="D13" s="11" t="str">
        <f>[9]Novembro!$C$7</f>
        <v>*</v>
      </c>
      <c r="E13" s="11" t="str">
        <f>[9]Novembro!$C$8</f>
        <v>*</v>
      </c>
      <c r="F13" s="11" t="str">
        <f>[9]Novembro!$C$9</f>
        <v>*</v>
      </c>
      <c r="G13" s="11" t="str">
        <f>[9]Novembro!$C$10</f>
        <v>*</v>
      </c>
      <c r="H13" s="11" t="str">
        <f>[9]Novembro!$C$11</f>
        <v>*</v>
      </c>
      <c r="I13" s="11" t="str">
        <f>[9]Novembro!$C$12</f>
        <v>*</v>
      </c>
      <c r="J13" s="11" t="str">
        <f>[9]Novembro!$C$13</f>
        <v>*</v>
      </c>
      <c r="K13" s="11" t="str">
        <f>[9]Novembro!$C$14</f>
        <v>*</v>
      </c>
      <c r="L13" s="11" t="str">
        <f>[9]Novembro!$C$15</f>
        <v>*</v>
      </c>
      <c r="M13" s="11" t="str">
        <f>[9]Novembro!$C$16</f>
        <v>*</v>
      </c>
      <c r="N13" s="11" t="str">
        <f>[9]Novembro!$C$17</f>
        <v>*</v>
      </c>
      <c r="O13" s="11" t="str">
        <f>[9]Novembro!$C$18</f>
        <v>*</v>
      </c>
      <c r="P13" s="11" t="str">
        <f>[9]Novembro!$C$19</f>
        <v>*</v>
      </c>
      <c r="Q13" s="11" t="str">
        <f>[9]Novembro!$C$20</f>
        <v>*</v>
      </c>
      <c r="R13" s="11" t="str">
        <f>[9]Novembro!$C$21</f>
        <v>*</v>
      </c>
      <c r="S13" s="11" t="str">
        <f>[9]Novembro!$C$22</f>
        <v>*</v>
      </c>
      <c r="T13" s="11" t="str">
        <f>[9]Novembro!$C$23</f>
        <v>*</v>
      </c>
      <c r="U13" s="11" t="str">
        <f>[9]Novembro!$C$24</f>
        <v>*</v>
      </c>
      <c r="V13" s="11" t="str">
        <f>[9]Novembro!$C$25</f>
        <v>*</v>
      </c>
      <c r="W13" s="11" t="str">
        <f>[9]Novembro!$C$26</f>
        <v>*</v>
      </c>
      <c r="X13" s="11" t="str">
        <f>[9]Novembro!$C$27</f>
        <v>*</v>
      </c>
      <c r="Y13" s="11" t="str">
        <f>[9]Novembro!$C$28</f>
        <v>*</v>
      </c>
      <c r="Z13" s="11" t="str">
        <f>[9]Novembro!$C$29</f>
        <v>*</v>
      </c>
      <c r="AA13" s="11" t="str">
        <f>[9]Novembro!$C$30</f>
        <v>*</v>
      </c>
      <c r="AB13" s="11" t="str">
        <f>[9]Novembro!$C$31</f>
        <v>*</v>
      </c>
      <c r="AC13" s="11" t="str">
        <f>[9]Novembro!$C$32</f>
        <v>*</v>
      </c>
      <c r="AD13" s="11" t="str">
        <f>[9]Novembro!$C$33</f>
        <v>*</v>
      </c>
      <c r="AE13" s="11" t="str">
        <f>[9]Novembro!$C$34</f>
        <v>*</v>
      </c>
      <c r="AF13" s="84">
        <f t="shared" si="1"/>
        <v>0</v>
      </c>
      <c r="AG13" s="68" t="e">
        <f t="shared" si="2"/>
        <v>#DIV/0!</v>
      </c>
    </row>
    <row r="14" spans="1:35" hidden="1" x14ac:dyDescent="0.2">
      <c r="A14" s="91" t="s">
        <v>103</v>
      </c>
      <c r="B14" s="11" t="str">
        <f>[10]Novembro!$C$5</f>
        <v>*</v>
      </c>
      <c r="C14" s="11" t="str">
        <f>[10]Novembro!$C$6</f>
        <v>*</v>
      </c>
      <c r="D14" s="11" t="str">
        <f>[10]Novembro!$C$7</f>
        <v>*</v>
      </c>
      <c r="E14" s="11" t="str">
        <f>[10]Novembro!$C$8</f>
        <v>*</v>
      </c>
      <c r="F14" s="11" t="str">
        <f>[10]Novembro!$C$9</f>
        <v>*</v>
      </c>
      <c r="G14" s="11" t="str">
        <f>[10]Novembro!$C$10</f>
        <v>*</v>
      </c>
      <c r="H14" s="11" t="str">
        <f>[10]Novembro!$C$11</f>
        <v>*</v>
      </c>
      <c r="I14" s="11" t="str">
        <f>[10]Novembro!$C$12</f>
        <v>*</v>
      </c>
      <c r="J14" s="11" t="str">
        <f>[10]Novembro!$C$13</f>
        <v>*</v>
      </c>
      <c r="K14" s="11" t="str">
        <f>[10]Novembro!$C$14</f>
        <v>*</v>
      </c>
      <c r="L14" s="11" t="str">
        <f>[10]Novembro!$C$15</f>
        <v>*</v>
      </c>
      <c r="M14" s="11" t="str">
        <f>[10]Novembro!$C$16</f>
        <v>*</v>
      </c>
      <c r="N14" s="11" t="str">
        <f>[10]Novembro!$C$17</f>
        <v>*</v>
      </c>
      <c r="O14" s="11" t="str">
        <f>[10]Novembro!$C$18</f>
        <v>*</v>
      </c>
      <c r="P14" s="11" t="str">
        <f>[10]Novembro!$C$19</f>
        <v>*</v>
      </c>
      <c r="Q14" s="11" t="str">
        <f>[10]Novembro!$C$20</f>
        <v>*</v>
      </c>
      <c r="R14" s="11" t="str">
        <f>[10]Novembro!$C$21</f>
        <v>*</v>
      </c>
      <c r="S14" s="11" t="str">
        <f>[10]Novembro!$C$22</f>
        <v>*</v>
      </c>
      <c r="T14" s="11" t="str">
        <f>[10]Novembro!$C$23</f>
        <v>*</v>
      </c>
      <c r="U14" s="11" t="str">
        <f>[10]Novembro!$C$24</f>
        <v>*</v>
      </c>
      <c r="V14" s="11" t="str">
        <f>[10]Novembro!$C$25</f>
        <v>*</v>
      </c>
      <c r="W14" s="11" t="str">
        <f>[10]Novembro!$C$26</f>
        <v>*</v>
      </c>
      <c r="X14" s="11" t="str">
        <f>[10]Novembro!$C$27</f>
        <v>*</v>
      </c>
      <c r="Y14" s="11" t="str">
        <f>[10]Novembro!$C$28</f>
        <v>*</v>
      </c>
      <c r="Z14" s="11" t="str">
        <f>[10]Novembro!$C$29</f>
        <v>*</v>
      </c>
      <c r="AA14" s="11" t="str">
        <f>[10]Novembro!$C$30</f>
        <v>*</v>
      </c>
      <c r="AB14" s="11" t="str">
        <f>[10]Novembro!$C$31</f>
        <v>*</v>
      </c>
      <c r="AC14" s="11" t="str">
        <f>[10]Novembro!$C$32</f>
        <v>*</v>
      </c>
      <c r="AD14" s="11" t="str">
        <f>[10]Novembro!$C$33</f>
        <v>*</v>
      </c>
      <c r="AE14" s="11" t="str">
        <f>[10]Novembro!$C$34</f>
        <v>*</v>
      </c>
      <c r="AF14" s="84">
        <f t="shared" si="1"/>
        <v>0</v>
      </c>
      <c r="AG14" s="68" t="e">
        <f t="shared" si="2"/>
        <v>#DIV/0!</v>
      </c>
    </row>
    <row r="15" spans="1:35" x14ac:dyDescent="0.2">
      <c r="A15" s="47" t="s">
        <v>106</v>
      </c>
      <c r="B15" s="11">
        <f>[11]Novembro!$C$5</f>
        <v>20.2</v>
      </c>
      <c r="C15" s="11" t="str">
        <f>[11]Novembro!$C$6</f>
        <v>*</v>
      </c>
      <c r="D15" s="11">
        <f>[11]Novembro!$C$7</f>
        <v>25</v>
      </c>
      <c r="E15" s="11">
        <f>[11]Novembro!$C$8</f>
        <v>26.4</v>
      </c>
      <c r="F15" s="11">
        <f>[11]Novembro!$C$9</f>
        <v>27.9</v>
      </c>
      <c r="G15" s="11">
        <f>[11]Novembro!$C$10</f>
        <v>28.7</v>
      </c>
      <c r="H15" s="11">
        <f>[11]Novembro!$C$11</f>
        <v>29.5</v>
      </c>
      <c r="I15" s="11">
        <f>[11]Novembro!$C$12</f>
        <v>31.1</v>
      </c>
      <c r="J15" s="11">
        <f>[11]Novembro!$C$13</f>
        <v>33.299999999999997</v>
      </c>
      <c r="K15" s="11">
        <f>[11]Novembro!$C$14</f>
        <v>36.299999999999997</v>
      </c>
      <c r="L15" s="11">
        <f>[11]Novembro!$C$15</f>
        <v>30.2</v>
      </c>
      <c r="M15" s="11">
        <f>[11]Novembro!$C$16</f>
        <v>32</v>
      </c>
      <c r="N15" s="11">
        <f>[11]Novembro!$C$17</f>
        <v>23.2</v>
      </c>
      <c r="O15" s="11">
        <f>[11]Novembro!$C$18</f>
        <v>25.8</v>
      </c>
      <c r="P15" s="11">
        <f>[11]Novembro!$C$19</f>
        <v>27</v>
      </c>
      <c r="Q15" s="11">
        <f>[11]Novembro!$C$20</f>
        <v>29.9</v>
      </c>
      <c r="R15" s="11">
        <f>[11]Novembro!$C$21</f>
        <v>31.6</v>
      </c>
      <c r="S15" s="11">
        <f>[11]Novembro!$C$22</f>
        <v>31.8</v>
      </c>
      <c r="T15" s="11">
        <f>[11]Novembro!$C$23</f>
        <v>33.200000000000003</v>
      </c>
      <c r="U15" s="11">
        <f>[11]Novembro!$C$24</f>
        <v>33.700000000000003</v>
      </c>
      <c r="V15" s="11">
        <f>[11]Novembro!$C$25</f>
        <v>28.1</v>
      </c>
      <c r="W15" s="11">
        <f>[11]Novembro!$C$26</f>
        <v>28.8</v>
      </c>
      <c r="X15" s="11">
        <f>[11]Novembro!$C$27</f>
        <v>28.1</v>
      </c>
      <c r="Y15" s="11">
        <f>[11]Novembro!$C$28</f>
        <v>29.4</v>
      </c>
      <c r="Z15" s="11">
        <f>[11]Novembro!$C$29</f>
        <v>31.6</v>
      </c>
      <c r="AA15" s="11">
        <f>[11]Novembro!$C$30</f>
        <v>30.4</v>
      </c>
      <c r="AB15" s="11">
        <f>[11]Novembro!$C$31</f>
        <v>30.6</v>
      </c>
      <c r="AC15" s="11">
        <f>[11]Novembro!$C$32</f>
        <v>30.6</v>
      </c>
      <c r="AD15" s="11">
        <f>[11]Novembro!$C$33</f>
        <v>30.4</v>
      </c>
      <c r="AE15" s="11">
        <f>[11]Novembro!$C$34</f>
        <v>32.200000000000003</v>
      </c>
      <c r="AF15" s="84">
        <f t="shared" si="1"/>
        <v>36.299999999999997</v>
      </c>
      <c r="AG15" s="68">
        <f t="shared" si="2"/>
        <v>29.551724137931039</v>
      </c>
    </row>
    <row r="16" spans="1:35" x14ac:dyDescent="0.2">
      <c r="A16" s="47" t="s">
        <v>153</v>
      </c>
      <c r="B16" s="11">
        <f>[12]Novembro!$C$5</f>
        <v>19.100000000000001</v>
      </c>
      <c r="C16" s="11">
        <f>[12]Novembro!$C$6</f>
        <v>21.5</v>
      </c>
      <c r="D16" s="11">
        <f>[12]Novembro!$C$7</f>
        <v>25.9</v>
      </c>
      <c r="E16" s="11">
        <f>[12]Novembro!$C$8</f>
        <v>27.8</v>
      </c>
      <c r="F16" s="11">
        <f>[12]Novembro!$C$9</f>
        <v>30.1</v>
      </c>
      <c r="G16" s="11">
        <f>[12]Novembro!$C$10</f>
        <v>30.4</v>
      </c>
      <c r="H16" s="11">
        <f>[12]Novembro!$C$11</f>
        <v>31.5</v>
      </c>
      <c r="I16" s="11">
        <f>[12]Novembro!$C$12</f>
        <v>33.1</v>
      </c>
      <c r="J16" s="11">
        <f>[12]Novembro!$C$13</f>
        <v>34.200000000000003</v>
      </c>
      <c r="K16" s="11">
        <f>[12]Novembro!$C$14</f>
        <v>36.6</v>
      </c>
      <c r="L16" s="11">
        <f>[12]Novembro!$C$15</f>
        <v>27.8</v>
      </c>
      <c r="M16" s="11">
        <f>[12]Novembro!$C$16</f>
        <v>32.299999999999997</v>
      </c>
      <c r="N16" s="11">
        <f>[12]Novembro!$C$17</f>
        <v>33.6</v>
      </c>
      <c r="O16" s="11">
        <f>[12]Novembro!$C$18</f>
        <v>27.8</v>
      </c>
      <c r="P16" s="11">
        <f>[12]Novembro!$C$19</f>
        <v>31.3</v>
      </c>
      <c r="Q16" s="11">
        <f>[12]Novembro!$C$20</f>
        <v>32.9</v>
      </c>
      <c r="R16" s="11">
        <f>[12]Novembro!$C$21</f>
        <v>33.5</v>
      </c>
      <c r="S16" s="11">
        <f>[12]Novembro!$C$22</f>
        <v>35.4</v>
      </c>
      <c r="T16" s="11">
        <f>[12]Novembro!$C$23</f>
        <v>35.700000000000003</v>
      </c>
      <c r="U16" s="11">
        <f>[12]Novembro!$C$24</f>
        <v>33.200000000000003</v>
      </c>
      <c r="V16" s="11">
        <f>[12]Novembro!$C$25</f>
        <v>33</v>
      </c>
      <c r="W16" s="11">
        <f>[12]Novembro!$C$26</f>
        <v>31.7</v>
      </c>
      <c r="X16" s="11">
        <f>[12]Novembro!$C$27</f>
        <v>32.200000000000003</v>
      </c>
      <c r="Y16" s="11">
        <f>[12]Novembro!$C$28</f>
        <v>33.9</v>
      </c>
      <c r="Z16" s="11">
        <f>[12]Novembro!$C$29</f>
        <v>34.200000000000003</v>
      </c>
      <c r="AA16" s="11">
        <f>[12]Novembro!$C$30</f>
        <v>32.700000000000003</v>
      </c>
      <c r="AB16" s="11">
        <f>[12]Novembro!$C$31</f>
        <v>33.4</v>
      </c>
      <c r="AC16" s="11">
        <f>[12]Novembro!$C$32</f>
        <v>32.299999999999997</v>
      </c>
      <c r="AD16" s="11">
        <f>[12]Novembro!$C$33</f>
        <v>35</v>
      </c>
      <c r="AE16" s="11">
        <f>[12]Novembro!$C$34</f>
        <v>33.799999999999997</v>
      </c>
      <c r="AF16" s="84">
        <f t="shared" si="1"/>
        <v>36.6</v>
      </c>
      <c r="AG16" s="68">
        <f t="shared" si="2"/>
        <v>31.530000000000008</v>
      </c>
      <c r="AI16" s="12" t="s">
        <v>34</v>
      </c>
    </row>
    <row r="17" spans="1:38" x14ac:dyDescent="0.2">
      <c r="A17" s="47" t="s">
        <v>2</v>
      </c>
      <c r="B17" s="11">
        <f>[13]Novembro!$C$5</f>
        <v>20</v>
      </c>
      <c r="C17" s="11">
        <f>[13]Novembro!$C$6</f>
        <v>23.3</v>
      </c>
      <c r="D17" s="11">
        <f>[13]Novembro!$C$7</f>
        <v>24.4</v>
      </c>
      <c r="E17" s="11">
        <f>[13]Novembro!$C$8</f>
        <v>26.8</v>
      </c>
      <c r="F17" s="11">
        <f>[13]Novembro!$C$9</f>
        <v>28</v>
      </c>
      <c r="G17" s="11">
        <f>[13]Novembro!$C$10</f>
        <v>29.1</v>
      </c>
      <c r="H17" s="11">
        <f>[13]Novembro!$C$11</f>
        <v>30.3</v>
      </c>
      <c r="I17" s="11">
        <f>[13]Novembro!$C$12</f>
        <v>31.2</v>
      </c>
      <c r="J17" s="11">
        <f>[13]Novembro!$C$13</f>
        <v>33.1</v>
      </c>
      <c r="K17" s="11">
        <f>[13]Novembro!$C$14</f>
        <v>35</v>
      </c>
      <c r="L17" s="11">
        <f>[13]Novembro!$C$15</f>
        <v>29.6</v>
      </c>
      <c r="M17" s="11">
        <f>[13]Novembro!$C$16</f>
        <v>31.3</v>
      </c>
      <c r="N17" s="11">
        <f>[13]Novembro!$C$17</f>
        <v>31.7</v>
      </c>
      <c r="O17" s="11">
        <f>[13]Novembro!$C$18</f>
        <v>27.6</v>
      </c>
      <c r="P17" s="11">
        <f>[13]Novembro!$C$19</f>
        <v>29.1</v>
      </c>
      <c r="Q17" s="11">
        <f>[13]Novembro!$C$20</f>
        <v>30.6</v>
      </c>
      <c r="R17" s="11">
        <f>[13]Novembro!$C$21</f>
        <v>32.200000000000003</v>
      </c>
      <c r="S17" s="11">
        <f>[13]Novembro!$C$22</f>
        <v>33.9</v>
      </c>
      <c r="T17" s="11">
        <f>[13]Novembro!$C$23</f>
        <v>35.1</v>
      </c>
      <c r="U17" s="11">
        <f>[13]Novembro!$C$24</f>
        <v>32.6</v>
      </c>
      <c r="V17" s="11">
        <f>[13]Novembro!$C$25</f>
        <v>28.5</v>
      </c>
      <c r="W17" s="11">
        <f>[13]Novembro!$C$26</f>
        <v>31.1</v>
      </c>
      <c r="X17" s="11">
        <f>[13]Novembro!$C$27</f>
        <v>31</v>
      </c>
      <c r="Y17" s="11">
        <f>[13]Novembro!$C$28</f>
        <v>31.8</v>
      </c>
      <c r="Z17" s="11">
        <f>[13]Novembro!$C$29</f>
        <v>33.5</v>
      </c>
      <c r="AA17" s="11">
        <f>[13]Novembro!$C$30</f>
        <v>32.299999999999997</v>
      </c>
      <c r="AB17" s="11">
        <f>[13]Novembro!$C$31</f>
        <v>32.4</v>
      </c>
      <c r="AC17" s="11">
        <f>[13]Novembro!$C$32</f>
        <v>32.700000000000003</v>
      </c>
      <c r="AD17" s="11">
        <f>[13]Novembro!$C$33</f>
        <v>32.6</v>
      </c>
      <c r="AE17" s="11">
        <f>[13]Novembro!$C$34</f>
        <v>32.5</v>
      </c>
      <c r="AF17" s="84">
        <f t="shared" si="1"/>
        <v>35.1</v>
      </c>
      <c r="AG17" s="68">
        <f t="shared" si="2"/>
        <v>30.443333333333335</v>
      </c>
      <c r="AI17" s="12" t="s">
        <v>34</v>
      </c>
    </row>
    <row r="18" spans="1:38" hidden="1" x14ac:dyDescent="0.2">
      <c r="A18" s="89" t="s">
        <v>3</v>
      </c>
      <c r="B18" s="11" t="str">
        <f>[14]Novembro!$C$5</f>
        <v>*</v>
      </c>
      <c r="C18" s="11" t="str">
        <f>[14]Novembro!$C$6</f>
        <v>*</v>
      </c>
      <c r="D18" s="11" t="str">
        <f>[14]Novembro!$C$7</f>
        <v>*</v>
      </c>
      <c r="E18" s="11" t="str">
        <f>[14]Novembro!$C$8</f>
        <v>*</v>
      </c>
      <c r="F18" s="11" t="str">
        <f>[14]Novembro!$C$9</f>
        <v>*</v>
      </c>
      <c r="G18" s="11" t="str">
        <f>[14]Novembro!$C$10</f>
        <v>*</v>
      </c>
      <c r="H18" s="11" t="str">
        <f>[14]Novembro!$C$11</f>
        <v>*</v>
      </c>
      <c r="I18" s="11" t="str">
        <f>[14]Novembro!$C$12</f>
        <v>*</v>
      </c>
      <c r="J18" s="11" t="str">
        <f>[14]Novembro!$C$13</f>
        <v>*</v>
      </c>
      <c r="K18" s="11" t="str">
        <f>[14]Novembro!$C$14</f>
        <v>*</v>
      </c>
      <c r="L18" s="11" t="str">
        <f>[14]Novembro!$C$15</f>
        <v>*</v>
      </c>
      <c r="M18" s="11" t="str">
        <f>[14]Novembro!$C$16</f>
        <v>*</v>
      </c>
      <c r="N18" s="11" t="str">
        <f>[14]Novembro!$C$17</f>
        <v>*</v>
      </c>
      <c r="O18" s="11" t="str">
        <f>[14]Novembro!$C$18</f>
        <v>*</v>
      </c>
      <c r="P18" s="11" t="str">
        <f>[14]Novembro!$C$19</f>
        <v>*</v>
      </c>
      <c r="Q18" s="11" t="str">
        <f>[14]Novembro!$C$20</f>
        <v>*</v>
      </c>
      <c r="R18" s="11" t="str">
        <f>[14]Novembro!$C$21</f>
        <v>*</v>
      </c>
      <c r="S18" s="11" t="str">
        <f>[14]Novembro!$C$22</f>
        <v>*</v>
      </c>
      <c r="T18" s="11" t="str">
        <f>[14]Novembro!$C$23</f>
        <v>*</v>
      </c>
      <c r="U18" s="11" t="str">
        <f>[14]Novembro!$C$24</f>
        <v>*</v>
      </c>
      <c r="V18" s="11" t="str">
        <f>[14]Novembro!$C$25</f>
        <v>*</v>
      </c>
      <c r="W18" s="11" t="str">
        <f>[14]Novembro!$C$26</f>
        <v>*</v>
      </c>
      <c r="X18" s="11" t="str">
        <f>[14]Novembro!$C$27</f>
        <v>*</v>
      </c>
      <c r="Y18" s="11" t="str">
        <f>[14]Novembro!$C$28</f>
        <v>*</v>
      </c>
      <c r="Z18" s="11" t="str">
        <f>[14]Novembro!$C$29</f>
        <v>*</v>
      </c>
      <c r="AA18" s="11" t="str">
        <f>[14]Novembro!$C$30</f>
        <v>*</v>
      </c>
      <c r="AB18" s="11" t="str">
        <f>[14]Novembro!$C$31</f>
        <v>*</v>
      </c>
      <c r="AC18" s="11" t="str">
        <f>[14]Novembro!$C$32</f>
        <v>*</v>
      </c>
      <c r="AD18" s="11" t="str">
        <f>[14]Novembro!$C$33</f>
        <v>*</v>
      </c>
      <c r="AE18" s="11" t="str">
        <f>[14]Novembro!$C$34</f>
        <v>*</v>
      </c>
      <c r="AF18" s="84">
        <f t="shared" si="1"/>
        <v>0</v>
      </c>
      <c r="AG18" s="68" t="e">
        <f t="shared" si="2"/>
        <v>#DIV/0!</v>
      </c>
      <c r="AH18" s="12" t="s">
        <v>34</v>
      </c>
      <c r="AI18" s="12" t="s">
        <v>34</v>
      </c>
    </row>
    <row r="19" spans="1:38" x14ac:dyDescent="0.2">
      <c r="A19" s="47" t="s">
        <v>4</v>
      </c>
      <c r="B19" s="11">
        <f>[15]Novembro!$C$5</f>
        <v>21</v>
      </c>
      <c r="C19" s="11">
        <f>[15]Novembro!$C$6</f>
        <v>15.3</v>
      </c>
      <c r="D19" s="11">
        <f>[15]Novembro!$C$7</f>
        <v>22.2</v>
      </c>
      <c r="E19" s="11">
        <f>[15]Novembro!$C$8</f>
        <v>24.7</v>
      </c>
      <c r="F19" s="11">
        <f>[15]Novembro!$C$9</f>
        <v>26.6</v>
      </c>
      <c r="G19" s="11">
        <f>[15]Novembro!$C$10</f>
        <v>28.9</v>
      </c>
      <c r="H19" s="11">
        <f>[15]Novembro!$C$11</f>
        <v>28.3</v>
      </c>
      <c r="I19" s="11">
        <f>[15]Novembro!$C$12</f>
        <v>31.6</v>
      </c>
      <c r="J19" s="11">
        <f>[15]Novembro!$C$13</f>
        <v>34.5</v>
      </c>
      <c r="K19" s="11">
        <f>[15]Novembro!$C$14</f>
        <v>35.6</v>
      </c>
      <c r="L19" s="11">
        <f>[15]Novembro!$C$15</f>
        <v>24.6</v>
      </c>
      <c r="M19" s="11">
        <f>[15]Novembro!$C$16</f>
        <v>32</v>
      </c>
      <c r="N19" s="11">
        <f>[15]Novembro!$C$17</f>
        <v>31.4</v>
      </c>
      <c r="O19" s="11">
        <f>[15]Novembro!$C$18</f>
        <v>25.7</v>
      </c>
      <c r="P19" s="11">
        <f>[15]Novembro!$C$19</f>
        <v>30.7</v>
      </c>
      <c r="Q19" s="11">
        <f>[15]Novembro!$C$20</f>
        <v>32.299999999999997</v>
      </c>
      <c r="R19" s="11">
        <f>[15]Novembro!$C$21</f>
        <v>34.5</v>
      </c>
      <c r="S19" s="11">
        <f>[15]Novembro!$C$22</f>
        <v>34.299999999999997</v>
      </c>
      <c r="T19" s="11">
        <f>[15]Novembro!$C$23</f>
        <v>33.4</v>
      </c>
      <c r="U19" s="11">
        <f>[15]Novembro!$C$24</f>
        <v>31.1</v>
      </c>
      <c r="V19" s="11">
        <f>[15]Novembro!$C$25</f>
        <v>30.7</v>
      </c>
      <c r="W19" s="11">
        <f>[15]Novembro!$C$26</f>
        <v>29.2</v>
      </c>
      <c r="X19" s="11">
        <f>[15]Novembro!$C$27</f>
        <v>30.3</v>
      </c>
      <c r="Y19" s="11">
        <f>[15]Novembro!$C$28</f>
        <v>30</v>
      </c>
      <c r="Z19" s="11">
        <f>[15]Novembro!$C$29</f>
        <v>32</v>
      </c>
      <c r="AA19" s="11">
        <f>[15]Novembro!$C$30</f>
        <v>31.2</v>
      </c>
      <c r="AB19" s="11">
        <f>[15]Novembro!$C$31</f>
        <v>32.5</v>
      </c>
      <c r="AC19" s="11">
        <f>[15]Novembro!$C$32</f>
        <v>32.5</v>
      </c>
      <c r="AD19" s="11">
        <f>[15]Novembro!$C$33</f>
        <v>30.1</v>
      </c>
      <c r="AE19" s="11">
        <f>[15]Novembro!$C$34</f>
        <v>31.1</v>
      </c>
      <c r="AF19" s="84">
        <f t="shared" si="1"/>
        <v>35.6</v>
      </c>
      <c r="AG19" s="68">
        <f t="shared" si="2"/>
        <v>29.610000000000007</v>
      </c>
    </row>
    <row r="20" spans="1:38" x14ac:dyDescent="0.2">
      <c r="A20" s="47" t="s">
        <v>5</v>
      </c>
      <c r="B20" s="11">
        <f>[16]Novembro!$C$5</f>
        <v>23.1</v>
      </c>
      <c r="C20" s="11">
        <f>[16]Novembro!$C$6</f>
        <v>25.6</v>
      </c>
      <c r="D20" s="11">
        <f>[16]Novembro!$C$7</f>
        <v>28.7</v>
      </c>
      <c r="E20" s="11">
        <f>[16]Novembro!$C$8</f>
        <v>30.5</v>
      </c>
      <c r="F20" s="11">
        <f>[16]Novembro!$C$9</f>
        <v>32.9</v>
      </c>
      <c r="G20" s="11">
        <f>[16]Novembro!$C$10</f>
        <v>33.9</v>
      </c>
      <c r="H20" s="11">
        <f>[16]Novembro!$C$11</f>
        <v>35.4</v>
      </c>
      <c r="I20" s="11">
        <f>[16]Novembro!$C$12</f>
        <v>37</v>
      </c>
      <c r="J20" s="11">
        <f>[16]Novembro!$C$13</f>
        <v>39.200000000000003</v>
      </c>
      <c r="K20" s="11">
        <f>[16]Novembro!$C$14</f>
        <v>40.299999999999997</v>
      </c>
      <c r="L20" s="11">
        <f>[16]Novembro!$C$15</f>
        <v>34.200000000000003</v>
      </c>
      <c r="M20" s="11">
        <f>[16]Novembro!$C$16</f>
        <v>35.299999999999997</v>
      </c>
      <c r="N20" s="11">
        <f>[16]Novembro!$C$17</f>
        <v>36.299999999999997</v>
      </c>
      <c r="O20" s="11">
        <f>[16]Novembro!$C$18</f>
        <v>30.9</v>
      </c>
      <c r="P20" s="11">
        <f>[16]Novembro!$C$19</f>
        <v>31.6</v>
      </c>
      <c r="Q20" s="11">
        <f>[16]Novembro!$C$20</f>
        <v>34.799999999999997</v>
      </c>
      <c r="R20" s="11">
        <f>[16]Novembro!$C$21</f>
        <v>35.700000000000003</v>
      </c>
      <c r="S20" s="11">
        <f>[16]Novembro!$C$22</f>
        <v>37.4</v>
      </c>
      <c r="T20" s="11">
        <f>[16]Novembro!$C$23</f>
        <v>39.299999999999997</v>
      </c>
      <c r="U20" s="11">
        <f>[16]Novembro!$C$24</f>
        <v>38</v>
      </c>
      <c r="V20" s="11">
        <f>[16]Novembro!$C$25</f>
        <v>31.3</v>
      </c>
      <c r="W20" s="11">
        <f>[16]Novembro!$C$26</f>
        <v>26.8</v>
      </c>
      <c r="X20" s="11">
        <f>[16]Novembro!$C$27</f>
        <v>33</v>
      </c>
      <c r="Y20" s="11">
        <f>[16]Novembro!$C$28</f>
        <v>35</v>
      </c>
      <c r="Z20" s="11">
        <f>[16]Novembro!$C$29</f>
        <v>35.799999999999997</v>
      </c>
      <c r="AA20" s="11">
        <f>[16]Novembro!$C$30</f>
        <v>35.4</v>
      </c>
      <c r="AB20" s="11">
        <f>[16]Novembro!$C$31</f>
        <v>36.9</v>
      </c>
      <c r="AC20" s="11">
        <f>[16]Novembro!$C$32</f>
        <v>37.4</v>
      </c>
      <c r="AD20" s="11">
        <f>[16]Novembro!$C$33</f>
        <v>39.1</v>
      </c>
      <c r="AE20" s="11">
        <f>[16]Novembro!$C$34</f>
        <v>37.9</v>
      </c>
      <c r="AF20" s="84">
        <f t="shared" si="1"/>
        <v>40.299999999999997</v>
      </c>
      <c r="AG20" s="68">
        <f t="shared" si="2"/>
        <v>34.289999999999992</v>
      </c>
      <c r="AH20" s="12" t="s">
        <v>34</v>
      </c>
      <c r="AI20" t="s">
        <v>34</v>
      </c>
      <c r="AK20" t="s">
        <v>34</v>
      </c>
    </row>
    <row r="21" spans="1:38" x14ac:dyDescent="0.2">
      <c r="A21" s="47" t="s">
        <v>32</v>
      </c>
      <c r="B21" s="11">
        <f>[17]Novembro!$C$5</f>
        <v>21.1</v>
      </c>
      <c r="C21" s="11">
        <f>[17]Novembro!$C$6</f>
        <v>18</v>
      </c>
      <c r="D21" s="11">
        <f>[17]Novembro!$C$7</f>
        <v>25.1</v>
      </c>
      <c r="E21" s="11">
        <f>[17]Novembro!$C$8</f>
        <v>26.8</v>
      </c>
      <c r="F21" s="11">
        <f>[17]Novembro!$C$9</f>
        <v>28.4</v>
      </c>
      <c r="G21" s="11">
        <f>[17]Novembro!$C$10</f>
        <v>30.3</v>
      </c>
      <c r="H21" s="11">
        <f>[17]Novembro!$C$11</f>
        <v>30.8</v>
      </c>
      <c r="I21" s="11">
        <f>[17]Novembro!$C$12</f>
        <v>33.1</v>
      </c>
      <c r="J21" s="11">
        <f>[17]Novembro!$C$13</f>
        <v>33.4</v>
      </c>
      <c r="K21" s="11">
        <f>[17]Novembro!$C$14</f>
        <v>35.299999999999997</v>
      </c>
      <c r="L21" s="11">
        <f>[17]Novembro!$C$15</f>
        <v>28.3</v>
      </c>
      <c r="M21" s="11">
        <f>[17]Novembro!$C$16</f>
        <v>31.1</v>
      </c>
      <c r="N21" s="11">
        <f>[17]Novembro!$C$17</f>
        <v>31.1</v>
      </c>
      <c r="O21" s="11">
        <f>[17]Novembro!$C$18</f>
        <v>24.9</v>
      </c>
      <c r="P21" s="11">
        <f>[17]Novembro!$C$19</f>
        <v>30.5</v>
      </c>
      <c r="Q21" s="11">
        <f>[17]Novembro!$C$20</f>
        <v>31.1</v>
      </c>
      <c r="R21" s="11">
        <f>[17]Novembro!$C$21</f>
        <v>33.799999999999997</v>
      </c>
      <c r="S21" s="11">
        <f>[17]Novembro!$C$22</f>
        <v>34.799999999999997</v>
      </c>
      <c r="T21" s="11">
        <f>[17]Novembro!$C$23</f>
        <v>33.700000000000003</v>
      </c>
      <c r="U21" s="11">
        <f>[17]Novembro!$C$24</f>
        <v>30.8</v>
      </c>
      <c r="V21" s="11">
        <f>[17]Novembro!$C$25</f>
        <v>30.8</v>
      </c>
      <c r="W21" s="11">
        <f>[17]Novembro!$C$26</f>
        <v>28.7</v>
      </c>
      <c r="X21" s="11">
        <f>[17]Novembro!$C$27</f>
        <v>32</v>
      </c>
      <c r="Y21" s="11">
        <f>[17]Novembro!$C$28</f>
        <v>32.700000000000003</v>
      </c>
      <c r="Z21" s="11">
        <f>[17]Novembro!$C$29</f>
        <v>33.700000000000003</v>
      </c>
      <c r="AA21" s="11">
        <f>[17]Novembro!$C$30</f>
        <v>32.5</v>
      </c>
      <c r="AB21" s="11">
        <f>[17]Novembro!$C$31</f>
        <v>33.299999999999997</v>
      </c>
      <c r="AC21" s="11">
        <f>[17]Novembro!$C$32</f>
        <v>33.5</v>
      </c>
      <c r="AD21" s="11">
        <f>[17]Novembro!$C$33</f>
        <v>33.799999999999997</v>
      </c>
      <c r="AE21" s="11">
        <f>[17]Novembro!$C$34</f>
        <v>31.9</v>
      </c>
      <c r="AF21" s="84">
        <f t="shared" si="1"/>
        <v>35.299999999999997</v>
      </c>
      <c r="AG21" s="68">
        <f t="shared" si="2"/>
        <v>30.51</v>
      </c>
      <c r="AI21" t="s">
        <v>214</v>
      </c>
      <c r="AK21" t="s">
        <v>34</v>
      </c>
    </row>
    <row r="22" spans="1:38" x14ac:dyDescent="0.2">
      <c r="A22" s="47" t="s">
        <v>6</v>
      </c>
      <c r="B22" s="11">
        <f>[18]Novembro!$C$5</f>
        <v>20.7</v>
      </c>
      <c r="C22" s="11">
        <f>[18]Novembro!$C$6</f>
        <v>24.5</v>
      </c>
      <c r="D22" s="11">
        <f>[18]Novembro!$C$7</f>
        <v>29</v>
      </c>
      <c r="E22" s="11">
        <f>[18]Novembro!$C$8</f>
        <v>30.7</v>
      </c>
      <c r="F22" s="11">
        <f>[18]Novembro!$C$9</f>
        <v>32.200000000000003</v>
      </c>
      <c r="G22" s="11">
        <f>[18]Novembro!$C$10</f>
        <v>33.4</v>
      </c>
      <c r="H22" s="11">
        <f>[18]Novembro!$C$11</f>
        <v>34.4</v>
      </c>
      <c r="I22" s="11">
        <f>[18]Novembro!$C$12</f>
        <v>35.799999999999997</v>
      </c>
      <c r="J22" s="11">
        <f>[18]Novembro!$C$13</f>
        <v>37.6</v>
      </c>
      <c r="K22" s="11">
        <f>[18]Novembro!$C$14</f>
        <v>39</v>
      </c>
      <c r="L22" s="11">
        <f>[18]Novembro!$C$15</f>
        <v>31.6</v>
      </c>
      <c r="M22" s="11">
        <f>[18]Novembro!$C$16</f>
        <v>33.4</v>
      </c>
      <c r="N22" s="11">
        <f>[18]Novembro!$C$17</f>
        <v>35.9</v>
      </c>
      <c r="O22" s="11">
        <f>[18]Novembro!$C$18</f>
        <v>30.1</v>
      </c>
      <c r="P22" s="11">
        <f>[18]Novembro!$C$19</f>
        <v>33.1</v>
      </c>
      <c r="Q22" s="11">
        <f>[18]Novembro!$C$20</f>
        <v>33.799999999999997</v>
      </c>
      <c r="R22" s="11">
        <f>[18]Novembro!$C$21</f>
        <v>35.299999999999997</v>
      </c>
      <c r="S22" s="11">
        <f>[18]Novembro!$C$22</f>
        <v>36.6</v>
      </c>
      <c r="T22" s="11">
        <f>[18]Novembro!$C$23</f>
        <v>37.700000000000003</v>
      </c>
      <c r="U22" s="11">
        <f>[18]Novembro!$C$24</f>
        <v>35.799999999999997</v>
      </c>
      <c r="V22" s="11">
        <f>[18]Novembro!$C$25</f>
        <v>31.4</v>
      </c>
      <c r="W22" s="11">
        <f>[18]Novembro!$C$26</f>
        <v>31.5</v>
      </c>
      <c r="X22" s="11">
        <f>[18]Novembro!$C$27</f>
        <v>31.4</v>
      </c>
      <c r="Y22" s="11">
        <f>[18]Novembro!$C$28</f>
        <v>36</v>
      </c>
      <c r="Z22" s="11">
        <f>[18]Novembro!$C$29</f>
        <v>36</v>
      </c>
      <c r="AA22" s="11">
        <f>[18]Novembro!$C$30</f>
        <v>35.799999999999997</v>
      </c>
      <c r="AB22" s="11">
        <f>[18]Novembro!$C$31</f>
        <v>36.6</v>
      </c>
      <c r="AC22" s="11">
        <f>[18]Novembro!$C$32</f>
        <v>36.9</v>
      </c>
      <c r="AD22" s="11">
        <f>[18]Novembro!$C$33</f>
        <v>38.5</v>
      </c>
      <c r="AE22" s="11">
        <f>[18]Novembro!$C$34</f>
        <v>36.1</v>
      </c>
      <c r="AF22" s="84">
        <f t="shared" si="1"/>
        <v>39</v>
      </c>
      <c r="AG22" s="68">
        <f t="shared" si="2"/>
        <v>33.693333333333335</v>
      </c>
      <c r="AI22" t="s">
        <v>34</v>
      </c>
    </row>
    <row r="23" spans="1:38" x14ac:dyDescent="0.2">
      <c r="A23" s="47" t="s">
        <v>7</v>
      </c>
      <c r="B23" s="11">
        <f>[19]Novembro!$C$5</f>
        <v>20.100000000000001</v>
      </c>
      <c r="C23" s="11">
        <f>[19]Novembro!$C$6</f>
        <v>22.4</v>
      </c>
      <c r="D23" s="11">
        <f>[19]Novembro!$C$7</f>
        <v>24.3</v>
      </c>
      <c r="E23" s="11">
        <f>[19]Novembro!$C$8</f>
        <v>25.7</v>
      </c>
      <c r="F23" s="11">
        <f>[19]Novembro!$C$9</f>
        <v>27.4</v>
      </c>
      <c r="G23" s="11">
        <f>[19]Novembro!$C$10</f>
        <v>27.9</v>
      </c>
      <c r="H23" s="11">
        <f>[19]Novembro!$C$11</f>
        <v>29.4</v>
      </c>
      <c r="I23" s="11">
        <f>[19]Novembro!$C$12</f>
        <v>30.8</v>
      </c>
      <c r="J23" s="11">
        <f>[19]Novembro!$C$13</f>
        <v>33.9</v>
      </c>
      <c r="K23" s="11">
        <f>[19]Novembro!$C$14</f>
        <v>37.200000000000003</v>
      </c>
      <c r="L23" s="11">
        <f>[19]Novembro!$C$15</f>
        <v>31.2</v>
      </c>
      <c r="M23" s="11">
        <f>[19]Novembro!$C$16</f>
        <v>32.6</v>
      </c>
      <c r="N23" s="11">
        <f>[19]Novembro!$C$17</f>
        <v>25.1</v>
      </c>
      <c r="O23" s="11">
        <f>[19]Novembro!$C$18</f>
        <v>26.7</v>
      </c>
      <c r="P23" s="11">
        <f>[19]Novembro!$C$19</f>
        <v>28.3</v>
      </c>
      <c r="Q23" s="11">
        <f>[19]Novembro!$C$20</f>
        <v>29.8</v>
      </c>
      <c r="R23" s="11">
        <f>[19]Novembro!$C$21</f>
        <v>31.3</v>
      </c>
      <c r="S23" s="11">
        <f>[19]Novembro!$C$22</f>
        <v>32.4</v>
      </c>
      <c r="T23" s="11">
        <f>[19]Novembro!$C$23</f>
        <v>33.5</v>
      </c>
      <c r="U23" s="11">
        <f>[19]Novembro!$C$24</f>
        <v>34.4</v>
      </c>
      <c r="V23" s="11">
        <f>[19]Novembro!$C$25</f>
        <v>28.2</v>
      </c>
      <c r="W23" s="11">
        <f>[19]Novembro!$C$26</f>
        <v>28.7</v>
      </c>
      <c r="X23" s="11">
        <f>[19]Novembro!$C$27</f>
        <v>29.3</v>
      </c>
      <c r="Y23" s="11">
        <f>[19]Novembro!$C$28</f>
        <v>30.4</v>
      </c>
      <c r="Z23" s="11">
        <f>[19]Novembro!$C$29</f>
        <v>31.2</v>
      </c>
      <c r="AA23" s="11">
        <f>[19]Novembro!$C$30</f>
        <v>30.4</v>
      </c>
      <c r="AB23" s="11">
        <f>[19]Novembro!$C$31</f>
        <v>31.1</v>
      </c>
      <c r="AC23" s="11">
        <f>[19]Novembro!$C$32</f>
        <v>31</v>
      </c>
      <c r="AD23" s="11">
        <f>[19]Novembro!$C$33</f>
        <v>30.8</v>
      </c>
      <c r="AE23" s="11">
        <f>[19]Novembro!$C$34</f>
        <v>32.1</v>
      </c>
      <c r="AF23" s="84">
        <f t="shared" si="1"/>
        <v>37.200000000000003</v>
      </c>
      <c r="AG23" s="68">
        <f t="shared" si="2"/>
        <v>29.58666666666667</v>
      </c>
      <c r="AI23" t="s">
        <v>34</v>
      </c>
      <c r="AK23" t="s">
        <v>34</v>
      </c>
    </row>
    <row r="24" spans="1:38" hidden="1" x14ac:dyDescent="0.2">
      <c r="A24" s="89" t="s">
        <v>154</v>
      </c>
      <c r="B24" s="11" t="str">
        <f>[20]Novembro!$C$5</f>
        <v>*</v>
      </c>
      <c r="C24" s="11" t="str">
        <f>[20]Novembro!$C$6</f>
        <v>*</v>
      </c>
      <c r="D24" s="11" t="str">
        <f>[20]Novembro!$C$7</f>
        <v>*</v>
      </c>
      <c r="E24" s="11" t="str">
        <f>[20]Novembro!$C$8</f>
        <v>*</v>
      </c>
      <c r="F24" s="11" t="str">
        <f>[20]Novembro!$C$9</f>
        <v>*</v>
      </c>
      <c r="G24" s="11" t="str">
        <f>[20]Novembro!$C$10</f>
        <v>*</v>
      </c>
      <c r="H24" s="11" t="str">
        <f>[20]Novembro!$C$11</f>
        <v>*</v>
      </c>
      <c r="I24" s="11" t="str">
        <f>[20]Novembro!$C$12</f>
        <v>*</v>
      </c>
      <c r="J24" s="11" t="str">
        <f>[20]Novembro!$C$13</f>
        <v>*</v>
      </c>
      <c r="K24" s="11" t="str">
        <f>[20]Novembro!$C$14</f>
        <v>*</v>
      </c>
      <c r="L24" s="11" t="str">
        <f>[20]Novembro!$C$15</f>
        <v>*</v>
      </c>
      <c r="M24" s="11" t="str">
        <f>[20]Novembro!$C$16</f>
        <v>*</v>
      </c>
      <c r="N24" s="11" t="str">
        <f>[20]Novembro!$C$17</f>
        <v>*</v>
      </c>
      <c r="O24" s="11" t="str">
        <f>[20]Novembro!$C$18</f>
        <v>*</v>
      </c>
      <c r="P24" s="11" t="str">
        <f>[20]Novembro!$C$19</f>
        <v>*</v>
      </c>
      <c r="Q24" s="11" t="str">
        <f>[20]Novembro!$C$20</f>
        <v>*</v>
      </c>
      <c r="R24" s="11" t="str">
        <f>[20]Novembro!$C$21</f>
        <v>*</v>
      </c>
      <c r="S24" s="11" t="str">
        <f>[20]Novembro!$C$22</f>
        <v>*</v>
      </c>
      <c r="T24" s="11" t="str">
        <f>[20]Novembro!$C$23</f>
        <v>*</v>
      </c>
      <c r="U24" s="11" t="str">
        <f>[20]Novembro!$C$24</f>
        <v>*</v>
      </c>
      <c r="V24" s="11" t="str">
        <f>[20]Novembro!$C$25</f>
        <v>*</v>
      </c>
      <c r="W24" s="11" t="str">
        <f>[20]Novembro!$C$26</f>
        <v>*</v>
      </c>
      <c r="X24" s="11" t="str">
        <f>[20]Novembro!$C$27</f>
        <v>*</v>
      </c>
      <c r="Y24" s="11" t="str">
        <f>[20]Novembro!$C$28</f>
        <v>*</v>
      </c>
      <c r="Z24" s="11" t="str">
        <f>[20]Novembro!$C$29</f>
        <v>*</v>
      </c>
      <c r="AA24" s="11" t="str">
        <f>[20]Novembro!$C$30</f>
        <v>*</v>
      </c>
      <c r="AB24" s="11" t="str">
        <f>[20]Novembro!$C$31</f>
        <v>*</v>
      </c>
      <c r="AC24" s="11" t="str">
        <f>[20]Novembro!$C$32</f>
        <v>*</v>
      </c>
      <c r="AD24" s="11" t="str">
        <f>[20]Novembro!$C$33</f>
        <v>*</v>
      </c>
      <c r="AE24" s="11" t="str">
        <f>[20]Novembro!$C$34</f>
        <v>*</v>
      </c>
      <c r="AF24" s="84">
        <f t="shared" si="1"/>
        <v>0</v>
      </c>
      <c r="AG24" s="68" t="e">
        <f t="shared" si="2"/>
        <v>#DIV/0!</v>
      </c>
      <c r="AI24" t="s">
        <v>34</v>
      </c>
      <c r="AJ24" t="s">
        <v>34</v>
      </c>
      <c r="AK24" t="s">
        <v>34</v>
      </c>
      <c r="AL24" t="s">
        <v>34</v>
      </c>
    </row>
    <row r="25" spans="1:38" hidden="1" x14ac:dyDescent="0.2">
      <c r="A25" s="89" t="s">
        <v>155</v>
      </c>
      <c r="B25" s="11" t="str">
        <f>[21]Novembro!$C$5</f>
        <v>*</v>
      </c>
      <c r="C25" s="11" t="str">
        <f>[21]Novembro!$C$6</f>
        <v>*</v>
      </c>
      <c r="D25" s="11" t="str">
        <f>[21]Novembro!$C$7</f>
        <v>*</v>
      </c>
      <c r="E25" s="11" t="str">
        <f>[21]Novembro!$C$8</f>
        <v>*</v>
      </c>
      <c r="F25" s="11" t="str">
        <f>[21]Novembro!$C$9</f>
        <v>*</v>
      </c>
      <c r="G25" s="11" t="str">
        <f>[21]Novembro!$C$10</f>
        <v>*</v>
      </c>
      <c r="H25" s="11" t="str">
        <f>[21]Novembro!$C$11</f>
        <v>*</v>
      </c>
      <c r="I25" s="11" t="str">
        <f>[21]Novembro!$C$12</f>
        <v>*</v>
      </c>
      <c r="J25" s="11" t="str">
        <f>[21]Novembro!$C$13</f>
        <v>*</v>
      </c>
      <c r="K25" s="11" t="str">
        <f>[21]Novembro!$C$14</f>
        <v>*</v>
      </c>
      <c r="L25" s="11" t="str">
        <f>[21]Novembro!$C$15</f>
        <v>*</v>
      </c>
      <c r="M25" s="11" t="str">
        <f>[21]Novembro!$C$16</f>
        <v>*</v>
      </c>
      <c r="N25" s="11" t="str">
        <f>[21]Novembro!$C$17</f>
        <v>*</v>
      </c>
      <c r="O25" s="11" t="str">
        <f>[21]Novembro!$C$18</f>
        <v>*</v>
      </c>
      <c r="P25" s="11" t="str">
        <f>[21]Novembro!$C$19</f>
        <v>*</v>
      </c>
      <c r="Q25" s="11" t="str">
        <f>[21]Novembro!$C$20</f>
        <v>*</v>
      </c>
      <c r="R25" s="11" t="str">
        <f>[21]Novembro!$C$21</f>
        <v>*</v>
      </c>
      <c r="S25" s="11" t="str">
        <f>[21]Novembro!$C$22</f>
        <v>*</v>
      </c>
      <c r="T25" s="11" t="str">
        <f>[21]Novembro!$C$23</f>
        <v>*</v>
      </c>
      <c r="U25" s="11" t="str">
        <f>[21]Novembro!$C$24</f>
        <v>*</v>
      </c>
      <c r="V25" s="11" t="str">
        <f>[21]Novembro!$C$25</f>
        <v>*</v>
      </c>
      <c r="W25" s="11" t="str">
        <f>[21]Novembro!$C$26</f>
        <v>*</v>
      </c>
      <c r="X25" s="11" t="str">
        <f>[21]Novembro!$C$27</f>
        <v>*</v>
      </c>
      <c r="Y25" s="11" t="str">
        <f>[21]Novembro!$C$28</f>
        <v>*</v>
      </c>
      <c r="Z25" s="11" t="str">
        <f>[21]Novembro!$C$29</f>
        <v>*</v>
      </c>
      <c r="AA25" s="11" t="str">
        <f>[21]Novembro!$C$30</f>
        <v>*</v>
      </c>
      <c r="AB25" s="11" t="str">
        <f>[21]Novembro!$C$31</f>
        <v>*</v>
      </c>
      <c r="AC25" s="11" t="str">
        <f>[21]Novembro!$C$32</f>
        <v>*</v>
      </c>
      <c r="AD25" s="11" t="str">
        <f>[21]Novembro!$C$33</f>
        <v>*</v>
      </c>
      <c r="AE25" s="11" t="str">
        <f>[21]Novembro!$C$34</f>
        <v>*</v>
      </c>
      <c r="AF25" s="84">
        <f t="shared" si="1"/>
        <v>0</v>
      </c>
      <c r="AG25" s="68" t="e">
        <f t="shared" si="2"/>
        <v>#DIV/0!</v>
      </c>
      <c r="AH25" s="12" t="s">
        <v>34</v>
      </c>
      <c r="AI25" t="s">
        <v>34</v>
      </c>
      <c r="AJ25" t="s">
        <v>34</v>
      </c>
      <c r="AL25" t="s">
        <v>34</v>
      </c>
    </row>
    <row r="26" spans="1:38" x14ac:dyDescent="0.2">
      <c r="A26" s="47" t="s">
        <v>156</v>
      </c>
      <c r="B26" s="11">
        <f>[22]Novembro!$C$5</f>
        <v>21.8</v>
      </c>
      <c r="C26" s="11">
        <f>[22]Novembro!$C$6</f>
        <v>24.2</v>
      </c>
      <c r="D26" s="11">
        <f>[22]Novembro!$C$7</f>
        <v>26.1</v>
      </c>
      <c r="E26" s="11">
        <f>[22]Novembro!$C$8</f>
        <v>27.6</v>
      </c>
      <c r="F26" s="11">
        <f>[22]Novembro!$C$9</f>
        <v>29.1</v>
      </c>
      <c r="G26" s="11">
        <f>[22]Novembro!$C$10</f>
        <v>29.8</v>
      </c>
      <c r="H26" s="11">
        <f>[22]Novembro!$C$11</f>
        <v>30.4</v>
      </c>
      <c r="I26" s="11">
        <f>[22]Novembro!$C$12</f>
        <v>32.4</v>
      </c>
      <c r="J26" s="11">
        <f>[22]Novembro!$C$13</f>
        <v>34.5</v>
      </c>
      <c r="K26" s="11">
        <f>[22]Novembro!$C$14</f>
        <v>37.299999999999997</v>
      </c>
      <c r="L26" s="11">
        <f>[22]Novembro!$C$15</f>
        <v>32</v>
      </c>
      <c r="M26" s="11">
        <f>[22]Novembro!$C$16</f>
        <v>33.700000000000003</v>
      </c>
      <c r="N26" s="11">
        <f>[22]Novembro!$C$17</f>
        <v>26.3</v>
      </c>
      <c r="O26" s="11">
        <f>[22]Novembro!$C$18</f>
        <v>27.4</v>
      </c>
      <c r="P26" s="11">
        <f>[22]Novembro!$C$19</f>
        <v>29.5</v>
      </c>
      <c r="Q26" s="11">
        <f>[22]Novembro!$C$20</f>
        <v>31.7</v>
      </c>
      <c r="R26" s="11">
        <f>[22]Novembro!$C$21</f>
        <v>32.4</v>
      </c>
      <c r="S26" s="11">
        <f>[22]Novembro!$C$22</f>
        <v>33</v>
      </c>
      <c r="T26" s="11">
        <f>[22]Novembro!$C$23</f>
        <v>34.5</v>
      </c>
      <c r="U26" s="11">
        <f>[22]Novembro!$C$24</f>
        <v>35.299999999999997</v>
      </c>
      <c r="V26" s="11">
        <f>[22]Novembro!$C$25</f>
        <v>28.9</v>
      </c>
      <c r="W26" s="11">
        <f>[22]Novembro!$C$26</f>
        <v>30.6</v>
      </c>
      <c r="X26" s="11">
        <f>[22]Novembro!$C$27</f>
        <v>30.7</v>
      </c>
      <c r="Y26" s="11">
        <f>[22]Novembro!$C$28</f>
        <v>32.200000000000003</v>
      </c>
      <c r="Z26" s="11">
        <f>[22]Novembro!$C$29</f>
        <v>33.1</v>
      </c>
      <c r="AA26" s="11">
        <f>[22]Novembro!$C$30</f>
        <v>32.4</v>
      </c>
      <c r="AB26" s="11">
        <f>[22]Novembro!$C$31</f>
        <v>33.4</v>
      </c>
      <c r="AC26" s="11">
        <f>[22]Novembro!$C$32</f>
        <v>33</v>
      </c>
      <c r="AD26" s="11">
        <f>[22]Novembro!$C$33</f>
        <v>33</v>
      </c>
      <c r="AE26" s="11">
        <f>[22]Novembro!$C$34</f>
        <v>33.799999999999997</v>
      </c>
      <c r="AF26" s="84">
        <f t="shared" si="1"/>
        <v>37.299999999999997</v>
      </c>
      <c r="AG26" s="68">
        <f t="shared" si="2"/>
        <v>31.00333333333333</v>
      </c>
      <c r="AI26" t="s">
        <v>34</v>
      </c>
      <c r="AK26" t="s">
        <v>34</v>
      </c>
    </row>
    <row r="27" spans="1:38" x14ac:dyDescent="0.2">
      <c r="A27" s="47" t="s">
        <v>8</v>
      </c>
      <c r="B27" s="11">
        <f>[23]Novembro!$C$5</f>
        <v>20</v>
      </c>
      <c r="C27" s="11">
        <f>[23]Novembro!$C$6</f>
        <v>23.1</v>
      </c>
      <c r="D27" s="11">
        <f>[23]Novembro!$C$7</f>
        <v>24.6</v>
      </c>
      <c r="E27" s="11">
        <f>[23]Novembro!$C$8</f>
        <v>26.4</v>
      </c>
      <c r="F27" s="11">
        <f>[23]Novembro!$C$9</f>
        <v>26.9</v>
      </c>
      <c r="G27" s="11">
        <f>[23]Novembro!$C$10</f>
        <v>28.3</v>
      </c>
      <c r="H27" s="11">
        <f>[23]Novembro!$C$11</f>
        <v>28.7</v>
      </c>
      <c r="I27" s="11">
        <f>[23]Novembro!$C$12</f>
        <v>29.8</v>
      </c>
      <c r="J27" s="11">
        <f>[23]Novembro!$C$13</f>
        <v>32.299999999999997</v>
      </c>
      <c r="K27" s="11">
        <f>[23]Novembro!$C$14</f>
        <v>34.1</v>
      </c>
      <c r="L27" s="11">
        <f>[23]Novembro!$C$15</f>
        <v>27.7</v>
      </c>
      <c r="M27" s="11">
        <f>[23]Novembro!$C$16</f>
        <v>32</v>
      </c>
      <c r="N27" s="11">
        <f>[23]Novembro!$C$17</f>
        <v>26.6</v>
      </c>
      <c r="O27" s="11">
        <f>[23]Novembro!$C$18</f>
        <v>27.5</v>
      </c>
      <c r="P27" s="11">
        <f>[23]Novembro!$C$19</f>
        <v>28.2</v>
      </c>
      <c r="Q27" s="11">
        <f>[23]Novembro!$C$20</f>
        <v>30.3</v>
      </c>
      <c r="R27" s="11">
        <f>[23]Novembro!$C$21</f>
        <v>31.2</v>
      </c>
      <c r="S27" s="11">
        <f>[23]Novembro!$C$22</f>
        <v>30</v>
      </c>
      <c r="T27" s="11">
        <f>[23]Novembro!$C$23</f>
        <v>32.1</v>
      </c>
      <c r="U27" s="11">
        <f>[23]Novembro!$C$24</f>
        <v>32.6</v>
      </c>
      <c r="V27" s="11">
        <f>[23]Novembro!$C$25</f>
        <v>27.6</v>
      </c>
      <c r="W27" s="11">
        <f>[23]Novembro!$C$26</f>
        <v>30.2</v>
      </c>
      <c r="X27" s="11">
        <f>[23]Novembro!$C$27</f>
        <v>30.2</v>
      </c>
      <c r="Y27" s="11">
        <f>[23]Novembro!$C$28</f>
        <v>32.6</v>
      </c>
      <c r="Z27" s="11">
        <f>[23]Novembro!$C$29</f>
        <v>32.1</v>
      </c>
      <c r="AA27" s="11">
        <f>[23]Novembro!$C$30</f>
        <v>31</v>
      </c>
      <c r="AB27" s="11">
        <f>[23]Novembro!$C$31</f>
        <v>31.5</v>
      </c>
      <c r="AC27" s="11">
        <f>[23]Novembro!$C$32</f>
        <v>30.9</v>
      </c>
      <c r="AD27" s="11">
        <f>[23]Novembro!$C$33</f>
        <v>31.7</v>
      </c>
      <c r="AE27" s="11">
        <f>[23]Novembro!$C$34</f>
        <v>32.5</v>
      </c>
      <c r="AF27" s="84">
        <f t="shared" si="1"/>
        <v>34.1</v>
      </c>
      <c r="AG27" s="68">
        <f t="shared" si="2"/>
        <v>29.423333333333343</v>
      </c>
      <c r="AI27" t="s">
        <v>34</v>
      </c>
    </row>
    <row r="28" spans="1:38" hidden="1" x14ac:dyDescent="0.2">
      <c r="A28" s="89" t="s">
        <v>9</v>
      </c>
      <c r="B28" s="11" t="str">
        <f>[24]Novembro!$C$5</f>
        <v>*</v>
      </c>
      <c r="C28" s="11" t="str">
        <f>[24]Novembro!$C$6</f>
        <v>*</v>
      </c>
      <c r="D28" s="11" t="str">
        <f>[24]Novembro!$C$7</f>
        <v>*</v>
      </c>
      <c r="E28" s="11" t="str">
        <f>[24]Novembro!$C$8</f>
        <v>*</v>
      </c>
      <c r="F28" s="11" t="str">
        <f>[24]Novembro!$C$9</f>
        <v>*</v>
      </c>
      <c r="G28" s="11" t="str">
        <f>[24]Novembro!$C$10</f>
        <v>*</v>
      </c>
      <c r="H28" s="11" t="str">
        <f>[24]Novembro!$C$11</f>
        <v>*</v>
      </c>
      <c r="I28" s="11" t="str">
        <f>[24]Novembro!$C$12</f>
        <v>*</v>
      </c>
      <c r="J28" s="11" t="str">
        <f>[24]Novembro!$C$13</f>
        <v>*</v>
      </c>
      <c r="K28" s="11" t="str">
        <f>[24]Novembro!$C$14</f>
        <v>*</v>
      </c>
      <c r="L28" s="11" t="str">
        <f>[24]Novembro!$C$15</f>
        <v>*</v>
      </c>
      <c r="M28" s="11" t="str">
        <f>[24]Novembro!$C$16</f>
        <v>*</v>
      </c>
      <c r="N28" s="11" t="str">
        <f>[24]Novembro!$C$17</f>
        <v>*</v>
      </c>
      <c r="O28" s="11" t="str">
        <f>[24]Novembro!$C$18</f>
        <v>*</v>
      </c>
      <c r="P28" s="11" t="str">
        <f>[24]Novembro!$C$19</f>
        <v>*</v>
      </c>
      <c r="Q28" s="11" t="str">
        <f>[24]Novembro!$C$20</f>
        <v>*</v>
      </c>
      <c r="R28" s="11" t="str">
        <f>[24]Novembro!$C$21</f>
        <v>*</v>
      </c>
      <c r="S28" s="11" t="str">
        <f>[24]Novembro!$C$22</f>
        <v>*</v>
      </c>
      <c r="T28" s="11" t="str">
        <f>[24]Novembro!$C$23</f>
        <v>*</v>
      </c>
      <c r="U28" s="11" t="str">
        <f>[24]Novembro!$C$24</f>
        <v>*</v>
      </c>
      <c r="V28" s="11" t="str">
        <f>[24]Novembro!$C$25</f>
        <v>*</v>
      </c>
      <c r="W28" s="11" t="str">
        <f>[24]Novembro!$C$26</f>
        <v>*</v>
      </c>
      <c r="X28" s="11" t="str">
        <f>[24]Novembro!$C$27</f>
        <v>*</v>
      </c>
      <c r="Y28" s="11" t="str">
        <f>[24]Novembro!$C$28</f>
        <v>*</v>
      </c>
      <c r="Z28" s="11" t="str">
        <f>[24]Novembro!$C$29</f>
        <v>*</v>
      </c>
      <c r="AA28" s="11" t="str">
        <f>[24]Novembro!$C$30</f>
        <v>*</v>
      </c>
      <c r="AB28" s="11" t="str">
        <f>[24]Novembro!$C$31</f>
        <v>*</v>
      </c>
      <c r="AC28" s="11" t="str">
        <f>[24]Novembro!$C$32</f>
        <v>*</v>
      </c>
      <c r="AD28" s="11" t="str">
        <f>[24]Novembro!$C$33</f>
        <v>*</v>
      </c>
      <c r="AE28" s="11" t="str">
        <f>[24]Novembro!$C$34</f>
        <v>*</v>
      </c>
      <c r="AF28" s="84">
        <f t="shared" si="1"/>
        <v>0</v>
      </c>
      <c r="AG28" s="68" t="e">
        <f t="shared" si="2"/>
        <v>#DIV/0!</v>
      </c>
      <c r="AK28" t="s">
        <v>34</v>
      </c>
    </row>
    <row r="29" spans="1:38" x14ac:dyDescent="0.2">
      <c r="A29" s="47" t="s">
        <v>31</v>
      </c>
      <c r="B29" s="11">
        <f>[25]Novembro!$C$5</f>
        <v>21.3</v>
      </c>
      <c r="C29" s="11">
        <f>[25]Novembro!$C$6</f>
        <v>25.6</v>
      </c>
      <c r="D29" s="11">
        <f>[25]Novembro!$C$7</f>
        <v>27.1</v>
      </c>
      <c r="E29" s="11">
        <f>[25]Novembro!$C$8</f>
        <v>29.6</v>
      </c>
      <c r="F29" s="11">
        <f>[25]Novembro!$C$9</f>
        <v>31.5</v>
      </c>
      <c r="G29" s="11">
        <f>[25]Novembro!$C$10</f>
        <v>32.4</v>
      </c>
      <c r="H29" s="11">
        <f>[25]Novembro!$C$11</f>
        <v>32.6</v>
      </c>
      <c r="I29" s="11">
        <f>[25]Novembro!$C$12</f>
        <v>32.799999999999997</v>
      </c>
      <c r="J29" s="11">
        <f>[25]Novembro!$C$13</f>
        <v>34.4</v>
      </c>
      <c r="K29" s="11">
        <f>[25]Novembro!$C$14</f>
        <v>36.9</v>
      </c>
      <c r="L29" s="11">
        <f>[25]Novembro!$C$15</f>
        <v>32.299999999999997</v>
      </c>
      <c r="M29" s="11">
        <f>[25]Novembro!$C$16</f>
        <v>32.299999999999997</v>
      </c>
      <c r="N29" s="11">
        <f>[25]Novembro!$C$17</f>
        <v>33</v>
      </c>
      <c r="O29" s="11">
        <f>[25]Novembro!$C$18</f>
        <v>25.2</v>
      </c>
      <c r="P29" s="11">
        <f>[25]Novembro!$C$19</f>
        <v>31.7</v>
      </c>
      <c r="Q29" s="11">
        <f>[25]Novembro!$C$20</f>
        <v>32.700000000000003</v>
      </c>
      <c r="R29" s="11">
        <f>[25]Novembro!$C$21</f>
        <v>34.299999999999997</v>
      </c>
      <c r="S29" s="11">
        <f>[25]Novembro!$C$22</f>
        <v>34.9</v>
      </c>
      <c r="T29" s="11">
        <f>[25]Novembro!$C$23</f>
        <v>35.9</v>
      </c>
      <c r="U29" s="11">
        <f>[25]Novembro!$C$24</f>
        <v>34.700000000000003</v>
      </c>
      <c r="V29" s="11">
        <f>[25]Novembro!$C$25</f>
        <v>30.3</v>
      </c>
      <c r="W29" s="11">
        <f>[25]Novembro!$C$26</f>
        <v>31.2</v>
      </c>
      <c r="X29" s="11">
        <f>[25]Novembro!$C$27</f>
        <v>30.6</v>
      </c>
      <c r="Y29" s="11">
        <f>[25]Novembro!$C$28</f>
        <v>32.1</v>
      </c>
      <c r="Z29" s="11">
        <f>[25]Novembro!$C$29</f>
        <v>35.200000000000003</v>
      </c>
      <c r="AA29" s="11">
        <f>[25]Novembro!$C$30</f>
        <v>34.299999999999997</v>
      </c>
      <c r="AB29" s="11">
        <f>[25]Novembro!$C$31</f>
        <v>34.700000000000003</v>
      </c>
      <c r="AC29" s="11">
        <f>[25]Novembro!$C$32</f>
        <v>34.700000000000003</v>
      </c>
      <c r="AD29" s="11">
        <f>[25]Novembro!$C$33</f>
        <v>34.799999999999997</v>
      </c>
      <c r="AE29" s="11">
        <f>[25]Novembro!$C$34</f>
        <v>34.9</v>
      </c>
      <c r="AF29" s="84">
        <f t="shared" si="1"/>
        <v>36.9</v>
      </c>
      <c r="AG29" s="68">
        <f t="shared" si="2"/>
        <v>32.133333333333333</v>
      </c>
      <c r="AK29" t="s">
        <v>34</v>
      </c>
      <c r="AL29" t="s">
        <v>34</v>
      </c>
    </row>
    <row r="30" spans="1:38" hidden="1" x14ac:dyDescent="0.2">
      <c r="A30" s="89" t="s">
        <v>10</v>
      </c>
      <c r="B30" s="11" t="str">
        <f>[26]Novembro!$C$5</f>
        <v>*</v>
      </c>
      <c r="C30" s="11" t="str">
        <f>[26]Novembro!$C$6</f>
        <v>*</v>
      </c>
      <c r="D30" s="11" t="str">
        <f>[26]Novembro!$C$7</f>
        <v>*</v>
      </c>
      <c r="E30" s="11" t="str">
        <f>[26]Novembro!$C$8</f>
        <v>*</v>
      </c>
      <c r="F30" s="11" t="str">
        <f>[26]Novembro!$C$9</f>
        <v>*</v>
      </c>
      <c r="G30" s="11" t="str">
        <f>[26]Novembro!$C$10</f>
        <v>*</v>
      </c>
      <c r="H30" s="11" t="str">
        <f>[26]Novembro!$C$11</f>
        <v>*</v>
      </c>
      <c r="I30" s="11" t="str">
        <f>[26]Novembro!$C$12</f>
        <v>*</v>
      </c>
      <c r="J30" s="11" t="str">
        <f>[26]Novembro!$C$13</f>
        <v>*</v>
      </c>
      <c r="K30" s="11" t="str">
        <f>[26]Novembro!$C$14</f>
        <v>*</v>
      </c>
      <c r="L30" s="11" t="str">
        <f>[26]Novembro!$C$15</f>
        <v>*</v>
      </c>
      <c r="M30" s="11" t="str">
        <f>[26]Novembro!$C$16</f>
        <v>*</v>
      </c>
      <c r="N30" s="11" t="str">
        <f>[26]Novembro!$C$17</f>
        <v>*</v>
      </c>
      <c r="O30" s="11" t="str">
        <f>[26]Novembro!$C$18</f>
        <v>*</v>
      </c>
      <c r="P30" s="11" t="str">
        <f>[26]Novembro!$C$19</f>
        <v>*</v>
      </c>
      <c r="Q30" s="11" t="str">
        <f>[26]Novembro!$C$20</f>
        <v>*</v>
      </c>
      <c r="R30" s="11" t="str">
        <f>[26]Novembro!$C$21</f>
        <v>*</v>
      </c>
      <c r="S30" s="11" t="str">
        <f>[26]Novembro!$C$22</f>
        <v>*</v>
      </c>
      <c r="T30" s="11" t="str">
        <f>[26]Novembro!$C$23</f>
        <v>*</v>
      </c>
      <c r="U30" s="11" t="str">
        <f>[26]Novembro!$C$24</f>
        <v>*</v>
      </c>
      <c r="V30" s="11" t="str">
        <f>[26]Novembro!$C$25</f>
        <v>*</v>
      </c>
      <c r="W30" s="11" t="str">
        <f>[26]Novembro!$C$26</f>
        <v>*</v>
      </c>
      <c r="X30" s="11" t="str">
        <f>[26]Novembro!$C$27</f>
        <v>*</v>
      </c>
      <c r="Y30" s="11" t="str">
        <f>[26]Novembro!$C$28</f>
        <v>*</v>
      </c>
      <c r="Z30" s="11" t="str">
        <f>[26]Novembro!$C$29</f>
        <v>*</v>
      </c>
      <c r="AA30" s="11" t="str">
        <f>[26]Novembro!$C$30</f>
        <v>*</v>
      </c>
      <c r="AB30" s="11" t="str">
        <f>[26]Novembro!$C$31</f>
        <v>*</v>
      </c>
      <c r="AC30" s="11" t="str">
        <f>[26]Novembro!$C$32</f>
        <v>*</v>
      </c>
      <c r="AD30" s="11" t="str">
        <f>[26]Novembro!$C$33</f>
        <v>*</v>
      </c>
      <c r="AE30" s="11" t="str">
        <f>[26]Novembro!$C$34</f>
        <v>*</v>
      </c>
      <c r="AF30" s="84">
        <f t="shared" si="1"/>
        <v>0</v>
      </c>
      <c r="AG30" s="68" t="e">
        <f t="shared" si="2"/>
        <v>#DIV/0!</v>
      </c>
      <c r="AK30" t="s">
        <v>34</v>
      </c>
      <c r="AL30" t="s">
        <v>34</v>
      </c>
    </row>
    <row r="31" spans="1:38" hidden="1" x14ac:dyDescent="0.2">
      <c r="A31" s="89" t="s">
        <v>157</v>
      </c>
      <c r="B31" s="11" t="str">
        <f>[27]Novembro!$C$5</f>
        <v>*</v>
      </c>
      <c r="C31" s="11" t="str">
        <f>[27]Novembro!$C$6</f>
        <v>*</v>
      </c>
      <c r="D31" s="11" t="str">
        <f>[27]Novembro!$C$7</f>
        <v>*</v>
      </c>
      <c r="E31" s="11" t="str">
        <f>[27]Novembro!$C$8</f>
        <v>*</v>
      </c>
      <c r="F31" s="11" t="str">
        <f>[27]Novembro!$C$9</f>
        <v>*</v>
      </c>
      <c r="G31" s="11" t="str">
        <f>[27]Novembro!$C$10</f>
        <v>*</v>
      </c>
      <c r="H31" s="11" t="str">
        <f>[27]Novembro!$C$11</f>
        <v>*</v>
      </c>
      <c r="I31" s="11" t="str">
        <f>[27]Novembro!$C$12</f>
        <v>*</v>
      </c>
      <c r="J31" s="11" t="str">
        <f>[27]Novembro!$C$13</f>
        <v>*</v>
      </c>
      <c r="K31" s="11" t="str">
        <f>[27]Novembro!$C$14</f>
        <v>*</v>
      </c>
      <c r="L31" s="11" t="str">
        <f>[27]Novembro!$C$15</f>
        <v>*</v>
      </c>
      <c r="M31" s="11" t="str">
        <f>[27]Novembro!$C$16</f>
        <v>*</v>
      </c>
      <c r="N31" s="11" t="str">
        <f>[27]Novembro!$C$17</f>
        <v>*</v>
      </c>
      <c r="O31" s="11" t="str">
        <f>[27]Novembro!$C$18</f>
        <v>*</v>
      </c>
      <c r="P31" s="11" t="str">
        <f>[27]Novembro!$C$19</f>
        <v>*</v>
      </c>
      <c r="Q31" s="11" t="str">
        <f>[27]Novembro!$C$20</f>
        <v>*</v>
      </c>
      <c r="R31" s="11" t="str">
        <f>[27]Novembro!$C$21</f>
        <v>*</v>
      </c>
      <c r="S31" s="11" t="str">
        <f>[27]Novembro!$C$22</f>
        <v>*</v>
      </c>
      <c r="T31" s="11" t="str">
        <f>[27]Novembro!$C$23</f>
        <v>*</v>
      </c>
      <c r="U31" s="11" t="str">
        <f>[27]Novembro!$C$24</f>
        <v>*</v>
      </c>
      <c r="V31" s="11" t="str">
        <f>[27]Novembro!$C$25</f>
        <v>*</v>
      </c>
      <c r="W31" s="11" t="str">
        <f>[27]Novembro!$C$26</f>
        <v>*</v>
      </c>
      <c r="X31" s="11" t="str">
        <f>[27]Novembro!$C$27</f>
        <v>*</v>
      </c>
      <c r="Y31" s="11" t="str">
        <f>[27]Novembro!$C$28</f>
        <v>*</v>
      </c>
      <c r="Z31" s="11" t="str">
        <f>[27]Novembro!$C$29</f>
        <v>*</v>
      </c>
      <c r="AA31" s="11" t="str">
        <f>[27]Novembro!$C$30</f>
        <v>*</v>
      </c>
      <c r="AB31" s="11" t="str">
        <f>[27]Novembro!$C$31</f>
        <v>*</v>
      </c>
      <c r="AC31" s="11" t="str">
        <f>[27]Novembro!$C$32</f>
        <v>*</v>
      </c>
      <c r="AD31" s="11" t="str">
        <f>[27]Novembro!$C$33</f>
        <v>*</v>
      </c>
      <c r="AE31" s="11" t="str">
        <f>[27]Novembro!$C$34</f>
        <v>*</v>
      </c>
      <c r="AF31" s="84">
        <f t="shared" si="1"/>
        <v>0</v>
      </c>
      <c r="AG31" s="68" t="e">
        <f t="shared" si="2"/>
        <v>#DIV/0!</v>
      </c>
      <c r="AH31" s="12" t="s">
        <v>34</v>
      </c>
      <c r="AK31" t="s">
        <v>34</v>
      </c>
    </row>
    <row r="32" spans="1:38" hidden="1" x14ac:dyDescent="0.2">
      <c r="A32" s="89" t="s">
        <v>11</v>
      </c>
      <c r="B32" s="11" t="str">
        <f>[28]Novembro!$C$5</f>
        <v>*</v>
      </c>
      <c r="C32" s="11" t="str">
        <f>[28]Novembro!$C$6</f>
        <v>*</v>
      </c>
      <c r="D32" s="11" t="str">
        <f>[28]Novembro!$C$7</f>
        <v>*</v>
      </c>
      <c r="E32" s="11" t="str">
        <f>[28]Novembro!$C$8</f>
        <v>*</v>
      </c>
      <c r="F32" s="11" t="str">
        <f>[28]Novembro!$C$9</f>
        <v>*</v>
      </c>
      <c r="G32" s="11" t="str">
        <f>[28]Novembro!$C$10</f>
        <v>*</v>
      </c>
      <c r="H32" s="11" t="str">
        <f>[28]Novembro!$C$11</f>
        <v>*</v>
      </c>
      <c r="I32" s="11" t="str">
        <f>[28]Novembro!$C$12</f>
        <v>*</v>
      </c>
      <c r="J32" s="11" t="str">
        <f>[28]Novembro!$C$13</f>
        <v>*</v>
      </c>
      <c r="K32" s="11" t="str">
        <f>[28]Novembro!$C$14</f>
        <v>*</v>
      </c>
      <c r="L32" s="11" t="str">
        <f>[28]Novembro!$C$15</f>
        <v>*</v>
      </c>
      <c r="M32" s="11" t="str">
        <f>[28]Novembro!$C$16</f>
        <v>*</v>
      </c>
      <c r="N32" s="11" t="str">
        <f>[28]Novembro!$C$17</f>
        <v>*</v>
      </c>
      <c r="O32" s="11" t="str">
        <f>[28]Novembro!$C$18</f>
        <v>*</v>
      </c>
      <c r="P32" s="11" t="str">
        <f>[28]Novembro!$C$19</f>
        <v>*</v>
      </c>
      <c r="Q32" s="11" t="str">
        <f>[28]Novembro!$C$20</f>
        <v>*</v>
      </c>
      <c r="R32" s="11" t="str">
        <f>[28]Novembro!$C$21</f>
        <v>*</v>
      </c>
      <c r="S32" s="11" t="str">
        <f>[28]Novembro!$C$22</f>
        <v>*</v>
      </c>
      <c r="T32" s="11" t="str">
        <f>[28]Novembro!$C$23</f>
        <v>*</v>
      </c>
      <c r="U32" s="11" t="str">
        <f>[28]Novembro!$C$24</f>
        <v>*</v>
      </c>
      <c r="V32" s="11" t="str">
        <f>[28]Novembro!$C$25</f>
        <v>*</v>
      </c>
      <c r="W32" s="11" t="str">
        <f>[28]Novembro!$C$26</f>
        <v>*</v>
      </c>
      <c r="X32" s="11" t="str">
        <f>[28]Novembro!$C$27</f>
        <v>*</v>
      </c>
      <c r="Y32" s="11" t="str">
        <f>[28]Novembro!$C$28</f>
        <v>*</v>
      </c>
      <c r="Z32" s="11" t="str">
        <f>[28]Novembro!$C$29</f>
        <v>*</v>
      </c>
      <c r="AA32" s="11" t="str">
        <f>[28]Novembro!$C$30</f>
        <v>*</v>
      </c>
      <c r="AB32" s="11" t="str">
        <f>[28]Novembro!$C$31</f>
        <v>*</v>
      </c>
      <c r="AC32" s="11" t="str">
        <f>[28]Novembro!$C$32</f>
        <v>*</v>
      </c>
      <c r="AD32" s="11" t="str">
        <f>[28]Novembro!$C$33</f>
        <v>*</v>
      </c>
      <c r="AE32" s="11" t="str">
        <f>[28]Novembro!$C$34</f>
        <v>*</v>
      </c>
      <c r="AF32" s="84">
        <f t="shared" si="1"/>
        <v>0</v>
      </c>
      <c r="AG32" s="68" t="e">
        <f t="shared" si="2"/>
        <v>#DIV/0!</v>
      </c>
      <c r="AL32" t="s">
        <v>34</v>
      </c>
    </row>
    <row r="33" spans="1:38" s="5" customFormat="1" x14ac:dyDescent="0.2">
      <c r="A33" s="47" t="s">
        <v>12</v>
      </c>
      <c r="B33" s="11">
        <f>[29]Novembro!$C$5</f>
        <v>22.5</v>
      </c>
      <c r="C33" s="11">
        <f>[29]Novembro!$C$6</f>
        <v>25.4</v>
      </c>
      <c r="D33" s="11">
        <f>[29]Novembro!$C$7</f>
        <v>27.1</v>
      </c>
      <c r="E33" s="11">
        <f>[29]Novembro!$C$8</f>
        <v>29.7</v>
      </c>
      <c r="F33" s="11">
        <f>[29]Novembro!$C$9</f>
        <v>30.9</v>
      </c>
      <c r="G33" s="11">
        <f>[29]Novembro!$C$10</f>
        <v>32</v>
      </c>
      <c r="H33" s="11">
        <f>[29]Novembro!$C$11</f>
        <v>33</v>
      </c>
      <c r="I33" s="11">
        <f>[29]Novembro!$C$12</f>
        <v>33.799999999999997</v>
      </c>
      <c r="J33" s="11">
        <f>[29]Novembro!$C$13</f>
        <v>35.799999999999997</v>
      </c>
      <c r="K33" s="11">
        <f>[29]Novembro!$C$14</f>
        <v>37.700000000000003</v>
      </c>
      <c r="L33" s="11">
        <f>[29]Novembro!$C$15</f>
        <v>32.1</v>
      </c>
      <c r="M33" s="11">
        <f>[29]Novembro!$C$16</f>
        <v>33.200000000000003</v>
      </c>
      <c r="N33" s="11">
        <f>[29]Novembro!$C$17</f>
        <v>34.700000000000003</v>
      </c>
      <c r="O33" s="11">
        <f>[29]Novembro!$C$18</f>
        <v>28.8</v>
      </c>
      <c r="P33" s="11">
        <f>[29]Novembro!$C$19</f>
        <v>30.5</v>
      </c>
      <c r="Q33" s="11">
        <f>[29]Novembro!$C$20</f>
        <v>31.9</v>
      </c>
      <c r="R33" s="11">
        <f>[29]Novembro!$C$21</f>
        <v>33.799999999999997</v>
      </c>
      <c r="S33" s="11">
        <f>[29]Novembro!$C$22</f>
        <v>35.1</v>
      </c>
      <c r="T33" s="11">
        <f>[29]Novembro!$C$23</f>
        <v>37.6</v>
      </c>
      <c r="U33" s="11">
        <f>[29]Novembro!$C$24</f>
        <v>35.700000000000003</v>
      </c>
      <c r="V33" s="11">
        <f>[29]Novembro!$C$25</f>
        <v>30.5</v>
      </c>
      <c r="W33" s="11">
        <f>[29]Novembro!$C$26</f>
        <v>32</v>
      </c>
      <c r="X33" s="11">
        <f>[29]Novembro!$C$27</f>
        <v>32.200000000000003</v>
      </c>
      <c r="Y33" s="11">
        <f>[29]Novembro!$C$28</f>
        <v>34.299999999999997</v>
      </c>
      <c r="Z33" s="11">
        <f>[29]Novembro!$C$29</f>
        <v>34.799999999999997</v>
      </c>
      <c r="AA33" s="11">
        <f>[29]Novembro!$C$30</f>
        <v>34.9</v>
      </c>
      <c r="AB33" s="11">
        <f>[29]Novembro!$C$31</f>
        <v>35.299999999999997</v>
      </c>
      <c r="AC33" s="11">
        <f>[29]Novembro!$C$32</f>
        <v>35.9</v>
      </c>
      <c r="AD33" s="11">
        <f>[29]Novembro!$C$33</f>
        <v>36.299999999999997</v>
      </c>
      <c r="AE33" s="11">
        <f>[29]Novembro!$C$34</f>
        <v>37.1</v>
      </c>
      <c r="AF33" s="84">
        <f t="shared" si="1"/>
        <v>37.700000000000003</v>
      </c>
      <c r="AG33" s="68">
        <f t="shared" si="2"/>
        <v>32.82</v>
      </c>
      <c r="AK33" s="5" t="s">
        <v>34</v>
      </c>
      <c r="AL33" s="5" t="s">
        <v>34</v>
      </c>
    </row>
    <row r="34" spans="1:38" x14ac:dyDescent="0.2">
      <c r="A34" s="47" t="s">
        <v>13</v>
      </c>
      <c r="B34" s="11">
        <f>[30]Novembro!$C$5</f>
        <v>23</v>
      </c>
      <c r="C34" s="11">
        <f>[30]Novembro!$C$6</f>
        <v>26</v>
      </c>
      <c r="D34" s="11">
        <f>[30]Novembro!$C$7</f>
        <v>27.7</v>
      </c>
      <c r="E34" s="11">
        <f>[30]Novembro!$C$8</f>
        <v>30.8</v>
      </c>
      <c r="F34" s="11">
        <f>[30]Novembro!$C$9</f>
        <v>32.9</v>
      </c>
      <c r="G34" s="11">
        <f>[30]Novembro!$C$10</f>
        <v>33.799999999999997</v>
      </c>
      <c r="H34" s="11">
        <f>[30]Novembro!$C$11</f>
        <v>34.700000000000003</v>
      </c>
      <c r="I34" s="11">
        <f>[30]Novembro!$C$12</f>
        <v>36.200000000000003</v>
      </c>
      <c r="J34" s="11">
        <f>[30]Novembro!$C$13</f>
        <v>39</v>
      </c>
      <c r="K34" s="11">
        <f>[30]Novembro!$C$14</f>
        <v>38.9</v>
      </c>
      <c r="L34" s="11">
        <f>[30]Novembro!$C$15</f>
        <v>32.799999999999997</v>
      </c>
      <c r="M34" s="11">
        <f>[30]Novembro!$C$16</f>
        <v>34.799999999999997</v>
      </c>
      <c r="N34" s="11">
        <f>[30]Novembro!$C$17</f>
        <v>36.700000000000003</v>
      </c>
      <c r="O34" s="11">
        <f>[30]Novembro!$C$18</f>
        <v>32</v>
      </c>
      <c r="P34" s="11">
        <f>[30]Novembro!$C$19</f>
        <v>31.3</v>
      </c>
      <c r="Q34" s="11">
        <f>[30]Novembro!$C$20</f>
        <v>33.4</v>
      </c>
      <c r="R34" s="11">
        <f>[30]Novembro!$C$21</f>
        <v>35.799999999999997</v>
      </c>
      <c r="S34" s="11">
        <f>[30]Novembro!$C$22</f>
        <v>37.5</v>
      </c>
      <c r="T34" s="11">
        <f>[30]Novembro!$C$23</f>
        <v>38.799999999999997</v>
      </c>
      <c r="U34" s="11">
        <f>[30]Novembro!$C$24</f>
        <v>37.9</v>
      </c>
      <c r="V34" s="11">
        <f>[30]Novembro!$C$25</f>
        <v>31.4</v>
      </c>
      <c r="W34" s="11">
        <f>[30]Novembro!$C$26</f>
        <v>31</v>
      </c>
      <c r="X34" s="11">
        <f>[30]Novembro!$C$27</f>
        <v>33.1</v>
      </c>
      <c r="Y34" s="11">
        <f>[30]Novembro!$C$28</f>
        <v>35.4</v>
      </c>
      <c r="Z34" s="11">
        <f>[30]Novembro!$C$29</f>
        <v>36.299999999999997</v>
      </c>
      <c r="AA34" s="11">
        <f>[30]Novembro!$C$30</f>
        <v>36.200000000000003</v>
      </c>
      <c r="AB34" s="11">
        <f>[30]Novembro!$C$31</f>
        <v>35.799999999999997</v>
      </c>
      <c r="AC34" s="11">
        <f>[30]Novembro!$C$32</f>
        <v>37.1</v>
      </c>
      <c r="AD34" s="11">
        <f>[30]Novembro!$C$33</f>
        <v>37.1</v>
      </c>
      <c r="AE34" s="11">
        <f>[30]Novembro!$C$34</f>
        <v>36.200000000000003</v>
      </c>
      <c r="AF34" s="84">
        <f t="shared" si="1"/>
        <v>39</v>
      </c>
      <c r="AG34" s="68">
        <f t="shared" si="2"/>
        <v>34.119999999999997</v>
      </c>
    </row>
    <row r="35" spans="1:38" x14ac:dyDescent="0.2">
      <c r="A35" s="47" t="s">
        <v>158</v>
      </c>
      <c r="B35" s="11">
        <f>[31]Novembro!$C$5</f>
        <v>20.8</v>
      </c>
      <c r="C35" s="11">
        <f>[31]Novembro!$C$6</f>
        <v>23.6</v>
      </c>
      <c r="D35" s="11">
        <f>[31]Novembro!$C$7</f>
        <v>26.3</v>
      </c>
      <c r="E35" s="11">
        <f>[31]Novembro!$C$8</f>
        <v>26.9</v>
      </c>
      <c r="F35" s="11">
        <f>[31]Novembro!$C$9</f>
        <v>28.4</v>
      </c>
      <c r="G35" s="11">
        <f>[31]Novembro!$C$10</f>
        <v>29.6</v>
      </c>
      <c r="H35" s="11">
        <f>[31]Novembro!$C$11</f>
        <v>30.2</v>
      </c>
      <c r="I35" s="11">
        <f>[31]Novembro!$C$12</f>
        <v>31.9</v>
      </c>
      <c r="J35" s="11">
        <f>[31]Novembro!$C$13</f>
        <v>34.1</v>
      </c>
      <c r="K35" s="11">
        <f>[31]Novembro!$C$14</f>
        <v>36.799999999999997</v>
      </c>
      <c r="L35" s="11">
        <f>[31]Novembro!$C$15</f>
        <v>33</v>
      </c>
      <c r="M35" s="11">
        <f>[31]Novembro!$C$16</f>
        <v>34.5</v>
      </c>
      <c r="N35" s="11">
        <f>[31]Novembro!$C$17</f>
        <v>34.700000000000003</v>
      </c>
      <c r="O35" s="11">
        <f>[31]Novembro!$C$18</f>
        <v>27.6</v>
      </c>
      <c r="P35" s="11">
        <f>[31]Novembro!$C$19</f>
        <v>29.4</v>
      </c>
      <c r="Q35" s="11">
        <f>[31]Novembro!$C$20</f>
        <v>31.3</v>
      </c>
      <c r="R35" s="11">
        <f>[31]Novembro!$C$21</f>
        <v>32.6</v>
      </c>
      <c r="S35" s="11">
        <f>[31]Novembro!$C$22</f>
        <v>33.700000000000003</v>
      </c>
      <c r="T35" s="11">
        <f>[31]Novembro!$C$23</f>
        <v>35.200000000000003</v>
      </c>
      <c r="U35" s="11">
        <f>[31]Novembro!$C$24</f>
        <v>35</v>
      </c>
      <c r="V35" s="11">
        <f>[31]Novembro!$C$25</f>
        <v>28.6</v>
      </c>
      <c r="W35" s="11">
        <f>[31]Novembro!$C$26</f>
        <v>31.9</v>
      </c>
      <c r="X35" s="11">
        <f>[31]Novembro!$C$27</f>
        <v>32.299999999999997</v>
      </c>
      <c r="Y35" s="11">
        <f>[31]Novembro!$C$28</f>
        <v>32.5</v>
      </c>
      <c r="Z35" s="11">
        <f>[31]Novembro!$C$29</f>
        <v>33.799999999999997</v>
      </c>
      <c r="AA35" s="11">
        <f>[31]Novembro!$C$30</f>
        <v>32.4</v>
      </c>
      <c r="AB35" s="11">
        <f>[31]Novembro!$C$31</f>
        <v>33.700000000000003</v>
      </c>
      <c r="AC35" s="11">
        <f>[31]Novembro!$C$32</f>
        <v>33.5</v>
      </c>
      <c r="AD35" s="11">
        <f>[31]Novembro!$C$33</f>
        <v>33.4</v>
      </c>
      <c r="AE35" s="11">
        <f>[31]Novembro!$C$34</f>
        <v>34.4</v>
      </c>
      <c r="AF35" s="84">
        <f t="shared" si="1"/>
        <v>36.799999999999997</v>
      </c>
      <c r="AG35" s="68">
        <f t="shared" si="2"/>
        <v>31.403333333333329</v>
      </c>
    </row>
    <row r="36" spans="1:38" hidden="1" x14ac:dyDescent="0.2">
      <c r="A36" s="89" t="s">
        <v>129</v>
      </c>
      <c r="B36" s="11" t="str">
        <f>[32]Novembro!$C$5</f>
        <v>*</v>
      </c>
      <c r="C36" s="11" t="str">
        <f>[32]Novembro!$C$6</f>
        <v>*</v>
      </c>
      <c r="D36" s="11" t="str">
        <f>[32]Novembro!$C$7</f>
        <v>*</v>
      </c>
      <c r="E36" s="11" t="str">
        <f>[32]Novembro!$C$8</f>
        <v>*</v>
      </c>
      <c r="F36" s="11" t="str">
        <f>[32]Novembro!$C$9</f>
        <v>*</v>
      </c>
      <c r="G36" s="11" t="str">
        <f>[32]Novembro!$C$10</f>
        <v>*</v>
      </c>
      <c r="H36" s="11" t="str">
        <f>[32]Novembro!$C$11</f>
        <v>*</v>
      </c>
      <c r="I36" s="11" t="str">
        <f>[32]Novembro!$C$12</f>
        <v>*</v>
      </c>
      <c r="J36" s="11" t="str">
        <f>[32]Novembro!$C$13</f>
        <v>*</v>
      </c>
      <c r="K36" s="11" t="str">
        <f>[32]Novembro!$C$14</f>
        <v>*</v>
      </c>
      <c r="L36" s="11" t="str">
        <f>[32]Novembro!$C$15</f>
        <v>*</v>
      </c>
      <c r="M36" s="11" t="str">
        <f>[32]Novembro!$C$16</f>
        <v>*</v>
      </c>
      <c r="N36" s="11" t="str">
        <f>[32]Novembro!$C$17</f>
        <v>*</v>
      </c>
      <c r="O36" s="11" t="str">
        <f>[32]Novembro!$C$18</f>
        <v>*</v>
      </c>
      <c r="P36" s="11" t="str">
        <f>[32]Novembro!$C$19</f>
        <v>*</v>
      </c>
      <c r="Q36" s="11" t="str">
        <f>[32]Novembro!$C$20</f>
        <v>*</v>
      </c>
      <c r="R36" s="11" t="str">
        <f>[32]Novembro!$C$21</f>
        <v>*</v>
      </c>
      <c r="S36" s="11" t="str">
        <f>[32]Novembro!$C$22</f>
        <v>*</v>
      </c>
      <c r="T36" s="11" t="str">
        <f>[32]Novembro!$C$23</f>
        <v>*</v>
      </c>
      <c r="U36" s="11" t="str">
        <f>[32]Novembro!$C$24</f>
        <v>*</v>
      </c>
      <c r="V36" s="11" t="str">
        <f>[32]Novembro!$C$25</f>
        <v>*</v>
      </c>
      <c r="W36" s="11" t="str">
        <f>[32]Novembro!$C$26</f>
        <v>*</v>
      </c>
      <c r="X36" s="11" t="str">
        <f>[32]Novembro!$C$27</f>
        <v>*</v>
      </c>
      <c r="Y36" s="11" t="str">
        <f>[32]Novembro!$C$28</f>
        <v>*</v>
      </c>
      <c r="Z36" s="11" t="str">
        <f>[32]Novembro!$C$29</f>
        <v>*</v>
      </c>
      <c r="AA36" s="11" t="str">
        <f>[32]Novembro!$C$30</f>
        <v>*</v>
      </c>
      <c r="AB36" s="11" t="str">
        <f>[32]Novembro!$C$31</f>
        <v>*</v>
      </c>
      <c r="AC36" s="11" t="str">
        <f>[32]Novembro!$C$32</f>
        <v>*</v>
      </c>
      <c r="AD36" s="11" t="str">
        <f>[32]Novembro!$C$33</f>
        <v>*</v>
      </c>
      <c r="AE36" s="11" t="str">
        <f>[32]Novembro!$C$34</f>
        <v>*</v>
      </c>
      <c r="AF36" s="84">
        <f t="shared" si="1"/>
        <v>0</v>
      </c>
      <c r="AG36" s="68" t="e">
        <f t="shared" si="2"/>
        <v>#DIV/0!</v>
      </c>
      <c r="AK36" t="s">
        <v>34</v>
      </c>
    </row>
    <row r="37" spans="1:38" x14ac:dyDescent="0.2">
      <c r="A37" s="47" t="s">
        <v>14</v>
      </c>
      <c r="B37" s="11">
        <f>[33]Novembro!$C$5</f>
        <v>25.5</v>
      </c>
      <c r="C37" s="11">
        <f>[33]Novembro!$C$6</f>
        <v>22.3</v>
      </c>
      <c r="D37" s="11">
        <f>[33]Novembro!$C$7</f>
        <v>25.4</v>
      </c>
      <c r="E37" s="11">
        <f>[33]Novembro!$C$8</f>
        <v>28.3</v>
      </c>
      <c r="F37" s="11">
        <f>[33]Novembro!$C$9</f>
        <v>29.7</v>
      </c>
      <c r="G37" s="11">
        <f>[33]Novembro!$C$10</f>
        <v>31.4</v>
      </c>
      <c r="H37" s="11">
        <f>[33]Novembro!$C$11</f>
        <v>31.2</v>
      </c>
      <c r="I37" s="11">
        <f>[33]Novembro!$C$12</f>
        <v>32.700000000000003</v>
      </c>
      <c r="J37" s="11">
        <f>[33]Novembro!$C$13</f>
        <v>34.9</v>
      </c>
      <c r="K37" s="11">
        <f>[33]Novembro!$C$14</f>
        <v>37.4</v>
      </c>
      <c r="L37" s="11">
        <f>[33]Novembro!$C$15</f>
        <v>30.5</v>
      </c>
      <c r="M37" s="11">
        <f>[33]Novembro!$C$16</f>
        <v>32.9</v>
      </c>
      <c r="N37" s="11">
        <f>[33]Novembro!$C$17</f>
        <v>35</v>
      </c>
      <c r="O37" s="11">
        <f>[33]Novembro!$C$18</f>
        <v>31.9</v>
      </c>
      <c r="P37" s="11">
        <f>[33]Novembro!$C$19</f>
        <v>33.5</v>
      </c>
      <c r="Q37" s="11">
        <f>[33]Novembro!$C$20</f>
        <v>34.1</v>
      </c>
      <c r="R37" s="11">
        <f>[33]Novembro!$C$21</f>
        <v>35.9</v>
      </c>
      <c r="S37" s="11">
        <f>[33]Novembro!$C$22</f>
        <v>37.6</v>
      </c>
      <c r="T37" s="11">
        <f>[33]Novembro!$C$23</f>
        <v>36.299999999999997</v>
      </c>
      <c r="U37" s="11">
        <f>[33]Novembro!$C$24</f>
        <v>35.1</v>
      </c>
      <c r="V37" s="11">
        <f>[33]Novembro!$C$25</f>
        <v>35.1</v>
      </c>
      <c r="W37" s="11">
        <f>[33]Novembro!$C$26</f>
        <v>34.5</v>
      </c>
      <c r="X37" s="11">
        <f>[33]Novembro!$C$27</f>
        <v>34.5</v>
      </c>
      <c r="Y37" s="11">
        <f>[33]Novembro!$C$28</f>
        <v>35.9</v>
      </c>
      <c r="Z37" s="11">
        <f>[33]Novembro!$C$29</f>
        <v>35</v>
      </c>
      <c r="AA37" s="11">
        <f>[33]Novembro!$C$30</f>
        <v>33.4</v>
      </c>
      <c r="AB37" s="11">
        <f>[33]Novembro!$C$31</f>
        <v>35.5</v>
      </c>
      <c r="AC37" s="11">
        <f>[33]Novembro!$C$32</f>
        <v>35</v>
      </c>
      <c r="AD37" s="11">
        <f>[33]Novembro!$C$33</f>
        <v>34</v>
      </c>
      <c r="AE37" s="11">
        <f>[33]Novembro!$C$34</f>
        <v>35.299999999999997</v>
      </c>
      <c r="AF37" s="84">
        <f t="shared" si="1"/>
        <v>37.6</v>
      </c>
      <c r="AG37" s="68">
        <f t="shared" si="2"/>
        <v>32.993333333333325</v>
      </c>
      <c r="AI37" t="s">
        <v>34</v>
      </c>
      <c r="AK37" t="s">
        <v>34</v>
      </c>
    </row>
    <row r="38" spans="1:38" hidden="1" x14ac:dyDescent="0.2">
      <c r="A38" s="89" t="s">
        <v>159</v>
      </c>
      <c r="B38" s="11" t="str">
        <f>[34]Novembro!$C$5</f>
        <v>*</v>
      </c>
      <c r="C38" s="11" t="str">
        <f>[34]Novembro!$C$6</f>
        <v>*</v>
      </c>
      <c r="D38" s="11" t="str">
        <f>[34]Novembro!$C$7</f>
        <v>*</v>
      </c>
      <c r="E38" s="11" t="str">
        <f>[34]Novembro!$C$8</f>
        <v>*</v>
      </c>
      <c r="F38" s="11" t="str">
        <f>[34]Novembro!$C$9</f>
        <v>*</v>
      </c>
      <c r="G38" s="11" t="str">
        <f>[34]Novembro!$C$10</f>
        <v>*</v>
      </c>
      <c r="H38" s="11" t="str">
        <f>[34]Novembro!$C$11</f>
        <v>*</v>
      </c>
      <c r="I38" s="11" t="str">
        <f>[34]Novembro!$C$12</f>
        <v>*</v>
      </c>
      <c r="J38" s="11" t="str">
        <f>[34]Novembro!$C$13</f>
        <v>*</v>
      </c>
      <c r="K38" s="11" t="str">
        <f>[34]Novembro!$C$14</f>
        <v>*</v>
      </c>
      <c r="L38" s="11" t="str">
        <f>[34]Novembro!$C$15</f>
        <v>*</v>
      </c>
      <c r="M38" s="11" t="str">
        <f>[34]Novembro!$C$16</f>
        <v>*</v>
      </c>
      <c r="N38" s="11" t="str">
        <f>[34]Novembro!$C$17</f>
        <v>*</v>
      </c>
      <c r="O38" s="11" t="str">
        <f>[34]Novembro!$C$18</f>
        <v>*</v>
      </c>
      <c r="P38" s="11" t="str">
        <f>[34]Novembro!$C$19</f>
        <v>*</v>
      </c>
      <c r="Q38" s="11" t="str">
        <f>[34]Novembro!$C$20</f>
        <v>*</v>
      </c>
      <c r="R38" s="11" t="str">
        <f>[34]Novembro!$C$21</f>
        <v>*</v>
      </c>
      <c r="S38" s="11" t="str">
        <f>[34]Novembro!$C$22</f>
        <v>*</v>
      </c>
      <c r="T38" s="11" t="str">
        <f>[34]Novembro!$C$23</f>
        <v>*</v>
      </c>
      <c r="U38" s="11" t="str">
        <f>[34]Novembro!$C$24</f>
        <v>*</v>
      </c>
      <c r="V38" s="11" t="str">
        <f>[34]Novembro!$C$25</f>
        <v>*</v>
      </c>
      <c r="W38" s="11" t="str">
        <f>[34]Novembro!$C$26</f>
        <v>*</v>
      </c>
      <c r="X38" s="11" t="str">
        <f>[34]Novembro!$C$27</f>
        <v>*</v>
      </c>
      <c r="Y38" s="11" t="str">
        <f>[34]Novembro!$C$28</f>
        <v>*</v>
      </c>
      <c r="Z38" s="11" t="str">
        <f>[34]Novembro!$C$29</f>
        <v>*</v>
      </c>
      <c r="AA38" s="11" t="str">
        <f>[34]Novembro!$C$30</f>
        <v>*</v>
      </c>
      <c r="AB38" s="11" t="str">
        <f>[34]Novembro!$C$31</f>
        <v>*</v>
      </c>
      <c r="AC38" s="11" t="str">
        <f>[34]Novembro!$C$32</f>
        <v>*</v>
      </c>
      <c r="AD38" s="11" t="str">
        <f>[34]Novembro!$C$33</f>
        <v>*</v>
      </c>
      <c r="AE38" s="11" t="str">
        <f>[34]Novembro!$C$34</f>
        <v>*</v>
      </c>
      <c r="AF38" s="84">
        <f t="shared" si="1"/>
        <v>0</v>
      </c>
      <c r="AG38" s="68" t="e">
        <f t="shared" si="2"/>
        <v>#DIV/0!</v>
      </c>
    </row>
    <row r="39" spans="1:38" x14ac:dyDescent="0.2">
      <c r="A39" s="47" t="s">
        <v>15</v>
      </c>
      <c r="B39" s="11">
        <f>[35]Novembro!$C$5</f>
        <v>17</v>
      </c>
      <c r="C39" s="11">
        <f>[35]Novembro!$C$6</f>
        <v>20.6</v>
      </c>
      <c r="D39" s="11">
        <f>[35]Novembro!$C$7</f>
        <v>23.5</v>
      </c>
      <c r="E39" s="11">
        <f>[35]Novembro!$C$8</f>
        <v>25.7</v>
      </c>
      <c r="F39" s="11">
        <f>[35]Novembro!$C$9</f>
        <v>27</v>
      </c>
      <c r="G39" s="11">
        <f>[35]Novembro!$C$10</f>
        <v>27.6</v>
      </c>
      <c r="H39" s="11">
        <f>[35]Novembro!$C$11</f>
        <v>28.5</v>
      </c>
      <c r="I39" s="11">
        <f>[35]Novembro!$C$12</f>
        <v>30.3</v>
      </c>
      <c r="J39" s="11">
        <f>[35]Novembro!$C$13</f>
        <v>32.700000000000003</v>
      </c>
      <c r="K39" s="11">
        <f>[35]Novembro!$C$14</f>
        <v>35.200000000000003</v>
      </c>
      <c r="L39" s="11">
        <f>[35]Novembro!$C$15</f>
        <v>31.7</v>
      </c>
      <c r="M39" s="11">
        <f>[35]Novembro!$C$16</f>
        <v>32.299999999999997</v>
      </c>
      <c r="N39" s="11">
        <f>[35]Novembro!$C$17</f>
        <v>24</v>
      </c>
      <c r="O39" s="11">
        <f>[35]Novembro!$C$18</f>
        <v>24.4</v>
      </c>
      <c r="P39" s="11">
        <f>[35]Novembro!$C$19</f>
        <v>26.9</v>
      </c>
      <c r="Q39" s="11">
        <f>[35]Novembro!$C$20</f>
        <v>29.1</v>
      </c>
      <c r="R39" s="11">
        <f>[35]Novembro!$C$21</f>
        <v>31</v>
      </c>
      <c r="S39" s="11">
        <f>[35]Novembro!$C$22</f>
        <v>31</v>
      </c>
      <c r="T39" s="11">
        <f>[35]Novembro!$C$23</f>
        <v>32.799999999999997</v>
      </c>
      <c r="U39" s="11">
        <f>[35]Novembro!$C$24</f>
        <v>34</v>
      </c>
      <c r="V39" s="11">
        <f>[35]Novembro!$C$25</f>
        <v>26.7</v>
      </c>
      <c r="W39" s="11">
        <f>[35]Novembro!$C$26</f>
        <v>26.6</v>
      </c>
      <c r="X39" s="11">
        <f>[35]Novembro!$C$27</f>
        <v>26.8</v>
      </c>
      <c r="Y39" s="11">
        <f>[35]Novembro!$C$28</f>
        <v>28.5</v>
      </c>
      <c r="Z39" s="11">
        <f>[35]Novembro!$C$29</f>
        <v>31.2</v>
      </c>
      <c r="AA39" s="11">
        <f>[35]Novembro!$C$30</f>
        <v>30.5</v>
      </c>
      <c r="AB39" s="11">
        <f>[35]Novembro!$C$31</f>
        <v>30.1</v>
      </c>
      <c r="AC39" s="11">
        <f>[35]Novembro!$C$32</f>
        <v>30.3</v>
      </c>
      <c r="AD39" s="11">
        <f>[35]Novembro!$C$33</f>
        <v>30.4</v>
      </c>
      <c r="AE39" s="11">
        <f>[35]Novembro!$C$34</f>
        <v>30.3</v>
      </c>
      <c r="AF39" s="84">
        <f t="shared" si="1"/>
        <v>35.200000000000003</v>
      </c>
      <c r="AG39" s="68">
        <f t="shared" si="2"/>
        <v>28.556666666666665</v>
      </c>
      <c r="AH39" s="12" t="s">
        <v>34</v>
      </c>
      <c r="AK39" t="s">
        <v>34</v>
      </c>
    </row>
    <row r="40" spans="1:38" hidden="1" x14ac:dyDescent="0.2">
      <c r="A40" s="89" t="s">
        <v>16</v>
      </c>
      <c r="B40" s="11" t="str">
        <f>[36]Novembro!$C$5</f>
        <v>*</v>
      </c>
      <c r="C40" s="11" t="str">
        <f>[36]Novembro!$C$6</f>
        <v>*</v>
      </c>
      <c r="D40" s="11" t="str">
        <f>[36]Novembro!$C$7</f>
        <v>*</v>
      </c>
      <c r="E40" s="11" t="str">
        <f>[36]Novembro!$C$8</f>
        <v>*</v>
      </c>
      <c r="F40" s="11" t="str">
        <f>[36]Novembro!$C$9</f>
        <v>*</v>
      </c>
      <c r="G40" s="11" t="str">
        <f>[36]Novembro!$C$10</f>
        <v>*</v>
      </c>
      <c r="H40" s="11" t="str">
        <f>[36]Novembro!$C$11</f>
        <v>*</v>
      </c>
      <c r="I40" s="11" t="str">
        <f>[36]Novembro!$C$12</f>
        <v>*</v>
      </c>
      <c r="J40" s="11" t="str">
        <f>[36]Novembro!$C$13</f>
        <v>*</v>
      </c>
      <c r="K40" s="11" t="str">
        <f>[36]Novembro!$C$14</f>
        <v>*</v>
      </c>
      <c r="L40" s="11" t="str">
        <f>[36]Novembro!$C$15</f>
        <v>*</v>
      </c>
      <c r="M40" s="11" t="str">
        <f>[36]Novembro!$C$16</f>
        <v>*</v>
      </c>
      <c r="N40" s="11" t="str">
        <f>[36]Novembro!$C$17</f>
        <v>*</v>
      </c>
      <c r="O40" s="11" t="str">
        <f>[36]Novembro!$C$18</f>
        <v>*</v>
      </c>
      <c r="P40" s="11" t="str">
        <f>[36]Novembro!$C$19</f>
        <v>*</v>
      </c>
      <c r="Q40" s="11" t="str">
        <f>[36]Novembro!$C$20</f>
        <v>*</v>
      </c>
      <c r="R40" s="11" t="str">
        <f>[36]Novembro!$C$21</f>
        <v>*</v>
      </c>
      <c r="S40" s="11" t="str">
        <f>[36]Novembro!$C$22</f>
        <v>*</v>
      </c>
      <c r="T40" s="11" t="str">
        <f>[36]Novembro!$C$23</f>
        <v>*</v>
      </c>
      <c r="U40" s="11" t="str">
        <f>[36]Novembro!$C$24</f>
        <v>*</v>
      </c>
      <c r="V40" s="11" t="str">
        <f>[36]Novembro!$C$25</f>
        <v>*</v>
      </c>
      <c r="W40" s="11" t="str">
        <f>[36]Novembro!$C$26</f>
        <v>*</v>
      </c>
      <c r="X40" s="11" t="str">
        <f>[36]Novembro!$C$27</f>
        <v>*</v>
      </c>
      <c r="Y40" s="11" t="str">
        <f>[36]Novembro!$C$28</f>
        <v>*</v>
      </c>
      <c r="Z40" s="11" t="str">
        <f>[36]Novembro!$C$29</f>
        <v>*</v>
      </c>
      <c r="AA40" s="11" t="str">
        <f>[36]Novembro!$C$30</f>
        <v>*</v>
      </c>
      <c r="AB40" s="11" t="str">
        <f>[36]Novembro!$C$31</f>
        <v>*</v>
      </c>
      <c r="AC40" s="11" t="str">
        <f>[36]Novembro!$C$32</f>
        <v>*</v>
      </c>
      <c r="AD40" s="11" t="str">
        <f>[36]Novembro!$C$33</f>
        <v>*</v>
      </c>
      <c r="AE40" s="11" t="str">
        <f>[36]Novembro!$C$34</f>
        <v>*</v>
      </c>
      <c r="AF40" s="84">
        <f t="shared" si="1"/>
        <v>0</v>
      </c>
      <c r="AG40" s="68" t="e">
        <f t="shared" si="2"/>
        <v>#DIV/0!</v>
      </c>
      <c r="AJ40" t="s">
        <v>34</v>
      </c>
      <c r="AK40" t="s">
        <v>34</v>
      </c>
      <c r="AL40" t="s">
        <v>34</v>
      </c>
    </row>
    <row r="41" spans="1:38" x14ac:dyDescent="0.2">
      <c r="A41" s="47" t="s">
        <v>160</v>
      </c>
      <c r="B41" s="11">
        <f>[37]Novembro!$C$5</f>
        <v>18.3</v>
      </c>
      <c r="C41" s="11">
        <f>[37]Novembro!$C$6</f>
        <v>21.2</v>
      </c>
      <c r="D41" s="11">
        <f>[37]Novembro!$C$7</f>
        <v>25.2</v>
      </c>
      <c r="E41" s="11">
        <f>[37]Novembro!$C$8</f>
        <v>27.7</v>
      </c>
      <c r="F41" s="11">
        <f>[37]Novembro!$C$9</f>
        <v>29</v>
      </c>
      <c r="G41" s="11">
        <f>[37]Novembro!$C$10</f>
        <v>30.3</v>
      </c>
      <c r="H41" s="11">
        <f>[37]Novembro!$C$11</f>
        <v>31.3</v>
      </c>
      <c r="I41" s="11">
        <f>[37]Novembro!$C$12</f>
        <v>32</v>
      </c>
      <c r="J41" s="11">
        <f>[37]Novembro!$C$13</f>
        <v>34.4</v>
      </c>
      <c r="K41" s="11">
        <f>[37]Novembro!$C$14</f>
        <v>37.299999999999997</v>
      </c>
      <c r="L41" s="11">
        <f>[37]Novembro!$C$15</f>
        <v>30.1</v>
      </c>
      <c r="M41" s="11">
        <f>[37]Novembro!$C$16</f>
        <v>32.299999999999997</v>
      </c>
      <c r="N41" s="11">
        <f>[37]Novembro!$C$17</f>
        <v>33.700000000000003</v>
      </c>
      <c r="O41" s="11">
        <f>[37]Novembro!$C$18</f>
        <v>28</v>
      </c>
      <c r="P41" s="11">
        <f>[37]Novembro!$C$19</f>
        <v>30.7</v>
      </c>
      <c r="Q41" s="11">
        <f>[37]Novembro!$C$20</f>
        <v>31.8</v>
      </c>
      <c r="R41" s="11">
        <f>[37]Novembro!$C$21</f>
        <v>33.5</v>
      </c>
      <c r="S41" s="11">
        <f>[37]Novembro!$C$22</f>
        <v>35.1</v>
      </c>
      <c r="T41" s="11">
        <f>[37]Novembro!$C$23</f>
        <v>35.5</v>
      </c>
      <c r="U41" s="11">
        <f>[37]Novembro!$C$24</f>
        <v>34.9</v>
      </c>
      <c r="V41" s="11">
        <f>[37]Novembro!$C$25</f>
        <v>33.700000000000003</v>
      </c>
      <c r="W41" s="11">
        <f>[37]Novembro!$C$26</f>
        <v>30.4</v>
      </c>
      <c r="X41" s="11">
        <f>[37]Novembro!$C$27</f>
        <v>32.200000000000003</v>
      </c>
      <c r="Y41" s="11">
        <f>[37]Novembro!$C$28</f>
        <v>33.6</v>
      </c>
      <c r="Z41" s="11">
        <f>[37]Novembro!$C$29</f>
        <v>33.700000000000003</v>
      </c>
      <c r="AA41" s="11">
        <f>[37]Novembro!$C$30</f>
        <v>33</v>
      </c>
      <c r="AB41" s="11">
        <f>[37]Novembro!$C$31</f>
        <v>33.5</v>
      </c>
      <c r="AC41" s="11">
        <f>[37]Novembro!$C$32</f>
        <v>33.799999999999997</v>
      </c>
      <c r="AD41" s="11">
        <f>[37]Novembro!$C$33</f>
        <v>34.6</v>
      </c>
      <c r="AE41" s="11">
        <f>[37]Novembro!$C$34</f>
        <v>34</v>
      </c>
      <c r="AF41" s="84">
        <f t="shared" si="1"/>
        <v>37.299999999999997</v>
      </c>
      <c r="AG41" s="68">
        <f t="shared" si="2"/>
        <v>31.493333333333339</v>
      </c>
      <c r="AI41" t="s">
        <v>34</v>
      </c>
      <c r="AK41" t="s">
        <v>34</v>
      </c>
    </row>
    <row r="42" spans="1:38" x14ac:dyDescent="0.2">
      <c r="A42" s="47" t="s">
        <v>17</v>
      </c>
      <c r="B42" s="11">
        <f>[38]Novembro!$C$5</f>
        <v>22</v>
      </c>
      <c r="C42" s="11">
        <f>[38]Novembro!$C$6</f>
        <v>23.8</v>
      </c>
      <c r="D42" s="11">
        <f>[38]Novembro!$C$7</f>
        <v>26.3</v>
      </c>
      <c r="E42" s="11">
        <f>[38]Novembro!$C$8</f>
        <v>27</v>
      </c>
      <c r="F42" s="11">
        <f>[38]Novembro!$C$9</f>
        <v>29</v>
      </c>
      <c r="G42" s="11">
        <f>[38]Novembro!$C$10</f>
        <v>29.4</v>
      </c>
      <c r="H42" s="11">
        <f>[38]Novembro!$C$11</f>
        <v>30.3</v>
      </c>
      <c r="I42" s="11">
        <f>[38]Novembro!$C$12</f>
        <v>32.200000000000003</v>
      </c>
      <c r="J42" s="11">
        <f>[38]Novembro!$C$13</f>
        <v>34.6</v>
      </c>
      <c r="K42" s="11">
        <f>[38]Novembro!$C$14</f>
        <v>38.200000000000003</v>
      </c>
      <c r="L42" s="11">
        <f>[38]Novembro!$C$15</f>
        <v>32.700000000000003</v>
      </c>
      <c r="M42" s="11">
        <f>[38]Novembro!$C$16</f>
        <v>33.9</v>
      </c>
      <c r="N42" s="11">
        <f>[38]Novembro!$C$17</f>
        <v>33.5</v>
      </c>
      <c r="O42" s="11">
        <f>[38]Novembro!$C$18</f>
        <v>26.8</v>
      </c>
      <c r="P42" s="11">
        <f>[38]Novembro!$C$19</f>
        <v>29.6</v>
      </c>
      <c r="Q42" s="11">
        <f>[38]Novembro!$C$20</f>
        <v>31.3</v>
      </c>
      <c r="R42" s="11">
        <f>[38]Novembro!$C$21</f>
        <v>32.4</v>
      </c>
      <c r="S42" s="11">
        <f>[38]Novembro!$C$22</f>
        <v>33.299999999999997</v>
      </c>
      <c r="T42" s="11">
        <f>[38]Novembro!$C$23</f>
        <v>35</v>
      </c>
      <c r="U42" s="11">
        <f>[38]Novembro!$C$24</f>
        <v>35.1</v>
      </c>
      <c r="V42" s="11">
        <f>[38]Novembro!$C$25</f>
        <v>28.7</v>
      </c>
      <c r="W42" s="11">
        <f>[38]Novembro!$C$26</f>
        <v>31.7</v>
      </c>
      <c r="X42" s="11">
        <f>[38]Novembro!$C$27</f>
        <v>30.7</v>
      </c>
      <c r="Y42" s="11">
        <f>[38]Novembro!$C$28</f>
        <v>31.5</v>
      </c>
      <c r="Z42" s="11">
        <f>[38]Novembro!$C$29</f>
        <v>32.9</v>
      </c>
      <c r="AA42" s="11">
        <f>[38]Novembro!$C$30</f>
        <v>31.7</v>
      </c>
      <c r="AB42" s="11">
        <f>[38]Novembro!$C$31</f>
        <v>32.700000000000003</v>
      </c>
      <c r="AC42" s="11">
        <f>[38]Novembro!$C$32</f>
        <v>32.6</v>
      </c>
      <c r="AD42" s="11">
        <f>[38]Novembro!$C$33</f>
        <v>32.700000000000003</v>
      </c>
      <c r="AE42" s="11">
        <f>[38]Novembro!$C$34</f>
        <v>33.9</v>
      </c>
      <c r="AF42" s="84">
        <f t="shared" si="1"/>
        <v>38.200000000000003</v>
      </c>
      <c r="AG42" s="68">
        <f t="shared" si="2"/>
        <v>31.183333333333341</v>
      </c>
      <c r="AL42" t="s">
        <v>34</v>
      </c>
    </row>
    <row r="43" spans="1:38" x14ac:dyDescent="0.2">
      <c r="A43" s="47" t="s">
        <v>142</v>
      </c>
      <c r="B43" s="11" t="str">
        <f>[39]Novembro!$C$5</f>
        <v>*</v>
      </c>
      <c r="C43" s="11" t="str">
        <f>[39]Novembro!$C$6</f>
        <v>*</v>
      </c>
      <c r="D43" s="11" t="str">
        <f>[39]Novembro!$C$7</f>
        <v>*</v>
      </c>
      <c r="E43" s="11" t="str">
        <f>[39]Novembro!$C$8</f>
        <v>*</v>
      </c>
      <c r="F43" s="11">
        <f>[39]Novembro!$C$9</f>
        <v>27.2</v>
      </c>
      <c r="G43" s="11">
        <f>[39]Novembro!$C$10</f>
        <v>28.8</v>
      </c>
      <c r="H43" s="11">
        <f>[39]Novembro!$C$11</f>
        <v>29.2</v>
      </c>
      <c r="I43" s="11">
        <f>[39]Novembro!$C$12</f>
        <v>30.7</v>
      </c>
      <c r="J43" s="11">
        <f>[39]Novembro!$C$13</f>
        <v>33.5</v>
      </c>
      <c r="K43" s="11">
        <f>[39]Novembro!$C$14</f>
        <v>36.700000000000003</v>
      </c>
      <c r="L43" s="11">
        <f>[39]Novembro!$C$15</f>
        <v>29.3</v>
      </c>
      <c r="M43" s="11">
        <f>[39]Novembro!$C$16</f>
        <v>33</v>
      </c>
      <c r="N43" s="11">
        <f>[39]Novembro!$C$17</f>
        <v>34.1</v>
      </c>
      <c r="O43" s="11">
        <f>[39]Novembro!$C$18</f>
        <v>24.4</v>
      </c>
      <c r="P43" s="11">
        <f>[39]Novembro!$C$19</f>
        <v>30.3</v>
      </c>
      <c r="Q43" s="11">
        <f>[39]Novembro!$C$20</f>
        <v>31.9</v>
      </c>
      <c r="R43" s="11">
        <f>[39]Novembro!$C$21</f>
        <v>32.5</v>
      </c>
      <c r="S43" s="11">
        <f>[39]Novembro!$C$22</f>
        <v>33.200000000000003</v>
      </c>
      <c r="T43" s="11">
        <f>[39]Novembro!$C$23</f>
        <v>34.6</v>
      </c>
      <c r="U43" s="11">
        <f>[39]Novembro!$C$24</f>
        <v>35.799999999999997</v>
      </c>
      <c r="V43" s="11">
        <f>[39]Novembro!$C$25</f>
        <v>32.799999999999997</v>
      </c>
      <c r="W43" s="11">
        <f>[39]Novembro!$C$26</f>
        <v>31.8</v>
      </c>
      <c r="X43" s="11">
        <f>[39]Novembro!$C$27</f>
        <v>31.5</v>
      </c>
      <c r="Y43" s="11">
        <f>[39]Novembro!$C$28</f>
        <v>32.5</v>
      </c>
      <c r="Z43" s="11">
        <f>[39]Novembro!$C$29</f>
        <v>31.6</v>
      </c>
      <c r="AA43" s="11">
        <f>[39]Novembro!$C$30</f>
        <v>30</v>
      </c>
      <c r="AB43" s="11">
        <f>[39]Novembro!$C$31</f>
        <v>32.299999999999997</v>
      </c>
      <c r="AC43" s="11">
        <f>[39]Novembro!$C$32</f>
        <v>32.299999999999997</v>
      </c>
      <c r="AD43" s="11">
        <f>[39]Novembro!$C$33</f>
        <v>32.700000000000003</v>
      </c>
      <c r="AE43" s="11">
        <f>[39]Novembro!$C$34</f>
        <v>34.1</v>
      </c>
      <c r="AF43" s="84">
        <f t="shared" si="1"/>
        <v>36.700000000000003</v>
      </c>
      <c r="AG43" s="68">
        <f t="shared" si="2"/>
        <v>31.799999999999997</v>
      </c>
      <c r="AI43" s="12" t="s">
        <v>34</v>
      </c>
      <c r="AK43" t="s">
        <v>34</v>
      </c>
    </row>
    <row r="44" spans="1:38" x14ac:dyDescent="0.2">
      <c r="A44" s="47" t="s">
        <v>18</v>
      </c>
      <c r="B44" s="11">
        <f>[40]Novembro!$C$5</f>
        <v>19.100000000000001</v>
      </c>
      <c r="C44" s="11">
        <f>[40]Novembro!$C$6</f>
        <v>21.9</v>
      </c>
      <c r="D44" s="11">
        <f>[40]Novembro!$C$7</f>
        <v>25</v>
      </c>
      <c r="E44" s="11">
        <f>[40]Novembro!$C$8</f>
        <v>27.2</v>
      </c>
      <c r="F44" s="11">
        <f>[40]Novembro!$C$9</f>
        <v>28.8</v>
      </c>
      <c r="G44" s="11">
        <f>[40]Novembro!$C$10</f>
        <v>30</v>
      </c>
      <c r="H44" s="11">
        <f>[40]Novembro!$C$11</f>
        <v>30.8</v>
      </c>
      <c r="I44" s="11">
        <f>[40]Novembro!$C$12</f>
        <v>31.8</v>
      </c>
      <c r="J44" s="11">
        <f>[40]Novembro!$C$13</f>
        <v>33.5</v>
      </c>
      <c r="K44" s="11">
        <f>[40]Novembro!$C$14</f>
        <v>34.9</v>
      </c>
      <c r="L44" s="11">
        <f>[40]Novembro!$C$15</f>
        <v>27.6</v>
      </c>
      <c r="M44" s="11">
        <f>[40]Novembro!$C$16</f>
        <v>30.9</v>
      </c>
      <c r="N44" s="11">
        <f>[40]Novembro!$C$17</f>
        <v>32</v>
      </c>
      <c r="O44" s="11">
        <f>[40]Novembro!$C$18</f>
        <v>26.5</v>
      </c>
      <c r="P44" s="11">
        <f>[40]Novembro!$C$19</f>
        <v>28.5</v>
      </c>
      <c r="Q44" s="11">
        <f>[40]Novembro!$C$20</f>
        <v>29.6</v>
      </c>
      <c r="R44" s="11">
        <f>[40]Novembro!$C$21</f>
        <v>32.9</v>
      </c>
      <c r="S44" s="11">
        <f>[40]Novembro!$C$22</f>
        <v>34.1</v>
      </c>
      <c r="T44" s="11">
        <f>[40]Novembro!$C$23</f>
        <v>34.700000000000003</v>
      </c>
      <c r="U44" s="11">
        <f>[40]Novembro!$C$24</f>
        <v>32.200000000000003</v>
      </c>
      <c r="V44" s="11">
        <f>[40]Novembro!$C$25</f>
        <v>28.6</v>
      </c>
      <c r="W44" s="11">
        <f>[40]Novembro!$C$26</f>
        <v>28.8</v>
      </c>
      <c r="X44" s="11">
        <f>[40]Novembro!$C$27</f>
        <v>29.8</v>
      </c>
      <c r="Y44" s="11">
        <f>[40]Novembro!$C$28</f>
        <v>30.5</v>
      </c>
      <c r="Z44" s="11">
        <f>[40]Novembro!$C$29</f>
        <v>33</v>
      </c>
      <c r="AA44" s="11">
        <f>[40]Novembro!$C$30</f>
        <v>32.1</v>
      </c>
      <c r="AB44" s="11">
        <f>[40]Novembro!$C$31</f>
        <v>31.9</v>
      </c>
      <c r="AC44" s="11">
        <f>[40]Novembro!$C$32</f>
        <v>32</v>
      </c>
      <c r="AD44" s="11">
        <f>[40]Novembro!$C$33</f>
        <v>32.5</v>
      </c>
      <c r="AE44" s="11">
        <f>[40]Novembro!$C$34</f>
        <v>33.700000000000003</v>
      </c>
      <c r="AF44" s="84">
        <f t="shared" si="1"/>
        <v>34.9</v>
      </c>
      <c r="AG44" s="68">
        <f t="shared" si="2"/>
        <v>30.163333333333338</v>
      </c>
      <c r="AI44" s="12" t="s">
        <v>34</v>
      </c>
      <c r="AK44" t="s">
        <v>34</v>
      </c>
    </row>
    <row r="45" spans="1:38" hidden="1" x14ac:dyDescent="0.2">
      <c r="A45" s="91" t="s">
        <v>147</v>
      </c>
      <c r="B45" s="11" t="str">
        <f>[41]Novembro!$C$5</f>
        <v>*</v>
      </c>
      <c r="C45" s="11" t="str">
        <f>[41]Novembro!$C$6</f>
        <v>*</v>
      </c>
      <c r="D45" s="11" t="str">
        <f>[41]Novembro!$C$7</f>
        <v>*</v>
      </c>
      <c r="E45" s="11" t="str">
        <f>[41]Novembro!$C$8</f>
        <v>*</v>
      </c>
      <c r="F45" s="11" t="str">
        <f>[41]Novembro!$C$9</f>
        <v>*</v>
      </c>
      <c r="G45" s="11" t="str">
        <f>[41]Novembro!$C$10</f>
        <v>*</v>
      </c>
      <c r="H45" s="11" t="str">
        <f>[41]Novembro!$C$11</f>
        <v>*</v>
      </c>
      <c r="I45" s="11" t="str">
        <f>[41]Novembro!$C$12</f>
        <v>*</v>
      </c>
      <c r="J45" s="11" t="str">
        <f>[41]Novembro!$C$13</f>
        <v>*</v>
      </c>
      <c r="K45" s="11" t="str">
        <f>[41]Novembro!$C$14</f>
        <v>*</v>
      </c>
      <c r="L45" s="11" t="str">
        <f>[41]Novembro!$C$15</f>
        <v>*</v>
      </c>
      <c r="M45" s="11" t="str">
        <f>[41]Novembro!$C$16</f>
        <v>*</v>
      </c>
      <c r="N45" s="11" t="str">
        <f>[41]Novembro!$C$17</f>
        <v>*</v>
      </c>
      <c r="O45" s="11" t="str">
        <f>[41]Novembro!$C$18</f>
        <v>*</v>
      </c>
      <c r="P45" s="11" t="str">
        <f>[41]Novembro!$C$19</f>
        <v>*</v>
      </c>
      <c r="Q45" s="11" t="str">
        <f>[41]Novembro!$C$20</f>
        <v>*</v>
      </c>
      <c r="R45" s="11" t="str">
        <f>[41]Novembro!$C$21</f>
        <v>*</v>
      </c>
      <c r="S45" s="11" t="str">
        <f>[41]Novembro!$C$22</f>
        <v>*</v>
      </c>
      <c r="T45" s="11" t="str">
        <f>[41]Novembro!$C$23</f>
        <v>*</v>
      </c>
      <c r="U45" s="11" t="str">
        <f>[41]Novembro!$C$24</f>
        <v>*</v>
      </c>
      <c r="V45" s="11" t="str">
        <f>[41]Novembro!$C$25</f>
        <v>*</v>
      </c>
      <c r="W45" s="11" t="str">
        <f>[41]Novembro!$C$26</f>
        <v>*</v>
      </c>
      <c r="X45" s="11" t="str">
        <f>[41]Novembro!$C$27</f>
        <v>*</v>
      </c>
      <c r="Y45" s="11" t="str">
        <f>[41]Novembro!$C$28</f>
        <v>*</v>
      </c>
      <c r="Z45" s="11" t="str">
        <f>[41]Novembro!$C$29</f>
        <v>*</v>
      </c>
      <c r="AA45" s="11" t="str">
        <f>[41]Novembro!$C$30</f>
        <v>*</v>
      </c>
      <c r="AB45" s="11" t="str">
        <f>[41]Novembro!$C$31</f>
        <v>*</v>
      </c>
      <c r="AC45" s="11" t="str">
        <f>[41]Novembro!$C$32</f>
        <v>*</v>
      </c>
      <c r="AD45" s="11" t="str">
        <f>[41]Novembro!$C$33</f>
        <v>*</v>
      </c>
      <c r="AE45" s="11" t="str">
        <f>[41]Novembro!$C$34</f>
        <v>*</v>
      </c>
      <c r="AF45" s="84">
        <f t="shared" si="1"/>
        <v>0</v>
      </c>
      <c r="AG45" s="68" t="e">
        <f t="shared" si="2"/>
        <v>#DIV/0!</v>
      </c>
      <c r="AK45" t="s">
        <v>34</v>
      </c>
    </row>
    <row r="46" spans="1:38" x14ac:dyDescent="0.2">
      <c r="A46" s="47" t="s">
        <v>19</v>
      </c>
      <c r="B46" s="11">
        <f>[42]Novembro!$C$5</f>
        <v>19.100000000000001</v>
      </c>
      <c r="C46" s="11">
        <f>[42]Novembro!$C$6</f>
        <v>22.8</v>
      </c>
      <c r="D46" s="11">
        <f>[42]Novembro!$C$7</f>
        <v>25.8</v>
      </c>
      <c r="E46" s="11">
        <f>[42]Novembro!$C$8</f>
        <v>27.1</v>
      </c>
      <c r="F46" s="11">
        <f>[42]Novembro!$C$9</f>
        <v>27.8</v>
      </c>
      <c r="G46" s="11">
        <f>[42]Novembro!$C$10</f>
        <v>29</v>
      </c>
      <c r="H46" s="11">
        <f>[42]Novembro!$C$11</f>
        <v>29.2</v>
      </c>
      <c r="I46" s="11">
        <f>[42]Novembro!$C$12</f>
        <v>29.5</v>
      </c>
      <c r="J46" s="11">
        <f>[42]Novembro!$C$13</f>
        <v>31.3</v>
      </c>
      <c r="K46" s="11">
        <f>[42]Novembro!$C$14</f>
        <v>33.799999999999997</v>
      </c>
      <c r="L46" s="11">
        <f>[42]Novembro!$C$15</f>
        <v>29.3</v>
      </c>
      <c r="M46" s="11">
        <f>[42]Novembro!$C$16</f>
        <v>30.2</v>
      </c>
      <c r="N46" s="11">
        <f>[42]Novembro!$C$17</f>
        <v>25</v>
      </c>
      <c r="O46" s="11">
        <f>[42]Novembro!$C$18</f>
        <v>27.6</v>
      </c>
      <c r="P46" s="11">
        <f>[42]Novembro!$C$19</f>
        <v>28.8</v>
      </c>
      <c r="Q46" s="11">
        <f>[42]Novembro!$C$20</f>
        <v>30.4</v>
      </c>
      <c r="R46" s="11">
        <f>[42]Novembro!$C$21</f>
        <v>31.3</v>
      </c>
      <c r="S46" s="11">
        <f>[42]Novembro!$C$22</f>
        <v>30.7</v>
      </c>
      <c r="T46" s="11">
        <f>[42]Novembro!$C$23</f>
        <v>32.1</v>
      </c>
      <c r="U46" s="11">
        <f>[42]Novembro!$C$24</f>
        <v>33.1</v>
      </c>
      <c r="V46" s="11">
        <f>[42]Novembro!$C$25</f>
        <v>27.2</v>
      </c>
      <c r="W46" s="11">
        <f>[42]Novembro!$C$26</f>
        <v>28.7</v>
      </c>
      <c r="X46" s="11">
        <f>[42]Novembro!$C$27</f>
        <v>28.7</v>
      </c>
      <c r="Y46" s="11">
        <f>[42]Novembro!$C$28</f>
        <v>30.8</v>
      </c>
      <c r="Z46" s="11">
        <f>[42]Novembro!$C$29</f>
        <v>31.4</v>
      </c>
      <c r="AA46" s="11">
        <f>[42]Novembro!$C$30</f>
        <v>31.3</v>
      </c>
      <c r="AB46" s="11">
        <f>[42]Novembro!$C$31</f>
        <v>30.4</v>
      </c>
      <c r="AC46" s="11">
        <f>[42]Novembro!$C$32</f>
        <v>30.9</v>
      </c>
      <c r="AD46" s="11">
        <f>[42]Novembro!$C$33</f>
        <v>31.2</v>
      </c>
      <c r="AE46" s="11">
        <f>[42]Novembro!$C$34</f>
        <v>31.4</v>
      </c>
      <c r="AF46" s="84">
        <f t="shared" si="1"/>
        <v>33.799999999999997</v>
      </c>
      <c r="AG46" s="68">
        <f t="shared" si="2"/>
        <v>29.196666666666669</v>
      </c>
      <c r="AH46" s="12" t="s">
        <v>34</v>
      </c>
      <c r="AI46" s="12" t="s">
        <v>34</v>
      </c>
      <c r="AK46" t="s">
        <v>34</v>
      </c>
      <c r="AL46" t="s">
        <v>34</v>
      </c>
    </row>
    <row r="47" spans="1:38" x14ac:dyDescent="0.2">
      <c r="A47" s="47" t="s">
        <v>22</v>
      </c>
      <c r="B47" s="11">
        <f>[43]Novembro!$C$5</f>
        <v>21.4</v>
      </c>
      <c r="C47" s="11">
        <f>[43]Novembro!$C$6</f>
        <v>24.7</v>
      </c>
      <c r="D47" s="11">
        <f>[43]Novembro!$C$7</f>
        <v>26.8</v>
      </c>
      <c r="E47" s="11">
        <f>[43]Novembro!$C$8</f>
        <v>28</v>
      </c>
      <c r="F47" s="11">
        <f>[43]Novembro!$C$9</f>
        <v>29.7</v>
      </c>
      <c r="G47" s="11">
        <f>[43]Novembro!$C$10</f>
        <v>30.7</v>
      </c>
      <c r="H47" s="11">
        <f>[43]Novembro!$C$11</f>
        <v>31.2</v>
      </c>
      <c r="I47" s="11">
        <f>[43]Novembro!$C$12</f>
        <v>32.1</v>
      </c>
      <c r="J47" s="11">
        <f>[43]Novembro!$C$13</f>
        <v>34.799999999999997</v>
      </c>
      <c r="K47" s="11">
        <f>[43]Novembro!$C$14</f>
        <v>36.9</v>
      </c>
      <c r="L47" s="11">
        <f>[43]Novembro!$C$15</f>
        <v>31.5</v>
      </c>
      <c r="M47" s="11">
        <f>[43]Novembro!$C$16</f>
        <v>32.799999999999997</v>
      </c>
      <c r="N47" s="11">
        <f>[43]Novembro!$C$17</f>
        <v>33.200000000000003</v>
      </c>
      <c r="O47" s="11">
        <f>[43]Novembro!$C$18</f>
        <v>28.6</v>
      </c>
      <c r="P47" s="11">
        <f>[43]Novembro!$C$19</f>
        <v>29.3</v>
      </c>
      <c r="Q47" s="11">
        <f>[43]Novembro!$C$20</f>
        <v>31.5</v>
      </c>
      <c r="R47" s="11">
        <f>[43]Novembro!$C$21</f>
        <v>33.4</v>
      </c>
      <c r="S47" s="11">
        <f>[43]Novembro!$C$22</f>
        <v>34.5</v>
      </c>
      <c r="T47" s="11">
        <f>[43]Novembro!$C$23</f>
        <v>36.200000000000003</v>
      </c>
      <c r="U47" s="11">
        <f>[43]Novembro!$C$24</f>
        <v>34.4</v>
      </c>
      <c r="V47" s="11">
        <f>[43]Novembro!$C$25</f>
        <v>29.3</v>
      </c>
      <c r="W47" s="11">
        <f>[43]Novembro!$C$26</f>
        <v>31.4</v>
      </c>
      <c r="X47" s="11">
        <f>[43]Novembro!$C$27</f>
        <v>31.3</v>
      </c>
      <c r="Y47" s="11">
        <f>[43]Novembro!$C$28</f>
        <v>33.299999999999997</v>
      </c>
      <c r="Z47" s="11">
        <f>[43]Novembro!$C$29</f>
        <v>34.200000000000003</v>
      </c>
      <c r="AA47" s="11">
        <f>[43]Novembro!$C$30</f>
        <v>32.799999999999997</v>
      </c>
      <c r="AB47" s="11">
        <f>[43]Novembro!$C$31</f>
        <v>33.6</v>
      </c>
      <c r="AC47" s="11">
        <f>[43]Novembro!$C$32</f>
        <v>33.799999999999997</v>
      </c>
      <c r="AD47" s="11">
        <f>[43]Novembro!$C$33</f>
        <v>33.6</v>
      </c>
      <c r="AE47" s="11">
        <f>[43]Novembro!$C$34</f>
        <v>35</v>
      </c>
      <c r="AF47" s="84">
        <f t="shared" si="1"/>
        <v>36.9</v>
      </c>
      <c r="AG47" s="68">
        <f t="shared" si="2"/>
        <v>31.666666666666664</v>
      </c>
      <c r="AI47" s="12" t="s">
        <v>34</v>
      </c>
      <c r="AJ47" t="s">
        <v>34</v>
      </c>
      <c r="AK47" t="s">
        <v>34</v>
      </c>
    </row>
    <row r="48" spans="1:38" x14ac:dyDescent="0.2">
      <c r="A48" s="47" t="s">
        <v>33</v>
      </c>
      <c r="B48" s="11">
        <f>[44]Novembro!$C$5</f>
        <v>16.5</v>
      </c>
      <c r="C48" s="11">
        <f>[44]Novembro!$C$6</f>
        <v>23.1</v>
      </c>
      <c r="D48" s="11">
        <f>[44]Novembro!$C$7</f>
        <v>26.2</v>
      </c>
      <c r="E48" s="11">
        <f>[44]Novembro!$C$8</f>
        <v>27.6</v>
      </c>
      <c r="F48" s="11">
        <f>[44]Novembro!$C$9</f>
        <v>30</v>
      </c>
      <c r="G48" s="11">
        <f>[44]Novembro!$C$10</f>
        <v>31.5</v>
      </c>
      <c r="H48" s="11">
        <f>[44]Novembro!$C$11</f>
        <v>31.7</v>
      </c>
      <c r="I48" s="11">
        <f>[44]Novembro!$C$12</f>
        <v>33.799999999999997</v>
      </c>
      <c r="J48" s="11">
        <f>[44]Novembro!$C$13</f>
        <v>35.299999999999997</v>
      </c>
      <c r="K48" s="11">
        <f>[44]Novembro!$C$14</f>
        <v>35.799999999999997</v>
      </c>
      <c r="L48" s="11">
        <f>[44]Novembro!$C$15</f>
        <v>27.3</v>
      </c>
      <c r="M48" s="11">
        <f>[44]Novembro!$C$16</f>
        <v>30.3</v>
      </c>
      <c r="N48" s="11">
        <f>[44]Novembro!$C$17</f>
        <v>32.299999999999997</v>
      </c>
      <c r="O48" s="11">
        <f>[44]Novembro!$C$18</f>
        <v>27.1</v>
      </c>
      <c r="P48" s="11">
        <f>[44]Novembro!$C$19</f>
        <v>30.3</v>
      </c>
      <c r="Q48" s="11">
        <f>[44]Novembro!$C$20</f>
        <v>31.4</v>
      </c>
      <c r="R48" s="11">
        <f>[44]Novembro!$C$21</f>
        <v>33.700000000000003</v>
      </c>
      <c r="S48" s="11">
        <f>[44]Novembro!$C$22</f>
        <v>35.700000000000003</v>
      </c>
      <c r="T48" s="11">
        <f>[44]Novembro!$C$23</f>
        <v>35</v>
      </c>
      <c r="U48" s="11">
        <f>[44]Novembro!$C$24</f>
        <v>33.5</v>
      </c>
      <c r="V48" s="11">
        <f>[44]Novembro!$C$25</f>
        <v>30.1</v>
      </c>
      <c r="W48" s="11">
        <f>[44]Novembro!$C$26</f>
        <v>28.9</v>
      </c>
      <c r="X48" s="11">
        <f>[44]Novembro!$C$27</f>
        <v>30.6</v>
      </c>
      <c r="Y48" s="11">
        <f>[44]Novembro!$C$28</f>
        <v>33.1</v>
      </c>
      <c r="Z48" s="11">
        <f>[44]Novembro!$C$29</f>
        <v>34.200000000000003</v>
      </c>
      <c r="AA48" s="11">
        <f>[44]Novembro!$C$30</f>
        <v>34.200000000000003</v>
      </c>
      <c r="AB48" s="11">
        <f>[44]Novembro!$C$31</f>
        <v>33.700000000000003</v>
      </c>
      <c r="AC48" s="11">
        <f>[44]Novembro!$C$32</f>
        <v>34.700000000000003</v>
      </c>
      <c r="AD48" s="11">
        <f>[44]Novembro!$C$33</f>
        <v>35.4</v>
      </c>
      <c r="AE48" s="11">
        <f>[44]Novembro!$C$34</f>
        <v>32.299999999999997</v>
      </c>
      <c r="AF48" s="84">
        <f t="shared" si="1"/>
        <v>35.799999999999997</v>
      </c>
      <c r="AG48" s="68">
        <f t="shared" si="2"/>
        <v>31.176666666666673</v>
      </c>
      <c r="AH48" s="12" t="s">
        <v>34</v>
      </c>
      <c r="AI48" s="12" t="s">
        <v>34</v>
      </c>
      <c r="AJ48" t="s">
        <v>34</v>
      </c>
      <c r="AL48" t="s">
        <v>34</v>
      </c>
    </row>
    <row r="49" spans="1:38" x14ac:dyDescent="0.2">
      <c r="A49" s="47" t="s">
        <v>20</v>
      </c>
      <c r="B49" s="11">
        <f>[45]Novembro!$C$5</f>
        <v>26.1</v>
      </c>
      <c r="C49" s="11">
        <f>[45]Novembro!$C$6</f>
        <v>24.2</v>
      </c>
      <c r="D49" s="11">
        <f>[45]Novembro!$C$7</f>
        <v>28</v>
      </c>
      <c r="E49" s="11">
        <f>[45]Novembro!$C$8</f>
        <v>29.5</v>
      </c>
      <c r="F49" s="11">
        <f>[45]Novembro!$C$9</f>
        <v>30.9</v>
      </c>
      <c r="G49" s="11">
        <f>[45]Novembro!$C$10</f>
        <v>32.200000000000003</v>
      </c>
      <c r="H49" s="11">
        <f>[45]Novembro!$C$11</f>
        <v>32.299999999999997</v>
      </c>
      <c r="I49" s="11">
        <f>[45]Novembro!$C$12</f>
        <v>33.299999999999997</v>
      </c>
      <c r="J49" s="11">
        <f>[45]Novembro!$C$13</f>
        <v>35.1</v>
      </c>
      <c r="K49" s="11">
        <f>[45]Novembro!$C$14</f>
        <v>37.6</v>
      </c>
      <c r="L49" s="11">
        <f>[45]Novembro!$C$15</f>
        <v>28.6</v>
      </c>
      <c r="M49" s="11">
        <f>[45]Novembro!$C$16</f>
        <v>32.799999999999997</v>
      </c>
      <c r="N49" s="11">
        <f>[45]Novembro!$C$17</f>
        <v>35.4</v>
      </c>
      <c r="O49" s="11">
        <f>[45]Novembro!$C$18</f>
        <v>29.7</v>
      </c>
      <c r="P49" s="11">
        <f>[45]Novembro!$C$19</f>
        <v>32.200000000000003</v>
      </c>
      <c r="Q49" s="11">
        <f>[45]Novembro!$C$20</f>
        <v>34.200000000000003</v>
      </c>
      <c r="R49" s="11">
        <f>[45]Novembro!$C$21</f>
        <v>35.9</v>
      </c>
      <c r="S49" s="11">
        <f>[45]Novembro!$C$22</f>
        <v>36.9</v>
      </c>
      <c r="T49" s="11">
        <f>[45]Novembro!$C$23</f>
        <v>37.1</v>
      </c>
      <c r="U49" s="11">
        <f>[45]Novembro!$C$24</f>
        <v>36.1</v>
      </c>
      <c r="V49" s="11">
        <f>[45]Novembro!$C$25</f>
        <v>35.6</v>
      </c>
      <c r="W49" s="11">
        <f>[45]Novembro!$C$26</f>
        <v>35.4</v>
      </c>
      <c r="X49" s="11">
        <f>[45]Novembro!$C$27</f>
        <v>31.8</v>
      </c>
      <c r="Y49" s="11">
        <f>[45]Novembro!$C$28</f>
        <v>35</v>
      </c>
      <c r="Z49" s="11">
        <f>[45]Novembro!$C$29</f>
        <v>34.799999999999997</v>
      </c>
      <c r="AA49" s="11">
        <f>[45]Novembro!$C$30</f>
        <v>33</v>
      </c>
      <c r="AB49" s="11">
        <f>[45]Novembro!$C$31</f>
        <v>35.4</v>
      </c>
      <c r="AC49" s="11">
        <f>[45]Novembro!$C$32</f>
        <v>35</v>
      </c>
      <c r="AD49" s="11">
        <f>[45]Novembro!$C$33</f>
        <v>33.6</v>
      </c>
      <c r="AE49" s="11">
        <f>[45]Novembro!$C$34</f>
        <v>34.799999999999997</v>
      </c>
      <c r="AF49" s="84">
        <f t="shared" si="1"/>
        <v>37.6</v>
      </c>
      <c r="AG49" s="68">
        <f t="shared" si="2"/>
        <v>33.083333333333329</v>
      </c>
      <c r="AK49" t="s">
        <v>34</v>
      </c>
    </row>
    <row r="50" spans="1:38" s="5" customFormat="1" ht="17.100000000000001" customHeight="1" x14ac:dyDescent="0.2">
      <c r="A50" s="48" t="s">
        <v>23</v>
      </c>
      <c r="B50" s="13">
        <f t="shared" ref="B50:AE50" si="3">MAX(B5:B49)</f>
        <v>26.1</v>
      </c>
      <c r="C50" s="13">
        <f t="shared" si="3"/>
        <v>26.9</v>
      </c>
      <c r="D50" s="13">
        <f t="shared" si="3"/>
        <v>29</v>
      </c>
      <c r="E50" s="13">
        <f t="shared" si="3"/>
        <v>30.8</v>
      </c>
      <c r="F50" s="13">
        <f t="shared" si="3"/>
        <v>32.9</v>
      </c>
      <c r="G50" s="13">
        <f t="shared" si="3"/>
        <v>33.9</v>
      </c>
      <c r="H50" s="13">
        <f t="shared" si="3"/>
        <v>35.4</v>
      </c>
      <c r="I50" s="13">
        <f t="shared" si="3"/>
        <v>37</v>
      </c>
      <c r="J50" s="13">
        <f t="shared" si="3"/>
        <v>39.200000000000003</v>
      </c>
      <c r="K50" s="13">
        <f t="shared" si="3"/>
        <v>40.299999999999997</v>
      </c>
      <c r="L50" s="13">
        <f t="shared" si="3"/>
        <v>34.200000000000003</v>
      </c>
      <c r="M50" s="13">
        <f t="shared" si="3"/>
        <v>35.299999999999997</v>
      </c>
      <c r="N50" s="13">
        <f t="shared" si="3"/>
        <v>36.700000000000003</v>
      </c>
      <c r="O50" s="13">
        <f t="shared" si="3"/>
        <v>32</v>
      </c>
      <c r="P50" s="13">
        <f t="shared" si="3"/>
        <v>33.5</v>
      </c>
      <c r="Q50" s="13">
        <f t="shared" si="3"/>
        <v>34.799999999999997</v>
      </c>
      <c r="R50" s="13">
        <f t="shared" si="3"/>
        <v>35.9</v>
      </c>
      <c r="S50" s="13">
        <f t="shared" si="3"/>
        <v>37.6</v>
      </c>
      <c r="T50" s="13">
        <f t="shared" si="3"/>
        <v>39.299999999999997</v>
      </c>
      <c r="U50" s="13">
        <f t="shared" si="3"/>
        <v>38</v>
      </c>
      <c r="V50" s="13">
        <f t="shared" si="3"/>
        <v>37.200000000000003</v>
      </c>
      <c r="W50" s="13">
        <f t="shared" si="3"/>
        <v>35.4</v>
      </c>
      <c r="X50" s="13">
        <f t="shared" si="3"/>
        <v>34.5</v>
      </c>
      <c r="Y50" s="13">
        <f t="shared" si="3"/>
        <v>36</v>
      </c>
      <c r="Z50" s="13">
        <f t="shared" si="3"/>
        <v>36.6</v>
      </c>
      <c r="AA50" s="13">
        <f t="shared" si="3"/>
        <v>36.200000000000003</v>
      </c>
      <c r="AB50" s="13">
        <f t="shared" si="3"/>
        <v>36.9</v>
      </c>
      <c r="AC50" s="13">
        <f t="shared" si="3"/>
        <v>37.4</v>
      </c>
      <c r="AD50" s="13">
        <f t="shared" si="3"/>
        <v>39.1</v>
      </c>
      <c r="AE50" s="13">
        <f t="shared" si="3"/>
        <v>38.200000000000003</v>
      </c>
      <c r="AF50" s="14">
        <f>MAX(AF5:AF49)</f>
        <v>40.299999999999997</v>
      </c>
      <c r="AG50" s="68">
        <v>31.27</v>
      </c>
      <c r="AH50" s="95"/>
      <c r="AK50" s="5" t="s">
        <v>34</v>
      </c>
    </row>
    <row r="51" spans="1:38" x14ac:dyDescent="0.2">
      <c r="A51" s="36"/>
      <c r="B51" s="37"/>
      <c r="C51" s="37"/>
      <c r="D51" s="37" t="s">
        <v>86</v>
      </c>
      <c r="E51" s="37"/>
      <c r="F51" s="37"/>
      <c r="G51" s="37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44"/>
      <c r="AE51" s="44"/>
      <c r="AF51" s="41"/>
      <c r="AG51" s="43"/>
      <c r="AJ51" t="s">
        <v>34</v>
      </c>
      <c r="AK51" t="s">
        <v>34</v>
      </c>
    </row>
    <row r="52" spans="1:38" x14ac:dyDescent="0.2">
      <c r="A52" s="36"/>
      <c r="B52" s="38" t="s">
        <v>87</v>
      </c>
      <c r="C52" s="38"/>
      <c r="D52" s="38"/>
      <c r="E52" s="38"/>
      <c r="F52" s="38"/>
      <c r="G52" s="38"/>
      <c r="H52" s="38"/>
      <c r="I52" s="38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150"/>
      <c r="U52" s="150"/>
      <c r="V52" s="150"/>
      <c r="W52" s="150"/>
      <c r="X52" s="150"/>
      <c r="Y52" s="64"/>
      <c r="Z52" s="64"/>
      <c r="AA52" s="64"/>
      <c r="AB52" s="64"/>
      <c r="AC52" s="64"/>
      <c r="AD52" s="64"/>
      <c r="AE52" s="79"/>
      <c r="AF52" s="41"/>
      <c r="AG52" s="40"/>
      <c r="AL52" t="s">
        <v>34</v>
      </c>
    </row>
    <row r="53" spans="1:38" x14ac:dyDescent="0.2">
      <c r="A53" s="39"/>
      <c r="B53" s="64"/>
      <c r="C53" s="64"/>
      <c r="D53" s="64"/>
      <c r="E53" s="64"/>
      <c r="F53" s="64"/>
      <c r="G53" s="64"/>
      <c r="H53" s="64"/>
      <c r="I53" s="64"/>
      <c r="J53" s="65"/>
      <c r="K53" s="65"/>
      <c r="L53" s="65"/>
      <c r="M53" s="65"/>
      <c r="N53" s="65"/>
      <c r="O53" s="65"/>
      <c r="P53" s="65"/>
      <c r="Q53" s="64"/>
      <c r="R53" s="64"/>
      <c r="S53" s="64"/>
      <c r="T53" s="151"/>
      <c r="U53" s="151"/>
      <c r="V53" s="151"/>
      <c r="W53" s="151"/>
      <c r="X53" s="151"/>
      <c r="Y53" s="64"/>
      <c r="Z53" s="64"/>
      <c r="AA53" s="64"/>
      <c r="AB53" s="64"/>
      <c r="AC53" s="64"/>
      <c r="AD53" s="44"/>
      <c r="AE53" s="44"/>
      <c r="AF53" s="41"/>
      <c r="AG53" s="40"/>
    </row>
    <row r="54" spans="1:38" x14ac:dyDescent="0.2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44"/>
      <c r="AE54" s="44"/>
      <c r="AF54" s="41"/>
      <c r="AG54" s="69"/>
    </row>
    <row r="55" spans="1:38" x14ac:dyDescent="0.2">
      <c r="A55" s="39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79"/>
      <c r="AF55" s="41"/>
      <c r="AG55" s="43"/>
      <c r="AI55" s="12" t="s">
        <v>34</v>
      </c>
    </row>
    <row r="56" spans="1:38" x14ac:dyDescent="0.2">
      <c r="A56" s="39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79"/>
      <c r="AF56" s="41"/>
      <c r="AG56" s="43"/>
    </row>
    <row r="57" spans="1:38" ht="13.5" thickBot="1" x14ac:dyDescent="0.25">
      <c r="A57" s="51"/>
      <c r="B57" s="52"/>
      <c r="C57" s="52"/>
      <c r="D57" s="52"/>
      <c r="E57" s="52"/>
      <c r="F57" s="52"/>
      <c r="G57" s="52" t="s">
        <v>34</v>
      </c>
      <c r="H57" s="52"/>
      <c r="I57" s="52"/>
      <c r="J57" s="52"/>
      <c r="K57" s="52"/>
      <c r="L57" s="52" t="s">
        <v>34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3"/>
      <c r="AG57" s="70"/>
    </row>
    <row r="58" spans="1:38" x14ac:dyDescent="0.2">
      <c r="AG58" s="1"/>
    </row>
    <row r="59" spans="1:38" x14ac:dyDescent="0.2">
      <c r="Z59" s="2" t="s">
        <v>34</v>
      </c>
      <c r="AG59" s="1"/>
      <c r="AI59" t="s">
        <v>34</v>
      </c>
      <c r="AK59" t="s">
        <v>34</v>
      </c>
    </row>
    <row r="62" spans="1:38" x14ac:dyDescent="0.2">
      <c r="X62" s="2" t="s">
        <v>34</v>
      </c>
      <c r="Z62" s="2" t="s">
        <v>34</v>
      </c>
      <c r="AL62" s="12" t="s">
        <v>34</v>
      </c>
    </row>
    <row r="63" spans="1:38" x14ac:dyDescent="0.2">
      <c r="L63" s="2" t="s">
        <v>34</v>
      </c>
      <c r="S63" s="2" t="s">
        <v>34</v>
      </c>
    </row>
    <row r="64" spans="1:38" x14ac:dyDescent="0.2">
      <c r="V64" s="2" t="s">
        <v>34</v>
      </c>
      <c r="AH64" t="s">
        <v>34</v>
      </c>
    </row>
    <row r="66" spans="19:32" x14ac:dyDescent="0.2">
      <c r="S66" s="2" t="s">
        <v>34</v>
      </c>
    </row>
    <row r="67" spans="19:32" x14ac:dyDescent="0.2">
      <c r="U67" s="2" t="s">
        <v>34</v>
      </c>
      <c r="AF67" s="7" t="s">
        <v>34</v>
      </c>
    </row>
  </sheetData>
  <mergeCells count="35"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T53:X53"/>
    <mergeCell ref="T52:X52"/>
    <mergeCell ref="G3:G4"/>
    <mergeCell ref="U3:U4"/>
    <mergeCell ref="H3:H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43" sqref="A43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56" t="s">
        <v>225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5" s="4" customFormat="1" ht="20.100000000000001" customHeight="1" x14ac:dyDescent="0.2">
      <c r="A2" s="159" t="s">
        <v>21</v>
      </c>
      <c r="B2" s="153" t="s">
        <v>222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71"/>
      <c r="AF2" s="154"/>
      <c r="AG2" s="155"/>
    </row>
    <row r="3" spans="1:35" s="5" customFormat="1" ht="20.100000000000001" customHeight="1" x14ac:dyDescent="0.2">
      <c r="A3" s="159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70">
        <f t="shared" si="0"/>
        <v>29</v>
      </c>
      <c r="AE3" s="172">
        <v>30</v>
      </c>
      <c r="AF3" s="35" t="s">
        <v>27</v>
      </c>
      <c r="AG3" s="49" t="s">
        <v>25</v>
      </c>
    </row>
    <row r="4" spans="1:35" s="5" customFormat="1" ht="20.100000000000001" customHeight="1" x14ac:dyDescent="0.2">
      <c r="A4" s="159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70"/>
      <c r="AE4" s="172"/>
      <c r="AF4" s="35" t="s">
        <v>24</v>
      </c>
      <c r="AG4" s="49" t="s">
        <v>24</v>
      </c>
    </row>
    <row r="5" spans="1:35" s="5" customFormat="1" x14ac:dyDescent="0.2">
      <c r="A5" s="47" t="s">
        <v>29</v>
      </c>
      <c r="B5" s="82">
        <f>[1]Novembro!$D$5</f>
        <v>14</v>
      </c>
      <c r="C5" s="82">
        <f>[1]Novembro!$D$6</f>
        <v>14.4</v>
      </c>
      <c r="D5" s="82">
        <f>[1]Novembro!$D$7</f>
        <v>12.4</v>
      </c>
      <c r="E5" s="82">
        <f>[1]Novembro!$D$8</f>
        <v>12.7</v>
      </c>
      <c r="F5" s="82">
        <f>[1]Novembro!$D$9</f>
        <v>13.7</v>
      </c>
      <c r="G5" s="82">
        <f>[1]Novembro!$D$10</f>
        <v>14.6</v>
      </c>
      <c r="H5" s="82">
        <f>[1]Novembro!$D$11</f>
        <v>15</v>
      </c>
      <c r="I5" s="82">
        <f>[1]Novembro!$D$12</f>
        <v>13</v>
      </c>
      <c r="J5" s="82">
        <f>[1]Novembro!$D$13</f>
        <v>14.4</v>
      </c>
      <c r="K5" s="82">
        <f>[1]Novembro!$D$14</f>
        <v>16.600000000000001</v>
      </c>
      <c r="L5" s="82">
        <f>[1]Novembro!$D$15</f>
        <v>20.100000000000001</v>
      </c>
      <c r="M5" s="82">
        <f>[1]Novembro!$D$16</f>
        <v>19</v>
      </c>
      <c r="N5" s="82">
        <f>[1]Novembro!$D$17</f>
        <v>21.4</v>
      </c>
      <c r="O5" s="82">
        <f>[1]Novembro!$D$18</f>
        <v>17.7</v>
      </c>
      <c r="P5" s="82">
        <f>[1]Novembro!$D$19</f>
        <v>18.600000000000001</v>
      </c>
      <c r="Q5" s="82">
        <f>[1]Novembro!$D$20</f>
        <v>13.9</v>
      </c>
      <c r="R5" s="82">
        <f>[1]Novembro!$D$21</f>
        <v>15.3</v>
      </c>
      <c r="S5" s="82">
        <f>[1]Novembro!$D$22</f>
        <v>18.399999999999999</v>
      </c>
      <c r="T5" s="82">
        <f>[1]Novembro!$D$23</f>
        <v>19.3</v>
      </c>
      <c r="U5" s="82">
        <f>[1]Novembro!$D$24</f>
        <v>22</v>
      </c>
      <c r="V5" s="82">
        <f>[1]Novembro!$D$25</f>
        <v>21.9</v>
      </c>
      <c r="W5" s="82">
        <f>[1]Novembro!$D$26</f>
        <v>21.1</v>
      </c>
      <c r="X5" s="82">
        <f>[1]Novembro!$D$27</f>
        <v>21.1</v>
      </c>
      <c r="Y5" s="82">
        <f>[1]Novembro!$D$28</f>
        <v>22</v>
      </c>
      <c r="Z5" s="82">
        <f>[1]Novembro!$D$29</f>
        <v>18.600000000000001</v>
      </c>
      <c r="AA5" s="82">
        <f>[1]Novembro!$D$30</f>
        <v>18.5</v>
      </c>
      <c r="AB5" s="82">
        <f>[1]Novembro!$D$31</f>
        <v>16.8</v>
      </c>
      <c r="AC5" s="82">
        <f>[1]Novembro!$D$32</f>
        <v>20.3</v>
      </c>
      <c r="AD5" s="82">
        <f>[1]Novembro!$D$33</f>
        <v>20.3</v>
      </c>
      <c r="AE5" s="82">
        <f>[1]Novembro!$D$34</f>
        <v>19.399999999999999</v>
      </c>
      <c r="AF5" s="14">
        <f>MIN(B5:AE5)</f>
        <v>12.4</v>
      </c>
      <c r="AG5" s="68">
        <f>AVERAGE(B5:AE5)</f>
        <v>17.550000000000004</v>
      </c>
    </row>
    <row r="6" spans="1:35" x14ac:dyDescent="0.2">
      <c r="A6" s="47" t="s">
        <v>0</v>
      </c>
      <c r="B6" s="11">
        <f>[2]Novembro!$D$5</f>
        <v>9</v>
      </c>
      <c r="C6" s="11">
        <f>[2]Novembro!$D$6</f>
        <v>6.6</v>
      </c>
      <c r="D6" s="11">
        <f>[2]Novembro!$D$7</f>
        <v>9.9</v>
      </c>
      <c r="E6" s="11">
        <f>[2]Novembro!$D$8</f>
        <v>9.6</v>
      </c>
      <c r="F6" s="11">
        <f>[2]Novembro!$D$9</f>
        <v>10.199999999999999</v>
      </c>
      <c r="G6" s="11">
        <f>[2]Novembro!$D$10</f>
        <v>10</v>
      </c>
      <c r="H6" s="11">
        <f>[2]Novembro!$D$11</f>
        <v>10.1</v>
      </c>
      <c r="I6" s="11">
        <f>[2]Novembro!$D$12</f>
        <v>12.6</v>
      </c>
      <c r="J6" s="11">
        <f>[2]Novembro!$D$13</f>
        <v>13.4</v>
      </c>
      <c r="K6" s="11">
        <f>[2]Novembro!$D$14</f>
        <v>15.2</v>
      </c>
      <c r="L6" s="11">
        <f>[2]Novembro!$D$15</f>
        <v>17.7</v>
      </c>
      <c r="M6" s="11">
        <f>[2]Novembro!$D$16</f>
        <v>19.100000000000001</v>
      </c>
      <c r="N6" s="11">
        <f>[2]Novembro!$D$17</f>
        <v>17.7</v>
      </c>
      <c r="O6" s="11">
        <f>[2]Novembro!$D$18</f>
        <v>15.1</v>
      </c>
      <c r="P6" s="11">
        <f>[2]Novembro!$D$19</f>
        <v>13.2</v>
      </c>
      <c r="Q6" s="11">
        <f>[2]Novembro!$D$20</f>
        <v>12</v>
      </c>
      <c r="R6" s="11">
        <f>[2]Novembro!$D$21</f>
        <v>14.5</v>
      </c>
      <c r="S6" s="11">
        <f>[2]Novembro!$D$22</f>
        <v>14.3</v>
      </c>
      <c r="T6" s="11">
        <f>[2]Novembro!$D$23</f>
        <v>14.2</v>
      </c>
      <c r="U6" s="11">
        <f>[2]Novembro!$D$24</f>
        <v>18.3</v>
      </c>
      <c r="V6" s="11">
        <f>[2]Novembro!$D$25</f>
        <v>19.2</v>
      </c>
      <c r="W6" s="11">
        <f>[2]Novembro!$D$26</f>
        <v>17</v>
      </c>
      <c r="X6" s="11">
        <f>[2]Novembro!$D$27</f>
        <v>18.2</v>
      </c>
      <c r="Y6" s="11">
        <f>[2]Novembro!$D$28</f>
        <v>12.7</v>
      </c>
      <c r="Z6" s="11">
        <f>[2]Novembro!$D$29</f>
        <v>15.9</v>
      </c>
      <c r="AA6" s="11">
        <f>[2]Novembro!$D$30</f>
        <v>15.8</v>
      </c>
      <c r="AB6" s="11">
        <f>[2]Novembro!$D$31</f>
        <v>17</v>
      </c>
      <c r="AC6" s="11">
        <f>[2]Novembro!$D$32</f>
        <v>18.3</v>
      </c>
      <c r="AD6" s="11">
        <f>[2]Novembro!$D$33</f>
        <v>17.899999999999999</v>
      </c>
      <c r="AE6" s="11">
        <f>[2]Novembro!$D$34</f>
        <v>17.8</v>
      </c>
      <c r="AF6" s="14">
        <f t="shared" ref="AF6:AF49" si="1">MIN(B6:AE6)</f>
        <v>6.6</v>
      </c>
      <c r="AG6" s="68">
        <f t="shared" ref="AG6:AG49" si="2">AVERAGE(B6:AE6)</f>
        <v>14.416666666666664</v>
      </c>
    </row>
    <row r="7" spans="1:35" x14ac:dyDescent="0.2">
      <c r="A7" s="47" t="s">
        <v>89</v>
      </c>
      <c r="B7" s="11">
        <f>[3]Novembro!$D$5</f>
        <v>11.8</v>
      </c>
      <c r="C7" s="11">
        <f>[3]Novembro!$D$6</f>
        <v>11.7</v>
      </c>
      <c r="D7" s="11">
        <f>[3]Novembro!$D$7</f>
        <v>13.5</v>
      </c>
      <c r="E7" s="11">
        <f>[3]Novembro!$D$8</f>
        <v>13.9</v>
      </c>
      <c r="F7" s="11">
        <f>[3]Novembro!$D$9</f>
        <v>14.8</v>
      </c>
      <c r="G7" s="11">
        <f>[3]Novembro!$D$10</f>
        <v>14.6</v>
      </c>
      <c r="H7" s="11">
        <f>[3]Novembro!$D$11</f>
        <v>16.2</v>
      </c>
      <c r="I7" s="11">
        <f>[3]Novembro!$D$12</f>
        <v>16.2</v>
      </c>
      <c r="J7" s="11">
        <f>[3]Novembro!$D$13</f>
        <v>17.600000000000001</v>
      </c>
      <c r="K7" s="11">
        <f>[3]Novembro!$D$14</f>
        <v>18.7</v>
      </c>
      <c r="L7" s="11">
        <f>[3]Novembro!$D$15</f>
        <v>18.3</v>
      </c>
      <c r="M7" s="11">
        <f>[3]Novembro!$D$16</f>
        <v>19.8</v>
      </c>
      <c r="N7" s="11">
        <f>[3]Novembro!$D$17</f>
        <v>18.2</v>
      </c>
      <c r="O7" s="11">
        <f>[3]Novembro!$D$18</f>
        <v>17.3</v>
      </c>
      <c r="P7" s="11">
        <f>[3]Novembro!$D$19</f>
        <v>17.100000000000001</v>
      </c>
      <c r="Q7" s="11">
        <f>[3]Novembro!$D$20</f>
        <v>15.2</v>
      </c>
      <c r="R7" s="11">
        <f>[3]Novembro!$D$21</f>
        <v>17.2</v>
      </c>
      <c r="S7" s="11">
        <f>[3]Novembro!$D$22</f>
        <v>17.7</v>
      </c>
      <c r="T7" s="11">
        <f>[3]Novembro!$D$23</f>
        <v>19.8</v>
      </c>
      <c r="U7" s="11">
        <f>[3]Novembro!$D$24</f>
        <v>21.7</v>
      </c>
      <c r="V7" s="11">
        <f>[3]Novembro!$D$25</f>
        <v>20</v>
      </c>
      <c r="W7" s="11">
        <f>[3]Novembro!$D$26</f>
        <v>19.899999999999999</v>
      </c>
      <c r="X7" s="11">
        <f>[3]Novembro!$D$27</f>
        <v>21</v>
      </c>
      <c r="Y7" s="11">
        <f>[3]Novembro!$D$28</f>
        <v>19.3</v>
      </c>
      <c r="Z7" s="11">
        <f>[3]Novembro!$D$29</f>
        <v>19</v>
      </c>
      <c r="AA7" s="11">
        <f>[3]Novembro!$D$30</f>
        <v>19.7</v>
      </c>
      <c r="AB7" s="11">
        <f>[3]Novembro!$D$31</f>
        <v>21.1</v>
      </c>
      <c r="AC7" s="11">
        <f>[3]Novembro!$D$32</f>
        <v>20.6</v>
      </c>
      <c r="AD7" s="11">
        <f>[3]Novembro!$D$33</f>
        <v>20.399999999999999</v>
      </c>
      <c r="AE7" s="11">
        <f>[3]Novembro!$D$34</f>
        <v>20.399999999999999</v>
      </c>
      <c r="AF7" s="14">
        <f t="shared" si="1"/>
        <v>11.7</v>
      </c>
      <c r="AG7" s="68">
        <f t="shared" si="2"/>
        <v>17.756666666666668</v>
      </c>
    </row>
    <row r="8" spans="1:35" x14ac:dyDescent="0.2">
      <c r="A8" s="47" t="s">
        <v>1</v>
      </c>
      <c r="B8" s="11">
        <f>[4]Novembro!$D$5</f>
        <v>13</v>
      </c>
      <c r="C8" s="11">
        <f>[4]Novembro!$D$6</f>
        <v>10.199999999999999</v>
      </c>
      <c r="D8" s="11">
        <f>[4]Novembro!$D$7</f>
        <v>14</v>
      </c>
      <c r="E8" s="11">
        <f>[4]Novembro!$D$8</f>
        <v>13.6</v>
      </c>
      <c r="F8" s="11">
        <f>[4]Novembro!$D$9</f>
        <v>13.3</v>
      </c>
      <c r="G8" s="11">
        <f>[4]Novembro!$D$10</f>
        <v>15.9</v>
      </c>
      <c r="H8" s="11">
        <f>[4]Novembro!$D$11</f>
        <v>17.3</v>
      </c>
      <c r="I8" s="11">
        <f>[4]Novembro!$D$12</f>
        <v>17</v>
      </c>
      <c r="J8" s="11">
        <f>[4]Novembro!$D$13</f>
        <v>16.3</v>
      </c>
      <c r="K8" s="11">
        <f>[4]Novembro!$D$14</f>
        <v>18.600000000000001</v>
      </c>
      <c r="L8" s="11">
        <f>[4]Novembro!$D$15</f>
        <v>19.600000000000001</v>
      </c>
      <c r="M8" s="11">
        <f>[4]Novembro!$D$16</f>
        <v>23.1</v>
      </c>
      <c r="N8" s="11">
        <f>[4]Novembro!$D$17</f>
        <v>25.5</v>
      </c>
      <c r="O8" s="11">
        <f>[4]Novembro!$D$18</f>
        <v>19</v>
      </c>
      <c r="P8" s="11">
        <f>[4]Novembro!$D$19</f>
        <v>18.2</v>
      </c>
      <c r="Q8" s="11">
        <f>[4]Novembro!$D$20</f>
        <v>15.9</v>
      </c>
      <c r="R8" s="11">
        <f>[4]Novembro!$D$21</f>
        <v>16.899999999999999</v>
      </c>
      <c r="S8" s="11">
        <f>[4]Novembro!$D$22</f>
        <v>19.100000000000001</v>
      </c>
      <c r="T8" s="11">
        <f>[4]Novembro!$D$23</f>
        <v>22.1</v>
      </c>
      <c r="U8" s="11">
        <f>[4]Novembro!$D$24</f>
        <v>22.1</v>
      </c>
      <c r="V8" s="11">
        <f>[4]Novembro!$D$25</f>
        <v>23.5</v>
      </c>
      <c r="W8" s="11">
        <f>[4]Novembro!$D$26</f>
        <v>20.2</v>
      </c>
      <c r="X8" s="11">
        <f>[4]Novembro!$D$27</f>
        <v>21.8</v>
      </c>
      <c r="Y8" s="11">
        <f>[4]Novembro!$D$28</f>
        <v>21.3</v>
      </c>
      <c r="Z8" s="11">
        <f>[4]Novembro!$D$29</f>
        <v>17.899999999999999</v>
      </c>
      <c r="AA8" s="11">
        <f>[4]Novembro!$D$30</f>
        <v>21.8</v>
      </c>
      <c r="AB8" s="11">
        <f>[4]Novembro!$D$31</f>
        <v>20.3</v>
      </c>
      <c r="AC8" s="11">
        <f>[4]Novembro!$D$32</f>
        <v>22.1</v>
      </c>
      <c r="AD8" s="11">
        <f>[4]Novembro!$D$33</f>
        <v>22</v>
      </c>
      <c r="AE8" s="11">
        <f>[4]Novembro!$D$34</f>
        <v>23</v>
      </c>
      <c r="AF8" s="14">
        <f t="shared" si="1"/>
        <v>10.199999999999999</v>
      </c>
      <c r="AG8" s="68">
        <f t="shared" si="2"/>
        <v>18.82</v>
      </c>
    </row>
    <row r="9" spans="1:35" hidden="1" x14ac:dyDescent="0.2">
      <c r="A9" s="89" t="s">
        <v>152</v>
      </c>
      <c r="B9" s="11" t="str">
        <f>[5]Novembro!$D$5</f>
        <v>*</v>
      </c>
      <c r="C9" s="11" t="str">
        <f>[5]Novembro!$D$6</f>
        <v>*</v>
      </c>
      <c r="D9" s="11" t="str">
        <f>[5]Novembro!$D$7</f>
        <v>*</v>
      </c>
      <c r="E9" s="11" t="str">
        <f>[5]Novembro!$D$8</f>
        <v>*</v>
      </c>
      <c r="F9" s="11" t="str">
        <f>[5]Novembro!$D$9</f>
        <v>*</v>
      </c>
      <c r="G9" s="11" t="str">
        <f>[5]Novembro!$D$10</f>
        <v>*</v>
      </c>
      <c r="H9" s="11" t="str">
        <f>[5]Novembro!$D$11</f>
        <v>*</v>
      </c>
      <c r="I9" s="11" t="str">
        <f>[5]Novembro!$D$12</f>
        <v>*</v>
      </c>
      <c r="J9" s="11" t="str">
        <f>[5]Novembro!$D$13</f>
        <v>*</v>
      </c>
      <c r="K9" s="11" t="str">
        <f>[5]Novembro!$D$14</f>
        <v>*</v>
      </c>
      <c r="L9" s="11" t="str">
        <f>[5]Novembro!$D$15</f>
        <v>*</v>
      </c>
      <c r="M9" s="11" t="str">
        <f>[5]Novembro!$D$16</f>
        <v>*</v>
      </c>
      <c r="N9" s="11" t="str">
        <f>[5]Novembro!$D$17</f>
        <v>*</v>
      </c>
      <c r="O9" s="11" t="str">
        <f>[5]Novembro!$D$18</f>
        <v>*</v>
      </c>
      <c r="P9" s="11" t="str">
        <f>[5]Novembro!$D$19</f>
        <v>*</v>
      </c>
      <c r="Q9" s="11" t="str">
        <f>[5]Novembro!$D$20</f>
        <v>*</v>
      </c>
      <c r="R9" s="11" t="str">
        <f>[5]Novembro!$D$21</f>
        <v>*</v>
      </c>
      <c r="S9" s="11" t="str">
        <f>[5]Novembro!$D$22</f>
        <v>*</v>
      </c>
      <c r="T9" s="11" t="str">
        <f>[5]Novembro!$D$23</f>
        <v>*</v>
      </c>
      <c r="U9" s="11" t="str">
        <f>[5]Novembro!$D$24</f>
        <v>*</v>
      </c>
      <c r="V9" s="11" t="str">
        <f>[5]Novembro!$D$25</f>
        <v>*</v>
      </c>
      <c r="W9" s="11" t="str">
        <f>[5]Novembro!$D$26</f>
        <v>*</v>
      </c>
      <c r="X9" s="11" t="str">
        <f>[5]Novembro!$D$27</f>
        <v>*</v>
      </c>
      <c r="Y9" s="11" t="str">
        <f>[5]Novembro!$D$28</f>
        <v>*</v>
      </c>
      <c r="Z9" s="11" t="str">
        <f>[5]Novembro!$D$29</f>
        <v>*</v>
      </c>
      <c r="AA9" s="11" t="str">
        <f>[5]Novembro!$D$30</f>
        <v>*</v>
      </c>
      <c r="AB9" s="11" t="str">
        <f>[5]Novembro!$D$31</f>
        <v>*</v>
      </c>
      <c r="AC9" s="11" t="str">
        <f>[5]Novembro!$D$32</f>
        <v>*</v>
      </c>
      <c r="AD9" s="11" t="str">
        <f>[5]Novembro!$D$33</f>
        <v>*</v>
      </c>
      <c r="AE9" s="11" t="str">
        <f>[5]Novembro!$D$34</f>
        <v>*</v>
      </c>
      <c r="AF9" s="14">
        <f t="shared" si="1"/>
        <v>0</v>
      </c>
      <c r="AG9" s="68" t="e">
        <f t="shared" si="2"/>
        <v>#DIV/0!</v>
      </c>
    </row>
    <row r="10" spans="1:35" x14ac:dyDescent="0.2">
      <c r="A10" s="47" t="s">
        <v>96</v>
      </c>
      <c r="B10" s="11">
        <f>[6]Novembro!$D$5</f>
        <v>10.3</v>
      </c>
      <c r="C10" s="11">
        <f>[6]Novembro!$D$6</f>
        <v>11</v>
      </c>
      <c r="D10" s="11">
        <f>[6]Novembro!$D$7</f>
        <v>10.4</v>
      </c>
      <c r="E10" s="11">
        <f>[6]Novembro!$D$8</f>
        <v>11.1</v>
      </c>
      <c r="F10" s="11">
        <f>[6]Novembro!$D$9</f>
        <v>11.5</v>
      </c>
      <c r="G10" s="11">
        <f>[6]Novembro!$D$10</f>
        <v>13.7</v>
      </c>
      <c r="H10" s="11">
        <f>[6]Novembro!$D$11</f>
        <v>11.8</v>
      </c>
      <c r="I10" s="11">
        <f>[6]Novembro!$D$12</f>
        <v>12.5</v>
      </c>
      <c r="J10" s="11">
        <f>[6]Novembro!$D$13</f>
        <v>14.2</v>
      </c>
      <c r="K10" s="11">
        <f>[6]Novembro!$D$14</f>
        <v>16.100000000000001</v>
      </c>
      <c r="L10" s="11">
        <f>[6]Novembro!$D$15</f>
        <v>18.399999999999999</v>
      </c>
      <c r="M10" s="11">
        <f>[6]Novembro!$D$16</f>
        <v>19.899999999999999</v>
      </c>
      <c r="N10" s="11">
        <f>[6]Novembro!$D$17</f>
        <v>20.7</v>
      </c>
      <c r="O10" s="11">
        <f>[6]Novembro!$D$18</f>
        <v>16.100000000000001</v>
      </c>
      <c r="P10" s="11">
        <f>[6]Novembro!$D$19</f>
        <v>17.100000000000001</v>
      </c>
      <c r="Q10" s="11">
        <f>[6]Novembro!$D$20</f>
        <v>12.1</v>
      </c>
      <c r="R10" s="11">
        <f>[6]Novembro!$D$21</f>
        <v>13.7</v>
      </c>
      <c r="S10" s="11">
        <f>[6]Novembro!$D$22</f>
        <v>16.2</v>
      </c>
      <c r="T10" s="11">
        <f>[6]Novembro!$D$23</f>
        <v>18.100000000000001</v>
      </c>
      <c r="U10" s="11">
        <f>[6]Novembro!$D$24</f>
        <v>21.1</v>
      </c>
      <c r="V10" s="11">
        <f>[6]Novembro!$D$25</f>
        <v>21.6</v>
      </c>
      <c r="W10" s="11">
        <f>[6]Novembro!$D$26</f>
        <v>19.600000000000001</v>
      </c>
      <c r="X10" s="11">
        <f>[6]Novembro!$D$27</f>
        <v>19.8</v>
      </c>
      <c r="Y10" s="11">
        <f>[6]Novembro!$D$28</f>
        <v>20.100000000000001</v>
      </c>
      <c r="Z10" s="11">
        <f>[6]Novembro!$D$29</f>
        <v>16</v>
      </c>
      <c r="AA10" s="11">
        <f>[6]Novembro!$D$30</f>
        <v>17.8</v>
      </c>
      <c r="AB10" s="11">
        <f>[6]Novembro!$D$31</f>
        <v>14.8</v>
      </c>
      <c r="AC10" s="11">
        <f>[6]Novembro!$D$32</f>
        <v>18.8</v>
      </c>
      <c r="AD10" s="11">
        <f>[6]Novembro!$D$33</f>
        <v>17.7</v>
      </c>
      <c r="AE10" s="11">
        <f>[6]Novembro!$D$34</f>
        <v>17.600000000000001</v>
      </c>
      <c r="AF10" s="14">
        <f t="shared" si="1"/>
        <v>10.3</v>
      </c>
      <c r="AG10" s="68">
        <f t="shared" si="2"/>
        <v>15.993333333333338</v>
      </c>
    </row>
    <row r="11" spans="1:35" x14ac:dyDescent="0.2">
      <c r="A11" s="47" t="s">
        <v>51</v>
      </c>
      <c r="B11" s="11">
        <f>[7]Novembro!$D$5</f>
        <v>13.2</v>
      </c>
      <c r="C11" s="11">
        <f>[7]Novembro!$D$6</f>
        <v>13.6</v>
      </c>
      <c r="D11" s="11">
        <f>[7]Novembro!$D$7</f>
        <v>13.3</v>
      </c>
      <c r="E11" s="11">
        <f>[7]Novembro!$D$8</f>
        <v>13.5</v>
      </c>
      <c r="F11" s="11">
        <f>[7]Novembro!$D$9</f>
        <v>14.5</v>
      </c>
      <c r="G11" s="11">
        <f>[7]Novembro!$D$10</f>
        <v>15.4</v>
      </c>
      <c r="H11" s="11">
        <f>[7]Novembro!$D$11</f>
        <v>15.8</v>
      </c>
      <c r="I11" s="11">
        <f>[7]Novembro!$D$12</f>
        <v>16.5</v>
      </c>
      <c r="J11" s="11">
        <f>[7]Novembro!$D$13</f>
        <v>18.600000000000001</v>
      </c>
      <c r="K11" s="11">
        <f>[7]Novembro!$D$14</f>
        <v>20.2</v>
      </c>
      <c r="L11" s="11">
        <f>[7]Novembro!$D$15</f>
        <v>18.600000000000001</v>
      </c>
      <c r="M11" s="11">
        <f>[7]Novembro!$D$16</f>
        <v>19.7</v>
      </c>
      <c r="N11" s="11">
        <f>[7]Novembro!$D$17</f>
        <v>19.899999999999999</v>
      </c>
      <c r="O11" s="11">
        <f>[7]Novembro!$D$18</f>
        <v>17.3</v>
      </c>
      <c r="P11" s="11">
        <f>[7]Novembro!$D$19</f>
        <v>18.5</v>
      </c>
      <c r="Q11" s="11">
        <f>[7]Novembro!$D$20</f>
        <v>16.100000000000001</v>
      </c>
      <c r="R11" s="11">
        <f>[7]Novembro!$D$21</f>
        <v>19.600000000000001</v>
      </c>
      <c r="S11" s="11">
        <f>[7]Novembro!$D$22</f>
        <v>18.100000000000001</v>
      </c>
      <c r="T11" s="11">
        <f>[7]Novembro!$D$23</f>
        <v>19</v>
      </c>
      <c r="U11" s="11">
        <f>[7]Novembro!$D$24</f>
        <v>20.100000000000001</v>
      </c>
      <c r="V11" s="11">
        <f>[7]Novembro!$D$25</f>
        <v>22.7</v>
      </c>
      <c r="W11" s="11">
        <f>[7]Novembro!$D$26</f>
        <v>20.3</v>
      </c>
      <c r="X11" s="11">
        <f>[7]Novembro!$D$27</f>
        <v>20.8</v>
      </c>
      <c r="Y11" s="11">
        <f>[7]Novembro!$D$28</f>
        <v>19.600000000000001</v>
      </c>
      <c r="Z11" s="11">
        <f>[7]Novembro!$D$29</f>
        <v>20.399999999999999</v>
      </c>
      <c r="AA11" s="11">
        <f>[7]Novembro!$D$30</f>
        <v>19.2</v>
      </c>
      <c r="AB11" s="11">
        <f>[7]Novembro!$D$31</f>
        <v>20.6</v>
      </c>
      <c r="AC11" s="11">
        <f>[7]Novembro!$D$32</f>
        <v>20.9</v>
      </c>
      <c r="AD11" s="11">
        <f>[7]Novembro!$D$33</f>
        <v>19.8</v>
      </c>
      <c r="AE11" s="11">
        <f>[7]Novembro!$D$34</f>
        <v>20.3</v>
      </c>
      <c r="AF11" s="14">
        <f t="shared" si="1"/>
        <v>13.2</v>
      </c>
      <c r="AG11" s="68">
        <f t="shared" si="2"/>
        <v>18.203333333333333</v>
      </c>
    </row>
    <row r="12" spans="1:35" hidden="1" x14ac:dyDescent="0.2">
      <c r="A12" s="91" t="s">
        <v>30</v>
      </c>
      <c r="B12" s="11" t="str">
        <f>[8]Novembro!$D$5</f>
        <v>*</v>
      </c>
      <c r="C12" s="11" t="str">
        <f>[8]Novembro!$D$6</f>
        <v>*</v>
      </c>
      <c r="D12" s="11" t="str">
        <f>[8]Novembro!$D$7</f>
        <v>*</v>
      </c>
      <c r="E12" s="11" t="str">
        <f>[8]Novembro!$D$8</f>
        <v>*</v>
      </c>
      <c r="F12" s="11" t="str">
        <f>[8]Novembro!$D$9</f>
        <v>*</v>
      </c>
      <c r="G12" s="11" t="str">
        <f>[8]Novembro!$D$10</f>
        <v>*</v>
      </c>
      <c r="H12" s="11" t="str">
        <f>[8]Novembro!$D$11</f>
        <v>*</v>
      </c>
      <c r="I12" s="11" t="str">
        <f>[8]Novembro!$D$12</f>
        <v>*</v>
      </c>
      <c r="J12" s="11" t="str">
        <f>[8]Novembro!$D$13</f>
        <v>*</v>
      </c>
      <c r="K12" s="11" t="str">
        <f>[8]Novembro!$D$14</f>
        <v>*</v>
      </c>
      <c r="L12" s="11" t="str">
        <f>[8]Novembro!$D$15</f>
        <v>*</v>
      </c>
      <c r="M12" s="11" t="str">
        <f>[8]Novembro!$D$16</f>
        <v>*</v>
      </c>
      <c r="N12" s="11" t="str">
        <f>[8]Novembro!$D$17</f>
        <v>*</v>
      </c>
      <c r="O12" s="11" t="str">
        <f>[8]Novembro!$D$18</f>
        <v>*</v>
      </c>
      <c r="P12" s="11" t="str">
        <f>[8]Novembro!$D$19</f>
        <v>*</v>
      </c>
      <c r="Q12" s="11" t="str">
        <f>[8]Novembro!$D$20</f>
        <v>*</v>
      </c>
      <c r="R12" s="11" t="str">
        <f>[8]Novembro!$D$21</f>
        <v>*</v>
      </c>
      <c r="S12" s="11" t="str">
        <f>[8]Novembro!$D$22</f>
        <v>*</v>
      </c>
      <c r="T12" s="11" t="str">
        <f>[8]Novembro!$D$23</f>
        <v>*</v>
      </c>
      <c r="U12" s="11" t="str">
        <f>[8]Novembro!$D$24</f>
        <v>*</v>
      </c>
      <c r="V12" s="11" t="str">
        <f>[8]Novembro!$D$25</f>
        <v>*</v>
      </c>
      <c r="W12" s="11" t="str">
        <f>[8]Novembro!$D$26</f>
        <v>*</v>
      </c>
      <c r="X12" s="11" t="str">
        <f>[8]Novembro!$D$27</f>
        <v>*</v>
      </c>
      <c r="Y12" s="11" t="str">
        <f>[8]Novembro!$D$28</f>
        <v>*</v>
      </c>
      <c r="Z12" s="11" t="str">
        <f>[8]Novembro!$D$29</f>
        <v>*</v>
      </c>
      <c r="AA12" s="11" t="str">
        <f>[8]Novembro!$D$30</f>
        <v>*</v>
      </c>
      <c r="AB12" s="11" t="str">
        <f>[8]Novembro!$D$31</f>
        <v>*</v>
      </c>
      <c r="AC12" s="11" t="str">
        <f>[8]Novembro!$D$32</f>
        <v>*</v>
      </c>
      <c r="AD12" s="11" t="str">
        <f>[8]Novembro!$D$33</f>
        <v>*</v>
      </c>
      <c r="AE12" s="11" t="str">
        <f>[8]Novembro!$D$34</f>
        <v>*</v>
      </c>
      <c r="AF12" s="14">
        <f t="shared" si="1"/>
        <v>0</v>
      </c>
      <c r="AG12" s="68" t="e">
        <f t="shared" si="2"/>
        <v>#DIV/0!</v>
      </c>
    </row>
    <row r="13" spans="1:35" hidden="1" x14ac:dyDescent="0.2">
      <c r="A13" s="89" t="s">
        <v>99</v>
      </c>
      <c r="B13" s="11" t="str">
        <f>[9]Novembro!$D$5</f>
        <v>*</v>
      </c>
      <c r="C13" s="11" t="str">
        <f>[9]Novembro!$D$6</f>
        <v>*</v>
      </c>
      <c r="D13" s="11" t="str">
        <f>[9]Novembro!$D$7</f>
        <v>*</v>
      </c>
      <c r="E13" s="11" t="str">
        <f>[9]Novembro!$D$8</f>
        <v>*</v>
      </c>
      <c r="F13" s="11" t="str">
        <f>[9]Novembro!$D$9</f>
        <v>*</v>
      </c>
      <c r="G13" s="11" t="str">
        <f>[9]Novembro!$D$10</f>
        <v>*</v>
      </c>
      <c r="H13" s="11" t="str">
        <f>[9]Novembro!$D$11</f>
        <v>*</v>
      </c>
      <c r="I13" s="11" t="str">
        <f>[9]Novembro!$D$12</f>
        <v>*</v>
      </c>
      <c r="J13" s="11" t="str">
        <f>[9]Novembro!$D$13</f>
        <v>*</v>
      </c>
      <c r="K13" s="11" t="str">
        <f>[9]Novembro!$D$14</f>
        <v>*</v>
      </c>
      <c r="L13" s="11" t="str">
        <f>[9]Novembro!$D$15</f>
        <v>*</v>
      </c>
      <c r="M13" s="11" t="str">
        <f>[9]Novembro!$D$16</f>
        <v>*</v>
      </c>
      <c r="N13" s="11" t="str">
        <f>[9]Novembro!$D$17</f>
        <v>*</v>
      </c>
      <c r="O13" s="11" t="str">
        <f>[9]Novembro!$D$18</f>
        <v>*</v>
      </c>
      <c r="P13" s="11" t="str">
        <f>[9]Novembro!$D$19</f>
        <v>*</v>
      </c>
      <c r="Q13" s="11" t="str">
        <f>[9]Novembro!$D$20</f>
        <v>*</v>
      </c>
      <c r="R13" s="11" t="str">
        <f>[9]Novembro!$D$21</f>
        <v>*</v>
      </c>
      <c r="S13" s="11" t="str">
        <f>[9]Novembro!$D$22</f>
        <v>*</v>
      </c>
      <c r="T13" s="11" t="str">
        <f>[9]Novembro!$D$23</f>
        <v>*</v>
      </c>
      <c r="U13" s="11" t="str">
        <f>[9]Novembro!$D$24</f>
        <v>*</v>
      </c>
      <c r="V13" s="11" t="str">
        <f>[9]Novembro!$D$25</f>
        <v>*</v>
      </c>
      <c r="W13" s="11" t="str">
        <f>[9]Novembro!$D$26</f>
        <v>*</v>
      </c>
      <c r="X13" s="11" t="str">
        <f>[9]Novembro!$D$27</f>
        <v>*</v>
      </c>
      <c r="Y13" s="11" t="str">
        <f>[9]Novembro!$D$28</f>
        <v>*</v>
      </c>
      <c r="Z13" s="11" t="str">
        <f>[9]Novembro!$D$29</f>
        <v>*</v>
      </c>
      <c r="AA13" s="11" t="str">
        <f>[9]Novembro!$D$30</f>
        <v>*</v>
      </c>
      <c r="AB13" s="11" t="str">
        <f>[9]Novembro!$D$31</f>
        <v>*</v>
      </c>
      <c r="AC13" s="11" t="str">
        <f>[9]Novembro!$D$32</f>
        <v>*</v>
      </c>
      <c r="AD13" s="11" t="str">
        <f>[9]Novembro!$D$33</f>
        <v>*</v>
      </c>
      <c r="AE13" s="11" t="str">
        <f>[9]Novembro!$D$34</f>
        <v>*</v>
      </c>
      <c r="AF13" s="14">
        <f t="shared" si="1"/>
        <v>0</v>
      </c>
      <c r="AG13" s="68" t="e">
        <f t="shared" si="2"/>
        <v>#DIV/0!</v>
      </c>
    </row>
    <row r="14" spans="1:35" hidden="1" x14ac:dyDescent="0.2">
      <c r="A14" s="91" t="s">
        <v>103</v>
      </c>
      <c r="B14" s="11" t="str">
        <f>[10]Novembro!$D$5</f>
        <v>*</v>
      </c>
      <c r="C14" s="11" t="str">
        <f>[10]Novembro!$D$6</f>
        <v>*</v>
      </c>
      <c r="D14" s="11" t="str">
        <f>[10]Novembro!$D$7</f>
        <v>*</v>
      </c>
      <c r="E14" s="11" t="str">
        <f>[10]Novembro!$D$8</f>
        <v>*</v>
      </c>
      <c r="F14" s="11" t="str">
        <f>[10]Novembro!$D$9</f>
        <v>*</v>
      </c>
      <c r="G14" s="11" t="str">
        <f>[10]Novembro!$D$10</f>
        <v>*</v>
      </c>
      <c r="H14" s="11" t="str">
        <f>[10]Novembro!$D$11</f>
        <v>*</v>
      </c>
      <c r="I14" s="11" t="str">
        <f>[10]Novembro!$D$12</f>
        <v>*</v>
      </c>
      <c r="J14" s="11" t="str">
        <f>[10]Novembro!$D$13</f>
        <v>*</v>
      </c>
      <c r="K14" s="11" t="str">
        <f>[10]Novembro!$D$14</f>
        <v>*</v>
      </c>
      <c r="L14" s="11" t="str">
        <f>[10]Novembro!$D$15</f>
        <v>*</v>
      </c>
      <c r="M14" s="11" t="str">
        <f>[10]Novembro!$D$16</f>
        <v>*</v>
      </c>
      <c r="N14" s="11" t="str">
        <f>[10]Novembro!$D$17</f>
        <v>*</v>
      </c>
      <c r="O14" s="11" t="str">
        <f>[10]Novembro!$D$18</f>
        <v>*</v>
      </c>
      <c r="P14" s="11" t="str">
        <f>[10]Novembro!$D$19</f>
        <v>*</v>
      </c>
      <c r="Q14" s="11" t="str">
        <f>[10]Novembro!$D$20</f>
        <v>*</v>
      </c>
      <c r="R14" s="11" t="str">
        <f>[10]Novembro!$D$21</f>
        <v>*</v>
      </c>
      <c r="S14" s="11" t="str">
        <f>[10]Novembro!$D$22</f>
        <v>*</v>
      </c>
      <c r="T14" s="11" t="str">
        <f>[10]Novembro!$D$23</f>
        <v>*</v>
      </c>
      <c r="U14" s="11" t="str">
        <f>[10]Novembro!$D$24</f>
        <v>*</v>
      </c>
      <c r="V14" s="11" t="str">
        <f>[10]Novembro!$D$25</f>
        <v>*</v>
      </c>
      <c r="W14" s="11" t="str">
        <f>[10]Novembro!$D$26</f>
        <v>*</v>
      </c>
      <c r="X14" s="11" t="str">
        <f>[10]Novembro!$D$27</f>
        <v>*</v>
      </c>
      <c r="Y14" s="11" t="str">
        <f>[10]Novembro!$D$28</f>
        <v>*</v>
      </c>
      <c r="Z14" s="11" t="str">
        <f>[10]Novembro!$D$29</f>
        <v>*</v>
      </c>
      <c r="AA14" s="11" t="str">
        <f>[10]Novembro!$D$30</f>
        <v>*</v>
      </c>
      <c r="AB14" s="11" t="str">
        <f>[10]Novembro!$D$31</f>
        <v>*</v>
      </c>
      <c r="AC14" s="11" t="str">
        <f>[10]Novembro!$D$32</f>
        <v>*</v>
      </c>
      <c r="AD14" s="11" t="str">
        <f>[10]Novembro!$D$33</f>
        <v>*</v>
      </c>
      <c r="AE14" s="11" t="str">
        <f>[10]Novembro!$D$34</f>
        <v>*</v>
      </c>
      <c r="AF14" s="14">
        <f t="shared" si="1"/>
        <v>0</v>
      </c>
      <c r="AG14" s="68" t="e">
        <f t="shared" si="2"/>
        <v>#DIV/0!</v>
      </c>
      <c r="AI14" t="s">
        <v>34</v>
      </c>
    </row>
    <row r="15" spans="1:35" x14ac:dyDescent="0.2">
      <c r="A15" s="47" t="s">
        <v>106</v>
      </c>
      <c r="B15" s="11">
        <f>[11]Novembro!$D$5</f>
        <v>9.4</v>
      </c>
      <c r="C15" s="11" t="str">
        <f>[11]Novembro!$D$6</f>
        <v>*</v>
      </c>
      <c r="D15" s="11">
        <f>[11]Novembro!$D$7</f>
        <v>11</v>
      </c>
      <c r="E15" s="11">
        <f>[11]Novembro!$D$8</f>
        <v>12</v>
      </c>
      <c r="F15" s="11">
        <f>[11]Novembro!$D$9</f>
        <v>14.1</v>
      </c>
      <c r="G15" s="11">
        <f>[11]Novembro!$D$10</f>
        <v>13.5</v>
      </c>
      <c r="H15" s="11">
        <f>[11]Novembro!$D$11</f>
        <v>14.2</v>
      </c>
      <c r="I15" s="11">
        <f>[11]Novembro!$D$12</f>
        <v>15.2</v>
      </c>
      <c r="J15" s="11">
        <f>[11]Novembro!$D$13</f>
        <v>15.5</v>
      </c>
      <c r="K15" s="11">
        <f>[11]Novembro!$D$14</f>
        <v>17.8</v>
      </c>
      <c r="L15" s="11">
        <f>[11]Novembro!$D$15</f>
        <v>17.600000000000001</v>
      </c>
      <c r="M15" s="11">
        <f>[11]Novembro!$D$16</f>
        <v>20.399999999999999</v>
      </c>
      <c r="N15" s="11">
        <f>[11]Novembro!$D$17</f>
        <v>17.899999999999999</v>
      </c>
      <c r="O15" s="11">
        <f>[11]Novembro!$D$18</f>
        <v>16.2</v>
      </c>
      <c r="P15" s="11">
        <f>[11]Novembro!$D$19</f>
        <v>14.2</v>
      </c>
      <c r="Q15" s="11">
        <f>[11]Novembro!$D$20</f>
        <v>14.6</v>
      </c>
      <c r="R15" s="11">
        <f>[11]Novembro!$D$21</f>
        <v>15.1</v>
      </c>
      <c r="S15" s="11">
        <f>[11]Novembro!$D$22</f>
        <v>17.8</v>
      </c>
      <c r="T15" s="11">
        <f>[11]Novembro!$D$23</f>
        <v>19.899999999999999</v>
      </c>
      <c r="U15" s="11">
        <f>[11]Novembro!$D$24</f>
        <v>22.5</v>
      </c>
      <c r="V15" s="11">
        <f>[11]Novembro!$D$25</f>
        <v>19.399999999999999</v>
      </c>
      <c r="W15" s="11">
        <f>[11]Novembro!$D$26</f>
        <v>18.7</v>
      </c>
      <c r="X15" s="11">
        <f>[11]Novembro!$D$27</f>
        <v>19.100000000000001</v>
      </c>
      <c r="Y15" s="11">
        <f>[11]Novembro!$D$28</f>
        <v>15</v>
      </c>
      <c r="Z15" s="11">
        <f>[11]Novembro!$D$29</f>
        <v>16.5</v>
      </c>
      <c r="AA15" s="11">
        <f>[11]Novembro!$D$30</f>
        <v>19.3</v>
      </c>
      <c r="AB15" s="11">
        <f>[11]Novembro!$D$31</f>
        <v>18.899999999999999</v>
      </c>
      <c r="AC15" s="11">
        <f>[11]Novembro!$D$32</f>
        <v>19.8</v>
      </c>
      <c r="AD15" s="11">
        <f>[11]Novembro!$D$33</f>
        <v>19</v>
      </c>
      <c r="AE15" s="11">
        <f>[11]Novembro!$D$34</f>
        <v>19.2</v>
      </c>
      <c r="AF15" s="14">
        <f t="shared" si="1"/>
        <v>9.4</v>
      </c>
      <c r="AG15" s="68">
        <f t="shared" si="2"/>
        <v>16.682758620689654</v>
      </c>
    </row>
    <row r="16" spans="1:35" x14ac:dyDescent="0.2">
      <c r="A16" s="47" t="s">
        <v>153</v>
      </c>
      <c r="B16" s="11">
        <f>[12]Novembro!$D$5</f>
        <v>11.7</v>
      </c>
      <c r="C16" s="11">
        <f>[12]Novembro!$D$6</f>
        <v>13.2</v>
      </c>
      <c r="D16" s="11">
        <f>[12]Novembro!$D$7</f>
        <v>11.1</v>
      </c>
      <c r="E16" s="11">
        <f>[12]Novembro!$D$8</f>
        <v>13.1</v>
      </c>
      <c r="F16" s="11">
        <f>[12]Novembro!$D$9</f>
        <v>12.8</v>
      </c>
      <c r="G16" s="11">
        <f>[12]Novembro!$D$10</f>
        <v>14.1</v>
      </c>
      <c r="H16" s="11">
        <f>[12]Novembro!$D$11</f>
        <v>14</v>
      </c>
      <c r="I16" s="11">
        <f>[12]Novembro!$D$12</f>
        <v>14.8</v>
      </c>
      <c r="J16" s="11">
        <f>[12]Novembro!$D$13</f>
        <v>17.3</v>
      </c>
      <c r="K16" s="11">
        <f>[12]Novembro!$D$14</f>
        <v>15.8</v>
      </c>
      <c r="L16" s="11">
        <f>[12]Novembro!$D$15</f>
        <v>18.8</v>
      </c>
      <c r="M16" s="11">
        <f>[12]Novembro!$D$16</f>
        <v>19.2</v>
      </c>
      <c r="N16" s="11">
        <f>[12]Novembro!$D$17</f>
        <v>19.2</v>
      </c>
      <c r="O16" s="11">
        <f>[12]Novembro!$D$18</f>
        <v>16.7</v>
      </c>
      <c r="P16" s="11">
        <f>[12]Novembro!$D$19</f>
        <v>17.399999999999999</v>
      </c>
      <c r="Q16" s="11">
        <f>[12]Novembro!$D$20</f>
        <v>13.1</v>
      </c>
      <c r="R16" s="11">
        <f>[12]Novembro!$D$21</f>
        <v>14.8</v>
      </c>
      <c r="S16" s="11">
        <f>[12]Novembro!$D$22</f>
        <v>17.399999999999999</v>
      </c>
      <c r="T16" s="11">
        <f>[12]Novembro!$D$23</f>
        <v>20</v>
      </c>
      <c r="U16" s="11">
        <f>[12]Novembro!$D$24</f>
        <v>20.100000000000001</v>
      </c>
      <c r="V16" s="11">
        <f>[12]Novembro!$D$25</f>
        <v>21.5</v>
      </c>
      <c r="W16" s="11">
        <f>[12]Novembro!$D$26</f>
        <v>21.1</v>
      </c>
      <c r="X16" s="11">
        <f>[12]Novembro!$D$27</f>
        <v>19.7</v>
      </c>
      <c r="Y16" s="11">
        <f>[12]Novembro!$D$28</f>
        <v>19.7</v>
      </c>
      <c r="Z16" s="11">
        <f>[12]Novembro!$D$29</f>
        <v>17.5</v>
      </c>
      <c r="AA16" s="11">
        <f>[12]Novembro!$D$30</f>
        <v>17.3</v>
      </c>
      <c r="AB16" s="11">
        <f>[12]Novembro!$D$31</f>
        <v>15.2</v>
      </c>
      <c r="AC16" s="11">
        <f>[12]Novembro!$D$32</f>
        <v>19.8</v>
      </c>
      <c r="AD16" s="11">
        <f>[12]Novembro!$D$33</f>
        <v>18.600000000000001</v>
      </c>
      <c r="AE16" s="11">
        <f>[12]Novembro!$D$34</f>
        <v>17.899999999999999</v>
      </c>
      <c r="AF16" s="14">
        <f>MIN(B16:AE16)</f>
        <v>11.1</v>
      </c>
      <c r="AG16" s="68">
        <f t="shared" si="2"/>
        <v>16.763333333333332</v>
      </c>
      <c r="AI16" s="12" t="s">
        <v>34</v>
      </c>
    </row>
    <row r="17" spans="1:38" x14ac:dyDescent="0.2">
      <c r="A17" s="47" t="s">
        <v>2</v>
      </c>
      <c r="B17" s="11">
        <f>[13]Novembro!$D$5</f>
        <v>9.8000000000000007</v>
      </c>
      <c r="C17" s="11">
        <f>[13]Novembro!$D$6</f>
        <v>9.5</v>
      </c>
      <c r="D17" s="11">
        <f>[13]Novembro!$D$7</f>
        <v>12.3</v>
      </c>
      <c r="E17" s="11">
        <f>[13]Novembro!$D$8</f>
        <v>14.1</v>
      </c>
      <c r="F17" s="11">
        <f>[13]Novembro!$D$9</f>
        <v>14.5</v>
      </c>
      <c r="G17" s="11">
        <f>[13]Novembro!$D$10</f>
        <v>15.4</v>
      </c>
      <c r="H17" s="11">
        <f>[13]Novembro!$D$11</f>
        <v>14.9</v>
      </c>
      <c r="I17" s="11">
        <f>[13]Novembro!$D$12</f>
        <v>18.5</v>
      </c>
      <c r="J17" s="11">
        <f>[13]Novembro!$D$13</f>
        <v>19.7</v>
      </c>
      <c r="K17" s="11">
        <f>[13]Novembro!$D$14</f>
        <v>20</v>
      </c>
      <c r="L17" s="11">
        <f>[13]Novembro!$D$15</f>
        <v>18.3</v>
      </c>
      <c r="M17" s="11">
        <f>[13]Novembro!$D$16</f>
        <v>20.399999999999999</v>
      </c>
      <c r="N17" s="11">
        <f>[13]Novembro!$D$17</f>
        <v>22</v>
      </c>
      <c r="O17" s="11">
        <f>[13]Novembro!$D$18</f>
        <v>16.399999999999999</v>
      </c>
      <c r="P17" s="11">
        <f>[13]Novembro!$D$19</f>
        <v>18.2</v>
      </c>
      <c r="Q17" s="11">
        <f>[13]Novembro!$D$20</f>
        <v>17</v>
      </c>
      <c r="R17" s="11">
        <f>[13]Novembro!$D$21</f>
        <v>19.5</v>
      </c>
      <c r="S17" s="11">
        <f>[13]Novembro!$D$22</f>
        <v>21.2</v>
      </c>
      <c r="T17" s="11">
        <f>[13]Novembro!$D$23</f>
        <v>23.5</v>
      </c>
      <c r="U17" s="11">
        <f>[13]Novembro!$D$24</f>
        <v>23</v>
      </c>
      <c r="V17" s="11">
        <f>[13]Novembro!$D$25</f>
        <v>22.9</v>
      </c>
      <c r="W17" s="11">
        <f>[13]Novembro!$D$26</f>
        <v>19.3</v>
      </c>
      <c r="X17" s="11">
        <f>[13]Novembro!$D$27</f>
        <v>20.3</v>
      </c>
      <c r="Y17" s="11">
        <f>[13]Novembro!$D$28</f>
        <v>20.399999999999999</v>
      </c>
      <c r="Z17" s="11">
        <f>[13]Novembro!$D$29</f>
        <v>19</v>
      </c>
      <c r="AA17" s="11">
        <f>[13]Novembro!$D$30</f>
        <v>20.399999999999999</v>
      </c>
      <c r="AB17" s="11">
        <f>[13]Novembro!$D$31</f>
        <v>20.3</v>
      </c>
      <c r="AC17" s="11">
        <f>[13]Novembro!$D$32</f>
        <v>21.1</v>
      </c>
      <c r="AD17" s="11">
        <f>[13]Novembro!$D$33</f>
        <v>21.5</v>
      </c>
      <c r="AE17" s="11">
        <f>[13]Novembro!$D$34</f>
        <v>20</v>
      </c>
      <c r="AF17" s="14">
        <f t="shared" si="1"/>
        <v>9.5</v>
      </c>
      <c r="AG17" s="68">
        <f t="shared" si="2"/>
        <v>18.446666666666665</v>
      </c>
      <c r="AI17" s="12" t="s">
        <v>34</v>
      </c>
    </row>
    <row r="18" spans="1:38" hidden="1" x14ac:dyDescent="0.2">
      <c r="A18" s="89" t="s">
        <v>3</v>
      </c>
      <c r="B18" s="11" t="str">
        <f>[14]Novembro!$D$5</f>
        <v>*</v>
      </c>
      <c r="C18" s="11" t="str">
        <f>[14]Novembro!$D$6</f>
        <v>*</v>
      </c>
      <c r="D18" s="11" t="str">
        <f>[14]Novembro!$D$7</f>
        <v>*</v>
      </c>
      <c r="E18" s="11" t="str">
        <f>[14]Novembro!$D$8</f>
        <v>*</v>
      </c>
      <c r="F18" s="11" t="str">
        <f>[14]Novembro!$D$9</f>
        <v>*</v>
      </c>
      <c r="G18" s="11" t="str">
        <f>[14]Novembro!$D$10</f>
        <v>*</v>
      </c>
      <c r="H18" s="11" t="str">
        <f>[14]Novembro!$D$11</f>
        <v>*</v>
      </c>
      <c r="I18" s="11" t="str">
        <f>[14]Novembro!$D$12</f>
        <v>*</v>
      </c>
      <c r="J18" s="11" t="str">
        <f>[14]Novembro!$D$13</f>
        <v>*</v>
      </c>
      <c r="K18" s="11" t="str">
        <f>[14]Novembro!$D$14</f>
        <v>*</v>
      </c>
      <c r="L18" s="11" t="str">
        <f>[14]Novembro!$D$15</f>
        <v>*</v>
      </c>
      <c r="M18" s="11" t="str">
        <f>[14]Novembro!$D$16</f>
        <v>*</v>
      </c>
      <c r="N18" s="11" t="str">
        <f>[14]Novembro!$D$17</f>
        <v>*</v>
      </c>
      <c r="O18" s="11" t="str">
        <f>[14]Novembro!$D$18</f>
        <v>*</v>
      </c>
      <c r="P18" s="11" t="str">
        <f>[14]Novembro!$D$19</f>
        <v>*</v>
      </c>
      <c r="Q18" s="11" t="str">
        <f>[14]Novembro!$D$20</f>
        <v>*</v>
      </c>
      <c r="R18" s="11" t="str">
        <f>[14]Novembro!$D$21</f>
        <v>*</v>
      </c>
      <c r="S18" s="11" t="str">
        <f>[14]Novembro!$D$22</f>
        <v>*</v>
      </c>
      <c r="T18" s="11" t="str">
        <f>[14]Novembro!$D$23</f>
        <v>*</v>
      </c>
      <c r="U18" s="11" t="str">
        <f>[14]Novembro!$D$24</f>
        <v>*</v>
      </c>
      <c r="V18" s="11" t="str">
        <f>[14]Novembro!$D$25</f>
        <v>*</v>
      </c>
      <c r="W18" s="11" t="str">
        <f>[14]Novembro!$D$26</f>
        <v>*</v>
      </c>
      <c r="X18" s="11" t="str">
        <f>[14]Novembro!$D$27</f>
        <v>*</v>
      </c>
      <c r="Y18" s="11" t="str">
        <f>[14]Novembro!$D$28</f>
        <v>*</v>
      </c>
      <c r="Z18" s="11" t="str">
        <f>[14]Novembro!$D$29</f>
        <v>*</v>
      </c>
      <c r="AA18" s="11" t="str">
        <f>[14]Novembro!$D$30</f>
        <v>*</v>
      </c>
      <c r="AB18" s="11" t="str">
        <f>[14]Novembro!$D$31</f>
        <v>*</v>
      </c>
      <c r="AC18" s="11" t="str">
        <f>[14]Novembro!$D$32</f>
        <v>*</v>
      </c>
      <c r="AD18" s="11" t="str">
        <f>[14]Novembro!$D$33</f>
        <v>*</v>
      </c>
      <c r="AE18" s="11" t="str">
        <f>[14]Novembro!$D$34</f>
        <v>*</v>
      </c>
      <c r="AF18" s="14">
        <f t="shared" si="1"/>
        <v>0</v>
      </c>
      <c r="AG18" s="68" t="e">
        <f t="shared" si="2"/>
        <v>#DIV/0!</v>
      </c>
      <c r="AH18" s="12" t="s">
        <v>34</v>
      </c>
      <c r="AI18" s="12" t="s">
        <v>34</v>
      </c>
    </row>
    <row r="19" spans="1:38" x14ac:dyDescent="0.2">
      <c r="A19" s="47" t="s">
        <v>4</v>
      </c>
      <c r="B19" s="11">
        <f>[15]Novembro!$D$5</f>
        <v>12</v>
      </c>
      <c r="C19" s="11">
        <f>[15]Novembro!$D$6</f>
        <v>11.8</v>
      </c>
      <c r="D19" s="11">
        <f>[15]Novembro!$D$7</f>
        <v>12.2</v>
      </c>
      <c r="E19" s="11">
        <f>[15]Novembro!$D$8</f>
        <v>13.2</v>
      </c>
      <c r="F19" s="11">
        <f>[15]Novembro!$D$9</f>
        <v>12.5</v>
      </c>
      <c r="G19" s="11">
        <f>[15]Novembro!$D$10</f>
        <v>14.7</v>
      </c>
      <c r="H19" s="11">
        <f>[15]Novembro!$D$11</f>
        <v>14.9</v>
      </c>
      <c r="I19" s="11">
        <f>[15]Novembro!$D$12</f>
        <v>18.2</v>
      </c>
      <c r="J19" s="11">
        <f>[15]Novembro!$D$13</f>
        <v>19</v>
      </c>
      <c r="K19" s="11">
        <f>[15]Novembro!$D$14</f>
        <v>19.7</v>
      </c>
      <c r="L19" s="11">
        <f>[15]Novembro!$D$15</f>
        <v>18.399999999999999</v>
      </c>
      <c r="M19" s="11">
        <f>[15]Novembro!$D$16</f>
        <v>17.399999999999999</v>
      </c>
      <c r="N19" s="11">
        <f>[15]Novembro!$D$17</f>
        <v>19.100000000000001</v>
      </c>
      <c r="O19" s="11">
        <f>[15]Novembro!$D$18</f>
        <v>15.8</v>
      </c>
      <c r="P19" s="11">
        <f>[15]Novembro!$D$19</f>
        <v>16.899999999999999</v>
      </c>
      <c r="Q19" s="11">
        <f>[15]Novembro!$D$20</f>
        <v>14.1</v>
      </c>
      <c r="R19" s="11">
        <f>[15]Novembro!$D$21</f>
        <v>17.5</v>
      </c>
      <c r="S19" s="11">
        <f>[15]Novembro!$D$22</f>
        <v>16.899999999999999</v>
      </c>
      <c r="T19" s="11">
        <f>[15]Novembro!$D$23</f>
        <v>19.3</v>
      </c>
      <c r="U19" s="11">
        <f>[15]Novembro!$D$24</f>
        <v>17.100000000000001</v>
      </c>
      <c r="V19" s="11">
        <f>[15]Novembro!$D$25</f>
        <v>20.2</v>
      </c>
      <c r="W19" s="11">
        <f>[15]Novembro!$D$26</f>
        <v>19.399999999999999</v>
      </c>
      <c r="X19" s="11">
        <f>[15]Novembro!$D$27</f>
        <v>18.600000000000001</v>
      </c>
      <c r="Y19" s="11">
        <f>[15]Novembro!$D$28</f>
        <v>18.8</v>
      </c>
      <c r="Z19" s="11">
        <f>[15]Novembro!$D$29</f>
        <v>19</v>
      </c>
      <c r="AA19" s="11">
        <f>[15]Novembro!$D$30</f>
        <v>18</v>
      </c>
      <c r="AB19" s="11">
        <f>[15]Novembro!$D$31</f>
        <v>16.7</v>
      </c>
      <c r="AC19" s="11">
        <f>[15]Novembro!$D$32</f>
        <v>17.5</v>
      </c>
      <c r="AD19" s="11">
        <f>[15]Novembro!$D$33</f>
        <v>15.7</v>
      </c>
      <c r="AE19" s="11">
        <f>[15]Novembro!$D$34</f>
        <v>17.399999999999999</v>
      </c>
      <c r="AF19" s="14">
        <f t="shared" si="1"/>
        <v>11.8</v>
      </c>
      <c r="AG19" s="68">
        <f t="shared" si="2"/>
        <v>16.733333333333331</v>
      </c>
    </row>
    <row r="20" spans="1:38" x14ac:dyDescent="0.2">
      <c r="A20" s="47" t="s">
        <v>5</v>
      </c>
      <c r="B20" s="11">
        <f>[16]Novembro!$D$5</f>
        <v>15.3</v>
      </c>
      <c r="C20" s="11">
        <f>[16]Novembro!$D$6</f>
        <v>13.4</v>
      </c>
      <c r="D20" s="11">
        <f>[16]Novembro!$D$7</f>
        <v>14.4</v>
      </c>
      <c r="E20" s="11">
        <f>[16]Novembro!$D$8</f>
        <v>20.6</v>
      </c>
      <c r="F20" s="11">
        <f>[16]Novembro!$D$9</f>
        <v>14.9</v>
      </c>
      <c r="G20" s="11">
        <f>[16]Novembro!$D$10</f>
        <v>15.9</v>
      </c>
      <c r="H20" s="11">
        <f>[16]Novembro!$D$11</f>
        <v>17.7</v>
      </c>
      <c r="I20" s="11">
        <f>[16]Novembro!$D$12</f>
        <v>16.899999999999999</v>
      </c>
      <c r="J20" s="11">
        <f>[16]Novembro!$D$13</f>
        <v>18.100000000000001</v>
      </c>
      <c r="K20" s="11">
        <f>[16]Novembro!$D$14</f>
        <v>25.1</v>
      </c>
      <c r="L20" s="11">
        <f>[16]Novembro!$D$15</f>
        <v>20.9</v>
      </c>
      <c r="M20" s="11">
        <f>[16]Novembro!$D$16</f>
        <v>21.9</v>
      </c>
      <c r="N20" s="11">
        <f>[16]Novembro!$D$17</f>
        <v>24.4</v>
      </c>
      <c r="O20" s="11">
        <f>[16]Novembro!$D$18</f>
        <v>21.8</v>
      </c>
      <c r="P20" s="11">
        <f>[16]Novembro!$D$19</f>
        <v>21.9</v>
      </c>
      <c r="Q20" s="11">
        <f>[16]Novembro!$D$20</f>
        <v>17.8</v>
      </c>
      <c r="R20" s="11">
        <f>[16]Novembro!$D$21</f>
        <v>17.899999999999999</v>
      </c>
      <c r="S20" s="11">
        <f>[16]Novembro!$D$22</f>
        <v>19.2</v>
      </c>
      <c r="T20" s="11">
        <f>[16]Novembro!$D$23</f>
        <v>22.4</v>
      </c>
      <c r="U20" s="11">
        <f>[16]Novembro!$D$24</f>
        <v>24.9</v>
      </c>
      <c r="V20" s="11">
        <f>[16]Novembro!$D$25</f>
        <v>21.2</v>
      </c>
      <c r="W20" s="11">
        <f>[16]Novembro!$D$26</f>
        <v>22.1</v>
      </c>
      <c r="X20" s="11">
        <f>[16]Novembro!$D$27</f>
        <v>22.1</v>
      </c>
      <c r="Y20" s="11">
        <f>[16]Novembro!$D$28</f>
        <v>22.5</v>
      </c>
      <c r="Z20" s="11">
        <f>[16]Novembro!$D$29</f>
        <v>20.7</v>
      </c>
      <c r="AA20" s="11">
        <f>[16]Novembro!$D$30</f>
        <v>22.7</v>
      </c>
      <c r="AB20" s="11">
        <f>[16]Novembro!$D$31</f>
        <v>22.9</v>
      </c>
      <c r="AC20" s="11">
        <f>[16]Novembro!$D$32</f>
        <v>21.1</v>
      </c>
      <c r="AD20" s="11">
        <f>[16]Novembro!$D$33</f>
        <v>23.8</v>
      </c>
      <c r="AE20" s="11">
        <f>[16]Novembro!$D$34</f>
        <v>22.8</v>
      </c>
      <c r="AF20" s="14">
        <f t="shared" si="1"/>
        <v>13.4</v>
      </c>
      <c r="AG20" s="68">
        <f t="shared" si="2"/>
        <v>20.243333333333329</v>
      </c>
      <c r="AH20" s="12" t="s">
        <v>34</v>
      </c>
      <c r="AK20" t="s">
        <v>34</v>
      </c>
    </row>
    <row r="21" spans="1:38" x14ac:dyDescent="0.2">
      <c r="A21" s="47" t="s">
        <v>32</v>
      </c>
      <c r="B21" s="11">
        <f>[17]Novembro!$D$5</f>
        <v>12.5</v>
      </c>
      <c r="C21" s="11">
        <f>[17]Novembro!$D$6</f>
        <v>13.1</v>
      </c>
      <c r="D21" s="11">
        <f>[17]Novembro!$D$7</f>
        <v>14.2</v>
      </c>
      <c r="E21" s="11">
        <f>[17]Novembro!$D$8</f>
        <v>13.8</v>
      </c>
      <c r="F21" s="11">
        <f>[17]Novembro!$D$9</f>
        <v>13.3</v>
      </c>
      <c r="G21" s="11">
        <f>[17]Novembro!$D$10</f>
        <v>16.2</v>
      </c>
      <c r="H21" s="11">
        <f>[17]Novembro!$D$11</f>
        <v>17</v>
      </c>
      <c r="I21" s="11">
        <f>[17]Novembro!$D$12</f>
        <v>17.899999999999999</v>
      </c>
      <c r="J21" s="11">
        <f>[17]Novembro!$D$13</f>
        <v>17.3</v>
      </c>
      <c r="K21" s="11">
        <f>[17]Novembro!$D$14</f>
        <v>17.3</v>
      </c>
      <c r="L21" s="11">
        <f>[17]Novembro!$D$15</f>
        <v>19</v>
      </c>
      <c r="M21" s="11">
        <f>[17]Novembro!$D$16</f>
        <v>18.399999999999999</v>
      </c>
      <c r="N21" s="11">
        <f>[17]Novembro!$D$17</f>
        <v>19.8</v>
      </c>
      <c r="O21" s="11">
        <f>[17]Novembro!$D$18</f>
        <v>16.5</v>
      </c>
      <c r="P21" s="11">
        <f>[17]Novembro!$D$19</f>
        <v>16.7</v>
      </c>
      <c r="Q21" s="11">
        <f>[17]Novembro!$D$20</f>
        <v>17.100000000000001</v>
      </c>
      <c r="R21" s="11">
        <f>[17]Novembro!$D$21</f>
        <v>14.6</v>
      </c>
      <c r="S21" s="11">
        <f>[17]Novembro!$D$22</f>
        <v>17.100000000000001</v>
      </c>
      <c r="T21" s="11">
        <f>[17]Novembro!$D$23</f>
        <v>18.7</v>
      </c>
      <c r="U21" s="11">
        <f>[17]Novembro!$D$24</f>
        <v>18.3</v>
      </c>
      <c r="V21" s="11">
        <f>[17]Novembro!$D$25</f>
        <v>19.3</v>
      </c>
      <c r="W21" s="11">
        <f>[17]Novembro!$D$26</f>
        <v>19.2</v>
      </c>
      <c r="X21" s="11">
        <f>[17]Novembro!$D$27</f>
        <v>19.5</v>
      </c>
      <c r="Y21" s="11">
        <f>[17]Novembro!$D$28</f>
        <v>18.7</v>
      </c>
      <c r="Z21" s="11">
        <f>[17]Novembro!$D$29</f>
        <v>18.7</v>
      </c>
      <c r="AA21" s="11">
        <f>[17]Novembro!$D$30</f>
        <v>19.100000000000001</v>
      </c>
      <c r="AB21" s="11">
        <f>[17]Novembro!$D$31</f>
        <v>16.399999999999999</v>
      </c>
      <c r="AC21" s="11">
        <f>[17]Novembro!$D$32</f>
        <v>17.100000000000001</v>
      </c>
      <c r="AD21" s="11">
        <f>[17]Novembro!$D$33</f>
        <v>19</v>
      </c>
      <c r="AE21" s="11">
        <f>[17]Novembro!$D$34</f>
        <v>17.8</v>
      </c>
      <c r="AF21" s="14">
        <f t="shared" si="1"/>
        <v>12.5</v>
      </c>
      <c r="AG21" s="68">
        <f t="shared" si="2"/>
        <v>17.12</v>
      </c>
      <c r="AI21" t="s">
        <v>34</v>
      </c>
    </row>
    <row r="22" spans="1:38" x14ac:dyDescent="0.2">
      <c r="A22" s="47" t="s">
        <v>6</v>
      </c>
      <c r="B22" s="11">
        <f>[18]Novembro!$D$5</f>
        <v>14.8</v>
      </c>
      <c r="C22" s="11">
        <f>[18]Novembro!$D$6</f>
        <v>14.6</v>
      </c>
      <c r="D22" s="11">
        <f>[18]Novembro!$D$7</f>
        <v>13.1</v>
      </c>
      <c r="E22" s="11">
        <f>[18]Novembro!$D$8</f>
        <v>13.3</v>
      </c>
      <c r="F22" s="11">
        <f>[18]Novembro!$D$9</f>
        <v>14.4</v>
      </c>
      <c r="G22" s="11">
        <f>[18]Novembro!$D$10</f>
        <v>15.5</v>
      </c>
      <c r="H22" s="11">
        <f>[18]Novembro!$D$11</f>
        <v>15.5</v>
      </c>
      <c r="I22" s="11">
        <f>[18]Novembro!$D$12</f>
        <v>16.5</v>
      </c>
      <c r="J22" s="11">
        <f>[18]Novembro!$D$13</f>
        <v>16.7</v>
      </c>
      <c r="K22" s="11">
        <f>[18]Novembro!$D$14</f>
        <v>17.3</v>
      </c>
      <c r="L22" s="11">
        <f>[18]Novembro!$D$15</f>
        <v>21.1</v>
      </c>
      <c r="M22" s="11">
        <f>[18]Novembro!$D$16</f>
        <v>21.1</v>
      </c>
      <c r="N22" s="11">
        <f>[18]Novembro!$D$17</f>
        <v>19.899999999999999</v>
      </c>
      <c r="O22" s="11">
        <f>[18]Novembro!$D$18</f>
        <v>19.2</v>
      </c>
      <c r="P22" s="11">
        <f>[18]Novembro!$D$19</f>
        <v>18.8</v>
      </c>
      <c r="Q22" s="11">
        <f>[18]Novembro!$D$20</f>
        <v>16.2</v>
      </c>
      <c r="R22" s="11">
        <f>[18]Novembro!$D$21</f>
        <v>15.3</v>
      </c>
      <c r="S22" s="11">
        <f>[18]Novembro!$D$22</f>
        <v>17.899999999999999</v>
      </c>
      <c r="T22" s="11">
        <f>[18]Novembro!$D$23</f>
        <v>19.2</v>
      </c>
      <c r="U22" s="11">
        <f>[18]Novembro!$D$24</f>
        <v>19.100000000000001</v>
      </c>
      <c r="V22" s="11">
        <f>[18]Novembro!$D$25</f>
        <v>21.6</v>
      </c>
      <c r="W22" s="11">
        <f>[18]Novembro!$D$26</f>
        <v>22.5</v>
      </c>
      <c r="X22" s="11">
        <f>[18]Novembro!$D$27</f>
        <v>22</v>
      </c>
      <c r="Y22" s="11">
        <f>[18]Novembro!$D$28</f>
        <v>21.1</v>
      </c>
      <c r="Z22" s="11">
        <f>[18]Novembro!$D$29</f>
        <v>21.1</v>
      </c>
      <c r="AA22" s="11">
        <f>[18]Novembro!$D$30</f>
        <v>18.399999999999999</v>
      </c>
      <c r="AB22" s="11">
        <f>[18]Novembro!$D$31</f>
        <v>18</v>
      </c>
      <c r="AC22" s="11">
        <f>[18]Novembro!$D$32</f>
        <v>19.2</v>
      </c>
      <c r="AD22" s="11">
        <f>[18]Novembro!$D$33</f>
        <v>20.100000000000001</v>
      </c>
      <c r="AE22" s="11">
        <f>[18]Novembro!$D$34</f>
        <v>19.899999999999999</v>
      </c>
      <c r="AF22" s="14">
        <f t="shared" si="1"/>
        <v>13.1</v>
      </c>
      <c r="AG22" s="68">
        <f t="shared" si="2"/>
        <v>18.113333333333333</v>
      </c>
      <c r="AI22" t="s">
        <v>34</v>
      </c>
      <c r="AK22" t="s">
        <v>34</v>
      </c>
    </row>
    <row r="23" spans="1:38" x14ac:dyDescent="0.2">
      <c r="A23" s="47" t="s">
        <v>7</v>
      </c>
      <c r="B23" s="11">
        <f>[19]Novembro!$D$5</f>
        <v>9.3000000000000007</v>
      </c>
      <c r="C23" s="11">
        <f>[19]Novembro!$D$6</f>
        <v>8.4</v>
      </c>
      <c r="D23" s="11">
        <f>[19]Novembro!$D$7</f>
        <v>13</v>
      </c>
      <c r="E23" s="11">
        <f>[19]Novembro!$D$8</f>
        <v>14.4</v>
      </c>
      <c r="F23" s="11">
        <f>[19]Novembro!$D$9</f>
        <v>15.6</v>
      </c>
      <c r="G23" s="11">
        <f>[19]Novembro!$D$10</f>
        <v>16.7</v>
      </c>
      <c r="H23" s="11">
        <f>[19]Novembro!$D$11</f>
        <v>16.8</v>
      </c>
      <c r="I23" s="11">
        <f>[19]Novembro!$D$12</f>
        <v>14.7</v>
      </c>
      <c r="J23" s="11">
        <f>[19]Novembro!$D$13</f>
        <v>16.8</v>
      </c>
      <c r="K23" s="11">
        <f>[19]Novembro!$D$14</f>
        <v>21.6</v>
      </c>
      <c r="L23" s="11">
        <f>[19]Novembro!$D$15</f>
        <v>17.7</v>
      </c>
      <c r="M23" s="11">
        <f>[19]Novembro!$D$16</f>
        <v>19.399999999999999</v>
      </c>
      <c r="N23" s="11">
        <f>[19]Novembro!$D$17</f>
        <v>18.3</v>
      </c>
      <c r="O23" s="11">
        <f>[19]Novembro!$D$18</f>
        <v>15.9</v>
      </c>
      <c r="P23" s="11">
        <f>[19]Novembro!$D$19</f>
        <v>16.399999999999999</v>
      </c>
      <c r="Q23" s="11">
        <f>[19]Novembro!$D$20</f>
        <v>15</v>
      </c>
      <c r="R23" s="11">
        <f>[19]Novembro!$D$21</f>
        <v>18.399999999999999</v>
      </c>
      <c r="S23" s="11">
        <f>[19]Novembro!$D$22</f>
        <v>18.7</v>
      </c>
      <c r="T23" s="11">
        <f>[19]Novembro!$D$23</f>
        <v>20</v>
      </c>
      <c r="U23" s="11">
        <f>[19]Novembro!$D$24</f>
        <v>22</v>
      </c>
      <c r="V23" s="11">
        <f>[19]Novembro!$D$25</f>
        <v>19.100000000000001</v>
      </c>
      <c r="W23" s="11">
        <f>[19]Novembro!$D$26</f>
        <v>18.3</v>
      </c>
      <c r="X23" s="11">
        <f>[19]Novembro!$D$27</f>
        <v>19.3</v>
      </c>
      <c r="Y23" s="11">
        <f>[19]Novembro!$D$28</f>
        <v>16.7</v>
      </c>
      <c r="Z23" s="11">
        <f>[19]Novembro!$D$29</f>
        <v>18.600000000000001</v>
      </c>
      <c r="AA23" s="11">
        <f>[19]Novembro!$D$30</f>
        <v>20</v>
      </c>
      <c r="AB23" s="11">
        <f>[19]Novembro!$D$31</f>
        <v>19.3</v>
      </c>
      <c r="AC23" s="11">
        <f>[19]Novembro!$D$32</f>
        <v>19.3</v>
      </c>
      <c r="AD23" s="11">
        <f>[19]Novembro!$D$33</f>
        <v>19.5</v>
      </c>
      <c r="AE23" s="11">
        <f>[19]Novembro!$D$34</f>
        <v>19.8</v>
      </c>
      <c r="AF23" s="14">
        <f t="shared" si="1"/>
        <v>8.4</v>
      </c>
      <c r="AG23" s="68">
        <f t="shared" si="2"/>
        <v>17.300000000000004</v>
      </c>
      <c r="AI23" t="s">
        <v>34</v>
      </c>
      <c r="AJ23" t="s">
        <v>34</v>
      </c>
      <c r="AK23" t="s">
        <v>34</v>
      </c>
    </row>
    <row r="24" spans="1:38" hidden="1" x14ac:dyDescent="0.2">
      <c r="A24" s="89" t="s">
        <v>154</v>
      </c>
      <c r="B24" s="11" t="str">
        <f>[20]Novembro!$D$5</f>
        <v>*</v>
      </c>
      <c r="C24" s="11" t="str">
        <f>[20]Novembro!$D$6</f>
        <v>*</v>
      </c>
      <c r="D24" s="11" t="str">
        <f>[20]Novembro!$D$7</f>
        <v>*</v>
      </c>
      <c r="E24" s="11" t="str">
        <f>[20]Novembro!$D$8</f>
        <v>*</v>
      </c>
      <c r="F24" s="11" t="str">
        <f>[20]Novembro!$D$9</f>
        <v>*</v>
      </c>
      <c r="G24" s="11" t="str">
        <f>[20]Novembro!$D$10</f>
        <v>*</v>
      </c>
      <c r="H24" s="11" t="str">
        <f>[20]Novembro!$D$11</f>
        <v>*</v>
      </c>
      <c r="I24" s="11" t="str">
        <f>[20]Novembro!$D$12</f>
        <v>*</v>
      </c>
      <c r="J24" s="11" t="str">
        <f>[20]Novembro!$D$13</f>
        <v>*</v>
      </c>
      <c r="K24" s="11" t="str">
        <f>[20]Novembro!$D$14</f>
        <v>*</v>
      </c>
      <c r="L24" s="11" t="str">
        <f>[20]Novembro!$D$15</f>
        <v>*</v>
      </c>
      <c r="M24" s="11" t="str">
        <f>[20]Novembro!$D$16</f>
        <v>*</v>
      </c>
      <c r="N24" s="11" t="str">
        <f>[20]Novembro!$D$17</f>
        <v>*</v>
      </c>
      <c r="O24" s="11" t="str">
        <f>[20]Novembro!$D$18</f>
        <v>*</v>
      </c>
      <c r="P24" s="11" t="str">
        <f>[20]Novembro!$D$19</f>
        <v>*</v>
      </c>
      <c r="Q24" s="11" t="str">
        <f>[20]Novembro!$D$20</f>
        <v>*</v>
      </c>
      <c r="R24" s="11" t="str">
        <f>[20]Novembro!$D$21</f>
        <v>*</v>
      </c>
      <c r="S24" s="11" t="str">
        <f>[20]Novembro!$D$22</f>
        <v>*</v>
      </c>
      <c r="T24" s="11" t="str">
        <f>[20]Novembro!$D$23</f>
        <v>*</v>
      </c>
      <c r="U24" s="11" t="str">
        <f>[20]Novembro!$D$24</f>
        <v>*</v>
      </c>
      <c r="V24" s="11" t="str">
        <f>[20]Novembro!$D$25</f>
        <v>*</v>
      </c>
      <c r="W24" s="11" t="str">
        <f>[20]Novembro!$D$26</f>
        <v>*</v>
      </c>
      <c r="X24" s="11" t="str">
        <f>[20]Novembro!$D$27</f>
        <v>*</v>
      </c>
      <c r="Y24" s="11" t="str">
        <f>[20]Novembro!$D$28</f>
        <v>*</v>
      </c>
      <c r="Z24" s="11" t="str">
        <f>[20]Novembro!$D$29</f>
        <v>*</v>
      </c>
      <c r="AA24" s="11" t="str">
        <f>[20]Novembro!$D$30</f>
        <v>*</v>
      </c>
      <c r="AB24" s="11" t="str">
        <f>[20]Novembro!$D$31</f>
        <v>*</v>
      </c>
      <c r="AC24" s="11" t="str">
        <f>[20]Novembro!$D$32</f>
        <v>*</v>
      </c>
      <c r="AD24" s="11" t="str">
        <f>[20]Novembro!$D$33</f>
        <v>*</v>
      </c>
      <c r="AE24" s="11" t="str">
        <f>[20]Novembro!$D$34</f>
        <v>*</v>
      </c>
      <c r="AF24" s="14">
        <f t="shared" si="1"/>
        <v>0</v>
      </c>
      <c r="AG24" s="68" t="e">
        <f t="shared" si="2"/>
        <v>#DIV/0!</v>
      </c>
      <c r="AI24" t="s">
        <v>34</v>
      </c>
      <c r="AL24" t="s">
        <v>34</v>
      </c>
    </row>
    <row r="25" spans="1:38" hidden="1" x14ac:dyDescent="0.2">
      <c r="A25" s="89" t="s">
        <v>155</v>
      </c>
      <c r="B25" s="11" t="str">
        <f>[21]Novembro!$D$5</f>
        <v>*</v>
      </c>
      <c r="C25" s="11" t="str">
        <f>[21]Novembro!$D$6</f>
        <v>*</v>
      </c>
      <c r="D25" s="11" t="str">
        <f>[21]Novembro!$D$7</f>
        <v>*</v>
      </c>
      <c r="E25" s="11" t="str">
        <f>[21]Novembro!$D$8</f>
        <v>*</v>
      </c>
      <c r="F25" s="11" t="str">
        <f>[21]Novembro!$D$9</f>
        <v>*</v>
      </c>
      <c r="G25" s="11" t="str">
        <f>[21]Novembro!$D$10</f>
        <v>*</v>
      </c>
      <c r="H25" s="11" t="str">
        <f>[21]Novembro!$D$11</f>
        <v>*</v>
      </c>
      <c r="I25" s="11" t="str">
        <f>[21]Novembro!$D$12</f>
        <v>*</v>
      </c>
      <c r="J25" s="11" t="str">
        <f>[21]Novembro!$D$13</f>
        <v>*</v>
      </c>
      <c r="K25" s="11" t="str">
        <f>[21]Novembro!$D$14</f>
        <v>*</v>
      </c>
      <c r="L25" s="11" t="str">
        <f>[21]Novembro!$D$15</f>
        <v>*</v>
      </c>
      <c r="M25" s="11" t="str">
        <f>[21]Novembro!$D$16</f>
        <v>*</v>
      </c>
      <c r="N25" s="11" t="str">
        <f>[21]Novembro!$D$17</f>
        <v>*</v>
      </c>
      <c r="O25" s="11" t="str">
        <f>[21]Novembro!$D$18</f>
        <v>*</v>
      </c>
      <c r="P25" s="11" t="str">
        <f>[21]Novembro!$D$19</f>
        <v>*</v>
      </c>
      <c r="Q25" s="11" t="str">
        <f>[21]Novembro!$D$20</f>
        <v>*</v>
      </c>
      <c r="R25" s="11" t="str">
        <f>[21]Novembro!$D$21</f>
        <v>*</v>
      </c>
      <c r="S25" s="11" t="str">
        <f>[21]Novembro!$D$22</f>
        <v>*</v>
      </c>
      <c r="T25" s="11" t="str">
        <f>[21]Novembro!$D$23</f>
        <v>*</v>
      </c>
      <c r="U25" s="11" t="str">
        <f>[21]Novembro!$D$24</f>
        <v>*</v>
      </c>
      <c r="V25" s="11" t="str">
        <f>[21]Novembro!$D$25</f>
        <v>*</v>
      </c>
      <c r="W25" s="11" t="str">
        <f>[21]Novembro!$D$26</f>
        <v>*</v>
      </c>
      <c r="X25" s="11" t="str">
        <f>[21]Novembro!$D$27</f>
        <v>*</v>
      </c>
      <c r="Y25" s="11" t="str">
        <f>[21]Novembro!$D$28</f>
        <v>*</v>
      </c>
      <c r="Z25" s="11" t="str">
        <f>[21]Novembro!$D$29</f>
        <v>*</v>
      </c>
      <c r="AA25" s="11" t="str">
        <f>[21]Novembro!$D$30</f>
        <v>*</v>
      </c>
      <c r="AB25" s="11" t="str">
        <f>[21]Novembro!$D$31</f>
        <v>*</v>
      </c>
      <c r="AC25" s="11" t="str">
        <f>[21]Novembro!$D$32</f>
        <v>*</v>
      </c>
      <c r="AD25" s="11" t="str">
        <f>[21]Novembro!$D$33</f>
        <v>*</v>
      </c>
      <c r="AE25" s="11" t="str">
        <f>[21]Novembro!$D$34</f>
        <v>*</v>
      </c>
      <c r="AF25" s="14">
        <f t="shared" si="1"/>
        <v>0</v>
      </c>
      <c r="AG25" s="68" t="e">
        <f t="shared" si="2"/>
        <v>#DIV/0!</v>
      </c>
      <c r="AH25" s="12" t="s">
        <v>34</v>
      </c>
      <c r="AI25" t="s">
        <v>34</v>
      </c>
      <c r="AK25" t="s">
        <v>34</v>
      </c>
      <c r="AL25" t="s">
        <v>34</v>
      </c>
    </row>
    <row r="26" spans="1:38" x14ac:dyDescent="0.2">
      <c r="A26" s="47" t="s">
        <v>156</v>
      </c>
      <c r="B26" s="11">
        <f>[22]Novembro!$D$5</f>
        <v>10.8</v>
      </c>
      <c r="C26" s="11">
        <f>[22]Novembro!$D$6</f>
        <v>10.6</v>
      </c>
      <c r="D26" s="11">
        <f>[22]Novembro!$D$7</f>
        <v>13.4</v>
      </c>
      <c r="E26" s="11">
        <f>[22]Novembro!$D$8</f>
        <v>14.4</v>
      </c>
      <c r="F26" s="11">
        <f>[22]Novembro!$D$9</f>
        <v>13.4</v>
      </c>
      <c r="G26" s="11">
        <f>[22]Novembro!$D$10</f>
        <v>16.7</v>
      </c>
      <c r="H26" s="11">
        <f>[22]Novembro!$D$11</f>
        <v>17.3</v>
      </c>
      <c r="I26" s="11">
        <f>[22]Novembro!$D$12</f>
        <v>15.1</v>
      </c>
      <c r="J26" s="11">
        <f>[22]Novembro!$D$13</f>
        <v>15.4</v>
      </c>
      <c r="K26" s="11">
        <f>[22]Novembro!$D$14</f>
        <v>20.399999999999999</v>
      </c>
      <c r="L26" s="11">
        <f>[22]Novembro!$D$15</f>
        <v>18.600000000000001</v>
      </c>
      <c r="M26" s="11">
        <f>[22]Novembro!$D$16</f>
        <v>20.399999999999999</v>
      </c>
      <c r="N26" s="11">
        <f>[22]Novembro!$D$17</f>
        <v>17.600000000000001</v>
      </c>
      <c r="O26" s="11">
        <f>[22]Novembro!$D$18</f>
        <v>16.600000000000001</v>
      </c>
      <c r="P26" s="11">
        <f>[22]Novembro!$D$19</f>
        <v>17.3</v>
      </c>
      <c r="Q26" s="11">
        <f>[22]Novembro!$D$20</f>
        <v>12.8</v>
      </c>
      <c r="R26" s="11">
        <f>[22]Novembro!$D$21</f>
        <v>20.6</v>
      </c>
      <c r="S26" s="11">
        <f>[22]Novembro!$D$22</f>
        <v>17.899999999999999</v>
      </c>
      <c r="T26" s="11">
        <f>[22]Novembro!$D$23</f>
        <v>19.8</v>
      </c>
      <c r="U26" s="11">
        <f>[22]Novembro!$D$24</f>
        <v>21.9</v>
      </c>
      <c r="V26" s="11">
        <f>[22]Novembro!$D$25</f>
        <v>20</v>
      </c>
      <c r="W26" s="11">
        <f>[22]Novembro!$D$26</f>
        <v>18.8</v>
      </c>
      <c r="X26" s="11">
        <f>[22]Novembro!$D$27</f>
        <v>21</v>
      </c>
      <c r="Y26" s="11">
        <f>[22]Novembro!$D$28</f>
        <v>16.899999999999999</v>
      </c>
      <c r="Z26" s="11">
        <f>[22]Novembro!$D$29</f>
        <v>21.2</v>
      </c>
      <c r="AA26" s="11">
        <f>[22]Novembro!$D$30</f>
        <v>20.6</v>
      </c>
      <c r="AB26" s="11">
        <f>[22]Novembro!$D$31</f>
        <v>21.7</v>
      </c>
      <c r="AC26" s="11">
        <f>[22]Novembro!$D$32</f>
        <v>20.6</v>
      </c>
      <c r="AD26" s="11">
        <f>[22]Novembro!$D$33</f>
        <v>20.9</v>
      </c>
      <c r="AE26" s="11">
        <f>[22]Novembro!$D$34</f>
        <v>20.6</v>
      </c>
      <c r="AF26" s="14">
        <f t="shared" si="1"/>
        <v>10.6</v>
      </c>
      <c r="AG26" s="68">
        <f t="shared" si="2"/>
        <v>17.776666666666667</v>
      </c>
      <c r="AI26" t="s">
        <v>34</v>
      </c>
      <c r="AL26" t="s">
        <v>34</v>
      </c>
    </row>
    <row r="27" spans="1:38" x14ac:dyDescent="0.2">
      <c r="A27" s="47" t="s">
        <v>8</v>
      </c>
      <c r="B27" s="11">
        <f>[23]Novembro!$D$5</f>
        <v>10.4</v>
      </c>
      <c r="C27" s="11">
        <f>[23]Novembro!$D$6</f>
        <v>9.1</v>
      </c>
      <c r="D27" s="11">
        <f>[23]Novembro!$D$7</f>
        <v>12.4</v>
      </c>
      <c r="E27" s="11">
        <f>[23]Novembro!$D$8</f>
        <v>14.2</v>
      </c>
      <c r="F27" s="11">
        <f>[23]Novembro!$D$9</f>
        <v>12.5</v>
      </c>
      <c r="G27" s="11">
        <f>[23]Novembro!$D$10</f>
        <v>13.8</v>
      </c>
      <c r="H27" s="11">
        <f>[23]Novembro!$D$11</f>
        <v>14.1</v>
      </c>
      <c r="I27" s="11">
        <f>[23]Novembro!$D$12</f>
        <v>15</v>
      </c>
      <c r="J27" s="11">
        <f>[23]Novembro!$D$13</f>
        <v>14.2</v>
      </c>
      <c r="K27" s="11">
        <f>[23]Novembro!$D$14</f>
        <v>17.100000000000001</v>
      </c>
      <c r="L27" s="11">
        <f>[23]Novembro!$D$15</f>
        <v>17.899999999999999</v>
      </c>
      <c r="M27" s="11">
        <f>[23]Novembro!$D$16</f>
        <v>19.3</v>
      </c>
      <c r="N27" s="11">
        <f>[23]Novembro!$D$17</f>
        <v>18.600000000000001</v>
      </c>
      <c r="O27" s="11">
        <f>[23]Novembro!$D$18</f>
        <v>16.7</v>
      </c>
      <c r="P27" s="11">
        <f>[23]Novembro!$D$19</f>
        <v>15.1</v>
      </c>
      <c r="Q27" s="11">
        <f>[23]Novembro!$D$20</f>
        <v>16</v>
      </c>
      <c r="R27" s="11">
        <f>[23]Novembro!$D$21</f>
        <v>17.7</v>
      </c>
      <c r="S27" s="11">
        <f>[23]Novembro!$D$22</f>
        <v>17.3</v>
      </c>
      <c r="T27" s="11">
        <f>[23]Novembro!$D$23</f>
        <v>18.3</v>
      </c>
      <c r="U27" s="11">
        <f>[23]Novembro!$D$24</f>
        <v>20.6</v>
      </c>
      <c r="V27" s="11">
        <f>[23]Novembro!$D$25</f>
        <v>20.9</v>
      </c>
      <c r="W27" s="11">
        <f>[23]Novembro!$D$26</f>
        <v>19.600000000000001</v>
      </c>
      <c r="X27" s="11">
        <f>[23]Novembro!$D$27</f>
        <v>19.100000000000001</v>
      </c>
      <c r="Y27" s="11">
        <f>[23]Novembro!$D$28</f>
        <v>17.399999999999999</v>
      </c>
      <c r="Z27" s="11">
        <f>[23]Novembro!$D$29</f>
        <v>19.8</v>
      </c>
      <c r="AA27" s="11">
        <f>[23]Novembro!$D$30</f>
        <v>19.8</v>
      </c>
      <c r="AB27" s="11">
        <f>[23]Novembro!$D$31</f>
        <v>20</v>
      </c>
      <c r="AC27" s="11">
        <f>[23]Novembro!$D$32</f>
        <v>19.8</v>
      </c>
      <c r="AD27" s="11">
        <f>[23]Novembro!$D$33</f>
        <v>18.8</v>
      </c>
      <c r="AE27" s="11">
        <f>[23]Novembro!$D$34</f>
        <v>18.899999999999999</v>
      </c>
      <c r="AF27" s="14">
        <f t="shared" si="1"/>
        <v>9.1</v>
      </c>
      <c r="AG27" s="68">
        <f t="shared" si="2"/>
        <v>16.813333333333336</v>
      </c>
      <c r="AI27" t="s">
        <v>34</v>
      </c>
      <c r="AK27" t="s">
        <v>34</v>
      </c>
    </row>
    <row r="28" spans="1:38" hidden="1" x14ac:dyDescent="0.2">
      <c r="A28" s="89" t="s">
        <v>9</v>
      </c>
      <c r="B28" s="11" t="str">
        <f>[24]Novembro!$D$5</f>
        <v>*</v>
      </c>
      <c r="C28" s="11" t="str">
        <f>[24]Novembro!$D$6</f>
        <v>*</v>
      </c>
      <c r="D28" s="11" t="str">
        <f>[24]Novembro!$D$7</f>
        <v>*</v>
      </c>
      <c r="E28" s="11" t="str">
        <f>[24]Novembro!$D$8</f>
        <v>*</v>
      </c>
      <c r="F28" s="11" t="str">
        <f>[24]Novembro!$D$9</f>
        <v>*</v>
      </c>
      <c r="G28" s="11" t="str">
        <f>[24]Novembro!$D$10</f>
        <v>*</v>
      </c>
      <c r="H28" s="11" t="str">
        <f>[24]Novembro!$D$11</f>
        <v>*</v>
      </c>
      <c r="I28" s="11" t="str">
        <f>[24]Novembro!$D$12</f>
        <v>*</v>
      </c>
      <c r="J28" s="11" t="str">
        <f>[24]Novembro!$D$13</f>
        <v>*</v>
      </c>
      <c r="K28" s="11" t="str">
        <f>[24]Novembro!$D$14</f>
        <v>*</v>
      </c>
      <c r="L28" s="11" t="str">
        <f>[24]Novembro!$D$15</f>
        <v>*</v>
      </c>
      <c r="M28" s="11" t="str">
        <f>[24]Novembro!$D$16</f>
        <v>*</v>
      </c>
      <c r="N28" s="11" t="str">
        <f>[24]Novembro!$D$17</f>
        <v>*</v>
      </c>
      <c r="O28" s="11" t="str">
        <f>[24]Novembro!$D$18</f>
        <v>*</v>
      </c>
      <c r="P28" s="11" t="str">
        <f>[24]Novembro!$D$19</f>
        <v>*</v>
      </c>
      <c r="Q28" s="11" t="str">
        <f>[24]Novembro!$D$20</f>
        <v>*</v>
      </c>
      <c r="R28" s="11" t="str">
        <f>[24]Novembro!$D$21</f>
        <v>*</v>
      </c>
      <c r="S28" s="11" t="str">
        <f>[24]Novembro!$D$22</f>
        <v>*</v>
      </c>
      <c r="T28" s="11" t="str">
        <f>[24]Novembro!$D$23</f>
        <v>*</v>
      </c>
      <c r="U28" s="11" t="str">
        <f>[24]Novembro!$D$24</f>
        <v>*</v>
      </c>
      <c r="V28" s="11" t="str">
        <f>[24]Novembro!$D$25</f>
        <v>*</v>
      </c>
      <c r="W28" s="11" t="str">
        <f>[24]Novembro!$D$26</f>
        <v>*</v>
      </c>
      <c r="X28" s="11" t="str">
        <f>[24]Novembro!$D$27</f>
        <v>*</v>
      </c>
      <c r="Y28" s="11" t="str">
        <f>[24]Novembro!$D$28</f>
        <v>*</v>
      </c>
      <c r="Z28" s="11" t="str">
        <f>[24]Novembro!$D$29</f>
        <v>*</v>
      </c>
      <c r="AA28" s="11" t="str">
        <f>[24]Novembro!$D$30</f>
        <v>*</v>
      </c>
      <c r="AB28" s="11" t="str">
        <f>[24]Novembro!$D$31</f>
        <v>*</v>
      </c>
      <c r="AC28" s="11" t="str">
        <f>[24]Novembro!$D$32</f>
        <v>*</v>
      </c>
      <c r="AD28" s="11" t="str">
        <f>[24]Novembro!$D$33</f>
        <v>*</v>
      </c>
      <c r="AE28" s="11" t="str">
        <f>[24]Novembro!$D$34</f>
        <v>*</v>
      </c>
      <c r="AF28" s="14">
        <f t="shared" si="1"/>
        <v>0</v>
      </c>
      <c r="AG28" s="68" t="e">
        <f t="shared" si="2"/>
        <v>#DIV/0!</v>
      </c>
      <c r="AK28" t="s">
        <v>34</v>
      </c>
      <c r="AL28" t="s">
        <v>34</v>
      </c>
    </row>
    <row r="29" spans="1:38" x14ac:dyDescent="0.2">
      <c r="A29" s="47" t="s">
        <v>31</v>
      </c>
      <c r="B29" s="11">
        <f>[25]Novembro!$D$5</f>
        <v>11.4</v>
      </c>
      <c r="C29" s="11">
        <f>[25]Novembro!$D$6</f>
        <v>10.1</v>
      </c>
      <c r="D29" s="11">
        <f>[25]Novembro!$D$7</f>
        <v>11.6</v>
      </c>
      <c r="E29" s="11">
        <f>[25]Novembro!$D$8</f>
        <v>12.3</v>
      </c>
      <c r="F29" s="11">
        <f>[25]Novembro!$D$9</f>
        <v>12.8</v>
      </c>
      <c r="G29" s="11">
        <f>[25]Novembro!$D$10</f>
        <v>15.1</v>
      </c>
      <c r="H29" s="11">
        <f>[25]Novembro!$D$11</f>
        <v>14.3</v>
      </c>
      <c r="I29" s="11">
        <f>[25]Novembro!$D$12</f>
        <v>15</v>
      </c>
      <c r="J29" s="11">
        <f>[25]Novembro!$D$13</f>
        <v>15.6</v>
      </c>
      <c r="K29" s="11">
        <f>[25]Novembro!$D$14</f>
        <v>17.8</v>
      </c>
      <c r="L29" s="11">
        <f>[25]Novembro!$D$15</f>
        <v>19.2</v>
      </c>
      <c r="M29" s="11">
        <f>[25]Novembro!$D$16</f>
        <v>22.3</v>
      </c>
      <c r="N29" s="11">
        <f>[25]Novembro!$D$17</f>
        <v>22.7</v>
      </c>
      <c r="O29" s="11">
        <f>[25]Novembro!$D$18</f>
        <v>18.399999999999999</v>
      </c>
      <c r="P29" s="11">
        <f>[25]Novembro!$D$19</f>
        <v>17.8</v>
      </c>
      <c r="Q29" s="11">
        <f>[25]Novembro!$D$20</f>
        <v>14.9</v>
      </c>
      <c r="R29" s="11">
        <f>[25]Novembro!$D$21</f>
        <v>15.9</v>
      </c>
      <c r="S29" s="11">
        <f>[25]Novembro!$D$22</f>
        <v>17.600000000000001</v>
      </c>
      <c r="T29" s="11">
        <f>[25]Novembro!$D$23</f>
        <v>20.8</v>
      </c>
      <c r="U29" s="11">
        <f>[25]Novembro!$D$24</f>
        <v>23.4</v>
      </c>
      <c r="V29" s="11">
        <f>[25]Novembro!$D$25</f>
        <v>21</v>
      </c>
      <c r="W29" s="11">
        <f>[25]Novembro!$D$26</f>
        <v>20.6</v>
      </c>
      <c r="X29" s="11">
        <f>[25]Novembro!$D$27</f>
        <v>21.7</v>
      </c>
      <c r="Y29" s="11">
        <f>[25]Novembro!$D$28</f>
        <v>18.899999999999999</v>
      </c>
      <c r="Z29" s="11">
        <f>[25]Novembro!$D$29</f>
        <v>16</v>
      </c>
      <c r="AA29" s="11">
        <f>[25]Novembro!$D$30</f>
        <v>19.600000000000001</v>
      </c>
      <c r="AB29" s="11">
        <f>[25]Novembro!$D$31</f>
        <v>19.5</v>
      </c>
      <c r="AC29" s="11">
        <f>[25]Novembro!$D$32</f>
        <v>20.9</v>
      </c>
      <c r="AD29" s="11">
        <f>[25]Novembro!$D$33</f>
        <v>21.2</v>
      </c>
      <c r="AE29" s="11">
        <f>[25]Novembro!$D$34</f>
        <v>20.399999999999999</v>
      </c>
      <c r="AF29" s="14">
        <f t="shared" si="1"/>
        <v>10.1</v>
      </c>
      <c r="AG29" s="68">
        <f t="shared" si="2"/>
        <v>17.626666666666665</v>
      </c>
      <c r="AL29" t="s">
        <v>34</v>
      </c>
    </row>
    <row r="30" spans="1:38" hidden="1" x14ac:dyDescent="0.2">
      <c r="A30" s="89" t="s">
        <v>10</v>
      </c>
      <c r="B30" s="11" t="str">
        <f>[26]Novembro!$D$5</f>
        <v>*</v>
      </c>
      <c r="C30" s="11" t="str">
        <f>[26]Novembro!$D$6</f>
        <v>*</v>
      </c>
      <c r="D30" s="11" t="str">
        <f>[26]Novembro!$D$7</f>
        <v>*</v>
      </c>
      <c r="E30" s="11" t="str">
        <f>[26]Novembro!$D$8</f>
        <v>*</v>
      </c>
      <c r="F30" s="11" t="str">
        <f>[26]Novembro!$D$9</f>
        <v>*</v>
      </c>
      <c r="G30" s="11" t="str">
        <f>[26]Novembro!$D$10</f>
        <v>*</v>
      </c>
      <c r="H30" s="11" t="str">
        <f>[26]Novembro!$D$11</f>
        <v>*</v>
      </c>
      <c r="I30" s="11" t="str">
        <f>[26]Novembro!$D$12</f>
        <v>*</v>
      </c>
      <c r="J30" s="11" t="str">
        <f>[26]Novembro!$D$13</f>
        <v>*</v>
      </c>
      <c r="K30" s="11" t="str">
        <f>[26]Novembro!$D$14</f>
        <v>*</v>
      </c>
      <c r="L30" s="11" t="str">
        <f>[26]Novembro!$D$15</f>
        <v>*</v>
      </c>
      <c r="M30" s="11" t="str">
        <f>[26]Novembro!$D$16</f>
        <v>*</v>
      </c>
      <c r="N30" s="11" t="str">
        <f>[26]Novembro!$D$17</f>
        <v>*</v>
      </c>
      <c r="O30" s="11" t="str">
        <f>[26]Novembro!$D$18</f>
        <v>*</v>
      </c>
      <c r="P30" s="11" t="str">
        <f>[26]Novembro!$D$19</f>
        <v>*</v>
      </c>
      <c r="Q30" s="11" t="str">
        <f>[26]Novembro!$D$20</f>
        <v>*</v>
      </c>
      <c r="R30" s="11" t="str">
        <f>[26]Novembro!$D$21</f>
        <v>*</v>
      </c>
      <c r="S30" s="11" t="str">
        <f>[26]Novembro!$D$22</f>
        <v>*</v>
      </c>
      <c r="T30" s="11" t="str">
        <f>[26]Novembro!$D$23</f>
        <v>*</v>
      </c>
      <c r="U30" s="11" t="str">
        <f>[26]Novembro!$D$24</f>
        <v>*</v>
      </c>
      <c r="V30" s="11" t="str">
        <f>[26]Novembro!$D$25</f>
        <v>*</v>
      </c>
      <c r="W30" s="11" t="str">
        <f>[26]Novembro!$D$26</f>
        <v>*</v>
      </c>
      <c r="X30" s="11" t="str">
        <f>[26]Novembro!$D$27</f>
        <v>*</v>
      </c>
      <c r="Y30" s="11" t="str">
        <f>[26]Novembro!$D$28</f>
        <v>*</v>
      </c>
      <c r="Z30" s="11" t="str">
        <f>[26]Novembro!$D$29</f>
        <v>*</v>
      </c>
      <c r="AA30" s="11" t="str">
        <f>[26]Novembro!$D$30</f>
        <v>*</v>
      </c>
      <c r="AB30" s="11" t="str">
        <f>[26]Novembro!$D$31</f>
        <v>*</v>
      </c>
      <c r="AC30" s="11" t="str">
        <f>[26]Novembro!$D$32</f>
        <v>*</v>
      </c>
      <c r="AD30" s="11" t="str">
        <f>[26]Novembro!$D$33</f>
        <v>*</v>
      </c>
      <c r="AE30" s="11" t="str">
        <f>[26]Novembro!$D$34</f>
        <v>*</v>
      </c>
      <c r="AF30" s="14">
        <f t="shared" si="1"/>
        <v>0</v>
      </c>
      <c r="AG30" s="68" t="e">
        <f t="shared" si="2"/>
        <v>#DIV/0!</v>
      </c>
      <c r="AK30" t="s">
        <v>34</v>
      </c>
    </row>
    <row r="31" spans="1:38" hidden="1" x14ac:dyDescent="0.2">
      <c r="A31" s="89" t="s">
        <v>157</v>
      </c>
      <c r="B31" s="11" t="str">
        <f>[27]Novembro!$D$5</f>
        <v>*</v>
      </c>
      <c r="C31" s="11" t="str">
        <f>[27]Novembro!$D$6</f>
        <v>*</v>
      </c>
      <c r="D31" s="11" t="str">
        <f>[27]Novembro!$D$7</f>
        <v>*</v>
      </c>
      <c r="E31" s="11" t="str">
        <f>[27]Novembro!$D$8</f>
        <v>*</v>
      </c>
      <c r="F31" s="11" t="str">
        <f>[27]Novembro!$D$9</f>
        <v>*</v>
      </c>
      <c r="G31" s="11" t="str">
        <f>[27]Novembro!$D$10</f>
        <v>*</v>
      </c>
      <c r="H31" s="11" t="str">
        <f>[27]Novembro!$D$11</f>
        <v>*</v>
      </c>
      <c r="I31" s="11" t="str">
        <f>[27]Novembro!$D$12</f>
        <v>*</v>
      </c>
      <c r="J31" s="11" t="str">
        <f>[27]Novembro!$D$13</f>
        <v>*</v>
      </c>
      <c r="K31" s="11" t="str">
        <f>[27]Novembro!$D$14</f>
        <v>*</v>
      </c>
      <c r="L31" s="11" t="str">
        <f>[27]Novembro!$D$15</f>
        <v>*</v>
      </c>
      <c r="M31" s="11" t="str">
        <f>[27]Novembro!$D$16</f>
        <v>*</v>
      </c>
      <c r="N31" s="11" t="str">
        <f>[27]Novembro!$D$17</f>
        <v>*</v>
      </c>
      <c r="O31" s="11" t="str">
        <f>[27]Novembro!$D$18</f>
        <v>*</v>
      </c>
      <c r="P31" s="11" t="str">
        <f>[27]Novembro!$D$19</f>
        <v>*</v>
      </c>
      <c r="Q31" s="11" t="str">
        <f>[27]Novembro!$D$20</f>
        <v>*</v>
      </c>
      <c r="R31" s="11" t="str">
        <f>[27]Novembro!$D$21</f>
        <v>*</v>
      </c>
      <c r="S31" s="11" t="str">
        <f>[27]Novembro!$D$22</f>
        <v>*</v>
      </c>
      <c r="T31" s="11" t="str">
        <f>[27]Novembro!$D$23</f>
        <v>*</v>
      </c>
      <c r="U31" s="11" t="str">
        <f>[27]Novembro!$D$24</f>
        <v>*</v>
      </c>
      <c r="V31" s="11" t="str">
        <f>[27]Novembro!$D$25</f>
        <v>*</v>
      </c>
      <c r="W31" s="11" t="str">
        <f>[27]Novembro!$D$26</f>
        <v>*</v>
      </c>
      <c r="X31" s="11" t="str">
        <f>[27]Novembro!$D$27</f>
        <v>*</v>
      </c>
      <c r="Y31" s="11" t="str">
        <f>[27]Novembro!$D$28</f>
        <v>*</v>
      </c>
      <c r="Z31" s="11" t="str">
        <f>[27]Novembro!$D$29</f>
        <v>*</v>
      </c>
      <c r="AA31" s="11" t="str">
        <f>[27]Novembro!$D$30</f>
        <v>*</v>
      </c>
      <c r="AB31" s="11" t="str">
        <f>[27]Novembro!$D$31</f>
        <v>*</v>
      </c>
      <c r="AC31" s="11" t="str">
        <f>[27]Novembro!$D$32</f>
        <v>*</v>
      </c>
      <c r="AD31" s="11" t="str">
        <f>[27]Novembro!$D$33</f>
        <v>*</v>
      </c>
      <c r="AE31" s="11" t="str">
        <f>[27]Novembro!$D$34</f>
        <v>*</v>
      </c>
      <c r="AF31" s="14">
        <f t="shared" si="1"/>
        <v>0</v>
      </c>
      <c r="AG31" s="68" t="e">
        <f t="shared" si="2"/>
        <v>#DIV/0!</v>
      </c>
      <c r="AH31" s="12" t="s">
        <v>34</v>
      </c>
      <c r="AI31" t="s">
        <v>34</v>
      </c>
      <c r="AK31" t="s">
        <v>34</v>
      </c>
      <c r="AL31" t="s">
        <v>34</v>
      </c>
    </row>
    <row r="32" spans="1:38" hidden="1" x14ac:dyDescent="0.2">
      <c r="A32" s="89" t="s">
        <v>11</v>
      </c>
      <c r="B32" s="11" t="str">
        <f>[28]Novembro!$D$5</f>
        <v>*</v>
      </c>
      <c r="C32" s="11" t="str">
        <f>[28]Novembro!$D$6</f>
        <v>*</v>
      </c>
      <c r="D32" s="11" t="str">
        <f>[28]Novembro!$D$7</f>
        <v>*</v>
      </c>
      <c r="E32" s="11" t="str">
        <f>[28]Novembro!$D$8</f>
        <v>*</v>
      </c>
      <c r="F32" s="11" t="str">
        <f>[28]Novembro!$D$9</f>
        <v>*</v>
      </c>
      <c r="G32" s="11" t="str">
        <f>[28]Novembro!$D$10</f>
        <v>*</v>
      </c>
      <c r="H32" s="11" t="str">
        <f>[28]Novembro!$D$11</f>
        <v>*</v>
      </c>
      <c r="I32" s="11" t="str">
        <f>[28]Novembro!$D$12</f>
        <v>*</v>
      </c>
      <c r="J32" s="11" t="str">
        <f>[28]Novembro!$D$13</f>
        <v>*</v>
      </c>
      <c r="K32" s="11" t="str">
        <f>[28]Novembro!$D$14</f>
        <v>*</v>
      </c>
      <c r="L32" s="11" t="str">
        <f>[28]Novembro!$D$15</f>
        <v>*</v>
      </c>
      <c r="M32" s="11" t="str">
        <f>[28]Novembro!$D$16</f>
        <v>*</v>
      </c>
      <c r="N32" s="11" t="str">
        <f>[28]Novembro!$D$17</f>
        <v>*</v>
      </c>
      <c r="O32" s="11" t="str">
        <f>[28]Novembro!$D$18</f>
        <v>*</v>
      </c>
      <c r="P32" s="11" t="str">
        <f>[28]Novembro!$D$19</f>
        <v>*</v>
      </c>
      <c r="Q32" s="11" t="str">
        <f>[28]Novembro!$D$20</f>
        <v>*</v>
      </c>
      <c r="R32" s="11" t="str">
        <f>[28]Novembro!$D$21</f>
        <v>*</v>
      </c>
      <c r="S32" s="11" t="str">
        <f>[28]Novembro!$D$22</f>
        <v>*</v>
      </c>
      <c r="T32" s="11" t="str">
        <f>[28]Novembro!$D$23</f>
        <v>*</v>
      </c>
      <c r="U32" s="11" t="str">
        <f>[28]Novembro!$D$24</f>
        <v>*</v>
      </c>
      <c r="V32" s="11" t="str">
        <f>[28]Novembro!$D$25</f>
        <v>*</v>
      </c>
      <c r="W32" s="11" t="str">
        <f>[28]Novembro!$D$26</f>
        <v>*</v>
      </c>
      <c r="X32" s="11" t="str">
        <f>[28]Novembro!$D$27</f>
        <v>*</v>
      </c>
      <c r="Y32" s="11" t="str">
        <f>[28]Novembro!$D$28</f>
        <v>*</v>
      </c>
      <c r="Z32" s="11" t="str">
        <f>[28]Novembro!$D$29</f>
        <v>*</v>
      </c>
      <c r="AA32" s="11" t="str">
        <f>[28]Novembro!$D$30</f>
        <v>*</v>
      </c>
      <c r="AB32" s="11" t="str">
        <f>[28]Novembro!$D$31</f>
        <v>*</v>
      </c>
      <c r="AC32" s="11" t="str">
        <f>[28]Novembro!$D$32</f>
        <v>*</v>
      </c>
      <c r="AD32" s="11" t="str">
        <f>[28]Novembro!$D$33</f>
        <v>*</v>
      </c>
      <c r="AE32" s="11" t="str">
        <f>[28]Novembro!$D$34</f>
        <v>*</v>
      </c>
      <c r="AF32" s="14">
        <f t="shared" si="1"/>
        <v>0</v>
      </c>
      <c r="AG32" s="68" t="e">
        <f t="shared" si="2"/>
        <v>#DIV/0!</v>
      </c>
    </row>
    <row r="33" spans="1:38" s="5" customFormat="1" x14ac:dyDescent="0.2">
      <c r="A33" s="47" t="s">
        <v>12</v>
      </c>
      <c r="B33" s="11">
        <f>[29]Novembro!$D$5</f>
        <v>14</v>
      </c>
      <c r="C33" s="11">
        <f>[29]Novembro!$D$6</f>
        <v>12.5</v>
      </c>
      <c r="D33" s="11">
        <f>[29]Novembro!$D$7</f>
        <v>13.1</v>
      </c>
      <c r="E33" s="11">
        <f>[29]Novembro!$D$8</f>
        <v>13.4</v>
      </c>
      <c r="F33" s="11">
        <f>[29]Novembro!$D$9</f>
        <v>14.1</v>
      </c>
      <c r="G33" s="11">
        <f>[29]Novembro!$D$10</f>
        <v>14.5</v>
      </c>
      <c r="H33" s="11">
        <f>[29]Novembro!$D$11</f>
        <v>14</v>
      </c>
      <c r="I33" s="11">
        <f>[29]Novembro!$D$12</f>
        <v>17.100000000000001</v>
      </c>
      <c r="J33" s="11">
        <f>[29]Novembro!$D$13</f>
        <v>15.2</v>
      </c>
      <c r="K33" s="11">
        <f>[29]Novembro!$D$14</f>
        <v>17.600000000000001</v>
      </c>
      <c r="L33" s="11">
        <f>[29]Novembro!$D$15</f>
        <v>19.399999999999999</v>
      </c>
      <c r="M33" s="11">
        <f>[29]Novembro!$D$16</f>
        <v>20.9</v>
      </c>
      <c r="N33" s="11">
        <f>[29]Novembro!$D$17</f>
        <v>23</v>
      </c>
      <c r="O33" s="11">
        <f>[29]Novembro!$D$18</f>
        <v>19.3</v>
      </c>
      <c r="P33" s="11">
        <f>[29]Novembro!$D$19</f>
        <v>18.3</v>
      </c>
      <c r="Q33" s="11">
        <f>[29]Novembro!$D$20</f>
        <v>15.8</v>
      </c>
      <c r="R33" s="11">
        <f>[29]Novembro!$D$21</f>
        <v>17.399999999999999</v>
      </c>
      <c r="S33" s="11">
        <f>[29]Novembro!$D$22</f>
        <v>19.100000000000001</v>
      </c>
      <c r="T33" s="11">
        <f>[29]Novembro!$D$23</f>
        <v>21</v>
      </c>
      <c r="U33" s="11">
        <f>[29]Novembro!$D$24</f>
        <v>20.5</v>
      </c>
      <c r="V33" s="11">
        <f>[29]Novembro!$D$25</f>
        <v>21.3</v>
      </c>
      <c r="W33" s="11">
        <f>[29]Novembro!$D$26</f>
        <v>20</v>
      </c>
      <c r="X33" s="11">
        <f>[29]Novembro!$D$27</f>
        <v>21.7</v>
      </c>
      <c r="Y33" s="11">
        <f>[29]Novembro!$D$28</f>
        <v>19.7</v>
      </c>
      <c r="Z33" s="11">
        <f>[29]Novembro!$D$29</f>
        <v>18.600000000000001</v>
      </c>
      <c r="AA33" s="11">
        <f>[29]Novembro!$D$30</f>
        <v>18.7</v>
      </c>
      <c r="AB33" s="11">
        <f>[29]Novembro!$D$31</f>
        <v>18.899999999999999</v>
      </c>
      <c r="AC33" s="11">
        <f>[29]Novembro!$D$32</f>
        <v>21.1</v>
      </c>
      <c r="AD33" s="11">
        <f>[29]Novembro!$D$33</f>
        <v>20.5</v>
      </c>
      <c r="AE33" s="11">
        <f>[29]Novembro!$D$34</f>
        <v>21.2</v>
      </c>
      <c r="AF33" s="14">
        <f t="shared" si="1"/>
        <v>12.5</v>
      </c>
      <c r="AG33" s="68">
        <f t="shared" si="2"/>
        <v>18.063333333333336</v>
      </c>
      <c r="AK33" s="5" t="s">
        <v>34</v>
      </c>
    </row>
    <row r="34" spans="1:38" x14ac:dyDescent="0.2">
      <c r="A34" s="47" t="s">
        <v>13</v>
      </c>
      <c r="B34" s="11">
        <f>[30]Novembro!$D$5</f>
        <v>14.5</v>
      </c>
      <c r="C34" s="11">
        <f>[30]Novembro!$D$6</f>
        <v>11.8</v>
      </c>
      <c r="D34" s="11">
        <f>[30]Novembro!$D$7</f>
        <v>11.1</v>
      </c>
      <c r="E34" s="11">
        <f>[30]Novembro!$D$8</f>
        <v>13.3</v>
      </c>
      <c r="F34" s="11">
        <f>[30]Novembro!$D$9</f>
        <v>13.6</v>
      </c>
      <c r="G34" s="11">
        <f>[30]Novembro!$D$10</f>
        <v>14.9</v>
      </c>
      <c r="H34" s="11">
        <f>[30]Novembro!$D$11</f>
        <v>13.8</v>
      </c>
      <c r="I34" s="11">
        <f>[30]Novembro!$D$12</f>
        <v>13</v>
      </c>
      <c r="J34" s="11">
        <f>[30]Novembro!$D$13</f>
        <v>13.8</v>
      </c>
      <c r="K34" s="11">
        <f>[30]Novembro!$D$14</f>
        <v>19.2</v>
      </c>
      <c r="L34" s="11">
        <f>[30]Novembro!$D$15</f>
        <v>20.5</v>
      </c>
      <c r="M34" s="11">
        <f>[30]Novembro!$D$16</f>
        <v>20.5</v>
      </c>
      <c r="N34" s="11">
        <f>[30]Novembro!$D$17</f>
        <v>23.5</v>
      </c>
      <c r="O34" s="11">
        <f>[30]Novembro!$D$18</f>
        <v>21</v>
      </c>
      <c r="P34" s="11">
        <f>[30]Novembro!$D$19</f>
        <v>20.2</v>
      </c>
      <c r="Q34" s="11">
        <f>[30]Novembro!$D$20</f>
        <v>15.6</v>
      </c>
      <c r="R34" s="11">
        <f>[30]Novembro!$D$21</f>
        <v>14.1</v>
      </c>
      <c r="S34" s="11">
        <f>[30]Novembro!$D$22</f>
        <v>16</v>
      </c>
      <c r="T34" s="11">
        <f>[30]Novembro!$D$23</f>
        <v>15.9</v>
      </c>
      <c r="U34" s="11">
        <f>[30]Novembro!$D$24</f>
        <v>20.5</v>
      </c>
      <c r="V34" s="11">
        <f>[30]Novembro!$D$25</f>
        <v>21.7</v>
      </c>
      <c r="W34" s="11">
        <f>[30]Novembro!$D$26</f>
        <v>21.2</v>
      </c>
      <c r="X34" s="11">
        <f>[30]Novembro!$D$27</f>
        <v>20.7</v>
      </c>
      <c r="Y34" s="11">
        <f>[30]Novembro!$D$28</f>
        <v>21.9</v>
      </c>
      <c r="Z34" s="11">
        <f>[30]Novembro!$D$29</f>
        <v>18.2</v>
      </c>
      <c r="AA34" s="11">
        <f>[30]Novembro!$D$30</f>
        <v>20.399999999999999</v>
      </c>
      <c r="AB34" s="11">
        <f>[30]Novembro!$D$31</f>
        <v>17.899999999999999</v>
      </c>
      <c r="AC34" s="11">
        <f>[30]Novembro!$D$32</f>
        <v>20.9</v>
      </c>
      <c r="AD34" s="11">
        <f>[30]Novembro!$D$33</f>
        <v>19.7</v>
      </c>
      <c r="AE34" s="11">
        <f>[30]Novembro!$D$34</f>
        <v>18.899999999999999</v>
      </c>
      <c r="AF34" s="14">
        <f t="shared" si="1"/>
        <v>11.1</v>
      </c>
      <c r="AG34" s="68">
        <f t="shared" si="2"/>
        <v>17.609999999999996</v>
      </c>
      <c r="AI34" t="s">
        <v>34</v>
      </c>
      <c r="AJ34" t="s">
        <v>34</v>
      </c>
    </row>
    <row r="35" spans="1:38" x14ac:dyDescent="0.2">
      <c r="A35" s="47" t="s">
        <v>158</v>
      </c>
      <c r="B35" s="11">
        <f>[31]Novembro!$D$5</f>
        <v>10.9</v>
      </c>
      <c r="C35" s="11">
        <f>[31]Novembro!$D$6</f>
        <v>9.1999999999999993</v>
      </c>
      <c r="D35" s="11">
        <f>[31]Novembro!$D$7</f>
        <v>10.9</v>
      </c>
      <c r="E35" s="11">
        <f>[31]Novembro!$D$8</f>
        <v>12.9</v>
      </c>
      <c r="F35" s="11">
        <f>[31]Novembro!$D$9</f>
        <v>10.9</v>
      </c>
      <c r="G35" s="11">
        <f>[31]Novembro!$D$10</f>
        <v>10.4</v>
      </c>
      <c r="H35" s="11">
        <f>[31]Novembro!$D$11</f>
        <v>11</v>
      </c>
      <c r="I35" s="11">
        <f>[31]Novembro!$D$12</f>
        <v>14.6</v>
      </c>
      <c r="J35" s="11">
        <f>[31]Novembro!$D$13</f>
        <v>13.8</v>
      </c>
      <c r="K35" s="11">
        <f>[31]Novembro!$D$14</f>
        <v>19</v>
      </c>
      <c r="L35" s="11">
        <f>[31]Novembro!$D$15</f>
        <v>18.3</v>
      </c>
      <c r="M35" s="11">
        <f>[31]Novembro!$D$16</f>
        <v>18.899999999999999</v>
      </c>
      <c r="N35" s="11">
        <f>[31]Novembro!$D$17</f>
        <v>20.7</v>
      </c>
      <c r="O35" s="11">
        <f>[31]Novembro!$D$18</f>
        <v>16.8</v>
      </c>
      <c r="P35" s="11">
        <f>[31]Novembro!$D$19</f>
        <v>16.399999999999999</v>
      </c>
      <c r="Q35" s="11">
        <f>[31]Novembro!$D$20</f>
        <v>11.8</v>
      </c>
      <c r="R35" s="11">
        <f>[31]Novembro!$D$21</f>
        <v>14.2</v>
      </c>
      <c r="S35" s="11">
        <f>[31]Novembro!$D$22</f>
        <v>15.7</v>
      </c>
      <c r="T35" s="11">
        <f>[31]Novembro!$D$23</f>
        <v>19.399999999999999</v>
      </c>
      <c r="U35" s="11">
        <f>[31]Novembro!$D$24</f>
        <v>22.1</v>
      </c>
      <c r="V35" s="11">
        <f>[31]Novembro!$D$25</f>
        <v>21.7</v>
      </c>
      <c r="W35" s="11">
        <f>[31]Novembro!$D$26</f>
        <v>19.600000000000001</v>
      </c>
      <c r="X35" s="11">
        <f>[31]Novembro!$D$27</f>
        <v>20.6</v>
      </c>
      <c r="Y35" s="11">
        <f>[31]Novembro!$D$28</f>
        <v>16.8</v>
      </c>
      <c r="Z35" s="11">
        <f>[31]Novembro!$D$29</f>
        <v>14.8</v>
      </c>
      <c r="AA35" s="11">
        <f>[31]Novembro!$D$30</f>
        <v>16.3</v>
      </c>
      <c r="AB35" s="11">
        <f>[31]Novembro!$D$31</f>
        <v>16.7</v>
      </c>
      <c r="AC35" s="11">
        <f>[31]Novembro!$D$32</f>
        <v>17.899999999999999</v>
      </c>
      <c r="AD35" s="11">
        <f>[31]Novembro!$D$33</f>
        <v>17.3</v>
      </c>
      <c r="AE35" s="11">
        <f>[31]Novembro!$D$34</f>
        <v>17.100000000000001</v>
      </c>
      <c r="AF35" s="14">
        <f t="shared" si="1"/>
        <v>9.1999999999999993</v>
      </c>
      <c r="AG35" s="68">
        <f t="shared" si="2"/>
        <v>15.890000000000004</v>
      </c>
      <c r="AJ35" t="s">
        <v>34</v>
      </c>
      <c r="AL35" t="s">
        <v>34</v>
      </c>
    </row>
    <row r="36" spans="1:38" hidden="1" x14ac:dyDescent="0.2">
      <c r="A36" s="89" t="s">
        <v>129</v>
      </c>
      <c r="B36" s="11" t="str">
        <f>[32]Novembro!$D$5</f>
        <v>*</v>
      </c>
      <c r="C36" s="11" t="str">
        <f>[32]Novembro!$D$6</f>
        <v>*</v>
      </c>
      <c r="D36" s="11" t="str">
        <f>[32]Novembro!$D$7</f>
        <v>*</v>
      </c>
      <c r="E36" s="11" t="str">
        <f>[32]Novembro!$D$8</f>
        <v>*</v>
      </c>
      <c r="F36" s="11" t="str">
        <f>[32]Novembro!$D$9</f>
        <v>*</v>
      </c>
      <c r="G36" s="11" t="str">
        <f>[32]Novembro!$D$10</f>
        <v>*</v>
      </c>
      <c r="H36" s="11" t="str">
        <f>[32]Novembro!$D$11</f>
        <v>*</v>
      </c>
      <c r="I36" s="11" t="str">
        <f>[32]Novembro!$D$12</f>
        <v>*</v>
      </c>
      <c r="J36" s="11" t="str">
        <f>[32]Novembro!$D$13</f>
        <v>*</v>
      </c>
      <c r="K36" s="11" t="str">
        <f>[32]Novembro!$D$14</f>
        <v>*</v>
      </c>
      <c r="L36" s="11" t="str">
        <f>[32]Novembro!$D$15</f>
        <v>*</v>
      </c>
      <c r="M36" s="11" t="str">
        <f>[32]Novembro!$D$16</f>
        <v>*</v>
      </c>
      <c r="N36" s="11" t="str">
        <f>[32]Novembro!$D$17</f>
        <v>*</v>
      </c>
      <c r="O36" s="11" t="str">
        <f>[32]Novembro!$D$18</f>
        <v>*</v>
      </c>
      <c r="P36" s="11" t="str">
        <f>[32]Novembro!$D$19</f>
        <v>*</v>
      </c>
      <c r="Q36" s="11" t="str">
        <f>[32]Novembro!$D$20</f>
        <v>*</v>
      </c>
      <c r="R36" s="11" t="str">
        <f>[32]Novembro!$D$21</f>
        <v>*</v>
      </c>
      <c r="S36" s="11" t="str">
        <f>[32]Novembro!$D$22</f>
        <v>*</v>
      </c>
      <c r="T36" s="11" t="str">
        <f>[32]Novembro!$D$23</f>
        <v>*</v>
      </c>
      <c r="U36" s="11" t="str">
        <f>[32]Novembro!$D$24</f>
        <v>*</v>
      </c>
      <c r="V36" s="11" t="str">
        <f>[32]Novembro!$D$25</f>
        <v>*</v>
      </c>
      <c r="W36" s="11" t="str">
        <f>[32]Novembro!$D$26</f>
        <v>*</v>
      </c>
      <c r="X36" s="11" t="str">
        <f>[32]Novembro!$D$27</f>
        <v>*</v>
      </c>
      <c r="Y36" s="11" t="str">
        <f>[32]Novembro!$D$28</f>
        <v>*</v>
      </c>
      <c r="Z36" s="11" t="str">
        <f>[32]Novembro!$D$29</f>
        <v>*</v>
      </c>
      <c r="AA36" s="11" t="str">
        <f>[32]Novembro!$D$30</f>
        <v>*</v>
      </c>
      <c r="AB36" s="11" t="str">
        <f>[32]Novembro!$D$31</f>
        <v>*</v>
      </c>
      <c r="AC36" s="11" t="str">
        <f>[32]Novembro!$D$32</f>
        <v>*</v>
      </c>
      <c r="AD36" s="11" t="str">
        <f>[32]Novembro!$D$33</f>
        <v>*</v>
      </c>
      <c r="AE36" s="11" t="str">
        <f>[32]Novembro!$D$34</f>
        <v>*</v>
      </c>
      <c r="AF36" s="14">
        <f t="shared" si="1"/>
        <v>0</v>
      </c>
      <c r="AG36" s="68" t="e">
        <f t="shared" si="2"/>
        <v>#DIV/0!</v>
      </c>
      <c r="AI36" t="s">
        <v>34</v>
      </c>
    </row>
    <row r="37" spans="1:38" x14ac:dyDescent="0.2">
      <c r="A37" s="47" t="s">
        <v>14</v>
      </c>
      <c r="B37" s="11">
        <f>[33]Novembro!$D$5</f>
        <v>16.100000000000001</v>
      </c>
      <c r="C37" s="11">
        <f>[33]Novembro!$D$6</f>
        <v>15.2</v>
      </c>
      <c r="D37" s="11">
        <f>[33]Novembro!$D$7</f>
        <v>15.8</v>
      </c>
      <c r="E37" s="11">
        <f>[33]Novembro!$D$8</f>
        <v>15.4</v>
      </c>
      <c r="F37" s="11">
        <f>[33]Novembro!$D$9</f>
        <v>15.8</v>
      </c>
      <c r="G37" s="11">
        <f>[33]Novembro!$D$10</f>
        <v>16.2</v>
      </c>
      <c r="H37" s="11">
        <f>[33]Novembro!$D$11</f>
        <v>17.2</v>
      </c>
      <c r="I37" s="11">
        <f>[33]Novembro!$D$12</f>
        <v>17.2</v>
      </c>
      <c r="J37" s="11">
        <f>[33]Novembro!$D$13</f>
        <v>17.7</v>
      </c>
      <c r="K37" s="11">
        <f>[33]Novembro!$D$14</f>
        <v>16.899999999999999</v>
      </c>
      <c r="L37" s="11">
        <f>[33]Novembro!$D$15</f>
        <v>19.3</v>
      </c>
      <c r="M37" s="11">
        <f>[33]Novembro!$D$16</f>
        <v>18.899999999999999</v>
      </c>
      <c r="N37" s="11">
        <f>[33]Novembro!$D$17</f>
        <v>22.4</v>
      </c>
      <c r="O37" s="11">
        <f>[33]Novembro!$D$18</f>
        <v>19.399999999999999</v>
      </c>
      <c r="P37" s="11">
        <f>[33]Novembro!$D$19</f>
        <v>20.100000000000001</v>
      </c>
      <c r="Q37" s="11">
        <f>[33]Novembro!$D$20</f>
        <v>15.2</v>
      </c>
      <c r="R37" s="11">
        <f>[33]Novembro!$D$21</f>
        <v>16.2</v>
      </c>
      <c r="S37" s="11">
        <f>[33]Novembro!$D$22</f>
        <v>21.2</v>
      </c>
      <c r="T37" s="11">
        <f>[33]Novembro!$D$23</f>
        <v>21.3</v>
      </c>
      <c r="U37" s="11">
        <f>[33]Novembro!$D$24</f>
        <v>20.2</v>
      </c>
      <c r="V37" s="11">
        <f>[33]Novembro!$D$25</f>
        <v>23.5</v>
      </c>
      <c r="W37" s="11">
        <f>[33]Novembro!$D$26</f>
        <v>22.3</v>
      </c>
      <c r="X37" s="11">
        <f>[33]Novembro!$D$27</f>
        <v>22.1</v>
      </c>
      <c r="Y37" s="11">
        <f>[33]Novembro!$D$28</f>
        <v>21.9</v>
      </c>
      <c r="Z37" s="11">
        <f>[33]Novembro!$D$29</f>
        <v>21.1</v>
      </c>
      <c r="AA37" s="11">
        <f>[33]Novembro!$D$30</f>
        <v>20</v>
      </c>
      <c r="AB37" s="11">
        <f>[33]Novembro!$D$31</f>
        <v>17.7</v>
      </c>
      <c r="AC37" s="11">
        <f>[33]Novembro!$D$32</f>
        <v>20.7</v>
      </c>
      <c r="AD37" s="11">
        <f>[33]Novembro!$D$33</f>
        <v>19.7</v>
      </c>
      <c r="AE37" s="11">
        <f>[33]Novembro!$D$34</f>
        <v>20.6</v>
      </c>
      <c r="AF37" s="14">
        <f t="shared" si="1"/>
        <v>15.2</v>
      </c>
      <c r="AG37" s="68">
        <f t="shared" si="2"/>
        <v>18.910000000000004</v>
      </c>
    </row>
    <row r="38" spans="1:38" hidden="1" x14ac:dyDescent="0.2">
      <c r="A38" s="89" t="s">
        <v>159</v>
      </c>
      <c r="B38" s="11" t="str">
        <f>[34]Novembro!$D$5</f>
        <v>*</v>
      </c>
      <c r="C38" s="11" t="str">
        <f>[34]Novembro!$D$6</f>
        <v>*</v>
      </c>
      <c r="D38" s="11" t="str">
        <f>[34]Novembro!$D$7</f>
        <v>*</v>
      </c>
      <c r="E38" s="11" t="str">
        <f>[34]Novembro!$D$8</f>
        <v>*</v>
      </c>
      <c r="F38" s="11" t="str">
        <f>[34]Novembro!$D$9</f>
        <v>*</v>
      </c>
      <c r="G38" s="11" t="str">
        <f>[34]Novembro!$D$10</f>
        <v>*</v>
      </c>
      <c r="H38" s="11" t="str">
        <f>[34]Novembro!$D$11</f>
        <v>*</v>
      </c>
      <c r="I38" s="11" t="str">
        <f>[34]Novembro!$D$12</f>
        <v>*</v>
      </c>
      <c r="J38" s="11" t="str">
        <f>[34]Novembro!$D$13</f>
        <v>*</v>
      </c>
      <c r="K38" s="11" t="str">
        <f>[34]Novembro!$D$14</f>
        <v>*</v>
      </c>
      <c r="L38" s="11" t="str">
        <f>[34]Novembro!$D$15</f>
        <v>*</v>
      </c>
      <c r="M38" s="11" t="str">
        <f>[34]Novembro!$D$16</f>
        <v>*</v>
      </c>
      <c r="N38" s="11" t="str">
        <f>[34]Novembro!$D$17</f>
        <v>*</v>
      </c>
      <c r="O38" s="11" t="str">
        <f>[34]Novembro!$D$18</f>
        <v>*</v>
      </c>
      <c r="P38" s="11" t="str">
        <f>[34]Novembro!$D$19</f>
        <v>*</v>
      </c>
      <c r="Q38" s="11" t="str">
        <f>[34]Novembro!$D$20</f>
        <v>*</v>
      </c>
      <c r="R38" s="11" t="str">
        <f>[34]Novembro!$D$21</f>
        <v>*</v>
      </c>
      <c r="S38" s="11" t="str">
        <f>[34]Novembro!$D$22</f>
        <v>*</v>
      </c>
      <c r="T38" s="11" t="str">
        <f>[34]Novembro!$D$23</f>
        <v>*</v>
      </c>
      <c r="U38" s="11" t="str">
        <f>[34]Novembro!$D$24</f>
        <v>*</v>
      </c>
      <c r="V38" s="11" t="str">
        <f>[34]Novembro!$D$25</f>
        <v>*</v>
      </c>
      <c r="W38" s="11" t="str">
        <f>[34]Novembro!$D$26</f>
        <v>*</v>
      </c>
      <c r="X38" s="11" t="str">
        <f>[34]Novembro!$D$27</f>
        <v>*</v>
      </c>
      <c r="Y38" s="11" t="str">
        <f>[34]Novembro!$D$28</f>
        <v>*</v>
      </c>
      <c r="Z38" s="11" t="str">
        <f>[34]Novembro!$D$29</f>
        <v>*</v>
      </c>
      <c r="AA38" s="11" t="str">
        <f>[34]Novembro!$D$30</f>
        <v>*</v>
      </c>
      <c r="AB38" s="11" t="str">
        <f>[34]Novembro!$D$31</f>
        <v>*</v>
      </c>
      <c r="AC38" s="11" t="str">
        <f>[34]Novembro!$D$32</f>
        <v>*</v>
      </c>
      <c r="AD38" s="11" t="str">
        <f>[34]Novembro!$D$33</f>
        <v>*</v>
      </c>
      <c r="AE38" s="11" t="str">
        <f>[34]Novembro!$D$34</f>
        <v>*</v>
      </c>
      <c r="AF38" s="14">
        <f t="shared" si="1"/>
        <v>0</v>
      </c>
      <c r="AG38" s="68" t="e">
        <f t="shared" si="2"/>
        <v>#DIV/0!</v>
      </c>
      <c r="AI38" t="s">
        <v>34</v>
      </c>
      <c r="AK38" t="s">
        <v>34</v>
      </c>
    </row>
    <row r="39" spans="1:38" x14ac:dyDescent="0.2">
      <c r="A39" s="47" t="s">
        <v>15</v>
      </c>
      <c r="B39" s="11">
        <f>[35]Novembro!$D$5</f>
        <v>6.6</v>
      </c>
      <c r="C39" s="11">
        <f>[35]Novembro!$D$6</f>
        <v>7.5</v>
      </c>
      <c r="D39" s="11">
        <f>[35]Novembro!$D$7</f>
        <v>12</v>
      </c>
      <c r="E39" s="11">
        <f>[35]Novembro!$D$8</f>
        <v>14.6</v>
      </c>
      <c r="F39" s="11">
        <f>[35]Novembro!$D$9</f>
        <v>15.6</v>
      </c>
      <c r="G39" s="11">
        <f>[35]Novembro!$D$10</f>
        <v>15.5</v>
      </c>
      <c r="H39" s="11">
        <f>[35]Novembro!$D$11</f>
        <v>16.600000000000001</v>
      </c>
      <c r="I39" s="11">
        <f>[35]Novembro!$D$12</f>
        <v>15.5</v>
      </c>
      <c r="J39" s="11">
        <f>[35]Novembro!$D$13</f>
        <v>16.7</v>
      </c>
      <c r="K39" s="11">
        <f>[35]Novembro!$D$14</f>
        <v>18.399999999999999</v>
      </c>
      <c r="L39" s="11">
        <f>[35]Novembro!$D$15</f>
        <v>16.600000000000001</v>
      </c>
      <c r="M39" s="11">
        <f>[35]Novembro!$D$16</f>
        <v>20.2</v>
      </c>
      <c r="N39" s="11">
        <f>[35]Novembro!$D$17</f>
        <v>16.7</v>
      </c>
      <c r="O39" s="11">
        <f>[35]Novembro!$D$18</f>
        <v>14.9</v>
      </c>
      <c r="P39" s="11">
        <f>[35]Novembro!$D$19</f>
        <v>16</v>
      </c>
      <c r="Q39" s="11">
        <f>[35]Novembro!$D$20</f>
        <v>17.7</v>
      </c>
      <c r="R39" s="11">
        <f>[35]Novembro!$D$21</f>
        <v>18.899999999999999</v>
      </c>
      <c r="S39" s="11">
        <f>[35]Novembro!$D$22</f>
        <v>17.3</v>
      </c>
      <c r="T39" s="11">
        <f>[35]Novembro!$D$23</f>
        <v>17.5</v>
      </c>
      <c r="U39" s="11">
        <f>[35]Novembro!$D$24</f>
        <v>19.5</v>
      </c>
      <c r="V39" s="11">
        <f>[35]Novembro!$D$25</f>
        <v>18.399999999999999</v>
      </c>
      <c r="W39" s="11">
        <f>[35]Novembro!$D$26</f>
        <v>17.2</v>
      </c>
      <c r="X39" s="11">
        <f>[35]Novembro!$D$27</f>
        <v>17.899999999999999</v>
      </c>
      <c r="Y39" s="11">
        <f>[35]Novembro!$D$28</f>
        <v>16.3</v>
      </c>
      <c r="Z39" s="11">
        <f>[35]Novembro!$D$29</f>
        <v>20.7</v>
      </c>
      <c r="AA39" s="11">
        <f>[35]Novembro!$D$30</f>
        <v>19.3</v>
      </c>
      <c r="AB39" s="11">
        <f>[35]Novembro!$D$31</f>
        <v>21.4</v>
      </c>
      <c r="AC39" s="11">
        <f>[35]Novembro!$D$32</f>
        <v>19.2</v>
      </c>
      <c r="AD39" s="11">
        <f>[35]Novembro!$D$33</f>
        <v>19.100000000000001</v>
      </c>
      <c r="AE39" s="11">
        <f>[35]Novembro!$D$34</f>
        <v>18.2</v>
      </c>
      <c r="AF39" s="14">
        <f t="shared" si="1"/>
        <v>6.6</v>
      </c>
      <c r="AG39" s="68">
        <f t="shared" si="2"/>
        <v>16.733333333333331</v>
      </c>
      <c r="AH39" s="12" t="s">
        <v>34</v>
      </c>
      <c r="AI39" t="s">
        <v>34</v>
      </c>
      <c r="AK39" t="s">
        <v>34</v>
      </c>
    </row>
    <row r="40" spans="1:38" hidden="1" x14ac:dyDescent="0.2">
      <c r="A40" s="89" t="s">
        <v>16</v>
      </c>
      <c r="B40" s="11" t="str">
        <f>[36]Novembro!$D$5</f>
        <v>*</v>
      </c>
      <c r="C40" s="11" t="str">
        <f>[36]Novembro!$D$6</f>
        <v>*</v>
      </c>
      <c r="D40" s="11" t="str">
        <f>[36]Novembro!$D$7</f>
        <v>*</v>
      </c>
      <c r="E40" s="11" t="str">
        <f>[36]Novembro!$D$8</f>
        <v>*</v>
      </c>
      <c r="F40" s="11" t="str">
        <f>[36]Novembro!$D$9</f>
        <v>*</v>
      </c>
      <c r="G40" s="11" t="str">
        <f>[36]Novembro!$D$10</f>
        <v>*</v>
      </c>
      <c r="H40" s="11" t="str">
        <f>[36]Novembro!$D$11</f>
        <v>*</v>
      </c>
      <c r="I40" s="11" t="str">
        <f>[36]Novembro!$D$12</f>
        <v>*</v>
      </c>
      <c r="J40" s="11" t="str">
        <f>[36]Novembro!$D$13</f>
        <v>*</v>
      </c>
      <c r="K40" s="11" t="str">
        <f>[36]Novembro!$D$14</f>
        <v>*</v>
      </c>
      <c r="L40" s="11" t="str">
        <f>[36]Novembro!$D$15</f>
        <v>*</v>
      </c>
      <c r="M40" s="11" t="str">
        <f>[36]Novembro!$D$16</f>
        <v>*</v>
      </c>
      <c r="N40" s="11" t="str">
        <f>[36]Novembro!$D$17</f>
        <v>*</v>
      </c>
      <c r="O40" s="11" t="str">
        <f>[36]Novembro!$D$18</f>
        <v>*</v>
      </c>
      <c r="P40" s="11" t="str">
        <f>[36]Novembro!$D$19</f>
        <v>*</v>
      </c>
      <c r="Q40" s="11" t="str">
        <f>[36]Novembro!$D$20</f>
        <v>*</v>
      </c>
      <c r="R40" s="11" t="str">
        <f>[36]Novembro!$D$21</f>
        <v>*</v>
      </c>
      <c r="S40" s="11" t="str">
        <f>[36]Novembro!$D$22</f>
        <v>*</v>
      </c>
      <c r="T40" s="11" t="str">
        <f>[36]Novembro!$D$23</f>
        <v>*</v>
      </c>
      <c r="U40" s="11" t="str">
        <f>[36]Novembro!$D$24</f>
        <v>*</v>
      </c>
      <c r="V40" s="11" t="str">
        <f>[36]Novembro!$D$25</f>
        <v>*</v>
      </c>
      <c r="W40" s="11" t="str">
        <f>[36]Novembro!$D$26</f>
        <v>*</v>
      </c>
      <c r="X40" s="11" t="str">
        <f>[36]Novembro!$D$27</f>
        <v>*</v>
      </c>
      <c r="Y40" s="11" t="str">
        <f>[36]Novembro!$D$28</f>
        <v>*</v>
      </c>
      <c r="Z40" s="11" t="str">
        <f>[36]Novembro!$D$29</f>
        <v>*</v>
      </c>
      <c r="AA40" s="11" t="str">
        <f>[36]Novembro!$D$30</f>
        <v>*</v>
      </c>
      <c r="AB40" s="11" t="str">
        <f>[36]Novembro!$D$31</f>
        <v>*</v>
      </c>
      <c r="AC40" s="11" t="str">
        <f>[36]Novembro!$D$32</f>
        <v>*</v>
      </c>
      <c r="AD40" s="11" t="str">
        <f>[36]Novembro!$D$33</f>
        <v>*</v>
      </c>
      <c r="AE40" s="11" t="str">
        <f>[36]Novembro!$D$34</f>
        <v>*</v>
      </c>
      <c r="AF40" s="14">
        <f t="shared" si="1"/>
        <v>0</v>
      </c>
      <c r="AG40" s="68" t="e">
        <f t="shared" si="2"/>
        <v>#DIV/0!</v>
      </c>
      <c r="AI40" t="s">
        <v>34</v>
      </c>
      <c r="AJ40" t="s">
        <v>34</v>
      </c>
    </row>
    <row r="41" spans="1:38" x14ac:dyDescent="0.2">
      <c r="A41" s="47" t="s">
        <v>160</v>
      </c>
      <c r="B41" s="11">
        <f>[37]Novembro!$D$5</f>
        <v>12.1</v>
      </c>
      <c r="C41" s="11">
        <f>[37]Novembro!$D$6</f>
        <v>12</v>
      </c>
      <c r="D41" s="11">
        <f>[37]Novembro!$D$7</f>
        <v>11.5</v>
      </c>
      <c r="E41" s="11">
        <f>[37]Novembro!$D$8</f>
        <v>13</v>
      </c>
      <c r="F41" s="11">
        <f>[37]Novembro!$D$9</f>
        <v>14.7</v>
      </c>
      <c r="G41" s="11">
        <f>[37]Novembro!$D$10</f>
        <v>14</v>
      </c>
      <c r="H41" s="11">
        <f>[37]Novembro!$D$11</f>
        <v>14.7</v>
      </c>
      <c r="I41" s="11">
        <f>[37]Novembro!$D$12</f>
        <v>13.6</v>
      </c>
      <c r="J41" s="11">
        <f>[37]Novembro!$D$13</f>
        <v>15.4</v>
      </c>
      <c r="K41" s="11">
        <f>[37]Novembro!$D$14</f>
        <v>17</v>
      </c>
      <c r="L41" s="11">
        <f>[37]Novembro!$D$15</f>
        <v>19.3</v>
      </c>
      <c r="M41" s="11">
        <f>[37]Novembro!$D$16</f>
        <v>19.100000000000001</v>
      </c>
      <c r="N41" s="11">
        <f>[37]Novembro!$D$17</f>
        <v>21.1</v>
      </c>
      <c r="O41" s="11">
        <f>[37]Novembro!$D$18</f>
        <v>16.899999999999999</v>
      </c>
      <c r="P41" s="11">
        <f>[37]Novembro!$D$19</f>
        <v>18.3</v>
      </c>
      <c r="Q41" s="11">
        <f>[37]Novembro!$D$20</f>
        <v>13.9</v>
      </c>
      <c r="R41" s="11">
        <f>[37]Novembro!$D$21</f>
        <v>16.3</v>
      </c>
      <c r="S41" s="11">
        <f>[37]Novembro!$D$22</f>
        <v>18.8</v>
      </c>
      <c r="T41" s="11">
        <f>[37]Novembro!$D$23</f>
        <v>20.7</v>
      </c>
      <c r="U41" s="11">
        <f>[37]Novembro!$D$24</f>
        <v>21.1</v>
      </c>
      <c r="V41" s="11">
        <f>[37]Novembro!$D$25</f>
        <v>22.3</v>
      </c>
      <c r="W41" s="11">
        <f>[37]Novembro!$D$26</f>
        <v>21</v>
      </c>
      <c r="X41" s="11">
        <f>[37]Novembro!$D$27</f>
        <v>20.9</v>
      </c>
      <c r="Y41" s="11">
        <f>[37]Novembro!$D$28</f>
        <v>21.1</v>
      </c>
      <c r="Z41" s="11">
        <f>[37]Novembro!$D$29</f>
        <v>18.899999999999999</v>
      </c>
      <c r="AA41" s="11">
        <f>[37]Novembro!$D$30</f>
        <v>19</v>
      </c>
      <c r="AB41" s="11">
        <f>[37]Novembro!$D$31</f>
        <v>16.7</v>
      </c>
      <c r="AC41" s="11">
        <f>[37]Novembro!$D$32</f>
        <v>20.7</v>
      </c>
      <c r="AD41" s="11">
        <f>[37]Novembro!$D$33</f>
        <v>19.399999999999999</v>
      </c>
      <c r="AE41" s="11">
        <f>[37]Novembro!$D$34</f>
        <v>19.399999999999999</v>
      </c>
      <c r="AF41" s="14">
        <f t="shared" si="1"/>
        <v>11.5</v>
      </c>
      <c r="AG41" s="68">
        <f t="shared" si="2"/>
        <v>17.43</v>
      </c>
      <c r="AK41" t="s">
        <v>34</v>
      </c>
    </row>
    <row r="42" spans="1:38" x14ac:dyDescent="0.2">
      <c r="A42" s="47" t="s">
        <v>17</v>
      </c>
      <c r="B42" s="11">
        <f>[38]Novembro!$D$5</f>
        <v>11.4</v>
      </c>
      <c r="C42" s="11">
        <f>[38]Novembro!$D$6</f>
        <v>10</v>
      </c>
      <c r="D42" s="11">
        <f>[38]Novembro!$D$7</f>
        <v>12.7</v>
      </c>
      <c r="E42" s="11">
        <f>[38]Novembro!$D$8</f>
        <v>11.6</v>
      </c>
      <c r="F42" s="11">
        <f>[38]Novembro!$D$9</f>
        <v>9.1</v>
      </c>
      <c r="G42" s="11">
        <f>[38]Novembro!$D$10</f>
        <v>10.199999999999999</v>
      </c>
      <c r="H42" s="11">
        <f>[38]Novembro!$D$11</f>
        <v>10.1</v>
      </c>
      <c r="I42" s="11">
        <f>[38]Novembro!$D$12</f>
        <v>11.9</v>
      </c>
      <c r="J42" s="11">
        <f>[38]Novembro!$D$13</f>
        <v>11.7</v>
      </c>
      <c r="K42" s="11">
        <f>[38]Novembro!$D$14</f>
        <v>19</v>
      </c>
      <c r="L42" s="11">
        <f>[38]Novembro!$D$15</f>
        <v>18.399999999999999</v>
      </c>
      <c r="M42" s="11">
        <f>[38]Novembro!$D$16</f>
        <v>19.8</v>
      </c>
      <c r="N42" s="11">
        <f>[38]Novembro!$D$17</f>
        <v>20.7</v>
      </c>
      <c r="O42" s="11">
        <f>[38]Novembro!$D$18</f>
        <v>17</v>
      </c>
      <c r="P42" s="11">
        <f>[38]Novembro!$D$19</f>
        <v>16.600000000000001</v>
      </c>
      <c r="Q42" s="11">
        <f>[38]Novembro!$D$20</f>
        <v>11.4</v>
      </c>
      <c r="R42" s="11">
        <f>[38]Novembro!$D$21</f>
        <v>13.4</v>
      </c>
      <c r="S42" s="11">
        <f>[38]Novembro!$D$22</f>
        <v>13.3</v>
      </c>
      <c r="T42" s="11">
        <f>[38]Novembro!$D$23</f>
        <v>18.399999999999999</v>
      </c>
      <c r="U42" s="11">
        <f>[38]Novembro!$D$24</f>
        <v>21.8</v>
      </c>
      <c r="V42" s="11">
        <f>[38]Novembro!$D$25</f>
        <v>21.4</v>
      </c>
      <c r="W42" s="11">
        <f>[38]Novembro!$D$26</f>
        <v>19.600000000000001</v>
      </c>
      <c r="X42" s="11">
        <f>[38]Novembro!$D$27</f>
        <v>21.3</v>
      </c>
      <c r="Y42" s="11">
        <f>[38]Novembro!$D$28</f>
        <v>17.2</v>
      </c>
      <c r="Z42" s="11">
        <f>[38]Novembro!$D$29</f>
        <v>14.8</v>
      </c>
      <c r="AA42" s="11">
        <f>[38]Novembro!$D$30</f>
        <v>17.2</v>
      </c>
      <c r="AB42" s="11">
        <f>[38]Novembro!$D$31</f>
        <v>16.3</v>
      </c>
      <c r="AC42" s="11">
        <f>[38]Novembro!$D$32</f>
        <v>19.2</v>
      </c>
      <c r="AD42" s="11">
        <f>[38]Novembro!$D$33</f>
        <v>19.100000000000001</v>
      </c>
      <c r="AE42" s="11">
        <f>[38]Novembro!$D$34</f>
        <v>19</v>
      </c>
      <c r="AF42" s="14">
        <f t="shared" si="1"/>
        <v>9.1</v>
      </c>
      <c r="AG42" s="68">
        <f t="shared" si="2"/>
        <v>15.786666666666667</v>
      </c>
      <c r="AI42" t="s">
        <v>34</v>
      </c>
      <c r="AJ42" t="s">
        <v>34</v>
      </c>
      <c r="AK42" t="s">
        <v>34</v>
      </c>
    </row>
    <row r="43" spans="1:38" x14ac:dyDescent="0.2">
      <c r="A43" s="47" t="s">
        <v>142</v>
      </c>
      <c r="B43" s="11" t="str">
        <f>[39]Novembro!$D$5</f>
        <v>*</v>
      </c>
      <c r="C43" s="11" t="str">
        <f>[39]Novembro!$D$6</f>
        <v>*</v>
      </c>
      <c r="D43" s="11" t="str">
        <f>[39]Novembro!$D$7</f>
        <v>*</v>
      </c>
      <c r="E43" s="11" t="str">
        <f>[39]Novembro!$D$8</f>
        <v>*</v>
      </c>
      <c r="F43" s="11">
        <f>[39]Novembro!$D$9</f>
        <v>14.4</v>
      </c>
      <c r="G43" s="11">
        <f>[39]Novembro!$D$10</f>
        <v>12.8</v>
      </c>
      <c r="H43" s="11">
        <f>[39]Novembro!$D$11</f>
        <v>11.8</v>
      </c>
      <c r="I43" s="11">
        <f>[39]Novembro!$D$12</f>
        <v>13.7</v>
      </c>
      <c r="J43" s="11">
        <f>[39]Novembro!$D$13</f>
        <v>15.6</v>
      </c>
      <c r="K43" s="11">
        <f>[39]Novembro!$D$14</f>
        <v>16.600000000000001</v>
      </c>
      <c r="L43" s="11">
        <f>[39]Novembro!$D$15</f>
        <v>18.600000000000001</v>
      </c>
      <c r="M43" s="11">
        <f>[39]Novembro!$D$16</f>
        <v>18.899999999999999</v>
      </c>
      <c r="N43" s="11">
        <f>[39]Novembro!$D$17</f>
        <v>21.3</v>
      </c>
      <c r="O43" s="11">
        <f>[39]Novembro!$D$18</f>
        <v>16.399999999999999</v>
      </c>
      <c r="P43" s="11">
        <f>[39]Novembro!$D$19</f>
        <v>15.4</v>
      </c>
      <c r="Q43" s="11">
        <f>[39]Novembro!$D$20</f>
        <v>10.9</v>
      </c>
      <c r="R43" s="11">
        <f>[39]Novembro!$D$21</f>
        <v>14.4</v>
      </c>
      <c r="S43" s="11">
        <f>[39]Novembro!$D$22</f>
        <v>17.899999999999999</v>
      </c>
      <c r="T43" s="11">
        <f>[39]Novembro!$D$23</f>
        <v>20</v>
      </c>
      <c r="U43" s="11">
        <f>[39]Novembro!$D$24</f>
        <v>20.399999999999999</v>
      </c>
      <c r="V43" s="11">
        <f>[39]Novembro!$D$25</f>
        <v>21.9</v>
      </c>
      <c r="W43" s="11">
        <f>[39]Novembro!$D$26</f>
        <v>20.2</v>
      </c>
      <c r="X43" s="11">
        <f>[39]Novembro!$D$27</f>
        <v>20.7</v>
      </c>
      <c r="Y43" s="11">
        <f>[39]Novembro!$D$28</f>
        <v>19.100000000000001</v>
      </c>
      <c r="Z43" s="11">
        <f>[39]Novembro!$D$29</f>
        <v>20.2</v>
      </c>
      <c r="AA43" s="11">
        <f>[39]Novembro!$D$30</f>
        <v>18.899999999999999</v>
      </c>
      <c r="AB43" s="11">
        <f>[39]Novembro!$D$31</f>
        <v>16</v>
      </c>
      <c r="AC43" s="11">
        <f>[39]Novembro!$D$32</f>
        <v>20.3</v>
      </c>
      <c r="AD43" s="11">
        <f>[39]Novembro!$D$33</f>
        <v>19.3</v>
      </c>
      <c r="AE43" s="11">
        <f>[39]Novembro!$D$34</f>
        <v>18.7</v>
      </c>
      <c r="AF43" s="14">
        <f t="shared" si="1"/>
        <v>10.9</v>
      </c>
      <c r="AG43" s="68">
        <f t="shared" si="2"/>
        <v>17.476923076923075</v>
      </c>
      <c r="AI43" t="s">
        <v>34</v>
      </c>
    </row>
    <row r="44" spans="1:38" x14ac:dyDescent="0.2">
      <c r="A44" s="47" t="s">
        <v>18</v>
      </c>
      <c r="B44" s="11">
        <f>[40]Novembro!$D$5</f>
        <v>10</v>
      </c>
      <c r="C44" s="11">
        <f>[40]Novembro!$D$6</f>
        <v>10.6</v>
      </c>
      <c r="D44" s="11">
        <f>[40]Novembro!$D$7</f>
        <v>11.9</v>
      </c>
      <c r="E44" s="11">
        <f>[40]Novembro!$D$8</f>
        <v>13.9</v>
      </c>
      <c r="F44" s="11">
        <f>[40]Novembro!$D$9</f>
        <v>14.5</v>
      </c>
      <c r="G44" s="11">
        <f>[40]Novembro!$D$10</f>
        <v>16.899999999999999</v>
      </c>
      <c r="H44" s="11">
        <f>[40]Novembro!$D$11</f>
        <v>16.3</v>
      </c>
      <c r="I44" s="11">
        <f>[40]Novembro!$D$12</f>
        <v>16.7</v>
      </c>
      <c r="J44" s="11">
        <f>[40]Novembro!$D$13</f>
        <v>17.8</v>
      </c>
      <c r="K44" s="11">
        <f>[40]Novembro!$D$14</f>
        <v>16.600000000000001</v>
      </c>
      <c r="L44" s="11">
        <f>[40]Novembro!$D$15</f>
        <v>18.100000000000001</v>
      </c>
      <c r="M44" s="11">
        <f>[40]Novembro!$D$16</f>
        <v>19.399999999999999</v>
      </c>
      <c r="N44" s="11">
        <f>[40]Novembro!$D$17</f>
        <v>19.899999999999999</v>
      </c>
      <c r="O44" s="11">
        <f>[40]Novembro!$D$18</f>
        <v>17</v>
      </c>
      <c r="P44" s="11">
        <f>[40]Novembro!$D$19</f>
        <v>17.7</v>
      </c>
      <c r="Q44" s="11">
        <f>[40]Novembro!$D$20</f>
        <v>13.9</v>
      </c>
      <c r="R44" s="11">
        <f>[40]Novembro!$D$21</f>
        <v>16.7</v>
      </c>
      <c r="S44" s="11">
        <f>[40]Novembro!$D$22</f>
        <v>18.399999999999999</v>
      </c>
      <c r="T44" s="11">
        <f>[40]Novembro!$D$23</f>
        <v>20.399999999999999</v>
      </c>
      <c r="U44" s="11">
        <f>[40]Novembro!$D$24</f>
        <v>20.399999999999999</v>
      </c>
      <c r="V44" s="11">
        <f>[40]Novembro!$D$25</f>
        <v>21.5</v>
      </c>
      <c r="W44" s="11">
        <f>[40]Novembro!$D$26</f>
        <v>20.8</v>
      </c>
      <c r="X44" s="11">
        <f>[40]Novembro!$D$27</f>
        <v>19.399999999999999</v>
      </c>
      <c r="Y44" s="11">
        <f>[40]Novembro!$D$28</f>
        <v>20.5</v>
      </c>
      <c r="Z44" s="11">
        <f>[40]Novembro!$D$29</f>
        <v>19.7</v>
      </c>
      <c r="AA44" s="11">
        <f>[40]Novembro!$D$30</f>
        <v>18.3</v>
      </c>
      <c r="AB44" s="11">
        <f>[40]Novembro!$D$31</f>
        <v>17.899999999999999</v>
      </c>
      <c r="AC44" s="11">
        <f>[40]Novembro!$D$32</f>
        <v>19</v>
      </c>
      <c r="AD44" s="11">
        <f>[40]Novembro!$D$33</f>
        <v>18.899999999999999</v>
      </c>
      <c r="AE44" s="11">
        <f>[40]Novembro!$D$34</f>
        <v>18.399999999999999</v>
      </c>
      <c r="AF44" s="14">
        <f t="shared" si="1"/>
        <v>10</v>
      </c>
      <c r="AG44" s="68">
        <f t="shared" si="2"/>
        <v>17.383333333333329</v>
      </c>
      <c r="AI44" t="s">
        <v>34</v>
      </c>
      <c r="AK44" t="s">
        <v>34</v>
      </c>
    </row>
    <row r="45" spans="1:38" hidden="1" x14ac:dyDescent="0.2">
      <c r="A45" s="91" t="s">
        <v>147</v>
      </c>
      <c r="B45" s="11" t="str">
        <f>[41]Novembro!$D$5</f>
        <v>*</v>
      </c>
      <c r="C45" s="11" t="str">
        <f>[41]Novembro!$D$6</f>
        <v>*</v>
      </c>
      <c r="D45" s="11" t="str">
        <f>[41]Novembro!$D$7</f>
        <v>*</v>
      </c>
      <c r="E45" s="11" t="str">
        <f>[41]Novembro!$D$8</f>
        <v>*</v>
      </c>
      <c r="F45" s="11" t="str">
        <f>[41]Novembro!$D$9</f>
        <v>*</v>
      </c>
      <c r="G45" s="11" t="str">
        <f>[41]Novembro!$D$10</f>
        <v>*</v>
      </c>
      <c r="H45" s="11" t="str">
        <f>[41]Novembro!$D$11</f>
        <v>*</v>
      </c>
      <c r="I45" s="11" t="str">
        <f>[41]Novembro!$D$12</f>
        <v>*</v>
      </c>
      <c r="J45" s="11" t="str">
        <f>[41]Novembro!$D$13</f>
        <v>*</v>
      </c>
      <c r="K45" s="11" t="str">
        <f>[41]Novembro!$D$14</f>
        <v>*</v>
      </c>
      <c r="L45" s="11" t="str">
        <f>[41]Novembro!$D$15</f>
        <v>*</v>
      </c>
      <c r="M45" s="11" t="str">
        <f>[41]Novembro!$D$16</f>
        <v>*</v>
      </c>
      <c r="N45" s="11" t="str">
        <f>[41]Novembro!$D$17</f>
        <v>*</v>
      </c>
      <c r="O45" s="11" t="str">
        <f>[41]Novembro!$D$18</f>
        <v>*</v>
      </c>
      <c r="P45" s="11" t="str">
        <f>[41]Novembro!$D$19</f>
        <v>*</v>
      </c>
      <c r="Q45" s="11" t="str">
        <f>[41]Novembro!$D$20</f>
        <v>*</v>
      </c>
      <c r="R45" s="11" t="str">
        <f>[41]Novembro!$D$21</f>
        <v>*</v>
      </c>
      <c r="S45" s="11" t="str">
        <f>[41]Novembro!$D$22</f>
        <v>*</v>
      </c>
      <c r="T45" s="11" t="str">
        <f>[41]Novembro!$D$23</f>
        <v>*</v>
      </c>
      <c r="U45" s="11" t="str">
        <f>[41]Novembro!$D$24</f>
        <v>*</v>
      </c>
      <c r="V45" s="11" t="str">
        <f>[41]Novembro!$D$25</f>
        <v>*</v>
      </c>
      <c r="W45" s="11" t="str">
        <f>[41]Novembro!$D$26</f>
        <v>*</v>
      </c>
      <c r="X45" s="11" t="str">
        <f>[41]Novembro!$D$27</f>
        <v>*</v>
      </c>
      <c r="Y45" s="11" t="str">
        <f>[41]Novembro!$D$28</f>
        <v>*</v>
      </c>
      <c r="Z45" s="11" t="str">
        <f>[41]Novembro!$D$29</f>
        <v>*</v>
      </c>
      <c r="AA45" s="11" t="str">
        <f>[41]Novembro!$D$30</f>
        <v>*</v>
      </c>
      <c r="AB45" s="11" t="str">
        <f>[41]Novembro!$D$31</f>
        <v>*</v>
      </c>
      <c r="AC45" s="11" t="str">
        <f>[41]Novembro!$D$32</f>
        <v>*</v>
      </c>
      <c r="AD45" s="11" t="str">
        <f>[41]Novembro!$D$33</f>
        <v>*</v>
      </c>
      <c r="AE45" s="11" t="str">
        <f>[41]Novembro!$D$34</f>
        <v>*</v>
      </c>
      <c r="AF45" s="14">
        <f t="shared" si="1"/>
        <v>0</v>
      </c>
      <c r="AG45" s="68" t="e">
        <f t="shared" si="2"/>
        <v>#DIV/0!</v>
      </c>
      <c r="AK45" t="s">
        <v>34</v>
      </c>
      <c r="AL45" t="s">
        <v>34</v>
      </c>
    </row>
    <row r="46" spans="1:38" x14ac:dyDescent="0.2">
      <c r="A46" s="47" t="s">
        <v>19</v>
      </c>
      <c r="B46" s="11">
        <f>[42]Novembro!$D$5</f>
        <v>8.6999999999999993</v>
      </c>
      <c r="C46" s="11">
        <f>[42]Novembro!$D$6</f>
        <v>6.5</v>
      </c>
      <c r="D46" s="11">
        <f>[42]Novembro!$D$7</f>
        <v>12.1</v>
      </c>
      <c r="E46" s="11">
        <f>[42]Novembro!$D$8</f>
        <v>13.9</v>
      </c>
      <c r="F46" s="11">
        <f>[42]Novembro!$D$9</f>
        <v>13.4</v>
      </c>
      <c r="G46" s="11">
        <f>[42]Novembro!$D$10</f>
        <v>14.1</v>
      </c>
      <c r="H46" s="11">
        <f>[42]Novembro!$D$11</f>
        <v>14.9</v>
      </c>
      <c r="I46" s="11">
        <f>[42]Novembro!$D$12</f>
        <v>15.3</v>
      </c>
      <c r="J46" s="11">
        <f>[42]Novembro!$D$13</f>
        <v>15.8</v>
      </c>
      <c r="K46" s="11">
        <f>[42]Novembro!$D$14</f>
        <v>19.2</v>
      </c>
      <c r="L46" s="11">
        <f>[42]Novembro!$D$15</f>
        <v>17.100000000000001</v>
      </c>
      <c r="M46" s="11">
        <f>[42]Novembro!$D$16</f>
        <v>19.2</v>
      </c>
      <c r="N46" s="11">
        <f>[42]Novembro!$D$17</f>
        <v>17.2</v>
      </c>
      <c r="O46" s="11">
        <f>[42]Novembro!$D$18</f>
        <v>14.3</v>
      </c>
      <c r="P46" s="11">
        <f>[42]Novembro!$D$19</f>
        <v>12.4</v>
      </c>
      <c r="Q46" s="11">
        <f>[42]Novembro!$D$20</f>
        <v>16.899999999999999</v>
      </c>
      <c r="R46" s="11">
        <f>[42]Novembro!$D$21</f>
        <v>17.899999999999999</v>
      </c>
      <c r="S46" s="11">
        <f>[42]Novembro!$D$22</f>
        <v>17.8</v>
      </c>
      <c r="T46" s="11">
        <f>[42]Novembro!$D$23</f>
        <v>18</v>
      </c>
      <c r="U46" s="11">
        <f>[42]Novembro!$D$24</f>
        <v>20.399999999999999</v>
      </c>
      <c r="V46" s="11">
        <f>[42]Novembro!$D$25</f>
        <v>18.8</v>
      </c>
      <c r="W46" s="11">
        <f>[42]Novembro!$D$26</f>
        <v>17.600000000000001</v>
      </c>
      <c r="X46" s="11">
        <f>[42]Novembro!$D$27</f>
        <v>17.7</v>
      </c>
      <c r="Y46" s="11">
        <f>[42]Novembro!$D$28</f>
        <v>16</v>
      </c>
      <c r="Z46" s="11">
        <f>[42]Novembro!$D$29</f>
        <v>18.5</v>
      </c>
      <c r="AA46" s="11">
        <f>[42]Novembro!$D$30</f>
        <v>18.600000000000001</v>
      </c>
      <c r="AB46" s="11">
        <f>[42]Novembro!$D$31</f>
        <v>19.5</v>
      </c>
      <c r="AC46" s="11">
        <f>[42]Novembro!$D$32</f>
        <v>18.899999999999999</v>
      </c>
      <c r="AD46" s="11">
        <f>[42]Novembro!$D$33</f>
        <v>18.7</v>
      </c>
      <c r="AE46" s="11">
        <f>[42]Novembro!$D$34</f>
        <v>19.2</v>
      </c>
      <c r="AF46" s="14">
        <f t="shared" si="1"/>
        <v>6.5</v>
      </c>
      <c r="AG46" s="68">
        <f t="shared" si="2"/>
        <v>16.286666666666665</v>
      </c>
      <c r="AH46" s="12" t="s">
        <v>34</v>
      </c>
      <c r="AI46" t="s">
        <v>34</v>
      </c>
    </row>
    <row r="47" spans="1:38" x14ac:dyDescent="0.2">
      <c r="A47" s="47" t="s">
        <v>22</v>
      </c>
      <c r="B47" s="11">
        <f>[43]Novembro!$D$5</f>
        <v>10.4</v>
      </c>
      <c r="C47" s="11">
        <f>[43]Novembro!$D$6</f>
        <v>9.4</v>
      </c>
      <c r="D47" s="11">
        <f>[43]Novembro!$D$7</f>
        <v>11.6</v>
      </c>
      <c r="E47" s="11">
        <f>[43]Novembro!$D$8</f>
        <v>12.3</v>
      </c>
      <c r="F47" s="11">
        <f>[43]Novembro!$D$9</f>
        <v>11.2</v>
      </c>
      <c r="G47" s="11">
        <f>[43]Novembro!$D$10</f>
        <v>12.5</v>
      </c>
      <c r="H47" s="11">
        <f>[43]Novembro!$D$11</f>
        <v>12.6</v>
      </c>
      <c r="I47" s="11">
        <f>[43]Novembro!$D$12</f>
        <v>16.2</v>
      </c>
      <c r="J47" s="11">
        <f>[43]Novembro!$D$13</f>
        <v>18.100000000000001</v>
      </c>
      <c r="K47" s="11">
        <f>[43]Novembro!$D$14</f>
        <v>19.3</v>
      </c>
      <c r="L47" s="11">
        <f>[43]Novembro!$D$15</f>
        <v>18.600000000000001</v>
      </c>
      <c r="M47" s="11">
        <f>[43]Novembro!$D$16</f>
        <v>20.100000000000001</v>
      </c>
      <c r="N47" s="11">
        <f>[43]Novembro!$D$17</f>
        <v>23.1</v>
      </c>
      <c r="O47" s="11">
        <f>[43]Novembro!$D$18</f>
        <v>16.7</v>
      </c>
      <c r="P47" s="11">
        <f>[43]Novembro!$D$19</f>
        <v>17.100000000000001</v>
      </c>
      <c r="Q47" s="11">
        <f>[43]Novembro!$D$20</f>
        <v>15</v>
      </c>
      <c r="R47" s="11">
        <f>[43]Novembro!$D$21</f>
        <v>14.9</v>
      </c>
      <c r="S47" s="11">
        <f>[43]Novembro!$D$22</f>
        <v>16.5</v>
      </c>
      <c r="T47" s="11">
        <f>[43]Novembro!$D$23</f>
        <v>20.100000000000001</v>
      </c>
      <c r="U47" s="11">
        <f>[43]Novembro!$D$24</f>
        <v>21.8</v>
      </c>
      <c r="V47" s="11">
        <f>[43]Novembro!$D$25</f>
        <v>22.4</v>
      </c>
      <c r="W47" s="11">
        <f>[43]Novembro!$D$26</f>
        <v>19.100000000000001</v>
      </c>
      <c r="X47" s="11">
        <f>[43]Novembro!$D$27</f>
        <v>20.9</v>
      </c>
      <c r="Y47" s="11">
        <f>[43]Novembro!$D$28</f>
        <v>19</v>
      </c>
      <c r="Z47" s="11">
        <f>[43]Novembro!$D$29</f>
        <v>16.8</v>
      </c>
      <c r="AA47" s="11">
        <f>[43]Novembro!$D$30</f>
        <v>17.100000000000001</v>
      </c>
      <c r="AB47" s="11">
        <f>[43]Novembro!$D$31</f>
        <v>17.7</v>
      </c>
      <c r="AC47" s="11">
        <f>[43]Novembro!$D$32</f>
        <v>20.100000000000001</v>
      </c>
      <c r="AD47" s="11">
        <f>[43]Novembro!$D$33</f>
        <v>19</v>
      </c>
      <c r="AE47" s="11">
        <f>[43]Novembro!$D$34</f>
        <v>18.899999999999999</v>
      </c>
      <c r="AF47" s="14">
        <f t="shared" si="1"/>
        <v>9.4</v>
      </c>
      <c r="AG47" s="68">
        <f t="shared" si="2"/>
        <v>16.95</v>
      </c>
    </row>
    <row r="48" spans="1:38" x14ac:dyDescent="0.2">
      <c r="A48" s="47" t="s">
        <v>33</v>
      </c>
      <c r="B48" s="11">
        <f>[44]Novembro!$D$5</f>
        <v>11.1</v>
      </c>
      <c r="C48" s="11">
        <f>[44]Novembro!$D$6</f>
        <v>12.4</v>
      </c>
      <c r="D48" s="11">
        <f>[44]Novembro!$D$7</f>
        <v>13.7</v>
      </c>
      <c r="E48" s="11">
        <f>[44]Novembro!$D$8</f>
        <v>15.3</v>
      </c>
      <c r="F48" s="11">
        <f>[44]Novembro!$D$9</f>
        <v>16.8</v>
      </c>
      <c r="G48" s="11">
        <f>[44]Novembro!$D$10</f>
        <v>17.3</v>
      </c>
      <c r="H48" s="11">
        <f>[44]Novembro!$D$11</f>
        <v>17.5</v>
      </c>
      <c r="I48" s="11">
        <f>[44]Novembro!$D$12</f>
        <v>18.3</v>
      </c>
      <c r="J48" s="11">
        <f>[44]Novembro!$D$13</f>
        <v>18.600000000000001</v>
      </c>
      <c r="K48" s="11">
        <f>[44]Novembro!$D$14</f>
        <v>21.1</v>
      </c>
      <c r="L48" s="11">
        <f>[44]Novembro!$D$15</f>
        <v>20.3</v>
      </c>
      <c r="M48" s="11">
        <f>[44]Novembro!$D$16</f>
        <v>20.5</v>
      </c>
      <c r="N48" s="11">
        <f>[44]Novembro!$D$17</f>
        <v>20.7</v>
      </c>
      <c r="O48" s="11">
        <f>[44]Novembro!$D$18</f>
        <v>18.600000000000001</v>
      </c>
      <c r="P48" s="11">
        <f>[44]Novembro!$D$19</f>
        <v>18.2</v>
      </c>
      <c r="Q48" s="11">
        <f>[44]Novembro!$D$20</f>
        <v>19.100000000000001</v>
      </c>
      <c r="R48" s="11">
        <f>[44]Novembro!$D$21</f>
        <v>17.2</v>
      </c>
      <c r="S48" s="11">
        <f>[44]Novembro!$D$22</f>
        <v>19.8</v>
      </c>
      <c r="T48" s="11">
        <f>[44]Novembro!$D$23</f>
        <v>21.4</v>
      </c>
      <c r="U48" s="11">
        <f>[44]Novembro!$D$24</f>
        <v>21.3</v>
      </c>
      <c r="V48" s="11">
        <f>[44]Novembro!$D$25</f>
        <v>20.9</v>
      </c>
      <c r="W48" s="11">
        <f>[44]Novembro!$D$26</f>
        <v>21.2</v>
      </c>
      <c r="X48" s="11">
        <f>[44]Novembro!$D$27</f>
        <v>20.7</v>
      </c>
      <c r="Y48" s="11">
        <f>[44]Novembro!$D$28</f>
        <v>20.5</v>
      </c>
      <c r="Z48" s="11">
        <f>[44]Novembro!$D$29</f>
        <v>21.5</v>
      </c>
      <c r="AA48" s="11">
        <f>[44]Novembro!$D$30</f>
        <v>21</v>
      </c>
      <c r="AB48" s="11">
        <f>[44]Novembro!$D$31</f>
        <v>20.399999999999999</v>
      </c>
      <c r="AC48" s="11">
        <f>[44]Novembro!$D$32</f>
        <v>18.899999999999999</v>
      </c>
      <c r="AD48" s="11">
        <f>[44]Novembro!$D$33</f>
        <v>22.5</v>
      </c>
      <c r="AE48" s="11">
        <f>[44]Novembro!$D$34</f>
        <v>20.8</v>
      </c>
      <c r="AF48" s="14">
        <f t="shared" si="1"/>
        <v>11.1</v>
      </c>
      <c r="AG48" s="68">
        <f t="shared" si="2"/>
        <v>18.919999999999998</v>
      </c>
      <c r="AH48" s="12" t="s">
        <v>34</v>
      </c>
      <c r="AI48" t="s">
        <v>34</v>
      </c>
      <c r="AK48" t="s">
        <v>34</v>
      </c>
    </row>
    <row r="49" spans="1:38" x14ac:dyDescent="0.2">
      <c r="A49" s="47" t="s">
        <v>20</v>
      </c>
      <c r="B49" s="11">
        <f>[45]Novembro!$D$5</f>
        <v>14.8</v>
      </c>
      <c r="C49" s="11">
        <f>[45]Novembro!$D$6</f>
        <v>16</v>
      </c>
      <c r="D49" s="11">
        <f>[45]Novembro!$D$7</f>
        <v>13.1</v>
      </c>
      <c r="E49" s="11">
        <f>[45]Novembro!$D$8</f>
        <v>13.5</v>
      </c>
      <c r="F49" s="11">
        <f>[45]Novembro!$D$9</f>
        <v>15</v>
      </c>
      <c r="G49" s="11">
        <f>[45]Novembro!$D$10</f>
        <v>16</v>
      </c>
      <c r="H49" s="11">
        <f>[45]Novembro!$D$11</f>
        <v>16.899999999999999</v>
      </c>
      <c r="I49" s="11">
        <f>[45]Novembro!$D$12</f>
        <v>16.8</v>
      </c>
      <c r="J49" s="11">
        <f>[45]Novembro!$D$13</f>
        <v>18</v>
      </c>
      <c r="K49" s="11">
        <f>[45]Novembro!$D$14</f>
        <v>20.399999999999999</v>
      </c>
      <c r="L49" s="11">
        <f>[45]Novembro!$D$15</f>
        <v>19</v>
      </c>
      <c r="M49" s="11">
        <f>[45]Novembro!$D$16</f>
        <v>20.5</v>
      </c>
      <c r="N49" s="11">
        <f>[45]Novembro!$D$17</f>
        <v>22.8</v>
      </c>
      <c r="O49" s="11">
        <f>[45]Novembro!$D$18</f>
        <v>18.3</v>
      </c>
      <c r="P49" s="11">
        <f>[45]Novembro!$D$19</f>
        <v>20.399999999999999</v>
      </c>
      <c r="Q49" s="11">
        <f>[45]Novembro!$D$20</f>
        <v>17</v>
      </c>
      <c r="R49" s="11">
        <f>[45]Novembro!$D$21</f>
        <v>19.8</v>
      </c>
      <c r="S49" s="11">
        <f>[45]Novembro!$D$22</f>
        <v>19.3</v>
      </c>
      <c r="T49" s="11">
        <f>[45]Novembro!$D$23</f>
        <v>22.5</v>
      </c>
      <c r="U49" s="11">
        <f>[45]Novembro!$D$24</f>
        <v>21.2</v>
      </c>
      <c r="V49" s="11">
        <f>[45]Novembro!$D$25</f>
        <v>24.4</v>
      </c>
      <c r="W49" s="11">
        <f>[45]Novembro!$D$26</f>
        <v>21.5</v>
      </c>
      <c r="X49" s="11">
        <f>[45]Novembro!$D$27</f>
        <v>20.9</v>
      </c>
      <c r="Y49" s="11">
        <f>[45]Novembro!$D$28</f>
        <v>22.5</v>
      </c>
      <c r="Z49" s="11">
        <f>[45]Novembro!$D$29</f>
        <v>20.9</v>
      </c>
      <c r="AA49" s="11">
        <f>[45]Novembro!$D$30</f>
        <v>19.100000000000001</v>
      </c>
      <c r="AB49" s="11">
        <f>[45]Novembro!$D$31</f>
        <v>20.7</v>
      </c>
      <c r="AC49" s="11">
        <f>[45]Novembro!$D$32</f>
        <v>21</v>
      </c>
      <c r="AD49" s="11">
        <f>[45]Novembro!$D$33</f>
        <v>20.399999999999999</v>
      </c>
      <c r="AE49" s="11">
        <f>[45]Novembro!$D$34</f>
        <v>21.5</v>
      </c>
      <c r="AF49" s="14">
        <f t="shared" si="1"/>
        <v>13.1</v>
      </c>
      <c r="AG49" s="68">
        <f t="shared" si="2"/>
        <v>19.139999999999997</v>
      </c>
    </row>
    <row r="50" spans="1:38" s="5" customFormat="1" ht="17.100000000000001" customHeight="1" x14ac:dyDescent="0.2">
      <c r="A50" s="48" t="s">
        <v>213</v>
      </c>
      <c r="B50" s="13">
        <f t="shared" ref="B50:AE50" si="3">MIN(B5:B49)</f>
        <v>6.6</v>
      </c>
      <c r="C50" s="13">
        <f t="shared" si="3"/>
        <v>6.5</v>
      </c>
      <c r="D50" s="13">
        <f t="shared" si="3"/>
        <v>9.9</v>
      </c>
      <c r="E50" s="13">
        <f t="shared" si="3"/>
        <v>9.6</v>
      </c>
      <c r="F50" s="13">
        <f t="shared" si="3"/>
        <v>9.1</v>
      </c>
      <c r="G50" s="13">
        <f t="shared" si="3"/>
        <v>10</v>
      </c>
      <c r="H50" s="13">
        <f t="shared" si="3"/>
        <v>10.1</v>
      </c>
      <c r="I50" s="13">
        <f t="shared" si="3"/>
        <v>11.9</v>
      </c>
      <c r="J50" s="13">
        <f t="shared" si="3"/>
        <v>11.7</v>
      </c>
      <c r="K50" s="13">
        <f t="shared" si="3"/>
        <v>15.2</v>
      </c>
      <c r="L50" s="13">
        <f t="shared" si="3"/>
        <v>16.600000000000001</v>
      </c>
      <c r="M50" s="13">
        <f t="shared" si="3"/>
        <v>17.399999999999999</v>
      </c>
      <c r="N50" s="13">
        <f t="shared" si="3"/>
        <v>16.7</v>
      </c>
      <c r="O50" s="13">
        <f t="shared" si="3"/>
        <v>14.3</v>
      </c>
      <c r="P50" s="13">
        <f t="shared" si="3"/>
        <v>12.4</v>
      </c>
      <c r="Q50" s="13">
        <f t="shared" si="3"/>
        <v>10.9</v>
      </c>
      <c r="R50" s="13">
        <f t="shared" si="3"/>
        <v>13.4</v>
      </c>
      <c r="S50" s="13">
        <f t="shared" si="3"/>
        <v>13.3</v>
      </c>
      <c r="T50" s="13">
        <f t="shared" si="3"/>
        <v>14.2</v>
      </c>
      <c r="U50" s="13">
        <f t="shared" si="3"/>
        <v>17.100000000000001</v>
      </c>
      <c r="V50" s="13">
        <f t="shared" si="3"/>
        <v>18.399999999999999</v>
      </c>
      <c r="W50" s="13">
        <f t="shared" si="3"/>
        <v>17</v>
      </c>
      <c r="X50" s="13">
        <f t="shared" si="3"/>
        <v>17.7</v>
      </c>
      <c r="Y50" s="13">
        <f t="shared" si="3"/>
        <v>12.7</v>
      </c>
      <c r="Z50" s="13">
        <f t="shared" si="3"/>
        <v>14.8</v>
      </c>
      <c r="AA50" s="13">
        <f t="shared" si="3"/>
        <v>15.8</v>
      </c>
      <c r="AB50" s="13">
        <f t="shared" si="3"/>
        <v>14.8</v>
      </c>
      <c r="AC50" s="13">
        <f t="shared" si="3"/>
        <v>17.100000000000001</v>
      </c>
      <c r="AD50" s="13">
        <f t="shared" si="3"/>
        <v>15.7</v>
      </c>
      <c r="AE50" s="13">
        <f t="shared" si="3"/>
        <v>17.100000000000001</v>
      </c>
      <c r="AF50" s="14">
        <v>6.5</v>
      </c>
      <c r="AG50" s="68">
        <v>17.43</v>
      </c>
      <c r="AK50" s="5" t="s">
        <v>34</v>
      </c>
    </row>
    <row r="51" spans="1:38" x14ac:dyDescent="0.2">
      <c r="A51" s="36"/>
      <c r="B51" s="37"/>
      <c r="C51" s="37"/>
      <c r="D51" s="37" t="s">
        <v>86</v>
      </c>
      <c r="E51" s="37"/>
      <c r="F51" s="37"/>
      <c r="G51" s="37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44"/>
      <c r="AE51" s="44"/>
      <c r="AF51" s="41"/>
      <c r="AG51" s="43"/>
    </row>
    <row r="52" spans="1:38" x14ac:dyDescent="0.2">
      <c r="A52" s="36"/>
      <c r="B52" s="38" t="s">
        <v>87</v>
      </c>
      <c r="C52" s="38"/>
      <c r="D52" s="38"/>
      <c r="E52" s="38"/>
      <c r="F52" s="38"/>
      <c r="G52" s="38"/>
      <c r="H52" s="38"/>
      <c r="I52" s="38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150"/>
      <c r="U52" s="150"/>
      <c r="V52" s="150"/>
      <c r="W52" s="150"/>
      <c r="X52" s="150"/>
      <c r="Y52" s="64"/>
      <c r="Z52" s="64"/>
      <c r="AA52" s="64"/>
      <c r="AB52" s="64"/>
      <c r="AC52" s="64"/>
      <c r="AD52" s="64"/>
      <c r="AE52" s="79"/>
      <c r="AF52" s="41"/>
      <c r="AG52" s="40"/>
      <c r="AK52" t="s">
        <v>34</v>
      </c>
      <c r="AL52" t="s">
        <v>34</v>
      </c>
    </row>
    <row r="53" spans="1:38" x14ac:dyDescent="0.2">
      <c r="A53" s="39"/>
      <c r="B53" s="64"/>
      <c r="C53" s="64"/>
      <c r="D53" s="64"/>
      <c r="E53" s="64"/>
      <c r="F53" s="64"/>
      <c r="G53" s="64"/>
      <c r="H53" s="64"/>
      <c r="I53" s="64"/>
      <c r="J53" s="65"/>
      <c r="K53" s="65"/>
      <c r="L53" s="65"/>
      <c r="M53" s="65"/>
      <c r="N53" s="65"/>
      <c r="O53" s="65"/>
      <c r="P53" s="65"/>
      <c r="Q53" s="64"/>
      <c r="R53" s="64"/>
      <c r="S53" s="64"/>
      <c r="T53" s="151"/>
      <c r="U53" s="151"/>
      <c r="V53" s="151"/>
      <c r="W53" s="151"/>
      <c r="X53" s="151"/>
      <c r="Y53" s="64"/>
      <c r="Z53" s="64"/>
      <c r="AA53" s="64"/>
      <c r="AB53" s="64"/>
      <c r="AC53" s="64"/>
      <c r="AD53" s="44"/>
      <c r="AE53" s="44"/>
      <c r="AF53" s="41"/>
      <c r="AG53" s="40"/>
    </row>
    <row r="54" spans="1:38" x14ac:dyDescent="0.2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44"/>
      <c r="AE54" s="44"/>
      <c r="AF54" s="41"/>
      <c r="AG54" s="69"/>
    </row>
    <row r="55" spans="1:38" x14ac:dyDescent="0.2">
      <c r="A55" s="39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79"/>
      <c r="AF55" s="41"/>
      <c r="AG55" s="43"/>
      <c r="AJ55" t="s">
        <v>34</v>
      </c>
      <c r="AK55" t="s">
        <v>34</v>
      </c>
    </row>
    <row r="56" spans="1:38" x14ac:dyDescent="0.2">
      <c r="A56" s="39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79"/>
      <c r="AF56" s="41"/>
      <c r="AG56" s="43"/>
      <c r="AK56" t="s">
        <v>34</v>
      </c>
    </row>
    <row r="57" spans="1:38" ht="13.5" thickBot="1" x14ac:dyDescent="0.25">
      <c r="A57" s="51"/>
      <c r="B57" s="52"/>
      <c r="C57" s="52"/>
      <c r="D57" s="52"/>
      <c r="E57" s="52"/>
      <c r="F57" s="52"/>
      <c r="G57" s="52" t="s">
        <v>34</v>
      </c>
      <c r="H57" s="52"/>
      <c r="I57" s="52"/>
      <c r="J57" s="52"/>
      <c r="K57" s="52"/>
      <c r="L57" s="52" t="s">
        <v>34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3"/>
      <c r="AG57" s="70"/>
      <c r="AK57" t="s">
        <v>34</v>
      </c>
    </row>
    <row r="58" spans="1:38" x14ac:dyDescent="0.2">
      <c r="AI58" t="s">
        <v>34</v>
      </c>
    </row>
    <row r="60" spans="1:38" x14ac:dyDescent="0.2">
      <c r="AD60" s="2" t="s">
        <v>34</v>
      </c>
    </row>
    <row r="62" spans="1:38" x14ac:dyDescent="0.2">
      <c r="AH62" s="12" t="s">
        <v>34</v>
      </c>
      <c r="AI62" t="s">
        <v>34</v>
      </c>
    </row>
    <row r="65" spans="9:38" x14ac:dyDescent="0.2">
      <c r="I65" s="2" t="s">
        <v>34</v>
      </c>
      <c r="Y65" s="2" t="s">
        <v>34</v>
      </c>
      <c r="AB65" s="2" t="s">
        <v>34</v>
      </c>
      <c r="AH65" t="s">
        <v>34</v>
      </c>
      <c r="AL65" t="s">
        <v>34</v>
      </c>
    </row>
    <row r="72" spans="9:38" x14ac:dyDescent="0.2">
      <c r="AH72" s="12" t="s">
        <v>34</v>
      </c>
    </row>
  </sheetData>
  <mergeCells count="35">
    <mergeCell ref="Z3:Z4"/>
    <mergeCell ref="U3:U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43" sqref="A43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x14ac:dyDescent="0.2">
      <c r="A1" s="156" t="s">
        <v>226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8"/>
    </row>
    <row r="2" spans="1:36" s="4" customFormat="1" ht="20.100000000000001" customHeight="1" x14ac:dyDescent="0.2">
      <c r="A2" s="159" t="s">
        <v>21</v>
      </c>
      <c r="B2" s="153" t="s">
        <v>222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5"/>
    </row>
    <row r="3" spans="1:36" s="5" customFormat="1" ht="20.100000000000001" customHeight="1" x14ac:dyDescent="0.2">
      <c r="A3" s="159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52">
        <v>30</v>
      </c>
      <c r="AF3" s="173" t="s">
        <v>25</v>
      </c>
    </row>
    <row r="4" spans="1:36" s="5" customFormat="1" ht="20.100000000000001" customHeight="1" x14ac:dyDescent="0.2">
      <c r="A4" s="159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74"/>
    </row>
    <row r="5" spans="1:36" s="5" customFormat="1" x14ac:dyDescent="0.2">
      <c r="A5" s="47" t="s">
        <v>29</v>
      </c>
      <c r="B5" s="82">
        <f>[1]Novembro!$E$5</f>
        <v>79.083333333333329</v>
      </c>
      <c r="C5" s="82">
        <f>[1]Novembro!$E$6</f>
        <v>80.833333333333329</v>
      </c>
      <c r="D5" s="82">
        <f>[1]Novembro!$E$7</f>
        <v>69.375</v>
      </c>
      <c r="E5" s="82">
        <f>[1]Novembro!$E$8</f>
        <v>59.625</v>
      </c>
      <c r="F5" s="82">
        <f>[1]Novembro!$E$9</f>
        <v>54.916666666666664</v>
      </c>
      <c r="G5" s="82">
        <f>[1]Novembro!$E$10</f>
        <v>53.208333333333336</v>
      </c>
      <c r="H5" s="82">
        <f>[1]Novembro!$E$11</f>
        <v>50.208333333333336</v>
      </c>
      <c r="I5" s="82">
        <f>[1]Novembro!$E$12</f>
        <v>50.583333333333336</v>
      </c>
      <c r="J5" s="82">
        <f>[1]Novembro!$E$13</f>
        <v>50.791666666666664</v>
      </c>
      <c r="K5" s="82">
        <f>[1]Novembro!$E$14</f>
        <v>52.166666666666664</v>
      </c>
      <c r="L5" s="82">
        <f>[1]Novembro!$E$15</f>
        <v>75.041666666666671</v>
      </c>
      <c r="M5" s="82">
        <f>[1]Novembro!$E$16</f>
        <v>74.541666666666671</v>
      </c>
      <c r="N5" s="82">
        <f>[1]Novembro!$E$17</f>
        <v>67.625</v>
      </c>
      <c r="O5" s="82">
        <f>[1]Novembro!$E$18</f>
        <v>82.791666666666671</v>
      </c>
      <c r="P5" s="82">
        <f>[1]Novembro!$E$19</f>
        <v>71.625</v>
      </c>
      <c r="Q5" s="82">
        <f>[1]Novembro!$E$20</f>
        <v>53.083333333333336</v>
      </c>
      <c r="R5" s="82">
        <f>[1]Novembro!$E$21</f>
        <v>57.625</v>
      </c>
      <c r="S5" s="82">
        <f>[1]Novembro!$E$22</f>
        <v>46.083333333333336</v>
      </c>
      <c r="T5" s="82">
        <f>[1]Novembro!$E$23</f>
        <v>53.333333333333336</v>
      </c>
      <c r="U5" s="82">
        <f>[1]Novembro!$E$24</f>
        <v>50.375</v>
      </c>
      <c r="V5" s="82">
        <f>[1]Novembro!$E$25</f>
        <v>65.041666666666671</v>
      </c>
      <c r="W5" s="82">
        <f>[1]Novembro!$E$26</f>
        <v>86.208333333333329</v>
      </c>
      <c r="X5" s="82">
        <f>[1]Novembro!$E$27</f>
        <v>78.791666666666671</v>
      </c>
      <c r="Y5" s="82">
        <f>[1]Novembro!$E$28</f>
        <v>66.125</v>
      </c>
      <c r="Z5" s="82">
        <f>[1]Novembro!$E$29</f>
        <v>60.208333333333336</v>
      </c>
      <c r="AA5" s="82">
        <f>[1]Novembro!$E$30</f>
        <v>57.583333333333336</v>
      </c>
      <c r="AB5" s="82">
        <f>[1]Novembro!$E$31</f>
        <v>57.625</v>
      </c>
      <c r="AC5" s="82">
        <f>[1]Novembro!$E$32</f>
        <v>58.958333333333336</v>
      </c>
      <c r="AD5" s="82">
        <f>[1]Novembro!$E$33</f>
        <v>63.583333333333336</v>
      </c>
      <c r="AE5" s="82">
        <f>[1]Novembro!$E$34</f>
        <v>67.5</v>
      </c>
      <c r="AF5" s="67">
        <f>AVERAGE(B5:AE5)</f>
        <v>63.151388888888867</v>
      </c>
    </row>
    <row r="6" spans="1:36" x14ac:dyDescent="0.2">
      <c r="A6" s="47" t="s">
        <v>0</v>
      </c>
      <c r="B6" s="11">
        <f>[2]Novembro!$E$5</f>
        <v>60.083333333333336</v>
      </c>
      <c r="C6" s="11">
        <f>[2]Novembro!$E$6</f>
        <v>46.125</v>
      </c>
      <c r="D6" s="11">
        <f>[2]Novembro!$E$7</f>
        <v>49.25</v>
      </c>
      <c r="E6" s="11">
        <f>[2]Novembro!$E$8</f>
        <v>54.625</v>
      </c>
      <c r="F6" s="11">
        <f>[2]Novembro!$E$9</f>
        <v>54.125</v>
      </c>
      <c r="G6" s="11">
        <f>[2]Novembro!$E$10</f>
        <v>50.916666666666664</v>
      </c>
      <c r="H6" s="11">
        <f>[2]Novembro!$E$11</f>
        <v>50.791666666666664</v>
      </c>
      <c r="I6" s="11">
        <f>[2]Novembro!$E$12</f>
        <v>48.958333333333336</v>
      </c>
      <c r="J6" s="11">
        <f>[2]Novembro!$E$13</f>
        <v>46.708333333333336</v>
      </c>
      <c r="K6" s="11">
        <f>[2]Novembro!$E$14</f>
        <v>52.625</v>
      </c>
      <c r="L6" s="11">
        <f>[2]Novembro!$E$15</f>
        <v>78.833333333333329</v>
      </c>
      <c r="M6" s="11">
        <f>[2]Novembro!$E$16</f>
        <v>83.75</v>
      </c>
      <c r="N6" s="11">
        <f>[2]Novembro!$E$17</f>
        <v>91.625</v>
      </c>
      <c r="O6" s="11">
        <f>[2]Novembro!$E$18</f>
        <v>78.458333333333329</v>
      </c>
      <c r="P6" s="11">
        <f>[2]Novembro!$E$19</f>
        <v>58.875</v>
      </c>
      <c r="Q6" s="11">
        <f>[2]Novembro!$E$20</f>
        <v>56.458333333333336</v>
      </c>
      <c r="R6" s="11">
        <f>[2]Novembro!$E$21</f>
        <v>53.541666666666664</v>
      </c>
      <c r="S6" s="11">
        <f>[2]Novembro!$E$22</f>
        <v>51.5</v>
      </c>
      <c r="T6" s="11">
        <f>[2]Novembro!$E$23</f>
        <v>54.583333333333336</v>
      </c>
      <c r="U6" s="11">
        <f>[2]Novembro!$E$24</f>
        <v>62.708333333333336</v>
      </c>
      <c r="V6" s="11">
        <f>[2]Novembro!$E$25</f>
        <v>89.458333333333329</v>
      </c>
      <c r="W6" s="11">
        <f>[2]Novembro!$E$26</f>
        <v>86.666666666666671</v>
      </c>
      <c r="X6" s="11">
        <f>[2]Novembro!$E$27</f>
        <v>75.791666666666671</v>
      </c>
      <c r="Y6" s="11">
        <f>[2]Novembro!$E$28</f>
        <v>59.041666666666664</v>
      </c>
      <c r="Z6" s="11">
        <f>[2]Novembro!$E$29</f>
        <v>63.833333333333336</v>
      </c>
      <c r="AA6" s="11">
        <f>[2]Novembro!$E$30</f>
        <v>65.291666666666671</v>
      </c>
      <c r="AB6" s="11">
        <f>[2]Novembro!$E$31</f>
        <v>63.041666666666664</v>
      </c>
      <c r="AC6" s="11">
        <f>[2]Novembro!$E$32</f>
        <v>66.708333333333329</v>
      </c>
      <c r="AD6" s="11">
        <f>[2]Novembro!$E$33</f>
        <v>64.958333333333329</v>
      </c>
      <c r="AE6" s="11">
        <f>[2]Novembro!$E$34</f>
        <v>64.958333333333329</v>
      </c>
      <c r="AF6" s="67">
        <f t="shared" ref="AF6:AF49" si="1">AVERAGE(B6:AE6)</f>
        <v>62.80972222222222</v>
      </c>
    </row>
    <row r="7" spans="1:36" x14ac:dyDescent="0.2">
      <c r="A7" s="47" t="s">
        <v>89</v>
      </c>
      <c r="B7" s="11">
        <f>[3]Novembro!$E$5</f>
        <v>76.583333333333329</v>
      </c>
      <c r="C7" s="11">
        <f>[3]Novembro!$E$6</f>
        <v>66.791666666666671</v>
      </c>
      <c r="D7" s="11">
        <f>[3]Novembro!$E$7</f>
        <v>64.625</v>
      </c>
      <c r="E7" s="11">
        <f>[3]Novembro!$E$8</f>
        <v>54.125</v>
      </c>
      <c r="F7" s="11">
        <f>[3]Novembro!$E$9</f>
        <v>52.083333333333336</v>
      </c>
      <c r="G7" s="11">
        <f>[3]Novembro!$E$10</f>
        <v>50.166666666666664</v>
      </c>
      <c r="H7" s="11">
        <f>[3]Novembro!$E$11</f>
        <v>45.541666666666664</v>
      </c>
      <c r="I7" s="11">
        <f>[3]Novembro!$E$12</f>
        <v>45.583333333333336</v>
      </c>
      <c r="J7" s="11">
        <f>[3]Novembro!$E$13</f>
        <v>44.083333333333336</v>
      </c>
      <c r="K7" s="11">
        <f>[3]Novembro!$E$14</f>
        <v>42.75</v>
      </c>
      <c r="L7" s="11">
        <f>[3]Novembro!$E$15</f>
        <v>75.166666666666671</v>
      </c>
      <c r="M7" s="11">
        <f>[3]Novembro!$E$16</f>
        <v>76.125</v>
      </c>
      <c r="N7" s="11">
        <f>[3]Novembro!$E$17</f>
        <v>77.541666666666671</v>
      </c>
      <c r="O7" s="11">
        <f>[3]Novembro!$E$18</f>
        <v>82.5</v>
      </c>
      <c r="P7" s="11">
        <f>[3]Novembro!$E$19</f>
        <v>61.333333333333336</v>
      </c>
      <c r="Q7" s="11">
        <f>[3]Novembro!$E$20</f>
        <v>49.708333333333336</v>
      </c>
      <c r="R7" s="11">
        <f>[3]Novembro!$E$21</f>
        <v>46.041666666666664</v>
      </c>
      <c r="S7" s="11">
        <f>[3]Novembro!$E$22</f>
        <v>47.208333333333336</v>
      </c>
      <c r="T7" s="11">
        <f>[3]Novembro!$E$23</f>
        <v>52.833333333333336</v>
      </c>
      <c r="U7" s="11">
        <f>[3]Novembro!$E$24</f>
        <v>57.333333333333336</v>
      </c>
      <c r="V7" s="11">
        <f>[3]Novembro!$E$25</f>
        <v>69.041666666666671</v>
      </c>
      <c r="W7" s="11">
        <f>[3]Novembro!$E$26</f>
        <v>76.583333333333329</v>
      </c>
      <c r="X7" s="11">
        <f>[3]Novembro!$E$27</f>
        <v>71.375</v>
      </c>
      <c r="Y7" s="11">
        <f>[3]Novembro!$E$28</f>
        <v>53.625</v>
      </c>
      <c r="Z7" s="11">
        <f>[3]Novembro!$E$29</f>
        <v>56.958333333333336</v>
      </c>
      <c r="AA7" s="11">
        <f>[3]Novembro!$E$30</f>
        <v>56.416666666666664</v>
      </c>
      <c r="AB7" s="11">
        <f>[3]Novembro!$E$31</f>
        <v>55.958333333333336</v>
      </c>
      <c r="AC7" s="11">
        <f>[3]Novembro!$E$32</f>
        <v>60.916666666666664</v>
      </c>
      <c r="AD7" s="11">
        <f>[3]Novembro!$E$33</f>
        <v>61.5</v>
      </c>
      <c r="AE7" s="11">
        <f>[3]Novembro!$E$34</f>
        <v>63.375</v>
      </c>
      <c r="AF7" s="67">
        <f t="shared" si="1"/>
        <v>59.795833333333327</v>
      </c>
    </row>
    <row r="8" spans="1:36" x14ac:dyDescent="0.2">
      <c r="A8" s="47" t="s">
        <v>1</v>
      </c>
      <c r="B8" s="11">
        <f>[4]Novembro!$E$5</f>
        <v>58.041666666666664</v>
      </c>
      <c r="C8" s="11">
        <f>[4]Novembro!$E$6</f>
        <v>48.708333333333336</v>
      </c>
      <c r="D8" s="11">
        <f>[4]Novembro!$E$7</f>
        <v>52.5</v>
      </c>
      <c r="E8" s="11">
        <f>[4]Novembro!$E$8</f>
        <v>49.083333333333336</v>
      </c>
      <c r="F8" s="11">
        <f>[4]Novembro!$E$9</f>
        <v>48.458333333333336</v>
      </c>
      <c r="G8" s="11">
        <f>[4]Novembro!$E$10</f>
        <v>42.833333333333336</v>
      </c>
      <c r="H8" s="11">
        <f>[4]Novembro!$E$11</f>
        <v>38.875</v>
      </c>
      <c r="I8" s="11">
        <f>[4]Novembro!$E$12</f>
        <v>47.041666666666664</v>
      </c>
      <c r="J8" s="11">
        <f>[4]Novembro!$E$13</f>
        <v>51.875</v>
      </c>
      <c r="K8" s="11">
        <f>[4]Novembro!$E$14</f>
        <v>52.333333333333336</v>
      </c>
      <c r="L8" s="11">
        <f>[4]Novembro!$E$15</f>
        <v>63.875</v>
      </c>
      <c r="M8" s="11">
        <f>[4]Novembro!$E$16</f>
        <v>62.625</v>
      </c>
      <c r="N8" s="11">
        <f>[4]Novembro!$E$17</f>
        <v>55.416666666666664</v>
      </c>
      <c r="O8" s="11">
        <f>[4]Novembro!$E$18</f>
        <v>83.666666666666671</v>
      </c>
      <c r="P8" s="11">
        <f>[4]Novembro!$E$19</f>
        <v>67.875</v>
      </c>
      <c r="Q8" s="11">
        <f>[4]Novembro!$E$20</f>
        <v>60.125</v>
      </c>
      <c r="R8" s="11">
        <f>[4]Novembro!$E$21</f>
        <v>55.541666666666664</v>
      </c>
      <c r="S8" s="11">
        <f>[4]Novembro!$E$22</f>
        <v>42.75</v>
      </c>
      <c r="T8" s="11">
        <f>[4]Novembro!$E$23</f>
        <v>48.333333333333336</v>
      </c>
      <c r="U8" s="11">
        <f>[4]Novembro!$E$24</f>
        <v>56.625</v>
      </c>
      <c r="V8" s="11">
        <f>[4]Novembro!$E$25</f>
        <v>68.875</v>
      </c>
      <c r="W8" s="11">
        <f>[4]Novembro!$E$26</f>
        <v>71.083333333333329</v>
      </c>
      <c r="X8" s="11">
        <f>[4]Novembro!$E$27</f>
        <v>69.041666666666671</v>
      </c>
      <c r="Y8" s="11">
        <f>[4]Novembro!$E$28</f>
        <v>58.333333333333336</v>
      </c>
      <c r="Z8" s="11">
        <f>[4]Novembro!$E$29</f>
        <v>49.166666666666664</v>
      </c>
      <c r="AA8" s="11">
        <f>[4]Novembro!$E$30</f>
        <v>42.833333333333336</v>
      </c>
      <c r="AB8" s="11">
        <f>[4]Novembro!$E$31</f>
        <v>46.291666666666664</v>
      </c>
      <c r="AC8" s="11">
        <f>[4]Novembro!$E$32</f>
        <v>49.25</v>
      </c>
      <c r="AD8" s="11">
        <f>[4]Novembro!$E$33</f>
        <v>50.125</v>
      </c>
      <c r="AE8" s="11">
        <f>[4]Novembro!$E$34</f>
        <v>47.583333333333336</v>
      </c>
      <c r="AF8" s="67">
        <f t="shared" si="1"/>
        <v>54.638888888888886</v>
      </c>
    </row>
    <row r="9" spans="1:36" hidden="1" x14ac:dyDescent="0.2">
      <c r="A9" s="89" t="s">
        <v>152</v>
      </c>
      <c r="B9" s="11" t="str">
        <f>[5]Novembro!$E$5</f>
        <v>*</v>
      </c>
      <c r="C9" s="11" t="str">
        <f>[5]Novembro!$E$6</f>
        <v>*</v>
      </c>
      <c r="D9" s="11" t="str">
        <f>[5]Novembro!$E$7</f>
        <v>*</v>
      </c>
      <c r="E9" s="11" t="str">
        <f>[5]Novembro!$E$8</f>
        <v>*</v>
      </c>
      <c r="F9" s="11" t="str">
        <f>[5]Novembro!$E$9</f>
        <v>*</v>
      </c>
      <c r="G9" s="11" t="str">
        <f>[5]Novembro!$E$10</f>
        <v>*</v>
      </c>
      <c r="H9" s="11" t="str">
        <f>[5]Novembro!$E$11</f>
        <v>*</v>
      </c>
      <c r="I9" s="11" t="str">
        <f>[5]Novembro!$E$12</f>
        <v>*</v>
      </c>
      <c r="J9" s="11" t="str">
        <f>[5]Novembro!$E$13</f>
        <v>*</v>
      </c>
      <c r="K9" s="11" t="str">
        <f>[5]Novembro!$E$14</f>
        <v>*</v>
      </c>
      <c r="L9" s="11" t="str">
        <f>[5]Novembro!$E$15</f>
        <v>*</v>
      </c>
      <c r="M9" s="11" t="str">
        <f>[5]Novembro!$E$16</f>
        <v>*</v>
      </c>
      <c r="N9" s="11" t="str">
        <f>[5]Novembro!$E$17</f>
        <v>*</v>
      </c>
      <c r="O9" s="11" t="str">
        <f>[5]Novembro!$E$18</f>
        <v>*</v>
      </c>
      <c r="P9" s="11" t="str">
        <f>[5]Novembro!$E$19</f>
        <v>*</v>
      </c>
      <c r="Q9" s="11" t="str">
        <f>[5]Novembro!$E$20</f>
        <v>*</v>
      </c>
      <c r="R9" s="11" t="str">
        <f>[5]Novembro!$E$21</f>
        <v>*</v>
      </c>
      <c r="S9" s="11" t="str">
        <f>[5]Novembro!$E$22</f>
        <v>*</v>
      </c>
      <c r="T9" s="11" t="str">
        <f>[5]Novembro!$E$23</f>
        <v>*</v>
      </c>
      <c r="U9" s="11" t="str">
        <f>[5]Novembro!$E$24</f>
        <v>*</v>
      </c>
      <c r="V9" s="11" t="str">
        <f>[5]Novembro!$E$25</f>
        <v>*</v>
      </c>
      <c r="W9" s="11" t="str">
        <f>[5]Novembro!$E$26</f>
        <v>*</v>
      </c>
      <c r="X9" s="11" t="str">
        <f>[5]Novembro!$E$27</f>
        <v>*</v>
      </c>
      <c r="Y9" s="11" t="str">
        <f>[5]Novembro!$E$28</f>
        <v>*</v>
      </c>
      <c r="Z9" s="11" t="str">
        <f>[5]Novembro!$E$29</f>
        <v>*</v>
      </c>
      <c r="AA9" s="11" t="str">
        <f>[5]Novembro!$E$30</f>
        <v>*</v>
      </c>
      <c r="AB9" s="11" t="str">
        <f>[5]Novembro!$E$31</f>
        <v>*</v>
      </c>
      <c r="AC9" s="11" t="str">
        <f>[5]Novembro!$E$32</f>
        <v>*</v>
      </c>
      <c r="AD9" s="11" t="str">
        <f>[5]Novembro!$E$33</f>
        <v>*</v>
      </c>
      <c r="AE9" s="11" t="str">
        <f>[5]Novembro!$E$34</f>
        <v>*</v>
      </c>
      <c r="AF9" s="67" t="e">
        <f t="shared" si="1"/>
        <v>#DIV/0!</v>
      </c>
    </row>
    <row r="10" spans="1:36" x14ac:dyDescent="0.2">
      <c r="A10" s="47" t="s">
        <v>96</v>
      </c>
      <c r="B10" s="11">
        <f>[6]Novembro!$E$5</f>
        <v>82.916666666666671</v>
      </c>
      <c r="C10" s="11">
        <f>[6]Novembro!$E$6</f>
        <v>64.25</v>
      </c>
      <c r="D10" s="11">
        <f>[6]Novembro!$E$7</f>
        <v>73.708333333333329</v>
      </c>
      <c r="E10" s="11">
        <f>[6]Novembro!$E$8</f>
        <v>63.083333333333336</v>
      </c>
      <c r="F10" s="11">
        <f>[6]Novembro!$E$9</f>
        <v>56.166666666666664</v>
      </c>
      <c r="G10" s="11">
        <f>[6]Novembro!$E$10</f>
        <v>49.083333333333336</v>
      </c>
      <c r="H10" s="11">
        <f>[6]Novembro!$E$11</f>
        <v>51.333333333333336</v>
      </c>
      <c r="I10" s="11">
        <f>[6]Novembro!$E$12</f>
        <v>48.291666666666664</v>
      </c>
      <c r="J10" s="11">
        <f>[6]Novembro!$E$13</f>
        <v>48.375</v>
      </c>
      <c r="K10" s="11">
        <f>[6]Novembro!$E$14</f>
        <v>46.583333333333336</v>
      </c>
      <c r="L10" s="11">
        <f>[6]Novembro!$E$15</f>
        <v>70.958333333333329</v>
      </c>
      <c r="M10" s="11">
        <f>[6]Novembro!$E$16</f>
        <v>73.875</v>
      </c>
      <c r="N10" s="11">
        <f>[6]Novembro!$E$17</f>
        <v>69.791666666666671</v>
      </c>
      <c r="O10" s="11">
        <f>[6]Novembro!$E$18</f>
        <v>88</v>
      </c>
      <c r="P10" s="11">
        <f>[6]Novembro!$E$19</f>
        <v>73.833333333333329</v>
      </c>
      <c r="Q10" s="11">
        <f>[6]Novembro!$E$20</f>
        <v>53.916666666666664</v>
      </c>
      <c r="R10" s="11">
        <f>[6]Novembro!$E$21</f>
        <v>55.833333333333336</v>
      </c>
      <c r="S10" s="11">
        <f>[6]Novembro!$E$22</f>
        <v>52.541666666666664</v>
      </c>
      <c r="T10" s="11">
        <f>[6]Novembro!$E$23</f>
        <v>56.958333333333336</v>
      </c>
      <c r="U10" s="11">
        <f>[6]Novembro!$E$24</f>
        <v>56.5</v>
      </c>
      <c r="V10" s="11">
        <f>[6]Novembro!$E$25</f>
        <v>71.666666666666671</v>
      </c>
      <c r="W10" s="11">
        <f>[6]Novembro!$E$26</f>
        <v>79.875</v>
      </c>
      <c r="X10" s="11">
        <f>[6]Novembro!$E$27</f>
        <v>85.958333333333329</v>
      </c>
      <c r="Y10" s="11">
        <f>[6]Novembro!$E$28</f>
        <v>76.375</v>
      </c>
      <c r="Z10" s="11">
        <f>[6]Novembro!$E$29</f>
        <v>60.041666666666664</v>
      </c>
      <c r="AA10" s="11">
        <f>[6]Novembro!$E$30</f>
        <v>59.25</v>
      </c>
      <c r="AB10" s="11">
        <f>[6]Novembro!$E$31</f>
        <v>59.333333333333336</v>
      </c>
      <c r="AC10" s="11">
        <f>[6]Novembro!$E$32</f>
        <v>67.416666666666671</v>
      </c>
      <c r="AD10" s="11">
        <f>[6]Novembro!$E$33</f>
        <v>69.708333333333329</v>
      </c>
      <c r="AE10" s="11">
        <f>[6]Novembro!$E$34</f>
        <v>76.5</v>
      </c>
      <c r="AF10" s="67">
        <f t="shared" si="1"/>
        <v>64.737499999999997</v>
      </c>
    </row>
    <row r="11" spans="1:36" x14ac:dyDescent="0.2">
      <c r="A11" s="47" t="s">
        <v>51</v>
      </c>
      <c r="B11" s="11">
        <f>[7]Novembro!$E$5</f>
        <v>82</v>
      </c>
      <c r="C11" s="11">
        <f>[7]Novembro!$E$6</f>
        <v>72.214285714285708</v>
      </c>
      <c r="D11" s="11">
        <f>[7]Novembro!$E$7</f>
        <v>58.375</v>
      </c>
      <c r="E11" s="11">
        <f>[7]Novembro!$E$8</f>
        <v>51.791666666666664</v>
      </c>
      <c r="F11" s="11">
        <f>[7]Novembro!$E$9</f>
        <v>48.5</v>
      </c>
      <c r="G11" s="11">
        <f>[7]Novembro!$E$10</f>
        <v>44.956521739130437</v>
      </c>
      <c r="H11" s="11">
        <f>[7]Novembro!$E$11</f>
        <v>44.583333333333336</v>
      </c>
      <c r="I11" s="11">
        <f>[7]Novembro!$E$12</f>
        <v>42.625</v>
      </c>
      <c r="J11" s="11">
        <f>[7]Novembro!$E$13</f>
        <v>38.708333333333336</v>
      </c>
      <c r="K11" s="11">
        <f>[7]Novembro!$E$14</f>
        <v>37.416666666666664</v>
      </c>
      <c r="L11" s="11">
        <f>[7]Novembro!$E$15</f>
        <v>62.35</v>
      </c>
      <c r="M11" s="11">
        <f>[7]Novembro!$E$16</f>
        <v>55.307692307692307</v>
      </c>
      <c r="N11" s="11">
        <f>[7]Novembro!$E$17</f>
        <v>61.31818181818182</v>
      </c>
      <c r="O11" s="11">
        <f>[7]Novembro!$E$18</f>
        <v>81.61904761904762</v>
      </c>
      <c r="P11" s="11">
        <f>[7]Novembro!$E$19</f>
        <v>58.545454545454547</v>
      </c>
      <c r="Q11" s="11">
        <f>[7]Novembro!$E$20</f>
        <v>46.5</v>
      </c>
      <c r="R11" s="11">
        <f>[7]Novembro!$E$21</f>
        <v>43.166666666666664</v>
      </c>
      <c r="S11" s="11">
        <f>[7]Novembro!$E$22</f>
        <v>44.041666666666664</v>
      </c>
      <c r="T11" s="11">
        <f>[7]Novembro!$E$23</f>
        <v>49.458333333333336</v>
      </c>
      <c r="U11" s="11">
        <f>[7]Novembro!$E$24</f>
        <v>56.875</v>
      </c>
      <c r="V11" s="11">
        <f>[7]Novembro!$E$25</f>
        <v>57.541666666666664</v>
      </c>
      <c r="W11" s="11">
        <f>[7]Novembro!$E$26</f>
        <v>71.588235294117652</v>
      </c>
      <c r="X11" s="11">
        <f>[7]Novembro!$E$27</f>
        <v>66.266666666666666</v>
      </c>
      <c r="Y11" s="11">
        <f>[7]Novembro!$E$28</f>
        <v>58.458333333333336</v>
      </c>
      <c r="Z11" s="11">
        <f>[7]Novembro!$E$29</f>
        <v>53.708333333333336</v>
      </c>
      <c r="AA11" s="11">
        <f>[7]Novembro!$E$30</f>
        <v>52.166666666666664</v>
      </c>
      <c r="AB11" s="11">
        <f>[7]Novembro!$E$31</f>
        <v>52.875</v>
      </c>
      <c r="AC11" s="11">
        <f>[7]Novembro!$E$32</f>
        <v>54.625</v>
      </c>
      <c r="AD11" s="11">
        <f>[7]Novembro!$E$33</f>
        <v>59</v>
      </c>
      <c r="AE11" s="11">
        <f>[7]Novembro!$E$34</f>
        <v>63.304347826086953</v>
      </c>
      <c r="AF11" s="67">
        <f t="shared" si="1"/>
        <v>55.662903339911011</v>
      </c>
    </row>
    <row r="12" spans="1:36" hidden="1" x14ac:dyDescent="0.2">
      <c r="A12" s="91" t="s">
        <v>30</v>
      </c>
      <c r="B12" s="11" t="str">
        <f>[8]Novembro!$E$5</f>
        <v>*</v>
      </c>
      <c r="C12" s="11" t="str">
        <f>[8]Novembro!$E$6</f>
        <v>*</v>
      </c>
      <c r="D12" s="11" t="str">
        <f>[8]Novembro!$E$7</f>
        <v>*</v>
      </c>
      <c r="E12" s="11" t="str">
        <f>[8]Novembro!$E$8</f>
        <v>*</v>
      </c>
      <c r="F12" s="11" t="str">
        <f>[8]Novembro!$E$9</f>
        <v>*</v>
      </c>
      <c r="G12" s="11" t="str">
        <f>[8]Novembro!$E$10</f>
        <v>*</v>
      </c>
      <c r="H12" s="11" t="str">
        <f>[8]Novembro!$E$11</f>
        <v>*</v>
      </c>
      <c r="I12" s="11" t="str">
        <f>[8]Novembro!$E$12</f>
        <v>*</v>
      </c>
      <c r="J12" s="11" t="str">
        <f>[8]Novembro!$E$13</f>
        <v>*</v>
      </c>
      <c r="K12" s="11" t="str">
        <f>[8]Novembro!$E$14</f>
        <v>*</v>
      </c>
      <c r="L12" s="11" t="str">
        <f>[8]Novembro!$E$15</f>
        <v>*</v>
      </c>
      <c r="M12" s="11" t="str">
        <f>[8]Novembro!$E$16</f>
        <v>*</v>
      </c>
      <c r="N12" s="11" t="str">
        <f>[8]Novembro!$E$17</f>
        <v>*</v>
      </c>
      <c r="O12" s="11" t="str">
        <f>[8]Novembro!$E$18</f>
        <v>*</v>
      </c>
      <c r="P12" s="11" t="str">
        <f>[8]Novembro!$E$19</f>
        <v>*</v>
      </c>
      <c r="Q12" s="11" t="str">
        <f>[8]Novembro!$E$20</f>
        <v>*</v>
      </c>
      <c r="R12" s="11" t="str">
        <f>[8]Novembro!$E$21</f>
        <v>*</v>
      </c>
      <c r="S12" s="11" t="str">
        <f>[8]Novembro!$E$22</f>
        <v>*</v>
      </c>
      <c r="T12" s="11" t="str">
        <f>[8]Novembro!$E$23</f>
        <v>*</v>
      </c>
      <c r="U12" s="11" t="str">
        <f>[8]Novembro!$E$24</f>
        <v>*</v>
      </c>
      <c r="V12" s="11" t="str">
        <f>[8]Novembro!$E$25</f>
        <v>*</v>
      </c>
      <c r="W12" s="11" t="str">
        <f>[8]Novembro!$E$26</f>
        <v>*</v>
      </c>
      <c r="X12" s="11" t="str">
        <f>[8]Novembro!$E$27</f>
        <v>*</v>
      </c>
      <c r="Y12" s="11" t="str">
        <f>[8]Novembro!$E$28</f>
        <v>*</v>
      </c>
      <c r="Z12" s="11" t="str">
        <f>[8]Novembro!$E$29</f>
        <v>*</v>
      </c>
      <c r="AA12" s="11" t="str">
        <f>[8]Novembro!$E$30</f>
        <v>*</v>
      </c>
      <c r="AB12" s="11" t="str">
        <f>[8]Novembro!$E$31</f>
        <v>*</v>
      </c>
      <c r="AC12" s="11" t="str">
        <f>[8]Novembro!$E$32</f>
        <v>*</v>
      </c>
      <c r="AD12" s="11" t="str">
        <f>[8]Novembro!$E$33</f>
        <v>*</v>
      </c>
      <c r="AE12" s="11" t="str">
        <f>[8]Novembro!$E$34</f>
        <v>*</v>
      </c>
      <c r="AF12" s="67" t="e">
        <f t="shared" si="1"/>
        <v>#DIV/0!</v>
      </c>
    </row>
    <row r="13" spans="1:36" hidden="1" x14ac:dyDescent="0.2">
      <c r="A13" s="89" t="s">
        <v>99</v>
      </c>
      <c r="B13" s="11" t="str">
        <f>[9]Novembro!$E$5</f>
        <v>*</v>
      </c>
      <c r="C13" s="11" t="str">
        <f>[9]Novembro!$E$6</f>
        <v>*</v>
      </c>
      <c r="D13" s="11" t="str">
        <f>[9]Novembro!$E$7</f>
        <v>*</v>
      </c>
      <c r="E13" s="11" t="str">
        <f>[9]Novembro!$E$8</f>
        <v>*</v>
      </c>
      <c r="F13" s="11" t="str">
        <f>[9]Novembro!$E$9</f>
        <v>*</v>
      </c>
      <c r="G13" s="11" t="str">
        <f>[9]Novembro!$E$10</f>
        <v>*</v>
      </c>
      <c r="H13" s="11" t="str">
        <f>[9]Novembro!$E$11</f>
        <v>*</v>
      </c>
      <c r="I13" s="11" t="str">
        <f>[9]Novembro!$E$12</f>
        <v>*</v>
      </c>
      <c r="J13" s="11" t="str">
        <f>[9]Novembro!$E$13</f>
        <v>*</v>
      </c>
      <c r="K13" s="11" t="str">
        <f>[9]Novembro!$E$14</f>
        <v>*</v>
      </c>
      <c r="L13" s="11" t="str">
        <f>[9]Novembro!$E$15</f>
        <v>*</v>
      </c>
      <c r="M13" s="11" t="str">
        <f>[9]Novembro!$E$16</f>
        <v>*</v>
      </c>
      <c r="N13" s="11" t="str">
        <f>[9]Novembro!$E$17</f>
        <v>*</v>
      </c>
      <c r="O13" s="11" t="str">
        <f>[9]Novembro!$E$18</f>
        <v>*</v>
      </c>
      <c r="P13" s="11" t="str">
        <f>[9]Novembro!$E$19</f>
        <v>*</v>
      </c>
      <c r="Q13" s="11" t="str">
        <f>[9]Novembro!$E$20</f>
        <v>*</v>
      </c>
      <c r="R13" s="11" t="str">
        <f>[9]Novembro!$E$21</f>
        <v>*</v>
      </c>
      <c r="S13" s="11" t="str">
        <f>[9]Novembro!$E$22</f>
        <v>*</v>
      </c>
      <c r="T13" s="11" t="str">
        <f>[9]Novembro!$E$23</f>
        <v>*</v>
      </c>
      <c r="U13" s="11" t="str">
        <f>[9]Novembro!$E$24</f>
        <v>*</v>
      </c>
      <c r="V13" s="11" t="str">
        <f>[9]Novembro!$E$25</f>
        <v>*</v>
      </c>
      <c r="W13" s="11" t="str">
        <f>[9]Novembro!$E$26</f>
        <v>*</v>
      </c>
      <c r="X13" s="11" t="str">
        <f>[9]Novembro!$E$27</f>
        <v>*</v>
      </c>
      <c r="Y13" s="11" t="str">
        <f>[9]Novembro!$E$28</f>
        <v>*</v>
      </c>
      <c r="Z13" s="11" t="str">
        <f>[9]Novembro!$E$29</f>
        <v>*</v>
      </c>
      <c r="AA13" s="11" t="str">
        <f>[9]Novembro!$E$30</f>
        <v>*</v>
      </c>
      <c r="AB13" s="11" t="str">
        <f>[9]Novembro!$E$31</f>
        <v>*</v>
      </c>
      <c r="AC13" s="11" t="str">
        <f>[9]Novembro!$E$32</f>
        <v>*</v>
      </c>
      <c r="AD13" s="11" t="str">
        <f>[9]Novembro!$E$33</f>
        <v>*</v>
      </c>
      <c r="AE13" s="11" t="str">
        <f>[9]Novembro!$E$34</f>
        <v>*</v>
      </c>
      <c r="AF13" s="67" t="e">
        <f t="shared" si="1"/>
        <v>#DIV/0!</v>
      </c>
    </row>
    <row r="14" spans="1:36" hidden="1" x14ac:dyDescent="0.2">
      <c r="A14" s="91" t="s">
        <v>103</v>
      </c>
      <c r="B14" s="11" t="str">
        <f>[10]Novembro!$E$5</f>
        <v>*</v>
      </c>
      <c r="C14" s="11" t="str">
        <f>[10]Novembro!$E$6</f>
        <v>*</v>
      </c>
      <c r="D14" s="11" t="str">
        <f>[10]Novembro!$E$7</f>
        <v>*</v>
      </c>
      <c r="E14" s="11" t="str">
        <f>[10]Novembro!$E$8</f>
        <v>*</v>
      </c>
      <c r="F14" s="11" t="str">
        <f>[10]Novembro!$E$9</f>
        <v>*</v>
      </c>
      <c r="G14" s="11" t="str">
        <f>[10]Novembro!$E$10</f>
        <v>*</v>
      </c>
      <c r="H14" s="11" t="str">
        <f>[10]Novembro!$E$11</f>
        <v>*</v>
      </c>
      <c r="I14" s="11" t="str">
        <f>[10]Novembro!$E$12</f>
        <v>*</v>
      </c>
      <c r="J14" s="11" t="str">
        <f>[10]Novembro!$E$13</f>
        <v>*</v>
      </c>
      <c r="K14" s="11" t="str">
        <f>[10]Novembro!$E$14</f>
        <v>*</v>
      </c>
      <c r="L14" s="11" t="str">
        <f>[10]Novembro!$E$15</f>
        <v>*</v>
      </c>
      <c r="M14" s="11" t="str">
        <f>[10]Novembro!$E$16</f>
        <v>*</v>
      </c>
      <c r="N14" s="11" t="str">
        <f>[10]Novembro!$E$17</f>
        <v>*</v>
      </c>
      <c r="O14" s="11" t="str">
        <f>[10]Novembro!$E$18</f>
        <v>*</v>
      </c>
      <c r="P14" s="11" t="str">
        <f>[10]Novembro!$E$19</f>
        <v>*</v>
      </c>
      <c r="Q14" s="11" t="str">
        <f>[10]Novembro!$E$20</f>
        <v>*</v>
      </c>
      <c r="R14" s="11" t="str">
        <f>[10]Novembro!$E$21</f>
        <v>*</v>
      </c>
      <c r="S14" s="11" t="str">
        <f>[10]Novembro!$E$22</f>
        <v>*</v>
      </c>
      <c r="T14" s="11" t="str">
        <f>[10]Novembro!$E$23</f>
        <v>*</v>
      </c>
      <c r="U14" s="11" t="str">
        <f>[10]Novembro!$E$24</f>
        <v>*</v>
      </c>
      <c r="V14" s="11" t="str">
        <f>[10]Novembro!$E$25</f>
        <v>*</v>
      </c>
      <c r="W14" s="11" t="str">
        <f>[10]Novembro!$E$26</f>
        <v>*</v>
      </c>
      <c r="X14" s="11" t="str">
        <f>[10]Novembro!$E$27</f>
        <v>*</v>
      </c>
      <c r="Y14" s="11" t="str">
        <f>[10]Novembro!$E$28</f>
        <v>*</v>
      </c>
      <c r="Z14" s="11" t="str">
        <f>[10]Novembro!$E$29</f>
        <v>*</v>
      </c>
      <c r="AA14" s="11" t="str">
        <f>[10]Novembro!$E$30</f>
        <v>*</v>
      </c>
      <c r="AB14" s="11" t="str">
        <f>[10]Novembro!$E$31</f>
        <v>*</v>
      </c>
      <c r="AC14" s="11" t="str">
        <f>[10]Novembro!$E$32</f>
        <v>*</v>
      </c>
      <c r="AD14" s="11" t="str">
        <f>[10]Novembro!$E$33</f>
        <v>*</v>
      </c>
      <c r="AE14" s="11" t="str">
        <f>[10]Novembro!$E$34</f>
        <v>*</v>
      </c>
      <c r="AF14" s="67" t="e">
        <f t="shared" si="1"/>
        <v>#DIV/0!</v>
      </c>
      <c r="AJ14" t="s">
        <v>34</v>
      </c>
    </row>
    <row r="15" spans="1:36" x14ac:dyDescent="0.2">
      <c r="A15" s="47" t="s">
        <v>106</v>
      </c>
      <c r="B15" s="11">
        <f>[11]Novembro!$E$5</f>
        <v>70.291666666666671</v>
      </c>
      <c r="C15" s="11" t="str">
        <f>[11]Novembro!$E$6</f>
        <v>*</v>
      </c>
      <c r="D15" s="11">
        <f>[11]Novembro!$E$7</f>
        <v>61.625</v>
      </c>
      <c r="E15" s="11">
        <f>[11]Novembro!$E$8</f>
        <v>54.291666666666664</v>
      </c>
      <c r="F15" s="11">
        <f>[11]Novembro!$E$9</f>
        <v>52.416666666666664</v>
      </c>
      <c r="G15" s="11">
        <f>[11]Novembro!$E$10</f>
        <v>49.125</v>
      </c>
      <c r="H15" s="11">
        <f>[11]Novembro!$E$11</f>
        <v>48.958333333333336</v>
      </c>
      <c r="I15" s="11">
        <f>[11]Novembro!$E$12</f>
        <v>46.416666666666664</v>
      </c>
      <c r="J15" s="11">
        <f>[11]Novembro!$E$13</f>
        <v>45.791666666666664</v>
      </c>
      <c r="K15" s="11">
        <f>[11]Novembro!$E$14</f>
        <v>44.25</v>
      </c>
      <c r="L15" s="11">
        <f>[11]Novembro!$E$15</f>
        <v>80.25</v>
      </c>
      <c r="M15" s="11">
        <f>[11]Novembro!$E$16</f>
        <v>83.583333333333329</v>
      </c>
      <c r="N15" s="11">
        <f>[11]Novembro!$E$17</f>
        <v>92.208333333333329</v>
      </c>
      <c r="O15" s="11">
        <f>[11]Novembro!$E$18</f>
        <v>83.708333333333329</v>
      </c>
      <c r="P15" s="11">
        <f>[11]Novembro!$E$19</f>
        <v>67.666666666666671</v>
      </c>
      <c r="Q15" s="11">
        <f>[11]Novembro!$E$20</f>
        <v>60.75</v>
      </c>
      <c r="R15" s="11">
        <f>[11]Novembro!$E$21</f>
        <v>54.458333333333336</v>
      </c>
      <c r="S15" s="11">
        <f>[11]Novembro!$E$22</f>
        <v>48.041666666666664</v>
      </c>
      <c r="T15" s="11">
        <f>[11]Novembro!$E$23</f>
        <v>49.833333333333336</v>
      </c>
      <c r="U15" s="11">
        <f>[11]Novembro!$E$24</f>
        <v>57.625</v>
      </c>
      <c r="V15" s="11">
        <f>[11]Novembro!$E$25</f>
        <v>84.791666666666671</v>
      </c>
      <c r="W15" s="11">
        <f>[11]Novembro!$E$26</f>
        <v>89.291666666666671</v>
      </c>
      <c r="X15" s="11">
        <f>[11]Novembro!$E$27</f>
        <v>86.083333333333329</v>
      </c>
      <c r="Y15" s="11">
        <f>[11]Novembro!$E$28</f>
        <v>68.708333333333329</v>
      </c>
      <c r="Z15" s="11">
        <f>[11]Novembro!$E$29</f>
        <v>65.083333333333329</v>
      </c>
      <c r="AA15" s="11">
        <f>[11]Novembro!$E$30</f>
        <v>62.541666666666664</v>
      </c>
      <c r="AB15" s="11">
        <f>[11]Novembro!$E$31</f>
        <v>65.708333333333329</v>
      </c>
      <c r="AC15" s="11">
        <f>[11]Novembro!$E$32</f>
        <v>68.5</v>
      </c>
      <c r="AD15" s="11">
        <f>[11]Novembro!$E$33</f>
        <v>64.541666666666671</v>
      </c>
      <c r="AE15" s="11">
        <f>[11]Novembro!$E$34</f>
        <v>63.833333333333336</v>
      </c>
      <c r="AF15" s="67">
        <f t="shared" si="1"/>
        <v>64.495689655172413</v>
      </c>
      <c r="AJ15" t="s">
        <v>34</v>
      </c>
    </row>
    <row r="16" spans="1:36" x14ac:dyDescent="0.2">
      <c r="A16" s="47" t="s">
        <v>153</v>
      </c>
      <c r="B16" s="11" t="str">
        <f>[12]Novembro!$E$5</f>
        <v>*</v>
      </c>
      <c r="C16" s="11" t="str">
        <f>[12]Novembro!$E$6</f>
        <v>*</v>
      </c>
      <c r="D16" s="11" t="str">
        <f>[12]Novembro!$E$7</f>
        <v>*</v>
      </c>
      <c r="E16" s="11" t="str">
        <f>[12]Novembro!$E$8</f>
        <v>*</v>
      </c>
      <c r="F16" s="11" t="str">
        <f>[12]Novembro!$E$9</f>
        <v>*</v>
      </c>
      <c r="G16" s="11" t="str">
        <f>[12]Novembro!$E$10</f>
        <v>*</v>
      </c>
      <c r="H16" s="11" t="str">
        <f>[12]Novembro!$E$11</f>
        <v>*</v>
      </c>
      <c r="I16" s="11" t="str">
        <f>[12]Novembro!$E$12</f>
        <v>*</v>
      </c>
      <c r="J16" s="11" t="str">
        <f>[12]Novembro!$E$13</f>
        <v>*</v>
      </c>
      <c r="K16" s="11" t="str">
        <f>[12]Novembro!$E$14</f>
        <v>*</v>
      </c>
      <c r="L16" s="11" t="str">
        <f>[12]Novembro!$E$15</f>
        <v>*</v>
      </c>
      <c r="M16" s="11" t="str">
        <f>[12]Novembro!$E$16</f>
        <v>*</v>
      </c>
      <c r="N16" s="11" t="str">
        <f>[12]Novembro!$E$17</f>
        <v>*</v>
      </c>
      <c r="O16" s="11" t="str">
        <f>[12]Novembro!$E$18</f>
        <v>*</v>
      </c>
      <c r="P16" s="11" t="str">
        <f>[12]Novembro!$E$19</f>
        <v>*</v>
      </c>
      <c r="Q16" s="11" t="str">
        <f>[12]Novembro!$E$20</f>
        <v>*</v>
      </c>
      <c r="R16" s="11" t="str">
        <f>[12]Novembro!$E$21</f>
        <v>*</v>
      </c>
      <c r="S16" s="11" t="str">
        <f>[12]Novembro!$E$22</f>
        <v>*</v>
      </c>
      <c r="T16" s="11" t="str">
        <f>[12]Novembro!$E$23</f>
        <v>*</v>
      </c>
      <c r="U16" s="11" t="str">
        <f>[12]Novembro!$E$24</f>
        <v>*</v>
      </c>
      <c r="V16" s="11" t="str">
        <f>[12]Novembro!$E$25</f>
        <v>*</v>
      </c>
      <c r="W16" s="11" t="str">
        <f>[12]Novembro!$E$26</f>
        <v>*</v>
      </c>
      <c r="X16" s="11" t="str">
        <f>[12]Novembro!$E$27</f>
        <v>*</v>
      </c>
      <c r="Y16" s="11" t="str">
        <f>[12]Novembro!$E$28</f>
        <v>*</v>
      </c>
      <c r="Z16" s="11" t="str">
        <f>[12]Novembro!$E$29</f>
        <v>*</v>
      </c>
      <c r="AA16" s="11" t="str">
        <f>[12]Novembro!$E$30</f>
        <v>*</v>
      </c>
      <c r="AB16" s="11" t="str">
        <f>[12]Novembro!$E$31</f>
        <v>*</v>
      </c>
      <c r="AC16" s="11" t="str">
        <f>[12]Novembro!$E$32</f>
        <v>*</v>
      </c>
      <c r="AD16" s="11" t="str">
        <f>[12]Novembro!$E$33</f>
        <v>*</v>
      </c>
      <c r="AE16" s="11" t="str">
        <f>[12]Novembro!$E$34</f>
        <v>*</v>
      </c>
      <c r="AF16" s="67" t="s">
        <v>211</v>
      </c>
    </row>
    <row r="17" spans="1:36" x14ac:dyDescent="0.2">
      <c r="A17" s="47" t="s">
        <v>2</v>
      </c>
      <c r="B17" s="11">
        <f>[13]Novembro!$E$5</f>
        <v>74.875</v>
      </c>
      <c r="C17" s="11">
        <f>[13]Novembro!$E$6</f>
        <v>57.25</v>
      </c>
      <c r="D17" s="11">
        <f>[13]Novembro!$E$7</f>
        <v>63</v>
      </c>
      <c r="E17" s="11">
        <f>[13]Novembro!$E$8</f>
        <v>50.916666666666664</v>
      </c>
      <c r="F17" s="11">
        <f>[13]Novembro!$E$9</f>
        <v>43.291666666666664</v>
      </c>
      <c r="G17" s="11">
        <f>[13]Novembro!$E$10</f>
        <v>37.291666666666664</v>
      </c>
      <c r="H17" s="11">
        <f>[13]Novembro!$E$11</f>
        <v>35.875</v>
      </c>
      <c r="I17" s="11">
        <f>[13]Novembro!$E$12</f>
        <v>33</v>
      </c>
      <c r="J17" s="11">
        <f>[13]Novembro!$E$13</f>
        <v>37.041666666666664</v>
      </c>
      <c r="K17" s="11">
        <f>[13]Novembro!$E$14</f>
        <v>40.458333333333336</v>
      </c>
      <c r="L17" s="11">
        <f>[13]Novembro!$E$15</f>
        <v>64.291666666666671</v>
      </c>
      <c r="M17" s="11">
        <f>[13]Novembro!$E$16</f>
        <v>63.916666666666664</v>
      </c>
      <c r="N17" s="11">
        <f>[13]Novembro!$E$17</f>
        <v>61.958333333333336</v>
      </c>
      <c r="O17" s="11">
        <f>[13]Novembro!$E$18</f>
        <v>83.583333333333329</v>
      </c>
      <c r="P17" s="11">
        <f>[13]Novembro!$E$19</f>
        <v>66.416666666666671</v>
      </c>
      <c r="Q17" s="11">
        <f>[13]Novembro!$E$20</f>
        <v>41.416666666666664</v>
      </c>
      <c r="R17" s="11">
        <f>[13]Novembro!$E$21</f>
        <v>42.708333333333336</v>
      </c>
      <c r="S17" s="11">
        <f>[13]Novembro!$E$22</f>
        <v>36.875</v>
      </c>
      <c r="T17" s="11">
        <f>[13]Novembro!$E$23</f>
        <v>42.083333333333336</v>
      </c>
      <c r="U17" s="11">
        <f>[13]Novembro!$E$24</f>
        <v>49.666666666666664</v>
      </c>
      <c r="V17" s="11">
        <f>[13]Novembro!$E$25</f>
        <v>65.875</v>
      </c>
      <c r="W17" s="11">
        <f>[13]Novembro!$E$26</f>
        <v>70.666666666666671</v>
      </c>
      <c r="X17" s="11">
        <f>[13]Novembro!$E$27</f>
        <v>72.291666666666671</v>
      </c>
      <c r="Y17" s="11">
        <f>[13]Novembro!$E$28</f>
        <v>61.833333333333336</v>
      </c>
      <c r="Z17" s="11">
        <f>[13]Novembro!$E$29</f>
        <v>44</v>
      </c>
      <c r="AA17" s="11">
        <f>[13]Novembro!$E$30</f>
        <v>44.958333333333336</v>
      </c>
      <c r="AB17" s="11">
        <f>[13]Novembro!$E$31</f>
        <v>44.458333333333336</v>
      </c>
      <c r="AC17" s="11">
        <f>[13]Novembro!$E$32</f>
        <v>55.708333333333336</v>
      </c>
      <c r="AD17" s="11">
        <f>[13]Novembro!$E$33</f>
        <v>56.875</v>
      </c>
      <c r="AE17" s="11">
        <f>[13]Novembro!$E$34</f>
        <v>57.791666666666664</v>
      </c>
      <c r="AF17" s="67">
        <f t="shared" si="1"/>
        <v>53.345833333333331</v>
      </c>
      <c r="AH17" s="12" t="s">
        <v>34</v>
      </c>
    </row>
    <row r="18" spans="1:36" hidden="1" x14ac:dyDescent="0.2">
      <c r="A18" s="89" t="s">
        <v>3</v>
      </c>
      <c r="B18" s="11" t="str">
        <f>[14]Novembro!$E$5</f>
        <v>*</v>
      </c>
      <c r="C18" s="11" t="str">
        <f>[14]Novembro!$E$6</f>
        <v>*</v>
      </c>
      <c r="D18" s="11" t="str">
        <f>[14]Novembro!$E$7</f>
        <v>*</v>
      </c>
      <c r="E18" s="11" t="str">
        <f>[14]Novembro!$E$8</f>
        <v>*</v>
      </c>
      <c r="F18" s="11" t="str">
        <f>[14]Novembro!$E$9</f>
        <v>*</v>
      </c>
      <c r="G18" s="11" t="str">
        <f>[14]Novembro!$E$10</f>
        <v>*</v>
      </c>
      <c r="H18" s="11" t="str">
        <f>[14]Novembro!$E$11</f>
        <v>*</v>
      </c>
      <c r="I18" s="11" t="str">
        <f>[14]Novembro!$E$12</f>
        <v>*</v>
      </c>
      <c r="J18" s="11" t="str">
        <f>[14]Novembro!$E$13</f>
        <v>*</v>
      </c>
      <c r="K18" s="11" t="str">
        <f>[14]Novembro!$E$14</f>
        <v>*</v>
      </c>
      <c r="L18" s="11" t="str">
        <f>[14]Novembro!$E$15</f>
        <v>*</v>
      </c>
      <c r="M18" s="11" t="str">
        <f>[14]Novembro!$E$16</f>
        <v>*</v>
      </c>
      <c r="N18" s="11" t="str">
        <f>[14]Novembro!$E$17</f>
        <v>*</v>
      </c>
      <c r="O18" s="11" t="str">
        <f>[14]Novembro!$E$18</f>
        <v>*</v>
      </c>
      <c r="P18" s="11" t="str">
        <f>[14]Novembro!$E$19</f>
        <v>*</v>
      </c>
      <c r="Q18" s="11" t="str">
        <f>[14]Novembro!$E$20</f>
        <v>*</v>
      </c>
      <c r="R18" s="11" t="str">
        <f>[14]Novembro!$E$21</f>
        <v>*</v>
      </c>
      <c r="S18" s="11" t="str">
        <f>[14]Novembro!$E$22</f>
        <v>*</v>
      </c>
      <c r="T18" s="11" t="str">
        <f>[14]Novembro!$E$23</f>
        <v>*</v>
      </c>
      <c r="U18" s="11" t="str">
        <f>[14]Novembro!$E$24</f>
        <v>*</v>
      </c>
      <c r="V18" s="11" t="str">
        <f>[14]Novembro!$E$25</f>
        <v>*</v>
      </c>
      <c r="W18" s="11" t="str">
        <f>[14]Novembro!$E$26</f>
        <v>*</v>
      </c>
      <c r="X18" s="11" t="str">
        <f>[14]Novembro!$E$27</f>
        <v>*</v>
      </c>
      <c r="Y18" s="11" t="str">
        <f>[14]Novembro!$E$28</f>
        <v>*</v>
      </c>
      <c r="Z18" s="11" t="str">
        <f>[14]Novembro!$E$29</f>
        <v>*</v>
      </c>
      <c r="AA18" s="11" t="str">
        <f>[14]Novembro!$E$30</f>
        <v>*</v>
      </c>
      <c r="AB18" s="11" t="str">
        <f>[14]Novembro!$E$31</f>
        <v>*</v>
      </c>
      <c r="AC18" s="11" t="str">
        <f>[14]Novembro!$E$32</f>
        <v>*</v>
      </c>
      <c r="AD18" s="11" t="str">
        <f>[14]Novembro!$E$33</f>
        <v>*</v>
      </c>
      <c r="AE18" s="11" t="str">
        <f>[14]Novembro!$E$34</f>
        <v>*</v>
      </c>
      <c r="AF18" s="67" t="e">
        <f t="shared" si="1"/>
        <v>#DIV/0!</v>
      </c>
      <c r="AG18" s="12" t="s">
        <v>34</v>
      </c>
      <c r="AH18" s="12" t="s">
        <v>34</v>
      </c>
    </row>
    <row r="19" spans="1:36" x14ac:dyDescent="0.2">
      <c r="A19" s="47" t="s">
        <v>4</v>
      </c>
      <c r="B19" s="11">
        <f>[15]Novembro!$E$5</f>
        <v>91.608695652173907</v>
      </c>
      <c r="C19" s="11">
        <f>[15]Novembro!$E$6</f>
        <v>95.291666666666671</v>
      </c>
      <c r="D19" s="11">
        <f>[15]Novembro!$E$7</f>
        <v>79.666666666666671</v>
      </c>
      <c r="E19" s="11">
        <f>[15]Novembro!$E$8</f>
        <v>67.541666666666671</v>
      </c>
      <c r="F19" s="11">
        <f>[15]Novembro!$E$9</f>
        <v>57.142857142857146</v>
      </c>
      <c r="G19" s="11">
        <f>[15]Novembro!$E$10</f>
        <v>49.428571428571431</v>
      </c>
      <c r="H19" s="11">
        <f>[15]Novembro!$E$11</f>
        <v>53.80952380952381</v>
      </c>
      <c r="I19" s="11">
        <f>[15]Novembro!$E$12</f>
        <v>40.956521739130437</v>
      </c>
      <c r="J19" s="11">
        <f>[15]Novembro!$E$13</f>
        <v>39.272727272727273</v>
      </c>
      <c r="K19" s="11">
        <f>[15]Novembro!$E$14</f>
        <v>39.047619047619051</v>
      </c>
      <c r="L19" s="11">
        <f>[15]Novembro!$E$15</f>
        <v>75.900000000000006</v>
      </c>
      <c r="M19" s="11">
        <f>[15]Novembro!$E$16</f>
        <v>71.739130434782609</v>
      </c>
      <c r="N19" s="11">
        <f>[15]Novembro!$E$17</f>
        <v>66.19047619047619</v>
      </c>
      <c r="O19" s="11">
        <f>[15]Novembro!$E$18</f>
        <v>72.285714285714292</v>
      </c>
      <c r="P19" s="11">
        <f>[15]Novembro!$E$19</f>
        <v>68.047619047619051</v>
      </c>
      <c r="Q19" s="11">
        <f>[15]Novembro!$E$20</f>
        <v>45.35</v>
      </c>
      <c r="R19" s="11">
        <f>[15]Novembro!$E$21</f>
        <v>38</v>
      </c>
      <c r="S19" s="11">
        <f>[15]Novembro!$E$22</f>
        <v>41.904761904761905</v>
      </c>
      <c r="T19" s="11">
        <f>[15]Novembro!$E$23</f>
        <v>54.347826086956523</v>
      </c>
      <c r="U19" s="11">
        <f>[15]Novembro!$E$24</f>
        <v>63.31818181818182</v>
      </c>
      <c r="V19" s="11">
        <f>[15]Novembro!$E$25</f>
        <v>57.714285714285715</v>
      </c>
      <c r="W19" s="11">
        <f>[15]Novembro!$E$26</f>
        <v>71.782608695652172</v>
      </c>
      <c r="X19" s="11">
        <f>[15]Novembro!$E$27</f>
        <v>76.599999999999994</v>
      </c>
      <c r="Y19" s="11">
        <f>[15]Novembro!$E$28</f>
        <v>72.652173913043484</v>
      </c>
      <c r="Z19" s="11">
        <f>[15]Novembro!$E$29</f>
        <v>61.217391304347828</v>
      </c>
      <c r="AA19" s="11">
        <f>[15]Novembro!$E$30</f>
        <v>53.333333333333336</v>
      </c>
      <c r="AB19" s="11">
        <f>[15]Novembro!$E$31</f>
        <v>49</v>
      </c>
      <c r="AC19" s="11">
        <f>[15]Novembro!$E$32</f>
        <v>51.478260869565219</v>
      </c>
      <c r="AD19" s="11">
        <f>[15]Novembro!$E$33</f>
        <v>67.458333333333329</v>
      </c>
      <c r="AE19" s="11">
        <f>[15]Novembro!$E$34</f>
        <v>71.86363636363636</v>
      </c>
      <c r="AF19" s="67">
        <f t="shared" si="1"/>
        <v>61.465008312943084</v>
      </c>
      <c r="AH19" t="s">
        <v>34</v>
      </c>
    </row>
    <row r="20" spans="1:36" x14ac:dyDescent="0.2">
      <c r="A20" s="47" t="s">
        <v>5</v>
      </c>
      <c r="B20" s="11">
        <f>[16]Novembro!$E$5</f>
        <v>43.208333333333336</v>
      </c>
      <c r="C20" s="11">
        <f>[16]Novembro!$E$6</f>
        <v>36.375</v>
      </c>
      <c r="D20" s="11">
        <f>[16]Novembro!$E$7</f>
        <v>34.875</v>
      </c>
      <c r="E20" s="11">
        <f>[16]Novembro!$E$8</f>
        <v>34.347826086956523</v>
      </c>
      <c r="F20" s="11">
        <f>[16]Novembro!$E$9</f>
        <v>33.571428571428569</v>
      </c>
      <c r="G20" s="11">
        <f>[16]Novembro!$E$10</f>
        <v>37.304347826086953</v>
      </c>
      <c r="H20" s="11">
        <f>[16]Novembro!$E$11</f>
        <v>33.299999999999997</v>
      </c>
      <c r="I20" s="11">
        <f>[16]Novembro!$E$12</f>
        <v>33.782608695652172</v>
      </c>
      <c r="J20" s="11">
        <f>[16]Novembro!$E$13</f>
        <v>34</v>
      </c>
      <c r="K20" s="11">
        <f>[16]Novembro!$E$14</f>
        <v>33</v>
      </c>
      <c r="L20" s="11">
        <f>[16]Novembro!$E$15</f>
        <v>69.727272727272734</v>
      </c>
      <c r="M20" s="11">
        <f>[16]Novembro!$E$16</f>
        <v>66</v>
      </c>
      <c r="N20" s="11">
        <f>[16]Novembro!$E$17</f>
        <v>57.904761904761905</v>
      </c>
      <c r="O20" s="11">
        <f>[16]Novembro!$E$18</f>
        <v>75.454545454545453</v>
      </c>
      <c r="P20" s="11">
        <f>[16]Novembro!$E$19</f>
        <v>68.545454545454547</v>
      </c>
      <c r="Q20" s="11">
        <f>[16]Novembro!$E$20</f>
        <v>39.714285714285715</v>
      </c>
      <c r="R20" s="11">
        <f>[16]Novembro!$E$21</f>
        <v>45.05</v>
      </c>
      <c r="S20" s="11">
        <f>[16]Novembro!$E$22</f>
        <v>39.68181818181818</v>
      </c>
      <c r="T20" s="11">
        <f>[16]Novembro!$E$23</f>
        <v>36.772727272727273</v>
      </c>
      <c r="U20" s="11">
        <f>[16]Novembro!$E$24</f>
        <v>49.523809523809526</v>
      </c>
      <c r="V20" s="11">
        <f>[16]Novembro!$E$25</f>
        <v>76.434782608695656</v>
      </c>
      <c r="W20" s="11">
        <f>[16]Novembro!$E$26</f>
        <v>77.05263157894737</v>
      </c>
      <c r="X20" s="11">
        <f>[16]Novembro!$E$27</f>
        <v>65.78947368421052</v>
      </c>
      <c r="Y20" s="11">
        <f>[16]Novembro!$E$28</f>
        <v>53.6</v>
      </c>
      <c r="Z20" s="11">
        <f>[16]Novembro!$E$29</f>
        <v>42.739130434782609</v>
      </c>
      <c r="AA20" s="11">
        <f>[16]Novembro!$E$30</f>
        <v>41.94736842105263</v>
      </c>
      <c r="AB20" s="11">
        <f>[16]Novembro!$E$31</f>
        <v>35.81818181818182</v>
      </c>
      <c r="AC20" s="11">
        <f>[16]Novembro!$E$32</f>
        <v>44.913043478260867</v>
      </c>
      <c r="AD20" s="11">
        <f>[16]Novembro!$E$33</f>
        <v>41.083333333333336</v>
      </c>
      <c r="AE20" s="11">
        <f>[16]Novembro!$E$34</f>
        <v>51.086956521739133</v>
      </c>
      <c r="AF20" s="67">
        <f t="shared" si="1"/>
        <v>47.753470723911207</v>
      </c>
      <c r="AG20" s="12" t="s">
        <v>34</v>
      </c>
    </row>
    <row r="21" spans="1:36" x14ac:dyDescent="0.2">
      <c r="A21" s="47" t="s">
        <v>32</v>
      </c>
      <c r="B21" s="11">
        <f>[17]Novembro!$E$5</f>
        <v>93.416666666666671</v>
      </c>
      <c r="C21" s="11">
        <f>[17]Novembro!$E$6</f>
        <v>85.791666666666671</v>
      </c>
      <c r="D21" s="11">
        <f>[17]Novembro!$E$7</f>
        <v>71.208333333333329</v>
      </c>
      <c r="E21" s="11">
        <f>[17]Novembro!$E$8</f>
        <v>63.5</v>
      </c>
      <c r="F21" s="11">
        <f>[17]Novembro!$E$9</f>
        <v>53</v>
      </c>
      <c r="G21" s="11">
        <f>[17]Novembro!$E$10</f>
        <v>44.416666666666664</v>
      </c>
      <c r="H21" s="11">
        <f>[17]Novembro!$E$11</f>
        <v>46.5</v>
      </c>
      <c r="I21" s="11">
        <f>[17]Novembro!$E$12</f>
        <v>41.458333333333336</v>
      </c>
      <c r="J21" s="11">
        <f>[17]Novembro!$E$13</f>
        <v>42.333333333333336</v>
      </c>
      <c r="K21" s="11">
        <f>[17]Novembro!$E$14</f>
        <v>46.75</v>
      </c>
      <c r="L21" s="11">
        <f>[17]Novembro!$E$15</f>
        <v>76</v>
      </c>
      <c r="M21" s="11">
        <f>[17]Novembro!$E$16</f>
        <v>73.625</v>
      </c>
      <c r="N21" s="11">
        <f>[17]Novembro!$E$17</f>
        <v>70.291666666666671</v>
      </c>
      <c r="O21" s="11">
        <f>[17]Novembro!$E$18</f>
        <v>82.25</v>
      </c>
      <c r="P21" s="11">
        <f>[17]Novembro!$E$19</f>
        <v>71.666666666666671</v>
      </c>
      <c r="Q21" s="11">
        <f>[17]Novembro!$E$20</f>
        <v>49.875</v>
      </c>
      <c r="R21" s="11">
        <f>[17]Novembro!$E$21</f>
        <v>43.541666666666664</v>
      </c>
      <c r="S21" s="11">
        <f>[17]Novembro!$E$22</f>
        <v>42.125</v>
      </c>
      <c r="T21" s="11">
        <f>[17]Novembro!$E$23</f>
        <v>58.083333333333336</v>
      </c>
      <c r="U21" s="11">
        <f>[17]Novembro!$E$24</f>
        <v>67.5</v>
      </c>
      <c r="V21" s="11">
        <f>[17]Novembro!$E$25</f>
        <v>70.75</v>
      </c>
      <c r="W21" s="11">
        <f>[17]Novembro!$E$26</f>
        <v>78.625</v>
      </c>
      <c r="X21" s="11">
        <f>[17]Novembro!$E$27</f>
        <v>76.875</v>
      </c>
      <c r="Y21" s="11">
        <f>[17]Novembro!$E$28</f>
        <v>73.208333333333329</v>
      </c>
      <c r="Z21" s="11">
        <f>[17]Novembro!$E$29</f>
        <v>57.458333333333336</v>
      </c>
      <c r="AA21" s="11">
        <f>[17]Novembro!$E$30</f>
        <v>46.958333333333336</v>
      </c>
      <c r="AB21" s="11">
        <f>[17]Novembro!$E$31</f>
        <v>48.208333333333336</v>
      </c>
      <c r="AC21" s="11">
        <f>[17]Novembro!$E$32</f>
        <v>51.208333333333336</v>
      </c>
      <c r="AD21" s="11">
        <f>[17]Novembro!$E$33</f>
        <v>53.958333333333336</v>
      </c>
      <c r="AE21" s="11">
        <f>[17]Novembro!$E$34</f>
        <v>67.833333333333329</v>
      </c>
      <c r="AF21" s="67">
        <f t="shared" si="1"/>
        <v>61.613888888888866</v>
      </c>
      <c r="AH21" t="s">
        <v>34</v>
      </c>
      <c r="AI21" t="s">
        <v>34</v>
      </c>
    </row>
    <row r="22" spans="1:36" x14ac:dyDescent="0.2">
      <c r="A22" s="47" t="s">
        <v>6</v>
      </c>
      <c r="B22" s="11">
        <f>[18]Novembro!$E$5</f>
        <v>69.791666666666671</v>
      </c>
      <c r="C22" s="11">
        <f>[18]Novembro!$E$6</f>
        <v>54.086956521739133</v>
      </c>
      <c r="D22" s="11">
        <f>[18]Novembro!$E$7</f>
        <v>64.041666666666671</v>
      </c>
      <c r="E22" s="11">
        <f>[18]Novembro!$E$8</f>
        <v>57.916666666666664</v>
      </c>
      <c r="F22" s="11">
        <f>[18]Novembro!$E$9</f>
        <v>49</v>
      </c>
      <c r="G22" s="11">
        <f>[18]Novembro!$E$10</f>
        <v>47</v>
      </c>
      <c r="H22" s="11">
        <f>[18]Novembro!$E$11</f>
        <v>47.363636363636367</v>
      </c>
      <c r="I22" s="11">
        <f>[18]Novembro!$E$12</f>
        <v>43.541666666666664</v>
      </c>
      <c r="J22" s="11">
        <f>[18]Novembro!$E$13</f>
        <v>44.954545454545453</v>
      </c>
      <c r="K22" s="11">
        <f>[18]Novembro!$E$14</f>
        <v>52.238095238095241</v>
      </c>
      <c r="L22" s="11">
        <f>[18]Novembro!$E$15</f>
        <v>75.095238095238102</v>
      </c>
      <c r="M22" s="11">
        <f>[18]Novembro!$E$16</f>
        <v>68.285714285714292</v>
      </c>
      <c r="N22" s="11">
        <f>[18]Novembro!$E$17</f>
        <v>61.80952380952381</v>
      </c>
      <c r="O22" s="11">
        <f>[18]Novembro!$E$18</f>
        <v>85.86363636363636</v>
      </c>
      <c r="P22" s="11">
        <f>[18]Novembro!$E$19</f>
        <v>72.142857142857139</v>
      </c>
      <c r="Q22" s="11">
        <f>[18]Novembro!$E$20</f>
        <v>51.409090909090907</v>
      </c>
      <c r="R22" s="11">
        <f>[18]Novembro!$E$21</f>
        <v>53.5</v>
      </c>
      <c r="S22" s="11">
        <f>[18]Novembro!$E$22</f>
        <v>50.954545454545453</v>
      </c>
      <c r="T22" s="11">
        <f>[18]Novembro!$E$23</f>
        <v>54.217391304347828</v>
      </c>
      <c r="U22" s="11">
        <f>[18]Novembro!$E$24</f>
        <v>56.909090909090907</v>
      </c>
      <c r="V22" s="11">
        <f>[18]Novembro!$E$25</f>
        <v>69.666666666666671</v>
      </c>
      <c r="W22" s="11">
        <f>[18]Novembro!$E$26</f>
        <v>79.318181818181813</v>
      </c>
      <c r="X22" s="11">
        <f>[18]Novembro!$E$27</f>
        <v>79.8</v>
      </c>
      <c r="Y22" s="11">
        <f>[18]Novembro!$E$28</f>
        <v>72.181818181818187</v>
      </c>
      <c r="Z22" s="11">
        <f>[18]Novembro!$E$29</f>
        <v>57.869565217391305</v>
      </c>
      <c r="AA22" s="11">
        <f>[18]Novembro!$E$30</f>
        <v>49.608695652173914</v>
      </c>
      <c r="AB22" s="11">
        <f>[18]Novembro!$E$31</f>
        <v>49</v>
      </c>
      <c r="AC22" s="11">
        <f>[18]Novembro!$E$32</f>
        <v>50.130434782608695</v>
      </c>
      <c r="AD22" s="11">
        <f>[18]Novembro!$E$33</f>
        <v>55.565217391304351</v>
      </c>
      <c r="AE22" s="11">
        <f>[18]Novembro!$E$34</f>
        <v>62.272727272727273</v>
      </c>
      <c r="AF22" s="67">
        <f t="shared" si="1"/>
        <v>59.51784318338666</v>
      </c>
      <c r="AJ22" t="s">
        <v>34</v>
      </c>
    </row>
    <row r="23" spans="1:36" x14ac:dyDescent="0.2">
      <c r="A23" s="47" t="s">
        <v>7</v>
      </c>
      <c r="B23" s="11">
        <f>[19]Novembro!$E$5</f>
        <v>67.5</v>
      </c>
      <c r="C23" s="11">
        <f>[19]Novembro!$E$6</f>
        <v>52.125</v>
      </c>
      <c r="D23" s="11">
        <f>[19]Novembro!$E$7</f>
        <v>57.75</v>
      </c>
      <c r="E23" s="11">
        <f>[19]Novembro!$E$8</f>
        <v>48.958333333333336</v>
      </c>
      <c r="F23" s="11">
        <f>[19]Novembro!$E$9</f>
        <v>44.666666666666664</v>
      </c>
      <c r="G23" s="11">
        <f>[19]Novembro!$E$10</f>
        <v>40.125</v>
      </c>
      <c r="H23" s="11">
        <f>[19]Novembro!$E$11</f>
        <v>40</v>
      </c>
      <c r="I23" s="11">
        <f>[19]Novembro!$E$12</f>
        <v>41.083333333333336</v>
      </c>
      <c r="J23" s="11">
        <f>[19]Novembro!$E$13</f>
        <v>40.375</v>
      </c>
      <c r="K23" s="11">
        <f>[19]Novembro!$E$14</f>
        <v>35.5</v>
      </c>
      <c r="L23" s="11">
        <f>[19]Novembro!$E$15</f>
        <v>69.541666666666671</v>
      </c>
      <c r="M23" s="11">
        <f>[19]Novembro!$E$16</f>
        <v>77.208333333333329</v>
      </c>
      <c r="N23" s="11">
        <f>[19]Novembro!$E$17</f>
        <v>83.791666666666671</v>
      </c>
      <c r="O23" s="11">
        <f>[19]Novembro!$E$18</f>
        <v>80.708333333333329</v>
      </c>
      <c r="P23" s="11">
        <f>[19]Novembro!$E$19</f>
        <v>61.541666666666664</v>
      </c>
      <c r="Q23" s="11">
        <f>[19]Novembro!$E$20</f>
        <v>48.708333333333336</v>
      </c>
      <c r="R23" s="11">
        <f>[19]Novembro!$E$21</f>
        <v>44.458333333333336</v>
      </c>
      <c r="S23" s="11">
        <f>[19]Novembro!$E$22</f>
        <v>44.041666666666664</v>
      </c>
      <c r="T23" s="11">
        <f>[19]Novembro!$E$23</f>
        <v>47.75</v>
      </c>
      <c r="U23" s="11">
        <f>[19]Novembro!$E$24</f>
        <v>54.833333333333336</v>
      </c>
      <c r="V23" s="11">
        <f>[19]Novembro!$E$25</f>
        <v>81.583333333333329</v>
      </c>
      <c r="W23" s="11">
        <f>[19]Novembro!$E$26</f>
        <v>83.916666666666671</v>
      </c>
      <c r="X23" s="11">
        <f>[19]Novembro!$E$27</f>
        <v>77.916666666666671</v>
      </c>
      <c r="Y23" s="11">
        <f>[19]Novembro!$E$28</f>
        <v>58.5</v>
      </c>
      <c r="Z23" s="11">
        <f>[19]Novembro!$E$29</f>
        <v>57</v>
      </c>
      <c r="AA23" s="11">
        <f>[19]Novembro!$E$30</f>
        <v>55.083333333333336</v>
      </c>
      <c r="AB23" s="11">
        <f>[19]Novembro!$E$31</f>
        <v>57.375</v>
      </c>
      <c r="AC23" s="11">
        <f>[19]Novembro!$E$32</f>
        <v>63.041666666666664</v>
      </c>
      <c r="AD23" s="11">
        <f>[19]Novembro!$E$33</f>
        <v>59.791666666666664</v>
      </c>
      <c r="AE23" s="11">
        <f>[19]Novembro!$E$34</f>
        <v>58.333333333333336</v>
      </c>
      <c r="AF23" s="67">
        <f t="shared" si="1"/>
        <v>57.773611111111116</v>
      </c>
    </row>
    <row r="24" spans="1:36" hidden="1" x14ac:dyDescent="0.2">
      <c r="A24" s="89" t="s">
        <v>154</v>
      </c>
      <c r="B24" s="11" t="str">
        <f>[20]Novembro!$E$5</f>
        <v>*</v>
      </c>
      <c r="C24" s="11" t="str">
        <f>[20]Novembro!$E$6</f>
        <v>*</v>
      </c>
      <c r="D24" s="11" t="str">
        <f>[20]Novembro!$E$7</f>
        <v>*</v>
      </c>
      <c r="E24" s="11" t="str">
        <f>[20]Novembro!$E$8</f>
        <v>*</v>
      </c>
      <c r="F24" s="11" t="str">
        <f>[20]Novembro!$E$9</f>
        <v>*</v>
      </c>
      <c r="G24" s="11" t="str">
        <f>[20]Novembro!$E$10</f>
        <v>*</v>
      </c>
      <c r="H24" s="11" t="str">
        <f>[20]Novembro!$E$11</f>
        <v>*</v>
      </c>
      <c r="I24" s="11" t="str">
        <f>[20]Novembro!$E$12</f>
        <v>*</v>
      </c>
      <c r="J24" s="11" t="str">
        <f>[20]Novembro!$E$13</f>
        <v>*</v>
      </c>
      <c r="K24" s="11" t="str">
        <f>[20]Novembro!$E$14</f>
        <v>*</v>
      </c>
      <c r="L24" s="11" t="str">
        <f>[20]Novembro!$E$15</f>
        <v>*</v>
      </c>
      <c r="M24" s="11" t="str">
        <f>[20]Novembro!$E$16</f>
        <v>*</v>
      </c>
      <c r="N24" s="11" t="str">
        <f>[20]Novembro!$E$17</f>
        <v>*</v>
      </c>
      <c r="O24" s="11" t="str">
        <f>[20]Novembro!$E$18</f>
        <v>*</v>
      </c>
      <c r="P24" s="11" t="str">
        <f>[20]Novembro!$E$19</f>
        <v>*</v>
      </c>
      <c r="Q24" s="11" t="str">
        <f>[20]Novembro!$E$20</f>
        <v>*</v>
      </c>
      <c r="R24" s="11" t="str">
        <f>[20]Novembro!$E$21</f>
        <v>*</v>
      </c>
      <c r="S24" s="11" t="str">
        <f>[20]Novembro!$E$22</f>
        <v>*</v>
      </c>
      <c r="T24" s="11" t="str">
        <f>[20]Novembro!$E$23</f>
        <v>*</v>
      </c>
      <c r="U24" s="11" t="str">
        <f>[20]Novembro!$E$24</f>
        <v>*</v>
      </c>
      <c r="V24" s="11" t="str">
        <f>[20]Novembro!$E$25</f>
        <v>*</v>
      </c>
      <c r="W24" s="11" t="str">
        <f>[20]Novembro!$E$26</f>
        <v>*</v>
      </c>
      <c r="X24" s="11" t="str">
        <f>[20]Novembro!$E$27</f>
        <v>*</v>
      </c>
      <c r="Y24" s="11" t="str">
        <f>[20]Novembro!$E$28</f>
        <v>*</v>
      </c>
      <c r="Z24" s="11" t="str">
        <f>[20]Novembro!$E$29</f>
        <v>*</v>
      </c>
      <c r="AA24" s="11" t="str">
        <f>[20]Novembro!$E$30</f>
        <v>*</v>
      </c>
      <c r="AB24" s="11" t="str">
        <f>[20]Novembro!$E$31</f>
        <v>*</v>
      </c>
      <c r="AC24" s="11" t="str">
        <f>[20]Novembro!$E$32</f>
        <v>*</v>
      </c>
      <c r="AD24" s="11" t="str">
        <f>[20]Novembro!$E$33</f>
        <v>*</v>
      </c>
      <c r="AE24" s="11" t="str">
        <f>[20]Novembro!$E$34</f>
        <v>*</v>
      </c>
      <c r="AF24" s="67" t="e">
        <f t="shared" si="1"/>
        <v>#DIV/0!</v>
      </c>
      <c r="AH24" t="s">
        <v>34</v>
      </c>
      <c r="AJ24" t="s">
        <v>34</v>
      </c>
    </row>
    <row r="25" spans="1:36" hidden="1" x14ac:dyDescent="0.2">
      <c r="A25" s="89" t="s">
        <v>155</v>
      </c>
      <c r="B25" s="11" t="str">
        <f>[21]Novembro!$E$5</f>
        <v>*</v>
      </c>
      <c r="C25" s="11" t="str">
        <f>[21]Novembro!$E$6</f>
        <v>*</v>
      </c>
      <c r="D25" s="11" t="str">
        <f>[21]Novembro!$E$7</f>
        <v>*</v>
      </c>
      <c r="E25" s="11" t="str">
        <f>[21]Novembro!$E$8</f>
        <v>*</v>
      </c>
      <c r="F25" s="11" t="str">
        <f>[21]Novembro!$E$9</f>
        <v>*</v>
      </c>
      <c r="G25" s="11" t="str">
        <f>[21]Novembro!$E$10</f>
        <v>*</v>
      </c>
      <c r="H25" s="11" t="str">
        <f>[21]Novembro!$E$11</f>
        <v>*</v>
      </c>
      <c r="I25" s="11" t="str">
        <f>[21]Novembro!$E$12</f>
        <v>*</v>
      </c>
      <c r="J25" s="11" t="str">
        <f>[21]Novembro!$E$13</f>
        <v>*</v>
      </c>
      <c r="K25" s="11" t="str">
        <f>[21]Novembro!$E$14</f>
        <v>*</v>
      </c>
      <c r="L25" s="11" t="str">
        <f>[21]Novembro!$E$15</f>
        <v>*</v>
      </c>
      <c r="M25" s="11" t="str">
        <f>[21]Novembro!$E$16</f>
        <v>*</v>
      </c>
      <c r="N25" s="11" t="str">
        <f>[21]Novembro!$E$17</f>
        <v>*</v>
      </c>
      <c r="O25" s="11" t="str">
        <f>[21]Novembro!$E$18</f>
        <v>*</v>
      </c>
      <c r="P25" s="11" t="str">
        <f>[21]Novembro!$E$19</f>
        <v>*</v>
      </c>
      <c r="Q25" s="11" t="str">
        <f>[21]Novembro!$E$20</f>
        <v>*</v>
      </c>
      <c r="R25" s="11" t="s">
        <v>211</v>
      </c>
      <c r="S25" s="11" t="str">
        <f>[21]Novembro!$E$22</f>
        <v>*</v>
      </c>
      <c r="T25" s="11" t="str">
        <f>[21]Novembro!$E$23</f>
        <v>*</v>
      </c>
      <c r="U25" s="11" t="str">
        <f>[21]Novembro!$E$24</f>
        <v>*</v>
      </c>
      <c r="V25" s="11" t="str">
        <f>[21]Novembro!$E$25</f>
        <v>*</v>
      </c>
      <c r="W25" s="11" t="str">
        <f>[21]Novembro!$E$26</f>
        <v>*</v>
      </c>
      <c r="X25" s="11" t="str">
        <f>[21]Novembro!$E$27</f>
        <v>*</v>
      </c>
      <c r="Y25" s="11" t="str">
        <f>[21]Novembro!$E$28</f>
        <v>*</v>
      </c>
      <c r="Z25" s="11" t="str">
        <f>[21]Novembro!$E$29</f>
        <v>*</v>
      </c>
      <c r="AA25" s="11" t="str">
        <f>[21]Novembro!$E$30</f>
        <v>*</v>
      </c>
      <c r="AB25" s="11" t="str">
        <f>[21]Novembro!$E$31</f>
        <v>*</v>
      </c>
      <c r="AC25" s="11" t="str">
        <f>[21]Novembro!$E$32</f>
        <v>*</v>
      </c>
      <c r="AD25" s="11" t="str">
        <f>[21]Novembro!$E$33</f>
        <v>*</v>
      </c>
      <c r="AE25" s="11" t="str">
        <f>[21]Novembro!$E$34</f>
        <v>*</v>
      </c>
      <c r="AF25" s="67" t="e">
        <f t="shared" si="1"/>
        <v>#DIV/0!</v>
      </c>
      <c r="AG25" s="12" t="s">
        <v>34</v>
      </c>
      <c r="AJ25" t="s">
        <v>34</v>
      </c>
    </row>
    <row r="26" spans="1:36" x14ac:dyDescent="0.2">
      <c r="A26" s="47" t="s">
        <v>156</v>
      </c>
      <c r="B26" s="11">
        <f>[22]Novembro!$E$5</f>
        <v>64.291666666666671</v>
      </c>
      <c r="C26" s="11">
        <f>[22]Novembro!$E$6</f>
        <v>45.958333333333336</v>
      </c>
      <c r="D26" s="11">
        <f>[22]Novembro!$E$7</f>
        <v>55.125</v>
      </c>
      <c r="E26" s="11">
        <f>[22]Novembro!$E$8</f>
        <v>45.25</v>
      </c>
      <c r="F26" s="11">
        <f>[22]Novembro!$E$9</f>
        <v>45.041666666666664</v>
      </c>
      <c r="G26" s="11">
        <f>[22]Novembro!$E$10</f>
        <v>41.041666666666664</v>
      </c>
      <c r="H26" s="11">
        <f>[22]Novembro!$E$11</f>
        <v>38.625</v>
      </c>
      <c r="I26" s="11">
        <f>[22]Novembro!$E$12</f>
        <v>41.583333333333336</v>
      </c>
      <c r="J26" s="11">
        <f>[22]Novembro!$E$13</f>
        <v>42.75</v>
      </c>
      <c r="K26" s="11">
        <f>[22]Novembro!$E$14</f>
        <v>39.333333333333336</v>
      </c>
      <c r="L26" s="11">
        <f>[22]Novembro!$E$15</f>
        <v>68.541666666666671</v>
      </c>
      <c r="M26" s="11">
        <f>[22]Novembro!$E$16</f>
        <v>76</v>
      </c>
      <c r="N26" s="11">
        <f>[22]Novembro!$E$17</f>
        <v>84.541666666666671</v>
      </c>
      <c r="O26" s="11">
        <f>[22]Novembro!$E$18</f>
        <v>82.125</v>
      </c>
      <c r="P26" s="11">
        <f>[22]Novembro!$E$19</f>
        <v>56.625</v>
      </c>
      <c r="Q26" s="11">
        <f>[22]Novembro!$E$20</f>
        <v>47.25</v>
      </c>
      <c r="R26" s="11">
        <f>[22]Novembro!$E$21</f>
        <v>40.833333333333336</v>
      </c>
      <c r="S26" s="11">
        <f>[22]Novembro!$E$22</f>
        <v>44.708333333333336</v>
      </c>
      <c r="T26" s="11">
        <f>[22]Novembro!$E$23</f>
        <v>50.583333333333336</v>
      </c>
      <c r="U26" s="11">
        <f>[22]Novembro!$E$24</f>
        <v>58.041666666666664</v>
      </c>
      <c r="V26" s="11">
        <f>[22]Novembro!$E$25</f>
        <v>82.375</v>
      </c>
      <c r="W26" s="11">
        <f>[22]Novembro!$E$26</f>
        <v>81.708333333333329</v>
      </c>
      <c r="X26" s="11">
        <f>[22]Novembro!$E$27</f>
        <v>74.916666666666671</v>
      </c>
      <c r="Y26" s="11">
        <f>[22]Novembro!$E$28</f>
        <v>55.958333333333336</v>
      </c>
      <c r="Z26" s="11">
        <f>[22]Novembro!$E$29</f>
        <v>51.875</v>
      </c>
      <c r="AA26" s="11">
        <f>[22]Novembro!$E$30</f>
        <v>53.5</v>
      </c>
      <c r="AB26" s="11">
        <f>[22]Novembro!$E$31</f>
        <v>54.458333333333336</v>
      </c>
      <c r="AC26" s="11">
        <f>[22]Novembro!$E$32</f>
        <v>59</v>
      </c>
      <c r="AD26" s="11">
        <f>[22]Novembro!$E$33</f>
        <v>58.125</v>
      </c>
      <c r="AE26" s="11">
        <f>[22]Novembro!$E$34</f>
        <v>59.708333333333336</v>
      </c>
      <c r="AF26" s="67">
        <f t="shared" si="1"/>
        <v>56.662499999999994</v>
      </c>
      <c r="AI26" t="s">
        <v>34</v>
      </c>
      <c r="AJ26" t="s">
        <v>34</v>
      </c>
    </row>
    <row r="27" spans="1:36" x14ac:dyDescent="0.2">
      <c r="A27" s="47" t="s">
        <v>8</v>
      </c>
      <c r="B27" s="11">
        <f>[23]Novembro!$E$5</f>
        <v>73.708333333333329</v>
      </c>
      <c r="C27" s="11">
        <f>[23]Novembro!$E$6</f>
        <v>55.583333333333336</v>
      </c>
      <c r="D27" s="11">
        <f>[23]Novembro!$E$7</f>
        <v>59.583333333333336</v>
      </c>
      <c r="E27" s="11">
        <f>[23]Novembro!$E$8</f>
        <v>51.333333333333336</v>
      </c>
      <c r="F27" s="11">
        <f>[23]Novembro!$E$9</f>
        <v>52.916666666666664</v>
      </c>
      <c r="G27" s="11">
        <f>[23]Novembro!$E$10</f>
        <v>52.875</v>
      </c>
      <c r="H27" s="11">
        <f>[23]Novembro!$E$11</f>
        <v>53.958333333333336</v>
      </c>
      <c r="I27" s="11">
        <f>[23]Novembro!$E$12</f>
        <v>51.75</v>
      </c>
      <c r="J27" s="11">
        <f>[23]Novembro!$E$13</f>
        <v>50.083333333333336</v>
      </c>
      <c r="K27" s="11">
        <f>[23]Novembro!$E$14</f>
        <v>46.833333333333336</v>
      </c>
      <c r="L27" s="11">
        <f>[23]Novembro!$E$15</f>
        <v>80.772727272727266</v>
      </c>
      <c r="M27" s="11">
        <f>[23]Novembro!$E$16</f>
        <v>79.416666666666671</v>
      </c>
      <c r="N27" s="11">
        <f>[23]Novembro!$E$17</f>
        <v>87.695652173913047</v>
      </c>
      <c r="O27" s="11">
        <f>[23]Novembro!$E$18</f>
        <v>76.238095238095241</v>
      </c>
      <c r="P27" s="11">
        <f>[23]Novembro!$E$19</f>
        <v>58.666666666666664</v>
      </c>
      <c r="Q27" s="11">
        <f>[23]Novembro!$E$20</f>
        <v>49.458333333333336</v>
      </c>
      <c r="R27" s="11">
        <f>[23]Novembro!$E$21</f>
        <v>48.041666666666664</v>
      </c>
      <c r="S27" s="11">
        <f>[23]Novembro!$E$22</f>
        <v>44.458333333333336</v>
      </c>
      <c r="T27" s="11">
        <f>[23]Novembro!$E$23</f>
        <v>51.416666666666664</v>
      </c>
      <c r="U27" s="11">
        <f>[23]Novembro!$E$24</f>
        <v>59.833333333333336</v>
      </c>
      <c r="V27" s="11">
        <f>[23]Novembro!$E$25</f>
        <v>74.75</v>
      </c>
      <c r="W27" s="11">
        <f>[23]Novembro!$E$26</f>
        <v>74.95</v>
      </c>
      <c r="X27" s="11">
        <f>[23]Novembro!$E$27</f>
        <v>76.416666666666671</v>
      </c>
      <c r="Y27" s="11">
        <f>[23]Novembro!$E$28</f>
        <v>51.833333333333336</v>
      </c>
      <c r="Z27" s="11">
        <f>[23]Novembro!$E$29</f>
        <v>55.458333333333336</v>
      </c>
      <c r="AA27" s="11">
        <f>[23]Novembro!$E$30</f>
        <v>56.75</v>
      </c>
      <c r="AB27" s="11">
        <f>[23]Novembro!$E$31</f>
        <v>59.208333333333336</v>
      </c>
      <c r="AC27" s="11">
        <f>[23]Novembro!$E$32</f>
        <v>60.958333333333336</v>
      </c>
      <c r="AD27" s="11">
        <f>[23]Novembro!$E$33</f>
        <v>60.583333333333336</v>
      </c>
      <c r="AE27" s="11">
        <f>[23]Novembro!$E$34</f>
        <v>63.291666666666664</v>
      </c>
      <c r="AF27" s="67">
        <f t="shared" si="1"/>
        <v>60.627438045046731</v>
      </c>
    </row>
    <row r="28" spans="1:36" hidden="1" x14ac:dyDescent="0.2">
      <c r="A28" s="89" t="s">
        <v>9</v>
      </c>
      <c r="B28" s="11" t="str">
        <f>[24]Novembro!$E$5</f>
        <v>*</v>
      </c>
      <c r="C28" s="11" t="str">
        <f>[24]Novembro!$E$6</f>
        <v>*</v>
      </c>
      <c r="D28" s="11" t="str">
        <f>[24]Novembro!$E$7</f>
        <v>*</v>
      </c>
      <c r="E28" s="11" t="str">
        <f>[24]Novembro!$E$8</f>
        <v>*</v>
      </c>
      <c r="F28" s="11" t="str">
        <f>[24]Novembro!$E$9</f>
        <v>*</v>
      </c>
      <c r="G28" s="11" t="str">
        <f>[24]Novembro!$E$10</f>
        <v>*</v>
      </c>
      <c r="H28" s="11" t="str">
        <f>[24]Novembro!$E$11</f>
        <v>*</v>
      </c>
      <c r="I28" s="11" t="str">
        <f>[24]Novembro!$E$12</f>
        <v>*</v>
      </c>
      <c r="J28" s="11" t="str">
        <f>[24]Novembro!$E$13</f>
        <v>*</v>
      </c>
      <c r="K28" s="11" t="str">
        <f>[24]Novembro!$E$14</f>
        <v>*</v>
      </c>
      <c r="L28" s="11" t="str">
        <f>[24]Novembro!$E$15</f>
        <v>*</v>
      </c>
      <c r="M28" s="11" t="str">
        <f>[24]Novembro!$E$16</f>
        <v>*</v>
      </c>
      <c r="N28" s="11" t="str">
        <f>[24]Novembro!$E$17</f>
        <v>*</v>
      </c>
      <c r="O28" s="11" t="str">
        <f>[24]Novembro!$E$18</f>
        <v>*</v>
      </c>
      <c r="P28" s="11" t="str">
        <f>[24]Novembro!$E$19</f>
        <v>*</v>
      </c>
      <c r="Q28" s="11" t="str">
        <f>[24]Novembro!$E$20</f>
        <v>*</v>
      </c>
      <c r="R28" s="11" t="str">
        <f>[24]Novembro!$E$21</f>
        <v>*</v>
      </c>
      <c r="S28" s="11" t="str">
        <f>[24]Novembro!$E$22</f>
        <v>*</v>
      </c>
      <c r="T28" s="11" t="str">
        <f>[24]Novembro!$E$23</f>
        <v>*</v>
      </c>
      <c r="U28" s="11" t="str">
        <f>[24]Novembro!$E$24</f>
        <v>*</v>
      </c>
      <c r="V28" s="11" t="str">
        <f>[24]Novembro!$E$25</f>
        <v>*</v>
      </c>
      <c r="W28" s="11" t="str">
        <f>[24]Novembro!$E$26</f>
        <v>*</v>
      </c>
      <c r="X28" s="11" t="str">
        <f>[24]Novembro!$E$27</f>
        <v>*</v>
      </c>
      <c r="Y28" s="11" t="str">
        <f>[24]Novembro!$E$28</f>
        <v>*</v>
      </c>
      <c r="Z28" s="11" t="str">
        <f>[24]Novembro!$E$29</f>
        <v>*</v>
      </c>
      <c r="AA28" s="11" t="str">
        <f>[24]Novembro!$E$30</f>
        <v>*</v>
      </c>
      <c r="AB28" s="11" t="str">
        <f>[24]Novembro!$E$31</f>
        <v>*</v>
      </c>
      <c r="AC28" s="11" t="str">
        <f>[24]Novembro!$E$32</f>
        <v>*</v>
      </c>
      <c r="AD28" s="11" t="str">
        <f>[24]Novembro!$E$33</f>
        <v>*</v>
      </c>
      <c r="AE28" s="11" t="str">
        <f>[24]Novembro!$E$34</f>
        <v>*</v>
      </c>
      <c r="AF28" s="67" t="e">
        <f t="shared" si="1"/>
        <v>#DIV/0!</v>
      </c>
      <c r="AI28" t="s">
        <v>34</v>
      </c>
    </row>
    <row r="29" spans="1:36" x14ac:dyDescent="0.2">
      <c r="A29" s="47" t="s">
        <v>31</v>
      </c>
      <c r="B29" s="11">
        <f>[25]Novembro!$E$5</f>
        <v>56.208333333333336</v>
      </c>
      <c r="C29" s="11">
        <f>[25]Novembro!$E$6</f>
        <v>43.375</v>
      </c>
      <c r="D29" s="11">
        <f>[25]Novembro!$E$7</f>
        <v>45</v>
      </c>
      <c r="E29" s="11">
        <f>[25]Novembro!$E$8</f>
        <v>45.791666666666664</v>
      </c>
      <c r="F29" s="11">
        <f>[25]Novembro!$E$9</f>
        <v>40.125</v>
      </c>
      <c r="G29" s="11">
        <f>[25]Novembro!$E$10</f>
        <v>35</v>
      </c>
      <c r="H29" s="11">
        <f>[25]Novembro!$E$11</f>
        <v>34.833333333333336</v>
      </c>
      <c r="I29" s="11">
        <f>[25]Novembro!$E$12</f>
        <v>41.583333333333336</v>
      </c>
      <c r="J29" s="11">
        <f>[25]Novembro!$E$13</f>
        <v>43.916666666666664</v>
      </c>
      <c r="K29" s="11">
        <f>[25]Novembro!$E$14</f>
        <v>45.791666666666664</v>
      </c>
      <c r="L29" s="11">
        <f>[25]Novembro!$E$15</f>
        <v>63.416666666666664</v>
      </c>
      <c r="M29" s="11">
        <f>[25]Novembro!$E$16</f>
        <v>64.5</v>
      </c>
      <c r="N29" s="11">
        <f>[25]Novembro!$E$17</f>
        <v>62.208333333333336</v>
      </c>
      <c r="O29" s="11">
        <f>[25]Novembro!$E$18</f>
        <v>83.291666666666671</v>
      </c>
      <c r="P29" s="11">
        <f>[25]Novembro!$E$19</f>
        <v>60.541666666666664</v>
      </c>
      <c r="Q29" s="11">
        <f>[25]Novembro!$E$20</f>
        <v>48.375</v>
      </c>
      <c r="R29" s="11">
        <f>[25]Novembro!$E$21</f>
        <v>45.875</v>
      </c>
      <c r="S29" s="11">
        <f>[25]Novembro!$E$22</f>
        <v>41</v>
      </c>
      <c r="T29" s="11">
        <f>[25]Novembro!$E$23</f>
        <v>44.583333333333336</v>
      </c>
      <c r="U29" s="11">
        <f>[25]Novembro!$E$24</f>
        <v>50.583333333333336</v>
      </c>
      <c r="V29" s="11">
        <f>[25]Novembro!$E$25</f>
        <v>72.545454545454547</v>
      </c>
      <c r="W29" s="11">
        <f>[25]Novembro!$E$26</f>
        <v>72.708333333333329</v>
      </c>
      <c r="X29" s="11">
        <f>[25]Novembro!$E$27</f>
        <v>66.375</v>
      </c>
      <c r="Y29" s="11">
        <f>[25]Novembro!$E$28</f>
        <v>56.875</v>
      </c>
      <c r="Z29" s="11">
        <f>[25]Novembro!$E$29</f>
        <v>49.208333333333336</v>
      </c>
      <c r="AA29" s="11">
        <f>[25]Novembro!$E$30</f>
        <v>48.083333333333336</v>
      </c>
      <c r="AB29" s="11">
        <f>[25]Novembro!$E$31</f>
        <v>50.041666666666664</v>
      </c>
      <c r="AC29" s="11">
        <f>[25]Novembro!$E$32</f>
        <v>54.708333333333336</v>
      </c>
      <c r="AD29" s="11">
        <f>[25]Novembro!$E$33</f>
        <v>58.916666666666664</v>
      </c>
      <c r="AE29" s="11">
        <f>[25]Novembro!$E$34</f>
        <v>55.5</v>
      </c>
      <c r="AF29" s="67">
        <f t="shared" si="1"/>
        <v>52.698737373737373</v>
      </c>
      <c r="AJ29" t="s">
        <v>34</v>
      </c>
    </row>
    <row r="30" spans="1:36" hidden="1" x14ac:dyDescent="0.2">
      <c r="A30" s="89" t="s">
        <v>10</v>
      </c>
      <c r="B30" s="11" t="str">
        <f>[26]Novembro!$E$5</f>
        <v>*</v>
      </c>
      <c r="C30" s="11" t="str">
        <f>[26]Novembro!$E$6</f>
        <v>*</v>
      </c>
      <c r="D30" s="11" t="str">
        <f>[26]Novembro!$E$7</f>
        <v>*</v>
      </c>
      <c r="E30" s="11" t="str">
        <f>[26]Novembro!$E$8</f>
        <v>*</v>
      </c>
      <c r="F30" s="11" t="str">
        <f>[26]Novembro!$E$9</f>
        <v>*</v>
      </c>
      <c r="G30" s="11" t="str">
        <f>[26]Novembro!$E$10</f>
        <v>*</v>
      </c>
      <c r="H30" s="11" t="str">
        <f>[26]Novembro!$E$11</f>
        <v>*</v>
      </c>
      <c r="I30" s="11" t="str">
        <f>[26]Novembro!$E$12</f>
        <v>*</v>
      </c>
      <c r="J30" s="11" t="str">
        <f>[26]Novembro!$E$13</f>
        <v>*</v>
      </c>
      <c r="K30" s="11" t="str">
        <f>[26]Novembro!$E$14</f>
        <v>*</v>
      </c>
      <c r="L30" s="11" t="str">
        <f>[26]Novembro!$E$15</f>
        <v>*</v>
      </c>
      <c r="M30" s="11" t="str">
        <f>[26]Novembro!$E$16</f>
        <v>*</v>
      </c>
      <c r="N30" s="11" t="str">
        <f>[26]Novembro!$E$17</f>
        <v>*</v>
      </c>
      <c r="O30" s="11" t="str">
        <f>[26]Novembro!$E$18</f>
        <v>*</v>
      </c>
      <c r="P30" s="11" t="str">
        <f>[26]Novembro!$E$19</f>
        <v>*</v>
      </c>
      <c r="Q30" s="11" t="str">
        <f>[26]Novembro!$E$20</f>
        <v>*</v>
      </c>
      <c r="R30" s="11" t="str">
        <f>[26]Novembro!$E$21</f>
        <v>*</v>
      </c>
      <c r="S30" s="11" t="str">
        <f>[26]Novembro!$E$22</f>
        <v>*</v>
      </c>
      <c r="T30" s="11" t="str">
        <f>[26]Novembro!$E$23</f>
        <v>*</v>
      </c>
      <c r="U30" s="11" t="str">
        <f>[26]Novembro!$E$24</f>
        <v>*</v>
      </c>
      <c r="V30" s="11" t="str">
        <f>[26]Novembro!$E$25</f>
        <v>*</v>
      </c>
      <c r="W30" s="11" t="str">
        <f>[26]Novembro!$E$26</f>
        <v>*</v>
      </c>
      <c r="X30" s="11" t="str">
        <f>[26]Novembro!$E$27</f>
        <v>*</v>
      </c>
      <c r="Y30" s="11" t="str">
        <f>[26]Novembro!$E$28</f>
        <v>*</v>
      </c>
      <c r="Z30" s="11" t="str">
        <f>[26]Novembro!$E$29</f>
        <v>*</v>
      </c>
      <c r="AA30" s="11" t="str">
        <f>[26]Novembro!$E$30</f>
        <v>*</v>
      </c>
      <c r="AB30" s="11" t="str">
        <f>[26]Novembro!$E$31</f>
        <v>*</v>
      </c>
      <c r="AC30" s="11" t="str">
        <f>[26]Novembro!$E$32</f>
        <v>*</v>
      </c>
      <c r="AD30" s="11" t="str">
        <f>[26]Novembro!$E$33</f>
        <v>*</v>
      </c>
      <c r="AE30" s="11" t="str">
        <f>[26]Novembro!$E$34</f>
        <v>*</v>
      </c>
      <c r="AF30" s="67" t="e">
        <f t="shared" si="1"/>
        <v>#DIV/0!</v>
      </c>
      <c r="AI30" t="s">
        <v>34</v>
      </c>
      <c r="AJ30" t="s">
        <v>34</v>
      </c>
    </row>
    <row r="31" spans="1:36" hidden="1" x14ac:dyDescent="0.2">
      <c r="A31" s="89" t="s">
        <v>157</v>
      </c>
      <c r="B31" s="11" t="str">
        <f>[27]Novembro!$E$5</f>
        <v>*</v>
      </c>
      <c r="C31" s="11" t="str">
        <f>[27]Novembro!$E$6</f>
        <v>*</v>
      </c>
      <c r="D31" s="11" t="str">
        <f>[27]Novembro!$E$7</f>
        <v>*</v>
      </c>
      <c r="E31" s="11" t="str">
        <f>[27]Novembro!$E$8</f>
        <v>*</v>
      </c>
      <c r="F31" s="11" t="str">
        <f>[27]Novembro!$E$9</f>
        <v>*</v>
      </c>
      <c r="G31" s="11" t="str">
        <f>[27]Novembro!$E$10</f>
        <v>*</v>
      </c>
      <c r="H31" s="11" t="str">
        <f>[27]Novembro!$E$11</f>
        <v>*</v>
      </c>
      <c r="I31" s="11" t="str">
        <f>[27]Novembro!$E$12</f>
        <v>*</v>
      </c>
      <c r="J31" s="11" t="str">
        <f>[27]Novembro!$E$13</f>
        <v>*</v>
      </c>
      <c r="K31" s="11" t="str">
        <f>[27]Novembro!$E$14</f>
        <v>*</v>
      </c>
      <c r="L31" s="11" t="str">
        <f>[27]Novembro!$E$15</f>
        <v>*</v>
      </c>
      <c r="M31" s="11" t="str">
        <f>[27]Novembro!$E$16</f>
        <v>*</v>
      </c>
      <c r="N31" s="11" t="str">
        <f>[27]Novembro!$E$17</f>
        <v>*</v>
      </c>
      <c r="O31" s="11" t="str">
        <f>[27]Novembro!$E$18</f>
        <v>*</v>
      </c>
      <c r="P31" s="11" t="str">
        <f>[27]Novembro!$E$19</f>
        <v>*</v>
      </c>
      <c r="Q31" s="11" t="str">
        <f>[27]Novembro!$E$20</f>
        <v>*</v>
      </c>
      <c r="R31" s="11" t="str">
        <f>[27]Novembro!$E$21</f>
        <v>*</v>
      </c>
      <c r="S31" s="11" t="str">
        <f>[27]Novembro!$E$22</f>
        <v>*</v>
      </c>
      <c r="T31" s="11" t="str">
        <f>[27]Novembro!$E$23</f>
        <v>*</v>
      </c>
      <c r="U31" s="11" t="str">
        <f>[27]Novembro!$E$24</f>
        <v>*</v>
      </c>
      <c r="V31" s="11" t="str">
        <f>[27]Novembro!$E$25</f>
        <v>*</v>
      </c>
      <c r="W31" s="11" t="str">
        <f>[27]Novembro!$E$26</f>
        <v>*</v>
      </c>
      <c r="X31" s="11" t="str">
        <f>[27]Novembro!$E$27</f>
        <v>*</v>
      </c>
      <c r="Y31" s="11" t="str">
        <f>[27]Novembro!$E$28</f>
        <v>*</v>
      </c>
      <c r="Z31" s="11" t="str">
        <f>[27]Novembro!$E$29</f>
        <v>*</v>
      </c>
      <c r="AA31" s="11" t="str">
        <f>[27]Novembro!$E$30</f>
        <v>*</v>
      </c>
      <c r="AB31" s="11" t="str">
        <f>[27]Novembro!$E$31</f>
        <v>*</v>
      </c>
      <c r="AC31" s="11" t="str">
        <f>[27]Novembro!$E$32</f>
        <v>*</v>
      </c>
      <c r="AD31" s="11" t="str">
        <f>[27]Novembro!$E$33</f>
        <v>*</v>
      </c>
      <c r="AE31" s="11" t="str">
        <f>[27]Novembro!$E$34</f>
        <v>*</v>
      </c>
      <c r="AF31" s="67" t="e">
        <f t="shared" si="1"/>
        <v>#DIV/0!</v>
      </c>
      <c r="AG31" s="12" t="s">
        <v>34</v>
      </c>
      <c r="AI31" t="s">
        <v>34</v>
      </c>
    </row>
    <row r="32" spans="1:36" hidden="1" x14ac:dyDescent="0.2">
      <c r="A32" s="89" t="s">
        <v>11</v>
      </c>
      <c r="B32" s="11" t="str">
        <f>[28]Novembro!$E$5</f>
        <v>*</v>
      </c>
      <c r="C32" s="11" t="str">
        <f>[28]Novembro!$E$6</f>
        <v>*</v>
      </c>
      <c r="D32" s="11" t="str">
        <f>[28]Novembro!$E$7</f>
        <v>*</v>
      </c>
      <c r="E32" s="11" t="str">
        <f>[28]Novembro!$E$8</f>
        <v>*</v>
      </c>
      <c r="F32" s="11" t="str">
        <f>[28]Novembro!$E$9</f>
        <v>*</v>
      </c>
      <c r="G32" s="11" t="str">
        <f>[28]Novembro!$E$10</f>
        <v>*</v>
      </c>
      <c r="H32" s="11" t="str">
        <f>[28]Novembro!$E$11</f>
        <v>*</v>
      </c>
      <c r="I32" s="11" t="str">
        <f>[28]Novembro!$E$12</f>
        <v>*</v>
      </c>
      <c r="J32" s="11" t="str">
        <f>[28]Novembro!$E$13</f>
        <v>*</v>
      </c>
      <c r="K32" s="11" t="str">
        <f>[28]Novembro!$E$14</f>
        <v>*</v>
      </c>
      <c r="L32" s="11" t="str">
        <f>[28]Novembro!$E$15</f>
        <v>*</v>
      </c>
      <c r="M32" s="11" t="str">
        <f>[28]Novembro!$E$16</f>
        <v>*</v>
      </c>
      <c r="N32" s="11" t="str">
        <f>[28]Novembro!$E$17</f>
        <v>*</v>
      </c>
      <c r="O32" s="11" t="str">
        <f>[28]Novembro!$E$18</f>
        <v>*</v>
      </c>
      <c r="P32" s="11" t="str">
        <f>[28]Novembro!$E$19</f>
        <v>*</v>
      </c>
      <c r="Q32" s="11" t="str">
        <f>[28]Novembro!$E$20</f>
        <v>*</v>
      </c>
      <c r="R32" s="11" t="str">
        <f>[28]Novembro!$E$21</f>
        <v>*</v>
      </c>
      <c r="S32" s="11" t="str">
        <f>[28]Novembro!$E$22</f>
        <v>*</v>
      </c>
      <c r="T32" s="11" t="str">
        <f>[28]Novembro!$E$23</f>
        <v>*</v>
      </c>
      <c r="U32" s="11" t="str">
        <f>[28]Novembro!$E$24</f>
        <v>*</v>
      </c>
      <c r="V32" s="11" t="str">
        <f>[28]Novembro!$E$25</f>
        <v>*</v>
      </c>
      <c r="W32" s="11" t="str">
        <f>[28]Novembro!$E$26</f>
        <v>*</v>
      </c>
      <c r="X32" s="11" t="str">
        <f>[28]Novembro!$E$27</f>
        <v>*</v>
      </c>
      <c r="Y32" s="11" t="str">
        <f>[28]Novembro!$E$28</f>
        <v>*</v>
      </c>
      <c r="Z32" s="11" t="str">
        <f>[28]Novembro!$E$29</f>
        <v>*</v>
      </c>
      <c r="AA32" s="11" t="str">
        <f>[28]Novembro!$E$30</f>
        <v>*</v>
      </c>
      <c r="AB32" s="11" t="str">
        <f>[28]Novembro!$E$31</f>
        <v>*</v>
      </c>
      <c r="AC32" s="11" t="str">
        <f>[28]Novembro!$E$32</f>
        <v>*</v>
      </c>
      <c r="AD32" s="11" t="str">
        <f>[28]Novembro!$E$33</f>
        <v>*</v>
      </c>
      <c r="AE32" s="11" t="str">
        <f>[28]Novembro!$E$34</f>
        <v>*</v>
      </c>
      <c r="AF32" s="67" t="e">
        <f t="shared" si="1"/>
        <v>#DIV/0!</v>
      </c>
      <c r="AJ32" t="s">
        <v>34</v>
      </c>
    </row>
    <row r="33" spans="1:37" s="5" customFormat="1" x14ac:dyDescent="0.2">
      <c r="A33" s="47" t="s">
        <v>12</v>
      </c>
      <c r="B33" s="11">
        <f>[29]Novembro!$E$5</f>
        <v>48.5</v>
      </c>
      <c r="C33" s="11">
        <f>[29]Novembro!$E$6</f>
        <v>39.166666666666664</v>
      </c>
      <c r="D33" s="11">
        <f>[29]Novembro!$E$7</f>
        <v>45.541666666666664</v>
      </c>
      <c r="E33" s="11">
        <f>[29]Novembro!$E$8</f>
        <v>49.391304347826086</v>
      </c>
      <c r="F33" s="11">
        <f>[29]Novembro!$E$9</f>
        <v>44.454545454545453</v>
      </c>
      <c r="G33" s="11">
        <f>[29]Novembro!$E$10</f>
        <v>44</v>
      </c>
      <c r="H33" s="11">
        <f>[29]Novembro!$E$11</f>
        <v>44.043478260869563</v>
      </c>
      <c r="I33" s="11">
        <f>[29]Novembro!$E$12</f>
        <v>43.782608695652172</v>
      </c>
      <c r="J33" s="11">
        <f>[29]Novembro!$E$13</f>
        <v>50.130434782608695</v>
      </c>
      <c r="K33" s="11">
        <f>[29]Novembro!$E$14</f>
        <v>51.217391304347828</v>
      </c>
      <c r="L33" s="11">
        <f>[29]Novembro!$E$15</f>
        <v>70.681818181818187</v>
      </c>
      <c r="M33" s="11">
        <f>[29]Novembro!$E$16</f>
        <v>69.625</v>
      </c>
      <c r="N33" s="11">
        <f>[29]Novembro!$E$17</f>
        <v>64.571428571428569</v>
      </c>
      <c r="O33" s="11">
        <f>[29]Novembro!$E$18</f>
        <v>86.857142857142861</v>
      </c>
      <c r="P33" s="11">
        <f>[29]Novembro!$E$19</f>
        <v>66.857142857142861</v>
      </c>
      <c r="Q33" s="11">
        <f>[29]Novembro!$E$20</f>
        <v>55.95</v>
      </c>
      <c r="R33" s="11">
        <f>[29]Novembro!$E$21</f>
        <v>53.80952380952381</v>
      </c>
      <c r="S33" s="11">
        <f>[29]Novembro!$E$22</f>
        <v>48.727272727272727</v>
      </c>
      <c r="T33" s="11">
        <f>[29]Novembro!$E$23</f>
        <v>51.086956521739133</v>
      </c>
      <c r="U33" s="11">
        <f>[29]Novembro!$E$24</f>
        <v>59.35</v>
      </c>
      <c r="V33" s="11">
        <f>[29]Novembro!$E$25</f>
        <v>77.95</v>
      </c>
      <c r="W33" s="11">
        <f>[29]Novembro!$E$26</f>
        <v>72.952380952380949</v>
      </c>
      <c r="X33" s="11">
        <f>[29]Novembro!$E$27</f>
        <v>70.421052631578945</v>
      </c>
      <c r="Y33" s="11">
        <f>[29]Novembro!$E$28</f>
        <v>59.857142857142854</v>
      </c>
      <c r="Z33" s="11">
        <f>[29]Novembro!$E$29</f>
        <v>46.454545454545453</v>
      </c>
      <c r="AA33" s="11">
        <f>[29]Novembro!$E$30</f>
        <v>49.954545454545453</v>
      </c>
      <c r="AB33" s="11">
        <f>[29]Novembro!$E$31</f>
        <v>49.260869565217391</v>
      </c>
      <c r="AC33" s="11">
        <f>[29]Novembro!$E$32</f>
        <v>54</v>
      </c>
      <c r="AD33" s="11">
        <f>[29]Novembro!$E$33</f>
        <v>58.75</v>
      </c>
      <c r="AE33" s="11">
        <f>[29]Novembro!$E$34</f>
        <v>58.913043478260867</v>
      </c>
      <c r="AF33" s="67">
        <f t="shared" si="1"/>
        <v>56.208598736630776</v>
      </c>
      <c r="AJ33" s="5" t="s">
        <v>34</v>
      </c>
    </row>
    <row r="34" spans="1:37" x14ac:dyDescent="0.2">
      <c r="A34" s="47" t="s">
        <v>13</v>
      </c>
      <c r="B34" s="11">
        <f>[30]Novembro!$E$5</f>
        <v>54.458333333333336</v>
      </c>
      <c r="C34" s="11">
        <f>[30]Novembro!$E$6</f>
        <v>45.416666666666664</v>
      </c>
      <c r="D34" s="11">
        <f>[30]Novembro!$E$7</f>
        <v>50.208333333333336</v>
      </c>
      <c r="E34" s="11">
        <f>[30]Novembro!$E$8</f>
        <v>54.75</v>
      </c>
      <c r="F34" s="11">
        <f>[30]Novembro!$E$9</f>
        <v>50.291666666666664</v>
      </c>
      <c r="G34" s="11">
        <f>[30]Novembro!$E$10</f>
        <v>49.041666666666664</v>
      </c>
      <c r="H34" s="11">
        <f>[30]Novembro!$E$11</f>
        <v>48.625</v>
      </c>
      <c r="I34" s="11">
        <f>[30]Novembro!$E$12</f>
        <v>49.291666666666664</v>
      </c>
      <c r="J34" s="11">
        <f>[30]Novembro!$E$13</f>
        <v>48.166666666666664</v>
      </c>
      <c r="K34" s="11">
        <f>[30]Novembro!$E$14</f>
        <v>50.875</v>
      </c>
      <c r="L34" s="11">
        <f>[30]Novembro!$E$15</f>
        <v>66.041666666666671</v>
      </c>
      <c r="M34" s="11">
        <f>[30]Novembro!$E$16</f>
        <v>65.083333333333329</v>
      </c>
      <c r="N34" s="11">
        <f>[30]Novembro!$E$17</f>
        <v>58.208333333333336</v>
      </c>
      <c r="O34" s="11">
        <f>[30]Novembro!$E$18</f>
        <v>82.875</v>
      </c>
      <c r="P34" s="11">
        <f>[30]Novembro!$E$19</f>
        <v>76.666666666666671</v>
      </c>
      <c r="Q34" s="11">
        <f>[30]Novembro!$E$20</f>
        <v>60.875</v>
      </c>
      <c r="R34" s="11">
        <f>[30]Novembro!$E$21</f>
        <v>58.5</v>
      </c>
      <c r="S34" s="11">
        <f>[30]Novembro!$E$22</f>
        <v>57</v>
      </c>
      <c r="T34" s="11">
        <f>[30]Novembro!$E$23</f>
        <v>55.791666666666664</v>
      </c>
      <c r="U34" s="11">
        <f>[30]Novembro!$E$24</f>
        <v>57.666666666666664</v>
      </c>
      <c r="V34" s="11">
        <f>[30]Novembro!$E$25</f>
        <v>78.875</v>
      </c>
      <c r="W34" s="11">
        <f>[30]Novembro!$E$26</f>
        <v>81.958333333333329</v>
      </c>
      <c r="X34" s="11">
        <f>[30]Novembro!$E$27</f>
        <v>75.125</v>
      </c>
      <c r="Y34" s="11">
        <f>[30]Novembro!$E$28</f>
        <v>66.5</v>
      </c>
      <c r="Z34" s="11">
        <f>[30]Novembro!$E$29</f>
        <v>53.083333333333336</v>
      </c>
      <c r="AA34" s="11">
        <f>[30]Novembro!$E$30</f>
        <v>52.958333333333336</v>
      </c>
      <c r="AB34" s="11">
        <f>[30]Novembro!$E$31</f>
        <v>55.75</v>
      </c>
      <c r="AC34" s="11">
        <f>[30]Novembro!$E$32</f>
        <v>56.166666666666664</v>
      </c>
      <c r="AD34" s="11">
        <f>[30]Novembro!$E$33</f>
        <v>56.708333333333336</v>
      </c>
      <c r="AE34" s="11">
        <f>[30]Novembro!$E$34</f>
        <v>63.125</v>
      </c>
      <c r="AF34" s="67">
        <f t="shared" si="1"/>
        <v>59.336111111111109</v>
      </c>
      <c r="AI34" t="s">
        <v>34</v>
      </c>
    </row>
    <row r="35" spans="1:37" x14ac:dyDescent="0.2">
      <c r="A35" s="47" t="s">
        <v>158</v>
      </c>
      <c r="B35" s="11">
        <f>[31]Novembro!$E$5</f>
        <v>72.125</v>
      </c>
      <c r="C35" s="11">
        <f>[31]Novembro!$E$6</f>
        <v>60.625</v>
      </c>
      <c r="D35" s="11">
        <f>[31]Novembro!$E$7</f>
        <v>65.625</v>
      </c>
      <c r="E35" s="11">
        <f>[31]Novembro!$E$8</f>
        <v>55.833333333333336</v>
      </c>
      <c r="F35" s="11">
        <f>[31]Novembro!$E$9</f>
        <v>52.666666666666664</v>
      </c>
      <c r="G35" s="11">
        <f>[31]Novembro!$E$10</f>
        <v>48.875</v>
      </c>
      <c r="H35" s="11">
        <f>[31]Novembro!$E$11</f>
        <v>50.208333333333336</v>
      </c>
      <c r="I35" s="11">
        <f>[31]Novembro!$E$12</f>
        <v>43.458333333333336</v>
      </c>
      <c r="J35" s="11">
        <f>[31]Novembro!$E$13</f>
        <v>45.416666666666664</v>
      </c>
      <c r="K35" s="11">
        <f>[31]Novembro!$E$14</f>
        <v>46</v>
      </c>
      <c r="L35" s="11">
        <f>[31]Novembro!$E$15</f>
        <v>67.25</v>
      </c>
      <c r="M35" s="11">
        <f>[31]Novembro!$E$16</f>
        <v>70.125</v>
      </c>
      <c r="N35" s="11">
        <f>[31]Novembro!$E$17</f>
        <v>69.708333333333329</v>
      </c>
      <c r="O35" s="11">
        <f>[31]Novembro!$E$18</f>
        <v>84.583333333333329</v>
      </c>
      <c r="P35" s="11">
        <f>[31]Novembro!$E$19</f>
        <v>68.666666666666671</v>
      </c>
      <c r="Q35" s="11">
        <f>[31]Novembro!$E$20</f>
        <v>62.666666666666664</v>
      </c>
      <c r="R35" s="11">
        <f>[31]Novembro!$E$21</f>
        <v>57.208333333333336</v>
      </c>
      <c r="S35" s="11">
        <f>[31]Novembro!$E$22</f>
        <v>45.458333333333336</v>
      </c>
      <c r="T35" s="11">
        <f>[31]Novembro!$E$23</f>
        <v>52.333333333333336</v>
      </c>
      <c r="U35" s="11">
        <f>[31]Novembro!$E$24</f>
        <v>57.291666666666664</v>
      </c>
      <c r="V35" s="11">
        <f>[31]Novembro!$E$25</f>
        <v>74.583333333333329</v>
      </c>
      <c r="W35" s="11">
        <f>[31]Novembro!$E$26</f>
        <v>80.416666666666671</v>
      </c>
      <c r="X35" s="11">
        <f>[31]Novembro!$E$27</f>
        <v>74.25</v>
      </c>
      <c r="Y35" s="11">
        <f>[31]Novembro!$E$28</f>
        <v>68.208333333333329</v>
      </c>
      <c r="Z35" s="11">
        <f>[31]Novembro!$E$29</f>
        <v>61.458333333333336</v>
      </c>
      <c r="AA35" s="11">
        <f>[31]Novembro!$E$30</f>
        <v>58.125</v>
      </c>
      <c r="AB35" s="11">
        <f>[31]Novembro!$E$31</f>
        <v>60.041666666666664</v>
      </c>
      <c r="AC35" s="11">
        <f>[31]Novembro!$E$32</f>
        <v>64.25</v>
      </c>
      <c r="AD35" s="11">
        <f>[31]Novembro!$E$33</f>
        <v>61.208333333333336</v>
      </c>
      <c r="AE35" s="11">
        <f>[31]Novembro!$E$34</f>
        <v>63.375</v>
      </c>
      <c r="AF35" s="67">
        <f t="shared" si="1"/>
        <v>61.401388888888881</v>
      </c>
      <c r="AJ35" t="s">
        <v>34</v>
      </c>
    </row>
    <row r="36" spans="1:37" hidden="1" x14ac:dyDescent="0.2">
      <c r="A36" s="89" t="s">
        <v>129</v>
      </c>
      <c r="B36" s="11" t="str">
        <f>[32]Novembro!$E$5</f>
        <v>*</v>
      </c>
      <c r="C36" s="11" t="str">
        <f>[32]Novembro!$E$6</f>
        <v>*</v>
      </c>
      <c r="D36" s="11" t="str">
        <f>[32]Novembro!$E$7</f>
        <v>*</v>
      </c>
      <c r="E36" s="11" t="str">
        <f>[32]Novembro!$E$8</f>
        <v>*</v>
      </c>
      <c r="F36" s="11" t="str">
        <f>[32]Novembro!$E$9</f>
        <v>*</v>
      </c>
      <c r="G36" s="11" t="str">
        <f>[32]Novembro!$E$10</f>
        <v>*</v>
      </c>
      <c r="H36" s="11" t="str">
        <f>[32]Novembro!$E$11</f>
        <v>*</v>
      </c>
      <c r="I36" s="11" t="str">
        <f>[32]Novembro!$E$12</f>
        <v>*</v>
      </c>
      <c r="J36" s="11" t="str">
        <f>[32]Novembro!$E$13</f>
        <v>*</v>
      </c>
      <c r="K36" s="11" t="str">
        <f>[32]Novembro!$E$14</f>
        <v>*</v>
      </c>
      <c r="L36" s="11" t="str">
        <f>[32]Novembro!$E$15</f>
        <v>*</v>
      </c>
      <c r="M36" s="11" t="str">
        <f>[32]Novembro!$E$16</f>
        <v>*</v>
      </c>
      <c r="N36" s="11" t="str">
        <f>[32]Novembro!$E$17</f>
        <v>*</v>
      </c>
      <c r="O36" s="11" t="str">
        <f>[32]Novembro!$E$18</f>
        <v>*</v>
      </c>
      <c r="P36" s="11" t="str">
        <f>[32]Novembro!$E$19</f>
        <v>*</v>
      </c>
      <c r="Q36" s="11" t="str">
        <f>[32]Novembro!$E$20</f>
        <v>*</v>
      </c>
      <c r="R36" s="11" t="str">
        <f>[32]Novembro!$E$21</f>
        <v>*</v>
      </c>
      <c r="S36" s="11" t="str">
        <f>[32]Novembro!$E$22</f>
        <v>*</v>
      </c>
      <c r="T36" s="11" t="str">
        <f>[32]Novembro!$E$23</f>
        <v>*</v>
      </c>
      <c r="U36" s="11" t="str">
        <f>[32]Novembro!$E$24</f>
        <v>*</v>
      </c>
      <c r="V36" s="11" t="str">
        <f>[32]Novembro!$E$25</f>
        <v>*</v>
      </c>
      <c r="W36" s="11" t="str">
        <f>[32]Novembro!$E$26</f>
        <v>*</v>
      </c>
      <c r="X36" s="11" t="str">
        <f>[32]Novembro!$E$27</f>
        <v>*</v>
      </c>
      <c r="Y36" s="11" t="str">
        <f>[32]Novembro!$E$28</f>
        <v>*</v>
      </c>
      <c r="Z36" s="11" t="str">
        <f>[32]Novembro!$E$29</f>
        <v>*</v>
      </c>
      <c r="AA36" s="11" t="str">
        <f>[32]Novembro!$E$30</f>
        <v>*</v>
      </c>
      <c r="AB36" s="11" t="str">
        <f>[32]Novembro!$E$31</f>
        <v>*</v>
      </c>
      <c r="AC36" s="11" t="str">
        <f>[32]Novembro!$E$32</f>
        <v>*</v>
      </c>
      <c r="AD36" s="11" t="str">
        <f>[32]Novembro!$E$33</f>
        <v>*</v>
      </c>
      <c r="AE36" s="11" t="str">
        <f>[32]Novembro!$E$34</f>
        <v>*</v>
      </c>
      <c r="AF36" s="67" t="e">
        <f t="shared" si="1"/>
        <v>#DIV/0!</v>
      </c>
      <c r="AJ36" t="s">
        <v>34</v>
      </c>
    </row>
    <row r="37" spans="1:37" x14ac:dyDescent="0.2">
      <c r="A37" s="47" t="s">
        <v>14</v>
      </c>
      <c r="B37" s="11">
        <f>[33]Novembro!$E$5</f>
        <v>78.541666666666671</v>
      </c>
      <c r="C37" s="11">
        <f>[33]Novembro!$E$6</f>
        <v>77.958333333333329</v>
      </c>
      <c r="D37" s="11">
        <f>[33]Novembro!$E$7</f>
        <v>61.625</v>
      </c>
      <c r="E37" s="11">
        <f>[33]Novembro!$E$8</f>
        <v>55.166666666666664</v>
      </c>
      <c r="F37" s="11">
        <f>[33]Novembro!$E$9</f>
        <v>52.166666666666664</v>
      </c>
      <c r="G37" s="11">
        <f>[33]Novembro!$E$10</f>
        <v>49.625</v>
      </c>
      <c r="H37" s="11">
        <f>[33]Novembro!$E$11</f>
        <v>49.083333333333336</v>
      </c>
      <c r="I37" s="11">
        <f>[33]Novembro!$E$12</f>
        <v>40.416666666666664</v>
      </c>
      <c r="J37" s="11">
        <f>[33]Novembro!$E$13</f>
        <v>37.708333333333336</v>
      </c>
      <c r="K37" s="11">
        <f>[33]Novembro!$E$14</f>
        <v>42.166666666666664</v>
      </c>
      <c r="L37" s="11">
        <f>[33]Novembro!$E$15</f>
        <v>70.875</v>
      </c>
      <c r="M37" s="11">
        <f>[33]Novembro!$E$16</f>
        <v>68.416666666666671</v>
      </c>
      <c r="N37" s="11">
        <f>[33]Novembro!$E$17</f>
        <v>55.625</v>
      </c>
      <c r="O37" s="11">
        <f>[33]Novembro!$E$18</f>
        <v>58.875</v>
      </c>
      <c r="P37" s="11">
        <f>[33]Novembro!$E$19</f>
        <v>59.291666666666664</v>
      </c>
      <c r="Q37" s="11">
        <f>[33]Novembro!$E$20</f>
        <v>44.583333333333336</v>
      </c>
      <c r="R37" s="11">
        <f>[33]Novembro!$E$21</f>
        <v>45.166666666666664</v>
      </c>
      <c r="S37" s="11">
        <f>[33]Novembro!$E$22</f>
        <v>38.5</v>
      </c>
      <c r="T37" s="11">
        <f>[33]Novembro!$E$23</f>
        <v>51.666666666666664</v>
      </c>
      <c r="U37" s="11">
        <f>[33]Novembro!$E$24</f>
        <v>55.875</v>
      </c>
      <c r="V37" s="11">
        <f>[33]Novembro!$E$25</f>
        <v>52.375</v>
      </c>
      <c r="W37" s="11">
        <f>[33]Novembro!$E$26</f>
        <v>64.541666666666671</v>
      </c>
      <c r="X37" s="11">
        <f>[33]Novembro!$E$27</f>
        <v>63.875</v>
      </c>
      <c r="Y37" s="11">
        <f>[33]Novembro!$E$28</f>
        <v>58.272727272727273</v>
      </c>
      <c r="Z37" s="11">
        <f>[33]Novembro!$E$29</f>
        <v>55.791666666666664</v>
      </c>
      <c r="AA37" s="11">
        <f>[33]Novembro!$E$30</f>
        <v>46.916666666666664</v>
      </c>
      <c r="AB37" s="11">
        <f>[33]Novembro!$E$31</f>
        <v>46.833333333333336</v>
      </c>
      <c r="AC37" s="11">
        <f>[33]Novembro!$E$32</f>
        <v>47.958333333333336</v>
      </c>
      <c r="AD37" s="11">
        <f>[33]Novembro!$E$33</f>
        <v>67.208333333333329</v>
      </c>
      <c r="AE37" s="11">
        <f>[33]Novembro!$E$34</f>
        <v>69.625</v>
      </c>
      <c r="AF37" s="67">
        <f t="shared" si="1"/>
        <v>55.557702020202015</v>
      </c>
      <c r="AH37" t="s">
        <v>34</v>
      </c>
      <c r="AJ37" t="s">
        <v>34</v>
      </c>
    </row>
    <row r="38" spans="1:37" hidden="1" x14ac:dyDescent="0.2">
      <c r="A38" s="89" t="s">
        <v>159</v>
      </c>
      <c r="B38" s="11" t="str">
        <f>[34]Novembro!$E$5</f>
        <v>*</v>
      </c>
      <c r="C38" s="11" t="str">
        <f>[34]Novembro!$E$6</f>
        <v>*</v>
      </c>
      <c r="D38" s="11" t="str">
        <f>[34]Novembro!$E$7</f>
        <v>*</v>
      </c>
      <c r="E38" s="11" t="str">
        <f>[34]Novembro!$E$8</f>
        <v>*</v>
      </c>
      <c r="F38" s="11" t="str">
        <f>[34]Novembro!$E$9</f>
        <v>*</v>
      </c>
      <c r="G38" s="11" t="str">
        <f>[34]Novembro!$E$10</f>
        <v>*</v>
      </c>
      <c r="H38" s="11" t="str">
        <f>[34]Novembro!$E$11</f>
        <v>*</v>
      </c>
      <c r="I38" s="11" t="str">
        <f>[34]Novembro!$E$12</f>
        <v>*</v>
      </c>
      <c r="J38" s="11" t="str">
        <f>[34]Novembro!$E$13</f>
        <v>*</v>
      </c>
      <c r="K38" s="11" t="str">
        <f>[34]Novembro!$E$14</f>
        <v>*</v>
      </c>
      <c r="L38" s="11" t="str">
        <f>[34]Novembro!$E$15</f>
        <v>*</v>
      </c>
      <c r="M38" s="11" t="str">
        <f>[34]Novembro!$E$16</f>
        <v>*</v>
      </c>
      <c r="N38" s="11" t="str">
        <f>[34]Novembro!$E$17</f>
        <v>*</v>
      </c>
      <c r="O38" s="11" t="str">
        <f>[34]Novembro!$E$18</f>
        <v>*</v>
      </c>
      <c r="P38" s="11" t="str">
        <f>[34]Novembro!$E$19</f>
        <v>*</v>
      </c>
      <c r="Q38" s="11" t="str">
        <f>[34]Novembro!$E$20</f>
        <v>*</v>
      </c>
      <c r="R38" s="11" t="str">
        <f>[34]Novembro!$E$21</f>
        <v>*</v>
      </c>
      <c r="S38" s="11" t="str">
        <f>[34]Novembro!$E$22</f>
        <v>*</v>
      </c>
      <c r="T38" s="11" t="str">
        <f>[34]Novembro!$E$23</f>
        <v>*</v>
      </c>
      <c r="U38" s="11" t="str">
        <f>[34]Novembro!$E$24</f>
        <v>*</v>
      </c>
      <c r="V38" s="11" t="str">
        <f>[34]Novembro!$E$25</f>
        <v>*</v>
      </c>
      <c r="W38" s="11" t="str">
        <f>[34]Novembro!$E$26</f>
        <v>*</v>
      </c>
      <c r="X38" s="11" t="str">
        <f>[34]Novembro!$E$27</f>
        <v>*</v>
      </c>
      <c r="Y38" s="11" t="str">
        <f>[34]Novembro!$E$28</f>
        <v>*</v>
      </c>
      <c r="Z38" s="11" t="str">
        <f>[34]Novembro!$E$29</f>
        <v>*</v>
      </c>
      <c r="AA38" s="11" t="str">
        <f>[34]Novembro!$E$30</f>
        <v>*</v>
      </c>
      <c r="AB38" s="11" t="str">
        <f>[34]Novembro!$E$31</f>
        <v>*</v>
      </c>
      <c r="AC38" s="11" t="str">
        <f>[34]Novembro!$E$32</f>
        <v>*</v>
      </c>
      <c r="AD38" s="11" t="str">
        <f>[34]Novembro!$E$33</f>
        <v>*</v>
      </c>
      <c r="AE38" s="11" t="str">
        <f>[34]Novembro!$E$34</f>
        <v>*</v>
      </c>
      <c r="AF38" s="67" t="e">
        <f t="shared" si="1"/>
        <v>#DIV/0!</v>
      </c>
      <c r="AH38" t="s">
        <v>34</v>
      </c>
      <c r="AI38" t="s">
        <v>34</v>
      </c>
    </row>
    <row r="39" spans="1:37" x14ac:dyDescent="0.2">
      <c r="A39" s="47" t="s">
        <v>15</v>
      </c>
      <c r="B39" s="11">
        <f>[35]Novembro!$E$5</f>
        <v>69.916666666666671</v>
      </c>
      <c r="C39" s="11">
        <f>[35]Novembro!$E$6</f>
        <v>47.416666666666664</v>
      </c>
      <c r="D39" s="11">
        <f>[35]Novembro!$E$7</f>
        <v>50.416666666666664</v>
      </c>
      <c r="E39" s="11">
        <f>[35]Novembro!$E$8</f>
        <v>43.916666666666664</v>
      </c>
      <c r="F39" s="11">
        <f>[35]Novembro!$E$9</f>
        <v>43.291666666666664</v>
      </c>
      <c r="G39" s="11">
        <f>[35]Novembro!$E$10</f>
        <v>42.541666666666664</v>
      </c>
      <c r="H39" s="11">
        <f>[35]Novembro!$E$11</f>
        <v>37.666666666666664</v>
      </c>
      <c r="I39" s="11">
        <f>[35]Novembro!$E$12</f>
        <v>39.875</v>
      </c>
      <c r="J39" s="11">
        <f>[35]Novembro!$E$13</f>
        <v>39.666666666666664</v>
      </c>
      <c r="K39" s="11">
        <f>[35]Novembro!$E$14</f>
        <v>40.041666666666664</v>
      </c>
      <c r="L39" s="11">
        <f>[35]Novembro!$E$15</f>
        <v>72.875</v>
      </c>
      <c r="M39" s="11">
        <f>[35]Novembro!$E$16</f>
        <v>66.916666666666671</v>
      </c>
      <c r="N39" s="11">
        <f>[35]Novembro!$E$17</f>
        <v>87.625</v>
      </c>
      <c r="O39" s="11">
        <f>[35]Novembro!$E$18</f>
        <v>78.916666666666671</v>
      </c>
      <c r="P39" s="11">
        <f>[35]Novembro!$E$19</f>
        <v>53.5</v>
      </c>
      <c r="Q39" s="11">
        <f>[35]Novembro!$E$20</f>
        <v>41.083333333333336</v>
      </c>
      <c r="R39" s="11">
        <f>[35]Novembro!$E$21</f>
        <v>41.875</v>
      </c>
      <c r="S39" s="11">
        <f>[35]Novembro!$E$22</f>
        <v>44.333333333333336</v>
      </c>
      <c r="T39" s="11">
        <f>[35]Novembro!$E$23</f>
        <v>50.083333333333336</v>
      </c>
      <c r="U39" s="11">
        <f>[35]Novembro!$E$24</f>
        <v>56.625</v>
      </c>
      <c r="V39" s="11">
        <f>[35]Novembro!$E$25</f>
        <v>85.541666666666671</v>
      </c>
      <c r="W39" s="11">
        <f>[35]Novembro!$E$26</f>
        <v>80.791666666666671</v>
      </c>
      <c r="X39" s="11">
        <f>[35]Novembro!$E$27</f>
        <v>83.416666666666671</v>
      </c>
      <c r="Y39" s="11">
        <f>[35]Novembro!$E$28</f>
        <v>52.458333333333336</v>
      </c>
      <c r="Z39" s="11">
        <f>[35]Novembro!$E$29</f>
        <v>49.208333333333336</v>
      </c>
      <c r="AA39" s="11">
        <f>[35]Novembro!$E$30</f>
        <v>52.666666666666664</v>
      </c>
      <c r="AB39" s="11">
        <f>[35]Novembro!$E$31</f>
        <v>54.708333333333336</v>
      </c>
      <c r="AC39" s="11">
        <f>[35]Novembro!$E$32</f>
        <v>61.75</v>
      </c>
      <c r="AD39" s="11">
        <f>[35]Novembro!$E$33</f>
        <v>59.416666666666664</v>
      </c>
      <c r="AE39" s="11">
        <f>[35]Novembro!$E$34</f>
        <v>64.083333333333329</v>
      </c>
      <c r="AF39" s="67">
        <f t="shared" si="1"/>
        <v>56.420833333333341</v>
      </c>
      <c r="AG39" s="12" t="s">
        <v>34</v>
      </c>
      <c r="AH39" t="s">
        <v>34</v>
      </c>
      <c r="AJ39" t="s">
        <v>34</v>
      </c>
    </row>
    <row r="40" spans="1:37" hidden="1" x14ac:dyDescent="0.2">
      <c r="A40" s="89" t="s">
        <v>16</v>
      </c>
      <c r="B40" s="11" t="str">
        <f>[36]Novembro!$E$5</f>
        <v>*</v>
      </c>
      <c r="C40" s="11" t="str">
        <f>[36]Novembro!$E$6</f>
        <v>*</v>
      </c>
      <c r="D40" s="11" t="str">
        <f>[36]Novembro!$E$7</f>
        <v>*</v>
      </c>
      <c r="E40" s="11" t="str">
        <f>[36]Novembro!$E$8</f>
        <v>*</v>
      </c>
      <c r="F40" s="11" t="str">
        <f>[36]Novembro!$E$9</f>
        <v>*</v>
      </c>
      <c r="G40" s="11" t="str">
        <f>[36]Novembro!$E$10</f>
        <v>*</v>
      </c>
      <c r="H40" s="11" t="str">
        <f>[36]Novembro!$E$11</f>
        <v>*</v>
      </c>
      <c r="I40" s="11" t="str">
        <f>[36]Novembro!$E$12</f>
        <v>*</v>
      </c>
      <c r="J40" s="11" t="str">
        <f>[36]Novembro!$E$13</f>
        <v>*</v>
      </c>
      <c r="K40" s="11" t="str">
        <f>[36]Novembro!$E$14</f>
        <v>*</v>
      </c>
      <c r="L40" s="11" t="str">
        <f>[36]Novembro!$E$15</f>
        <v>*</v>
      </c>
      <c r="M40" s="11" t="str">
        <f>[36]Novembro!$E$16</f>
        <v>*</v>
      </c>
      <c r="N40" s="11" t="str">
        <f>[36]Novembro!$E$17</f>
        <v>*</v>
      </c>
      <c r="O40" s="11" t="str">
        <f>[36]Novembro!$E$18</f>
        <v>*</v>
      </c>
      <c r="P40" s="11" t="str">
        <f>[36]Novembro!$E$19</f>
        <v>*</v>
      </c>
      <c r="Q40" s="11" t="str">
        <f>[36]Novembro!$E$20</f>
        <v>*</v>
      </c>
      <c r="R40" s="11" t="str">
        <f>[36]Novembro!$E$21</f>
        <v>*</v>
      </c>
      <c r="S40" s="11" t="str">
        <f>[36]Novembro!$E$22</f>
        <v>*</v>
      </c>
      <c r="T40" s="11" t="str">
        <f>[36]Novembro!$E$23</f>
        <v>*</v>
      </c>
      <c r="U40" s="11" t="str">
        <f>[36]Novembro!$E$24</f>
        <v>*</v>
      </c>
      <c r="V40" s="11" t="str">
        <f>[36]Novembro!$E$25</f>
        <v>*</v>
      </c>
      <c r="W40" s="11" t="str">
        <f>[36]Novembro!$E$26</f>
        <v>*</v>
      </c>
      <c r="X40" s="11" t="str">
        <f>[36]Novembro!$E$27</f>
        <v>*</v>
      </c>
      <c r="Y40" s="11" t="str">
        <f>[36]Novembro!$E$28</f>
        <v>*</v>
      </c>
      <c r="Z40" s="11" t="str">
        <f>[36]Novembro!$E$29</f>
        <v>*</v>
      </c>
      <c r="AA40" s="11" t="str">
        <f>[36]Novembro!$E$30</f>
        <v>*</v>
      </c>
      <c r="AB40" s="11" t="str">
        <f>[36]Novembro!$E$31</f>
        <v>*</v>
      </c>
      <c r="AC40" s="11" t="str">
        <f>[36]Novembro!$E$32</f>
        <v>*</v>
      </c>
      <c r="AD40" s="11" t="str">
        <f>[36]Novembro!$E$33</f>
        <v>*</v>
      </c>
      <c r="AE40" s="11" t="str">
        <f>[36]Novembro!$E$34</f>
        <v>*</v>
      </c>
      <c r="AF40" s="67" t="e">
        <f t="shared" si="1"/>
        <v>#DIV/0!</v>
      </c>
      <c r="AI40" t="s">
        <v>34</v>
      </c>
      <c r="AJ40" t="s">
        <v>34</v>
      </c>
    </row>
    <row r="41" spans="1:37" x14ac:dyDescent="0.2">
      <c r="A41" s="47" t="s">
        <v>160</v>
      </c>
      <c r="B41" s="11">
        <f>[37]Novembro!$E$5</f>
        <v>79.416666666666671</v>
      </c>
      <c r="C41" s="11">
        <f>[37]Novembro!$E$6</f>
        <v>71.916666666666671</v>
      </c>
      <c r="D41" s="11">
        <f>[37]Novembro!$E$7</f>
        <v>71.583333333333329</v>
      </c>
      <c r="E41" s="11">
        <f>[37]Novembro!$E$8</f>
        <v>58.625</v>
      </c>
      <c r="F41" s="11">
        <f>[37]Novembro!$E$9</f>
        <v>51.083333333333336</v>
      </c>
      <c r="G41" s="11">
        <f>[37]Novembro!$E$10</f>
        <v>48.166666666666664</v>
      </c>
      <c r="H41" s="11">
        <f>[37]Novembro!$E$11</f>
        <v>48.416666666666664</v>
      </c>
      <c r="I41" s="11">
        <f>[37]Novembro!$E$12</f>
        <v>47.125</v>
      </c>
      <c r="J41" s="11">
        <f>[37]Novembro!$E$13</f>
        <v>47.875</v>
      </c>
      <c r="K41" s="11">
        <f>[37]Novembro!$E$14</f>
        <v>50.875</v>
      </c>
      <c r="L41" s="11">
        <f>[37]Novembro!$E$15</f>
        <v>72.375</v>
      </c>
      <c r="M41" s="11">
        <f>[37]Novembro!$E$16</f>
        <v>76</v>
      </c>
      <c r="N41" s="11">
        <f>[37]Novembro!$E$17</f>
        <v>68.833333333333329</v>
      </c>
      <c r="O41" s="11">
        <f>[37]Novembro!$E$18</f>
        <v>87.083333333333329</v>
      </c>
      <c r="P41" s="11">
        <f>[37]Novembro!$E$19</f>
        <v>71.208333333333329</v>
      </c>
      <c r="Q41" s="11">
        <f>[37]Novembro!$E$20</f>
        <v>54.291666666666664</v>
      </c>
      <c r="R41" s="11">
        <f>[37]Novembro!$E$21</f>
        <v>53.208333333333336</v>
      </c>
      <c r="S41" s="11">
        <f>[37]Novembro!$E$22</f>
        <v>49.125</v>
      </c>
      <c r="T41" s="11">
        <f>[37]Novembro!$E$23</f>
        <v>54.416666666666664</v>
      </c>
      <c r="U41" s="11">
        <f>[37]Novembro!$E$24</f>
        <v>55.166666666666664</v>
      </c>
      <c r="V41" s="11">
        <f>[37]Novembro!$E$25</f>
        <v>69.041666666666671</v>
      </c>
      <c r="W41" s="11">
        <f>[37]Novembro!$E$26</f>
        <v>88.416666666666671</v>
      </c>
      <c r="X41" s="11">
        <f>[37]Novembro!$E$27</f>
        <v>80.708333333333329</v>
      </c>
      <c r="Y41" s="11">
        <f>[37]Novembro!$E$28</f>
        <v>65.541666666666671</v>
      </c>
      <c r="Z41" s="11">
        <f>[37]Novembro!$E$29</f>
        <v>54.041666666666664</v>
      </c>
      <c r="AA41" s="11">
        <f>[37]Novembro!$E$30</f>
        <v>57.125</v>
      </c>
      <c r="AB41" s="11">
        <f>[37]Novembro!$E$31</f>
        <v>56.333333333333336</v>
      </c>
      <c r="AC41" s="11">
        <f>[37]Novembro!$E$32</f>
        <v>61.458333333333336</v>
      </c>
      <c r="AD41" s="11">
        <f>[37]Novembro!$E$33</f>
        <v>64.625</v>
      </c>
      <c r="AE41" s="11">
        <f>[37]Novembro!$E$34</f>
        <v>67</v>
      </c>
      <c r="AF41" s="67">
        <f t="shared" si="1"/>
        <v>62.70277777777779</v>
      </c>
      <c r="AH41" t="s">
        <v>34</v>
      </c>
      <c r="AI41" t="s">
        <v>34</v>
      </c>
    </row>
    <row r="42" spans="1:37" x14ac:dyDescent="0.2">
      <c r="A42" s="47" t="s">
        <v>17</v>
      </c>
      <c r="B42" s="11">
        <f>[38]Novembro!$E$5</f>
        <v>67.166666666666671</v>
      </c>
      <c r="C42" s="11">
        <f>[38]Novembro!$E$6</f>
        <v>53.5</v>
      </c>
      <c r="D42" s="11">
        <f>[38]Novembro!$E$7</f>
        <v>62.25</v>
      </c>
      <c r="E42" s="11">
        <f>[38]Novembro!$E$8</f>
        <v>56.375</v>
      </c>
      <c r="F42" s="11">
        <f>[38]Novembro!$E$9</f>
        <v>56.875</v>
      </c>
      <c r="G42" s="11">
        <f>[38]Novembro!$E$10</f>
        <v>51.875</v>
      </c>
      <c r="H42" s="11">
        <f>[38]Novembro!$E$11</f>
        <v>53.458333333333336</v>
      </c>
      <c r="I42" s="11">
        <f>[38]Novembro!$E$12</f>
        <v>50.791666666666664</v>
      </c>
      <c r="J42" s="11">
        <f>[38]Novembro!$E$13</f>
        <v>51.083333333333336</v>
      </c>
      <c r="K42" s="11">
        <f>[38]Novembro!$E$14</f>
        <v>44.833333333333336</v>
      </c>
      <c r="L42" s="11">
        <f>[38]Novembro!$E$15</f>
        <v>68.958333333333329</v>
      </c>
      <c r="M42" s="11">
        <f>[38]Novembro!$E$16</f>
        <v>72.083333333333329</v>
      </c>
      <c r="N42" s="11">
        <f>[38]Novembro!$E$17</f>
        <v>76.75</v>
      </c>
      <c r="O42" s="11">
        <f>[38]Novembro!$E$18</f>
        <v>86.833333333333329</v>
      </c>
      <c r="P42" s="11">
        <f>[38]Novembro!$E$19</f>
        <v>65.583333333333329</v>
      </c>
      <c r="Q42" s="11">
        <f>[38]Novembro!$E$20</f>
        <v>57.625</v>
      </c>
      <c r="R42" s="11">
        <f>[38]Novembro!$E$21</f>
        <v>58.625</v>
      </c>
      <c r="S42" s="11">
        <f>[38]Novembro!$E$22</f>
        <v>55.666666666666664</v>
      </c>
      <c r="T42" s="11">
        <f>[38]Novembro!$E$23</f>
        <v>54.75</v>
      </c>
      <c r="U42" s="11">
        <f>[38]Novembro!$E$24</f>
        <v>57.708333333333336</v>
      </c>
      <c r="V42" s="11">
        <f>[38]Novembro!$E$25</f>
        <v>77.333333333333329</v>
      </c>
      <c r="W42" s="11">
        <f>[38]Novembro!$E$26</f>
        <v>79.666666666666671</v>
      </c>
      <c r="X42" s="11">
        <f>[38]Novembro!$E$27</f>
        <v>74.541666666666671</v>
      </c>
      <c r="Y42" s="11">
        <f>[38]Novembro!$E$28</f>
        <v>61.666666666666664</v>
      </c>
      <c r="Z42" s="11">
        <f>[38]Novembro!$E$29</f>
        <v>62.666666666666664</v>
      </c>
      <c r="AA42" s="11">
        <f>[38]Novembro!$E$30</f>
        <v>60.416666666666664</v>
      </c>
      <c r="AB42" s="11">
        <f>[38]Novembro!$E$31</f>
        <v>63.625</v>
      </c>
      <c r="AC42" s="11">
        <f>[38]Novembro!$E$32</f>
        <v>64.625</v>
      </c>
      <c r="AD42" s="11">
        <f>[38]Novembro!$E$33</f>
        <v>64.166666666666671</v>
      </c>
      <c r="AE42" s="11">
        <f>[38]Novembro!$E$34</f>
        <v>61.166666666666664</v>
      </c>
      <c r="AF42" s="67">
        <f t="shared" si="1"/>
        <v>62.422222222222246</v>
      </c>
      <c r="AI42" t="s">
        <v>34</v>
      </c>
      <c r="AJ42" t="s">
        <v>34</v>
      </c>
    </row>
    <row r="43" spans="1:37" x14ac:dyDescent="0.2">
      <c r="A43" s="47" t="s">
        <v>142</v>
      </c>
      <c r="B43" s="11" t="str">
        <f>[39]Novembro!$E$5</f>
        <v>*</v>
      </c>
      <c r="C43" s="11" t="str">
        <f>[39]Novembro!$E$6</f>
        <v>*</v>
      </c>
      <c r="D43" s="11" t="str">
        <f>[39]Novembro!$E$7</f>
        <v>*</v>
      </c>
      <c r="E43" s="11" t="str">
        <f>[39]Novembro!$E$8</f>
        <v>*</v>
      </c>
      <c r="F43" s="11">
        <f>[39]Novembro!$E$9</f>
        <v>56.375</v>
      </c>
      <c r="G43" s="11">
        <f>[39]Novembro!$E$10</f>
        <v>60.041666666666664</v>
      </c>
      <c r="H43" s="11">
        <f>[39]Novembro!$E$11</f>
        <v>54.958333333333336</v>
      </c>
      <c r="I43" s="11">
        <f>[39]Novembro!$E$12</f>
        <v>55.083333333333336</v>
      </c>
      <c r="J43" s="11">
        <f>[39]Novembro!$E$13</f>
        <v>46.333333333333336</v>
      </c>
      <c r="K43" s="11">
        <f>[39]Novembro!$E$14</f>
        <v>43.541666666666664</v>
      </c>
      <c r="L43" s="11">
        <f>[39]Novembro!$E$15</f>
        <v>68.083333333333329</v>
      </c>
      <c r="M43" s="11">
        <f>[39]Novembro!$E$16</f>
        <v>76.541666666666671</v>
      </c>
      <c r="N43" s="11">
        <f>[39]Novembro!$E$17</f>
        <v>72.416666666666671</v>
      </c>
      <c r="O43" s="11">
        <f>[39]Novembro!$E$18</f>
        <v>89.791666666666671</v>
      </c>
      <c r="P43" s="11">
        <f>[39]Novembro!$E$19</f>
        <v>71.125</v>
      </c>
      <c r="Q43" s="11">
        <f>[39]Novembro!$E$20</f>
        <v>56.375</v>
      </c>
      <c r="R43" s="11">
        <f>[39]Novembro!$E$21</f>
        <v>62.416666666666664</v>
      </c>
      <c r="S43" s="11">
        <f>[39]Novembro!$E$22</f>
        <v>49.041666666666664</v>
      </c>
      <c r="T43" s="11">
        <f>[39]Novembro!$E$23</f>
        <v>55.125</v>
      </c>
      <c r="U43" s="11">
        <f>[39]Novembro!$E$24</f>
        <v>60.083333333333336</v>
      </c>
      <c r="V43" s="11">
        <f>[39]Novembro!$E$25</f>
        <v>67.166666666666671</v>
      </c>
      <c r="W43" s="11">
        <f>[39]Novembro!$E$26</f>
        <v>84.75</v>
      </c>
      <c r="X43" s="11">
        <f>[39]Novembro!$E$27</f>
        <v>88.25</v>
      </c>
      <c r="Y43" s="11">
        <f>[39]Novembro!$E$28</f>
        <v>74.166666666666671</v>
      </c>
      <c r="Z43" s="11">
        <f>[39]Novembro!$E$29</f>
        <v>63.375</v>
      </c>
      <c r="AA43" s="11">
        <f>[39]Novembro!$E$30</f>
        <v>63.541666666666664</v>
      </c>
      <c r="AB43" s="11">
        <f>[39]Novembro!$E$31</f>
        <v>73.375</v>
      </c>
      <c r="AC43" s="11">
        <f>[39]Novembro!$E$32</f>
        <v>66.833333333333329</v>
      </c>
      <c r="AD43" s="11">
        <f>[39]Novembro!$E$33</f>
        <v>68.875</v>
      </c>
      <c r="AE43" s="11">
        <f>[39]Novembro!$E$34</f>
        <v>68.625</v>
      </c>
      <c r="AF43" s="67">
        <f t="shared" si="1"/>
        <v>65.241987179487182</v>
      </c>
      <c r="AJ43" t="s">
        <v>34</v>
      </c>
    </row>
    <row r="44" spans="1:37" x14ac:dyDescent="0.2">
      <c r="A44" s="47" t="s">
        <v>18</v>
      </c>
      <c r="B44" s="11">
        <f>[40]Novembro!$E$5</f>
        <v>81.625</v>
      </c>
      <c r="C44" s="11">
        <f>[40]Novembro!$E$6</f>
        <v>64.375</v>
      </c>
      <c r="D44" s="11">
        <f>[40]Novembro!$E$7</f>
        <v>66.5</v>
      </c>
      <c r="E44" s="11">
        <f>[40]Novembro!$E$8</f>
        <v>54.583333333333336</v>
      </c>
      <c r="F44" s="11">
        <f>[40]Novembro!$E$9</f>
        <v>47.125</v>
      </c>
      <c r="G44" s="11">
        <f>[40]Novembro!$E$10</f>
        <v>41.125</v>
      </c>
      <c r="H44" s="11">
        <f>[40]Novembro!$E$11</f>
        <v>43.416666666666664</v>
      </c>
      <c r="I44" s="11">
        <f>[40]Novembro!$E$12</f>
        <v>38.666666666666664</v>
      </c>
      <c r="J44" s="11">
        <f>[40]Novembro!$E$13</f>
        <v>41.666666666666664</v>
      </c>
      <c r="K44" s="11">
        <f>[40]Novembro!$E$14</f>
        <v>40.583333333333336</v>
      </c>
      <c r="L44" s="11">
        <f>[40]Novembro!$E$15</f>
        <v>73.826086956521735</v>
      </c>
      <c r="M44" s="11">
        <f>[40]Novembro!$E$16</f>
        <v>69.416666666666671</v>
      </c>
      <c r="N44" s="11">
        <f>[40]Novembro!$E$17</f>
        <v>63.75</v>
      </c>
      <c r="O44" s="11">
        <f>[40]Novembro!$E$18</f>
        <v>85.25</v>
      </c>
      <c r="P44" s="11">
        <f>[40]Novembro!$E$19</f>
        <v>75.625</v>
      </c>
      <c r="Q44" s="11">
        <f>[40]Novembro!$E$20</f>
        <v>49.75</v>
      </c>
      <c r="R44" s="11">
        <f>[40]Novembro!$E$21</f>
        <v>48.625</v>
      </c>
      <c r="S44" s="11">
        <f>[40]Novembro!$E$22</f>
        <v>44.791666666666664</v>
      </c>
      <c r="T44" s="11">
        <f>[40]Novembro!$E$23</f>
        <v>48.791666666666664</v>
      </c>
      <c r="U44" s="11">
        <f>[40]Novembro!$E$24</f>
        <v>56.541666666666664</v>
      </c>
      <c r="V44" s="11">
        <f>[40]Novembro!$E$25</f>
        <v>67.333333333333329</v>
      </c>
      <c r="W44" s="11">
        <f>[40]Novembro!$E$26</f>
        <v>81.541666666666671</v>
      </c>
      <c r="X44" s="11">
        <f>[40]Novembro!$E$27</f>
        <v>79.125</v>
      </c>
      <c r="Y44" s="11">
        <f>[40]Novembro!$E$28</f>
        <v>73.541666666666671</v>
      </c>
      <c r="Z44" s="11">
        <f>[40]Novembro!$E$29</f>
        <v>51</v>
      </c>
      <c r="AA44" s="11">
        <f>[40]Novembro!$E$30</f>
        <v>50.5</v>
      </c>
      <c r="AB44" s="11">
        <f>[40]Novembro!$E$31</f>
        <v>49.916666666666664</v>
      </c>
      <c r="AC44" s="11">
        <f>[40]Novembro!$E$32</f>
        <v>61.875</v>
      </c>
      <c r="AD44" s="11">
        <f>[40]Novembro!$E$33</f>
        <v>64.166666666666671</v>
      </c>
      <c r="AE44" s="11">
        <f>[40]Novembro!$E$34</f>
        <v>64.041666666666671</v>
      </c>
      <c r="AF44" s="67">
        <f t="shared" si="1"/>
        <v>59.302536231884076</v>
      </c>
      <c r="AH44" s="12" t="s">
        <v>34</v>
      </c>
      <c r="AJ44" t="s">
        <v>34</v>
      </c>
    </row>
    <row r="45" spans="1:37" hidden="1" x14ac:dyDescent="0.2">
      <c r="A45" s="91" t="s">
        <v>147</v>
      </c>
      <c r="B45" s="11" t="str">
        <f>[41]Novembro!$E$5</f>
        <v>*</v>
      </c>
      <c r="C45" s="11" t="str">
        <f>[41]Novembro!$E$6</f>
        <v>*</v>
      </c>
      <c r="D45" s="11" t="str">
        <f>[41]Novembro!$E$7</f>
        <v>*</v>
      </c>
      <c r="E45" s="11" t="str">
        <f>[41]Novembro!$E$8</f>
        <v>*</v>
      </c>
      <c r="F45" s="11" t="str">
        <f>[41]Novembro!$E$9</f>
        <v>*</v>
      </c>
      <c r="G45" s="11" t="str">
        <f>[41]Novembro!$E$10</f>
        <v>*</v>
      </c>
      <c r="H45" s="11" t="str">
        <f>[41]Novembro!$E$11</f>
        <v>*</v>
      </c>
      <c r="I45" s="11" t="str">
        <f>[41]Novembro!$E$12</f>
        <v>*</v>
      </c>
      <c r="J45" s="11" t="str">
        <f>[41]Novembro!$E$13</f>
        <v>*</v>
      </c>
      <c r="K45" s="11" t="str">
        <f>[41]Novembro!$E$14</f>
        <v>*</v>
      </c>
      <c r="L45" s="11" t="str">
        <f>[41]Novembro!$E$15</f>
        <v>*</v>
      </c>
      <c r="M45" s="11" t="str">
        <f>[41]Novembro!$E$16</f>
        <v>*</v>
      </c>
      <c r="N45" s="11" t="str">
        <f>[41]Novembro!$E$17</f>
        <v>*</v>
      </c>
      <c r="O45" s="11" t="str">
        <f>[41]Novembro!$E$18</f>
        <v>*</v>
      </c>
      <c r="P45" s="11" t="str">
        <f>[41]Novembro!$E$19</f>
        <v>*</v>
      </c>
      <c r="Q45" s="11" t="str">
        <f>[41]Novembro!$E$20</f>
        <v>*</v>
      </c>
      <c r="R45" s="11" t="str">
        <f>[41]Novembro!$E$21</f>
        <v>*</v>
      </c>
      <c r="S45" s="11" t="str">
        <f>[41]Novembro!$E$22</f>
        <v>*</v>
      </c>
      <c r="T45" s="11" t="str">
        <f>[41]Novembro!$E$23</f>
        <v>*</v>
      </c>
      <c r="U45" s="11" t="str">
        <f>[41]Novembro!$E$24</f>
        <v>*</v>
      </c>
      <c r="V45" s="11" t="str">
        <f>[41]Novembro!$E$25</f>
        <v>*</v>
      </c>
      <c r="W45" s="11" t="str">
        <f>[41]Novembro!$E$26</f>
        <v>*</v>
      </c>
      <c r="X45" s="11" t="str">
        <f>[41]Novembro!$E$27</f>
        <v>*</v>
      </c>
      <c r="Y45" s="11" t="str">
        <f>[41]Novembro!$E$28</f>
        <v>*</v>
      </c>
      <c r="Z45" s="11" t="str">
        <f>[41]Novembro!$E$29</f>
        <v>*</v>
      </c>
      <c r="AA45" s="11" t="str">
        <f>[41]Novembro!$E$30</f>
        <v>*</v>
      </c>
      <c r="AB45" s="11" t="str">
        <f>[41]Novembro!$E$31</f>
        <v>*</v>
      </c>
      <c r="AC45" s="11" t="str">
        <f>[41]Novembro!$E$32</f>
        <v>*</v>
      </c>
      <c r="AD45" s="11" t="str">
        <f>[41]Novembro!$E$33</f>
        <v>*</v>
      </c>
      <c r="AE45" s="11" t="str">
        <f>[41]Novembro!$E$34</f>
        <v>*</v>
      </c>
      <c r="AF45" s="67" t="e">
        <f t="shared" si="1"/>
        <v>#DIV/0!</v>
      </c>
      <c r="AI45" t="s">
        <v>34</v>
      </c>
      <c r="AJ45" t="s">
        <v>34</v>
      </c>
    </row>
    <row r="46" spans="1:37" x14ac:dyDescent="0.2">
      <c r="A46" s="47" t="s">
        <v>19</v>
      </c>
      <c r="B46" s="11">
        <f>[42]Novembro!$E$5</f>
        <v>65.583333333333329</v>
      </c>
      <c r="C46" s="11">
        <f>[42]Novembro!$E$6</f>
        <v>50.75</v>
      </c>
      <c r="D46" s="11">
        <f>[42]Novembro!$E$7</f>
        <v>51.083333333333336</v>
      </c>
      <c r="E46" s="11">
        <f>[42]Novembro!$E$8</f>
        <v>53.208333333333336</v>
      </c>
      <c r="F46" s="11">
        <f>[42]Novembro!$E$9</f>
        <v>54.75</v>
      </c>
      <c r="G46" s="11">
        <f>[42]Novembro!$E$10</f>
        <v>51.291666666666664</v>
      </c>
      <c r="H46" s="11">
        <f>[42]Novembro!$E$11</f>
        <v>49.125</v>
      </c>
      <c r="I46" s="11">
        <f>[42]Novembro!$E$12</f>
        <v>44.583333333333336</v>
      </c>
      <c r="J46" s="11">
        <f>[42]Novembro!$E$13</f>
        <v>39.958333333333336</v>
      </c>
      <c r="K46" s="11">
        <f>[42]Novembro!$E$14</f>
        <v>51.583333333333336</v>
      </c>
      <c r="L46" s="11">
        <f>[42]Novembro!$E$15</f>
        <v>81</v>
      </c>
      <c r="M46" s="11">
        <f>[42]Novembro!$E$16</f>
        <v>81.125</v>
      </c>
      <c r="N46" s="11">
        <f>[42]Novembro!$E$17</f>
        <v>90.75</v>
      </c>
      <c r="O46" s="11">
        <f>[42]Novembro!$E$18</f>
        <v>79.583333333333329</v>
      </c>
      <c r="P46" s="11">
        <f>[42]Novembro!$E$19</f>
        <v>57.25</v>
      </c>
      <c r="Q46" s="11">
        <f>[42]Novembro!$E$20</f>
        <v>50.041666666666664</v>
      </c>
      <c r="R46" s="11">
        <f>[42]Novembro!$E$21</f>
        <v>48.166666666666664</v>
      </c>
      <c r="S46" s="11">
        <f>[42]Novembro!$E$22</f>
        <v>41</v>
      </c>
      <c r="T46" s="11">
        <f>[42]Novembro!$E$23</f>
        <v>45.791666666666664</v>
      </c>
      <c r="U46" s="11">
        <f>[42]Novembro!$E$24</f>
        <v>60.166666666666664</v>
      </c>
      <c r="V46" s="11">
        <f>[42]Novembro!$E$25</f>
        <v>85.458333333333329</v>
      </c>
      <c r="W46" s="11">
        <f>[42]Novembro!$E$26</f>
        <v>86.833333333333329</v>
      </c>
      <c r="X46" s="11">
        <f>[42]Novembro!$E$27</f>
        <v>76.541666666666671</v>
      </c>
      <c r="Y46" s="11">
        <f>[42]Novembro!$E$28</f>
        <v>59.541666666666664</v>
      </c>
      <c r="Z46" s="11">
        <f>[42]Novembro!$E$29</f>
        <v>58.916666666666664</v>
      </c>
      <c r="AA46" s="11">
        <f>[42]Novembro!$E$30</f>
        <v>57.75</v>
      </c>
      <c r="AB46" s="11">
        <f>[42]Novembro!$E$31</f>
        <v>64.458333333333329</v>
      </c>
      <c r="AC46" s="11">
        <f>[42]Novembro!$E$32</f>
        <v>65.875</v>
      </c>
      <c r="AD46" s="11">
        <f>[42]Novembro!$E$33</f>
        <v>65.833333333333329</v>
      </c>
      <c r="AE46" s="11">
        <f>[42]Novembro!$E$34</f>
        <v>67.916666666666671</v>
      </c>
      <c r="AF46" s="67">
        <f t="shared" si="1"/>
        <v>61.197222222222223</v>
      </c>
      <c r="AG46" s="12" t="s">
        <v>34</v>
      </c>
      <c r="AI46" t="s">
        <v>34</v>
      </c>
      <c r="AJ46" t="s">
        <v>34</v>
      </c>
      <c r="AK46" t="s">
        <v>34</v>
      </c>
    </row>
    <row r="47" spans="1:37" x14ac:dyDescent="0.2">
      <c r="A47" s="47" t="s">
        <v>22</v>
      </c>
      <c r="B47" s="11">
        <f>[43]Novembro!$E$5</f>
        <v>67.041666666666671</v>
      </c>
      <c r="C47" s="11">
        <f>[43]Novembro!$E$6</f>
        <v>48.416666666666664</v>
      </c>
      <c r="D47" s="11">
        <f>[43]Novembro!$E$7</f>
        <v>57.208333333333336</v>
      </c>
      <c r="E47" s="11">
        <f>[43]Novembro!$E$8</f>
        <v>50.333333333333336</v>
      </c>
      <c r="F47" s="11">
        <f>[43]Novembro!$E$9</f>
        <v>44.625</v>
      </c>
      <c r="G47" s="11">
        <f>[43]Novembro!$E$10</f>
        <v>40.083333333333336</v>
      </c>
      <c r="H47" s="11">
        <f>[43]Novembro!$E$11</f>
        <v>39.625</v>
      </c>
      <c r="I47" s="11">
        <f>[43]Novembro!$E$12</f>
        <v>37.416666666666664</v>
      </c>
      <c r="J47" s="11">
        <f>[43]Novembro!$E$13</f>
        <v>36.541666666666664</v>
      </c>
      <c r="K47" s="11">
        <f>[43]Novembro!$E$14</f>
        <v>39.416666666666664</v>
      </c>
      <c r="L47" s="11">
        <f>[43]Novembro!$E$15</f>
        <v>63.083333333333336</v>
      </c>
      <c r="M47" s="11">
        <f>[43]Novembro!$E$16</f>
        <v>66.375</v>
      </c>
      <c r="N47" s="11">
        <f>[43]Novembro!$E$17</f>
        <v>59.291666666666664</v>
      </c>
      <c r="O47" s="11">
        <f>[43]Novembro!$E$18</f>
        <v>85.791666666666671</v>
      </c>
      <c r="P47" s="11">
        <f>[43]Novembro!$E$19</f>
        <v>63.583333333333336</v>
      </c>
      <c r="Q47" s="11">
        <f>[43]Novembro!$E$20</f>
        <v>47.833333333333336</v>
      </c>
      <c r="R47" s="11">
        <f>[43]Novembro!$E$21</f>
        <v>46.583333333333336</v>
      </c>
      <c r="S47" s="11">
        <f>[43]Novembro!$E$22</f>
        <v>44.083333333333336</v>
      </c>
      <c r="T47" s="11">
        <f>[43]Novembro!$E$23</f>
        <v>46.041666666666664</v>
      </c>
      <c r="U47" s="11">
        <f>[43]Novembro!$E$24</f>
        <v>49.75</v>
      </c>
      <c r="V47" s="11">
        <f>[43]Novembro!$E$25</f>
        <v>63.166666666666664</v>
      </c>
      <c r="W47" s="11">
        <f>[43]Novembro!$E$26</f>
        <v>72.625</v>
      </c>
      <c r="X47" s="11">
        <f>[43]Novembro!$E$27</f>
        <v>71.875</v>
      </c>
      <c r="Y47" s="11">
        <f>[43]Novembro!$E$28</f>
        <v>59.833333333333336</v>
      </c>
      <c r="Z47" s="11">
        <f>[43]Novembro!$E$29</f>
        <v>48.416666666666664</v>
      </c>
      <c r="AA47" s="11">
        <f>[43]Novembro!$E$30</f>
        <v>51.875</v>
      </c>
      <c r="AB47" s="11">
        <f>[43]Novembro!$E$31</f>
        <v>52.458333333333336</v>
      </c>
      <c r="AC47" s="11">
        <f>[43]Novembro!$E$32</f>
        <v>55.25</v>
      </c>
      <c r="AD47" s="11">
        <f>[43]Novembro!$E$33</f>
        <v>56.75</v>
      </c>
      <c r="AE47" s="11">
        <f>[43]Novembro!$E$34</f>
        <v>58.25</v>
      </c>
      <c r="AF47" s="67">
        <f t="shared" si="1"/>
        <v>54.12083333333333</v>
      </c>
      <c r="AJ47" t="s">
        <v>34</v>
      </c>
    </row>
    <row r="48" spans="1:37" x14ac:dyDescent="0.2">
      <c r="A48" s="47" t="s">
        <v>33</v>
      </c>
      <c r="B48" s="11">
        <f>[44]Novembro!$E$5</f>
        <v>91.541666666666671</v>
      </c>
      <c r="C48" s="11">
        <f>[44]Novembro!$E$6</f>
        <v>66.75</v>
      </c>
      <c r="D48" s="11">
        <f>[44]Novembro!$E$7</f>
        <v>73</v>
      </c>
      <c r="E48" s="11">
        <f>[44]Novembro!$E$8</f>
        <v>59.041666666666664</v>
      </c>
      <c r="F48" s="11">
        <f>[44]Novembro!$E$9</f>
        <v>51.458333333333336</v>
      </c>
      <c r="G48" s="11">
        <f>[44]Novembro!$E$10</f>
        <v>49.041666666666664</v>
      </c>
      <c r="H48" s="11">
        <f>[44]Novembro!$E$11</f>
        <v>47.375</v>
      </c>
      <c r="I48" s="11">
        <f>[44]Novembro!$E$12</f>
        <v>43.166666666666664</v>
      </c>
      <c r="J48" s="11">
        <f>[44]Novembro!$E$13</f>
        <v>38.25</v>
      </c>
      <c r="K48" s="11">
        <f>[44]Novembro!$E$14</f>
        <v>43.75</v>
      </c>
      <c r="L48" s="11">
        <f>[44]Novembro!$E$15</f>
        <v>74.208333333333329</v>
      </c>
      <c r="M48" s="11">
        <f>[44]Novembro!$E$16</f>
        <v>76</v>
      </c>
      <c r="N48" s="11">
        <f>[44]Novembro!$E$17</f>
        <v>65.458333333333329</v>
      </c>
      <c r="O48" s="11">
        <f>[44]Novembro!$E$18</f>
        <v>78.875</v>
      </c>
      <c r="P48" s="11">
        <f>[44]Novembro!$E$19</f>
        <v>76.086956521739125</v>
      </c>
      <c r="Q48" s="11">
        <f>[44]Novembro!$E$20</f>
        <v>59.375</v>
      </c>
      <c r="R48" s="11">
        <f>[44]Novembro!$E$21</f>
        <v>45.291666666666664</v>
      </c>
      <c r="S48" s="11">
        <f>[44]Novembro!$E$22</f>
        <v>39.833333333333336</v>
      </c>
      <c r="T48" s="11">
        <f>[44]Novembro!$E$23</f>
        <v>49.666666666666664</v>
      </c>
      <c r="U48" s="11">
        <f>[44]Novembro!$E$24</f>
        <v>55.916666666666664</v>
      </c>
      <c r="V48" s="11">
        <f>[44]Novembro!$E$25</f>
        <v>71.5</v>
      </c>
      <c r="W48" s="11">
        <f>[44]Novembro!$E$26</f>
        <v>78.086956521739125</v>
      </c>
      <c r="X48" s="11">
        <f>[44]Novembro!$E$27</f>
        <v>77.7</v>
      </c>
      <c r="Y48" s="11">
        <f>[44]Novembro!$E$28</f>
        <v>74.590909090909093</v>
      </c>
      <c r="Z48" s="11">
        <f>[44]Novembro!$E$29</f>
        <v>61.083333333333336</v>
      </c>
      <c r="AA48" s="11">
        <f>[44]Novembro!$E$30</f>
        <v>45.208333333333336</v>
      </c>
      <c r="AB48" s="11">
        <f>[44]Novembro!$E$31</f>
        <v>43.666666666666664</v>
      </c>
      <c r="AC48" s="11">
        <f>[44]Novembro!$E$32</f>
        <v>42.125</v>
      </c>
      <c r="AD48" s="11">
        <f>[44]Novembro!$E$33</f>
        <v>48.458333333333336</v>
      </c>
      <c r="AE48" s="11">
        <f>[44]Novembro!$E$34</f>
        <v>55.416666666666664</v>
      </c>
      <c r="AF48" s="67">
        <f t="shared" si="1"/>
        <v>59.397438515590693</v>
      </c>
      <c r="AG48" s="12" t="s">
        <v>34</v>
      </c>
      <c r="AI48" t="s">
        <v>34</v>
      </c>
      <c r="AJ48" t="s">
        <v>34</v>
      </c>
    </row>
    <row r="49" spans="1:36" x14ac:dyDescent="0.2">
      <c r="A49" s="47" t="s">
        <v>20</v>
      </c>
      <c r="B49" s="11">
        <f>[45]Novembro!$E$5</f>
        <v>79.583333333333329</v>
      </c>
      <c r="C49" s="11">
        <f>[45]Novembro!$E$6</f>
        <v>73.208333333333329</v>
      </c>
      <c r="D49" s="11">
        <f>[45]Novembro!$E$7</f>
        <v>58.583333333333336</v>
      </c>
      <c r="E49" s="11">
        <f>[45]Novembro!$E$8</f>
        <v>51.208333333333336</v>
      </c>
      <c r="F49" s="11">
        <f>[45]Novembro!$E$9</f>
        <v>47.25</v>
      </c>
      <c r="G49" s="11">
        <f>[45]Novembro!$E$10</f>
        <v>44.416666666666664</v>
      </c>
      <c r="H49" s="11">
        <f>[45]Novembro!$E$11</f>
        <v>43.041666666666664</v>
      </c>
      <c r="I49" s="11">
        <f>[45]Novembro!$E$12</f>
        <v>41.25</v>
      </c>
      <c r="J49" s="11">
        <f>[45]Novembro!$E$13</f>
        <v>32.125</v>
      </c>
      <c r="K49" s="11">
        <f>[45]Novembro!$E$14</f>
        <v>33</v>
      </c>
      <c r="L49" s="11">
        <f>[45]Novembro!$E$15</f>
        <v>67.791666666666671</v>
      </c>
      <c r="M49" s="11">
        <f>[45]Novembro!$E$16</f>
        <v>67.791666666666671</v>
      </c>
      <c r="N49" s="11">
        <f>[45]Novembro!$E$17</f>
        <v>58.333333333333336</v>
      </c>
      <c r="O49" s="11">
        <f>[45]Novembro!$E$18</f>
        <v>68.916666666666671</v>
      </c>
      <c r="P49" s="11">
        <f>[45]Novembro!$E$19</f>
        <v>59.625</v>
      </c>
      <c r="Q49" s="11">
        <f>[45]Novembro!$E$20</f>
        <v>41.666666666666664</v>
      </c>
      <c r="R49" s="11">
        <f>[45]Novembro!$E$21</f>
        <v>42.458333333333336</v>
      </c>
      <c r="S49" s="11">
        <f>[45]Novembro!$E$22</f>
        <v>42.458333333333336</v>
      </c>
      <c r="T49" s="11">
        <f>[45]Novembro!$E$23</f>
        <v>45.25</v>
      </c>
      <c r="U49" s="11">
        <f>[45]Novembro!$E$24</f>
        <v>52.625</v>
      </c>
      <c r="V49" s="11">
        <f>[45]Novembro!$E$25</f>
        <v>54.75</v>
      </c>
      <c r="W49" s="11">
        <f>[45]Novembro!$E$26</f>
        <v>69.416666666666671</v>
      </c>
      <c r="X49" s="11">
        <f>[45]Novembro!$E$27</f>
        <v>73.791666666666671</v>
      </c>
      <c r="Y49" s="11">
        <f>[45]Novembro!$E$28</f>
        <v>62.208333333333336</v>
      </c>
      <c r="Z49" s="11">
        <f>[45]Novembro!$E$29</f>
        <v>53.125</v>
      </c>
      <c r="AA49" s="11">
        <f>[45]Novembro!$E$30</f>
        <v>49</v>
      </c>
      <c r="AB49" s="11">
        <f>[45]Novembro!$E$31</f>
        <v>47.708333333333336</v>
      </c>
      <c r="AC49" s="11">
        <f>[45]Novembro!$E$32</f>
        <v>52.666666666666664</v>
      </c>
      <c r="AD49" s="11">
        <f>[45]Novembro!$E$33</f>
        <v>64.166666666666671</v>
      </c>
      <c r="AE49" s="11">
        <f>[45]Novembro!$E$34</f>
        <v>63.708333333333336</v>
      </c>
      <c r="AF49" s="67">
        <f t="shared" si="1"/>
        <v>54.704166666666673</v>
      </c>
      <c r="AH49" t="s">
        <v>34</v>
      </c>
      <c r="AI49" t="s">
        <v>34</v>
      </c>
      <c r="AJ49" t="s">
        <v>34</v>
      </c>
    </row>
    <row r="50" spans="1:36" s="5" customFormat="1" ht="17.100000000000001" customHeight="1" x14ac:dyDescent="0.2">
      <c r="A50" s="48" t="s">
        <v>212</v>
      </c>
      <c r="B50" s="13">
        <f t="shared" ref="B50:AE50" si="2">AVERAGE(B5:B49)</f>
        <v>71.396739130434781</v>
      </c>
      <c r="C50" s="13">
        <f t="shared" si="2"/>
        <v>59.417021317383643</v>
      </c>
      <c r="D50" s="13">
        <f t="shared" si="2"/>
        <v>59.761904761904752</v>
      </c>
      <c r="E50" s="13">
        <f t="shared" si="2"/>
        <v>53.379076086956523</v>
      </c>
      <c r="F50" s="13">
        <f t="shared" si="2"/>
        <v>49.580534408120606</v>
      </c>
      <c r="G50" s="13">
        <f t="shared" si="2"/>
        <v>46.37578532162491</v>
      </c>
      <c r="H50" s="13">
        <f t="shared" si="2"/>
        <v>45.641378336805623</v>
      </c>
      <c r="I50" s="13">
        <f t="shared" si="2"/>
        <v>43.901611694152933</v>
      </c>
      <c r="J50" s="13">
        <f t="shared" si="2"/>
        <v>43.309748534823498</v>
      </c>
      <c r="K50" s="13">
        <f t="shared" si="2"/>
        <v>44.309015135289499</v>
      </c>
      <c r="L50" s="13">
        <f t="shared" si="2"/>
        <v>71.269361260927965</v>
      </c>
      <c r="M50" s="13">
        <f t="shared" si="2"/>
        <v>71.586179437753657</v>
      </c>
      <c r="N50" s="13">
        <f t="shared" si="2"/>
        <v>70.456552567871896</v>
      </c>
      <c r="O50" s="13">
        <f t="shared" si="2"/>
        <v>81.268155694879823</v>
      </c>
      <c r="P50" s="13">
        <f t="shared" si="2"/>
        <v>65.828177631963229</v>
      </c>
      <c r="Q50" s="13">
        <f t="shared" si="2"/>
        <v>51.179829078967018</v>
      </c>
      <c r="R50" s="13">
        <f t="shared" si="2"/>
        <v>49.315558292282432</v>
      </c>
      <c r="S50" s="13">
        <f t="shared" si="2"/>
        <v>45.4460367218988</v>
      </c>
      <c r="T50" s="13">
        <f t="shared" si="2"/>
        <v>50.550571305256476</v>
      </c>
      <c r="U50" s="13">
        <f t="shared" si="2"/>
        <v>56.655784445439629</v>
      </c>
      <c r="V50" s="13">
        <f t="shared" si="2"/>
        <v>71.834006535693192</v>
      </c>
      <c r="W50" s="13">
        <f t="shared" si="2"/>
        <v>78.414574535437438</v>
      </c>
      <c r="X50" s="13">
        <f t="shared" si="2"/>
        <v>75.514156079854814</v>
      </c>
      <c r="Y50" s="13">
        <f t="shared" si="2"/>
        <v>63.230911654562327</v>
      </c>
      <c r="Z50" s="13">
        <f t="shared" si="2"/>
        <v>55.325768933714976</v>
      </c>
      <c r="AA50" s="13">
        <f t="shared" si="2"/>
        <v>53.184273891762267</v>
      </c>
      <c r="AB50" s="13">
        <f t="shared" si="2"/>
        <v>54.018530507473528</v>
      </c>
      <c r="AC50" s="13">
        <f t="shared" si="2"/>
        <v>57.667416291854067</v>
      </c>
      <c r="AD50" s="13">
        <f t="shared" si="2"/>
        <v>60.210582208895552</v>
      </c>
      <c r="AE50" s="13">
        <f t="shared" si="2"/>
        <v>62.758013038935076</v>
      </c>
      <c r="AF50" s="66">
        <v>58.55</v>
      </c>
      <c r="AH50" s="5" t="s">
        <v>34</v>
      </c>
    </row>
    <row r="51" spans="1:36" x14ac:dyDescent="0.2">
      <c r="A51" s="36"/>
      <c r="B51" s="37"/>
      <c r="C51" s="37"/>
      <c r="D51" s="37" t="s">
        <v>86</v>
      </c>
      <c r="E51" s="37"/>
      <c r="F51" s="37"/>
      <c r="G51" s="37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44"/>
      <c r="AE51" s="50" t="s">
        <v>34</v>
      </c>
      <c r="AF51" s="62"/>
    </row>
    <row r="52" spans="1:36" x14ac:dyDescent="0.2">
      <c r="A52" s="36"/>
      <c r="B52" s="38" t="s">
        <v>87</v>
      </c>
      <c r="C52" s="38"/>
      <c r="D52" s="38"/>
      <c r="E52" s="38"/>
      <c r="F52" s="38"/>
      <c r="G52" s="38"/>
      <c r="H52" s="38"/>
      <c r="I52" s="38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150"/>
      <c r="U52" s="150"/>
      <c r="V52" s="150"/>
      <c r="W52" s="150"/>
      <c r="X52" s="150"/>
      <c r="Y52" s="64"/>
      <c r="Z52" s="64"/>
      <c r="AA52" s="64"/>
      <c r="AB52" s="64"/>
      <c r="AC52" s="64"/>
      <c r="AD52" s="64"/>
      <c r="AE52" s="64"/>
      <c r="AF52" s="62"/>
      <c r="AJ52" t="s">
        <v>34</v>
      </c>
    </row>
    <row r="53" spans="1:36" x14ac:dyDescent="0.2">
      <c r="A53" s="39"/>
      <c r="B53" s="64"/>
      <c r="C53" s="64"/>
      <c r="D53" s="64"/>
      <c r="E53" s="64"/>
      <c r="F53" s="64"/>
      <c r="G53" s="64"/>
      <c r="H53" s="64"/>
      <c r="I53" s="64"/>
      <c r="J53" s="65"/>
      <c r="K53" s="65"/>
      <c r="L53" s="65"/>
      <c r="M53" s="65"/>
      <c r="N53" s="65"/>
      <c r="O53" s="65"/>
      <c r="P53" s="65"/>
      <c r="Q53" s="64"/>
      <c r="R53" s="64"/>
      <c r="S53" s="64"/>
      <c r="T53" s="151"/>
      <c r="U53" s="151"/>
      <c r="V53" s="151"/>
      <c r="W53" s="151"/>
      <c r="X53" s="151"/>
      <c r="Y53" s="64"/>
      <c r="Z53" s="64"/>
      <c r="AA53" s="64"/>
      <c r="AB53" s="64"/>
      <c r="AC53" s="64"/>
      <c r="AD53" s="44"/>
      <c r="AE53" s="44"/>
      <c r="AF53" s="62"/>
    </row>
    <row r="54" spans="1:36" x14ac:dyDescent="0.2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44"/>
      <c r="AE54" s="44"/>
      <c r="AF54" s="62"/>
    </row>
    <row r="55" spans="1:36" x14ac:dyDescent="0.2">
      <c r="A55" s="39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44"/>
      <c r="AF55" s="62"/>
    </row>
    <row r="56" spans="1:36" x14ac:dyDescent="0.2">
      <c r="A56" s="39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45"/>
      <c r="AF56" s="62"/>
    </row>
    <row r="57" spans="1:36" ht="13.5" thickBot="1" x14ac:dyDescent="0.25">
      <c r="A57" s="51"/>
      <c r="B57" s="52"/>
      <c r="C57" s="52"/>
      <c r="D57" s="52"/>
      <c r="E57" s="52"/>
      <c r="F57" s="52"/>
      <c r="G57" s="52" t="s">
        <v>34</v>
      </c>
      <c r="H57" s="52"/>
      <c r="I57" s="52"/>
      <c r="J57" s="52"/>
      <c r="K57" s="52"/>
      <c r="L57" s="52" t="s">
        <v>34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63"/>
      <c r="AH57" t="s">
        <v>34</v>
      </c>
    </row>
    <row r="59" spans="1:36" x14ac:dyDescent="0.2">
      <c r="AH59" t="s">
        <v>34</v>
      </c>
    </row>
    <row r="60" spans="1:36" x14ac:dyDescent="0.2">
      <c r="K60" s="2" t="s">
        <v>34</v>
      </c>
      <c r="AE60" s="2" t="s">
        <v>34</v>
      </c>
    </row>
    <row r="62" spans="1:36" x14ac:dyDescent="0.2">
      <c r="M62" s="2" t="s">
        <v>34</v>
      </c>
      <c r="T62" s="2" t="s">
        <v>34</v>
      </c>
    </row>
    <row r="63" spans="1:36" x14ac:dyDescent="0.2">
      <c r="AB63" s="2" t="s">
        <v>34</v>
      </c>
      <c r="AC63" s="2" t="s">
        <v>34</v>
      </c>
      <c r="AF63" s="7" t="s">
        <v>34</v>
      </c>
    </row>
    <row r="64" spans="1:36" x14ac:dyDescent="0.2">
      <c r="P64" s="2" t="s">
        <v>34</v>
      </c>
      <c r="R64" s="2" t="s">
        <v>34</v>
      </c>
    </row>
    <row r="66" spans="11:36" x14ac:dyDescent="0.2">
      <c r="AG66" t="s">
        <v>34</v>
      </c>
    </row>
    <row r="69" spans="11:36" x14ac:dyDescent="0.2">
      <c r="T69" s="2" t="s">
        <v>34</v>
      </c>
    </row>
    <row r="71" spans="11:36" x14ac:dyDescent="0.2">
      <c r="AJ71" t="s">
        <v>34</v>
      </c>
    </row>
    <row r="72" spans="11:36" x14ac:dyDescent="0.2">
      <c r="K72" s="2" t="s">
        <v>34</v>
      </c>
    </row>
  </sheetData>
  <mergeCells count="36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F3:AF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zoomScale="90" zoomScaleNormal="90" workbookViewId="0">
      <selection activeCell="A43" sqref="A43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56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5" s="4" customFormat="1" ht="20.100000000000001" customHeight="1" x14ac:dyDescent="0.2">
      <c r="A2" s="176" t="s">
        <v>21</v>
      </c>
      <c r="B2" s="153" t="s">
        <v>222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</row>
    <row r="3" spans="1:35" s="5" customFormat="1" ht="20.100000000000001" customHeight="1" x14ac:dyDescent="0.2">
      <c r="A3" s="176"/>
      <c r="B3" s="175">
        <v>1</v>
      </c>
      <c r="C3" s="175">
        <f>SUM(B3+1)</f>
        <v>2</v>
      </c>
      <c r="D3" s="175">
        <f t="shared" ref="D3:AD3" si="0">SUM(C3+1)</f>
        <v>3</v>
      </c>
      <c r="E3" s="175">
        <f t="shared" si="0"/>
        <v>4</v>
      </c>
      <c r="F3" s="175">
        <f t="shared" si="0"/>
        <v>5</v>
      </c>
      <c r="G3" s="175">
        <f t="shared" si="0"/>
        <v>6</v>
      </c>
      <c r="H3" s="175">
        <f t="shared" si="0"/>
        <v>7</v>
      </c>
      <c r="I3" s="175">
        <f t="shared" si="0"/>
        <v>8</v>
      </c>
      <c r="J3" s="175">
        <f t="shared" si="0"/>
        <v>9</v>
      </c>
      <c r="K3" s="175">
        <f t="shared" si="0"/>
        <v>10</v>
      </c>
      <c r="L3" s="175">
        <f t="shared" si="0"/>
        <v>11</v>
      </c>
      <c r="M3" s="175">
        <f t="shared" si="0"/>
        <v>12</v>
      </c>
      <c r="N3" s="175">
        <f t="shared" si="0"/>
        <v>13</v>
      </c>
      <c r="O3" s="175">
        <f t="shared" si="0"/>
        <v>14</v>
      </c>
      <c r="P3" s="175">
        <f t="shared" si="0"/>
        <v>15</v>
      </c>
      <c r="Q3" s="175">
        <f t="shared" si="0"/>
        <v>16</v>
      </c>
      <c r="R3" s="175">
        <f t="shared" si="0"/>
        <v>17</v>
      </c>
      <c r="S3" s="175">
        <f t="shared" si="0"/>
        <v>18</v>
      </c>
      <c r="T3" s="175">
        <f t="shared" si="0"/>
        <v>19</v>
      </c>
      <c r="U3" s="175">
        <f t="shared" si="0"/>
        <v>20</v>
      </c>
      <c r="V3" s="175">
        <f t="shared" si="0"/>
        <v>21</v>
      </c>
      <c r="W3" s="175">
        <f t="shared" si="0"/>
        <v>22</v>
      </c>
      <c r="X3" s="175">
        <f t="shared" si="0"/>
        <v>23</v>
      </c>
      <c r="Y3" s="175">
        <f t="shared" si="0"/>
        <v>24</v>
      </c>
      <c r="Z3" s="175">
        <f t="shared" si="0"/>
        <v>25</v>
      </c>
      <c r="AA3" s="175">
        <f t="shared" si="0"/>
        <v>26</v>
      </c>
      <c r="AB3" s="175">
        <f t="shared" si="0"/>
        <v>27</v>
      </c>
      <c r="AC3" s="175">
        <f t="shared" si="0"/>
        <v>28</v>
      </c>
      <c r="AD3" s="175">
        <f t="shared" si="0"/>
        <v>29</v>
      </c>
      <c r="AE3" s="177">
        <v>30</v>
      </c>
      <c r="AF3" s="80" t="s">
        <v>26</v>
      </c>
      <c r="AG3" s="75" t="s">
        <v>25</v>
      </c>
    </row>
    <row r="4" spans="1:35" s="5" customFormat="1" ht="20.100000000000001" customHeight="1" x14ac:dyDescent="0.2">
      <c r="A4" s="176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7"/>
      <c r="AF4" s="80" t="s">
        <v>24</v>
      </c>
      <c r="AG4" s="75" t="s">
        <v>24</v>
      </c>
    </row>
    <row r="5" spans="1:35" s="5" customFormat="1" x14ac:dyDescent="0.2">
      <c r="A5" s="47" t="s">
        <v>29</v>
      </c>
      <c r="B5" s="82">
        <f>[1]Novembro!$F$5</f>
        <v>92</v>
      </c>
      <c r="C5" s="82">
        <f>[1]Novembro!$F$6</f>
        <v>100</v>
      </c>
      <c r="D5" s="82">
        <f>[1]Novembro!$F$7</f>
        <v>93</v>
      </c>
      <c r="E5" s="82">
        <f>[1]Novembro!$F$8</f>
        <v>92</v>
      </c>
      <c r="F5" s="82">
        <f>[1]Novembro!$F$9</f>
        <v>86</v>
      </c>
      <c r="G5" s="82">
        <f>[1]Novembro!$F$10</f>
        <v>86</v>
      </c>
      <c r="H5" s="82">
        <f>[1]Novembro!$F$11</f>
        <v>83</v>
      </c>
      <c r="I5" s="82">
        <f>[1]Novembro!$F$12</f>
        <v>91</v>
      </c>
      <c r="J5" s="82">
        <f>[1]Novembro!$F$13</f>
        <v>93</v>
      </c>
      <c r="K5" s="82">
        <f>[1]Novembro!$F$14</f>
        <v>93</v>
      </c>
      <c r="L5" s="82">
        <f>[1]Novembro!$F$15</f>
        <v>98</v>
      </c>
      <c r="M5" s="82">
        <f>[1]Novembro!$F$16</f>
        <v>100</v>
      </c>
      <c r="N5" s="82">
        <f>[1]Novembro!$F$17</f>
        <v>94</v>
      </c>
      <c r="O5" s="82">
        <f>[1]Novembro!$F$18</f>
        <v>97</v>
      </c>
      <c r="P5" s="82">
        <f>[1]Novembro!$F$19</f>
        <v>100</v>
      </c>
      <c r="Q5" s="82">
        <f>[1]Novembro!$F$20</f>
        <v>96</v>
      </c>
      <c r="R5" s="82">
        <f>[1]Novembro!$F$21</f>
        <v>96</v>
      </c>
      <c r="S5" s="82">
        <f>[1]Novembro!$F$22</f>
        <v>71</v>
      </c>
      <c r="T5" s="82">
        <f>[1]Novembro!$F$23</f>
        <v>85</v>
      </c>
      <c r="U5" s="82">
        <f>[1]Novembro!$F$24</f>
        <v>79</v>
      </c>
      <c r="V5" s="82">
        <f>[1]Novembro!$F$25</f>
        <v>92</v>
      </c>
      <c r="W5" s="82">
        <f>[1]Novembro!$F$26</f>
        <v>100</v>
      </c>
      <c r="X5" s="82">
        <f>[1]Novembro!$F$27</f>
        <v>100</v>
      </c>
      <c r="Y5" s="82">
        <f>[1]Novembro!$F$28</f>
        <v>99</v>
      </c>
      <c r="Z5" s="82">
        <f>[1]Novembro!$F$29</f>
        <v>98</v>
      </c>
      <c r="AA5" s="82">
        <f>[1]Novembro!$F$30</f>
        <v>90</v>
      </c>
      <c r="AB5" s="82">
        <f>[1]Novembro!$F$31</f>
        <v>96</v>
      </c>
      <c r="AC5" s="82">
        <f>[1]Novembro!$F$32</f>
        <v>85</v>
      </c>
      <c r="AD5" s="82">
        <f>[1]Novembro!$F$33</f>
        <v>95</v>
      </c>
      <c r="AE5" s="82">
        <f>[1]Novembro!$F$34</f>
        <v>98</v>
      </c>
      <c r="AF5" s="14">
        <f>MAX(B5:AE5)</f>
        <v>100</v>
      </c>
      <c r="AG5" s="68">
        <f>AVERAGE(B5:AE5)</f>
        <v>92.6</v>
      </c>
    </row>
    <row r="6" spans="1:35" x14ac:dyDescent="0.2">
      <c r="A6" s="47" t="s">
        <v>0</v>
      </c>
      <c r="B6" s="11">
        <f>[2]Novembro!$F$5</f>
        <v>87</v>
      </c>
      <c r="C6" s="11">
        <f>[2]Novembro!$F$6</f>
        <v>77</v>
      </c>
      <c r="D6" s="11">
        <f>[2]Novembro!$F$7</f>
        <v>85</v>
      </c>
      <c r="E6" s="11">
        <f>[2]Novembro!$F$8</f>
        <v>87</v>
      </c>
      <c r="F6" s="11">
        <f>[2]Novembro!$F$9</f>
        <v>88</v>
      </c>
      <c r="G6" s="11">
        <f>[2]Novembro!$F$10</f>
        <v>89</v>
      </c>
      <c r="H6" s="11">
        <f>[2]Novembro!$F$11</f>
        <v>90</v>
      </c>
      <c r="I6" s="11">
        <f>[2]Novembro!$F$12</f>
        <v>86</v>
      </c>
      <c r="J6" s="11">
        <f>[2]Novembro!$F$13</f>
        <v>86</v>
      </c>
      <c r="K6" s="11">
        <f>[2]Novembro!$F$14</f>
        <v>84</v>
      </c>
      <c r="L6" s="11">
        <f>[2]Novembro!$F$15</f>
        <v>100</v>
      </c>
      <c r="M6" s="11">
        <f>[2]Novembro!$F$16</f>
        <v>100</v>
      </c>
      <c r="N6" s="11">
        <f>[2]Novembro!$F$17</f>
        <v>100</v>
      </c>
      <c r="O6" s="11">
        <f>[2]Novembro!$F$18</f>
        <v>100</v>
      </c>
      <c r="P6" s="11">
        <f>[2]Novembro!$F$19</f>
        <v>92</v>
      </c>
      <c r="Q6" s="11">
        <f>[2]Novembro!$F$20</f>
        <v>91</v>
      </c>
      <c r="R6" s="11">
        <f>[2]Novembro!$F$21</f>
        <v>84</v>
      </c>
      <c r="S6" s="11">
        <f>[2]Novembro!$F$22</f>
        <v>81</v>
      </c>
      <c r="T6" s="11">
        <f>[2]Novembro!$F$23</f>
        <v>84</v>
      </c>
      <c r="U6" s="11">
        <f>[2]Novembro!$F$24</f>
        <v>88</v>
      </c>
      <c r="V6" s="11">
        <f>[2]Novembro!$F$25</f>
        <v>100</v>
      </c>
      <c r="W6" s="11">
        <f>[2]Novembro!$F$26</f>
        <v>100</v>
      </c>
      <c r="X6" s="11">
        <f>[2]Novembro!$F$27</f>
        <v>94</v>
      </c>
      <c r="Y6" s="11">
        <f>[2]Novembro!$F$28</f>
        <v>90</v>
      </c>
      <c r="Z6" s="11">
        <f>[2]Novembro!$F$29</f>
        <v>84</v>
      </c>
      <c r="AA6" s="11">
        <f>[2]Novembro!$F$30</f>
        <v>91</v>
      </c>
      <c r="AB6" s="11">
        <f>[2]Novembro!$F$31</f>
        <v>90</v>
      </c>
      <c r="AC6" s="11">
        <f>[2]Novembro!$F$32</f>
        <v>90</v>
      </c>
      <c r="AD6" s="11">
        <f>[2]Novembro!$F$33</f>
        <v>87</v>
      </c>
      <c r="AE6" s="11">
        <f>[2]Novembro!$F$34</f>
        <v>89</v>
      </c>
      <c r="AF6" s="14">
        <f t="shared" ref="AF6:AF49" si="1">MAX(B6:AE6)</f>
        <v>100</v>
      </c>
      <c r="AG6" s="68">
        <f t="shared" ref="AG6:AG49" si="2">AVERAGE(B6:AE6)</f>
        <v>89.8</v>
      </c>
    </row>
    <row r="7" spans="1:35" x14ac:dyDescent="0.2">
      <c r="A7" s="47" t="s">
        <v>89</v>
      </c>
      <c r="B7" s="11">
        <f>[3]Novembro!$F$5</f>
        <v>90</v>
      </c>
      <c r="C7" s="11">
        <f>[3]Novembro!$F$6</f>
        <v>81</v>
      </c>
      <c r="D7" s="11">
        <f>[3]Novembro!$F$7</f>
        <v>86</v>
      </c>
      <c r="E7" s="11">
        <f>[3]Novembro!$F$8</f>
        <v>78</v>
      </c>
      <c r="F7" s="11">
        <f>[3]Novembro!$F$9</f>
        <v>77</v>
      </c>
      <c r="G7" s="11">
        <f>[3]Novembro!$F$10</f>
        <v>77</v>
      </c>
      <c r="H7" s="11">
        <f>[3]Novembro!$F$11</f>
        <v>71</v>
      </c>
      <c r="I7" s="11">
        <f>[3]Novembro!$F$12</f>
        <v>75</v>
      </c>
      <c r="J7" s="11">
        <f>[3]Novembro!$F$13</f>
        <v>70</v>
      </c>
      <c r="K7" s="11">
        <f>[3]Novembro!$F$14</f>
        <v>68</v>
      </c>
      <c r="L7" s="11">
        <f>[3]Novembro!$F$15</f>
        <v>99</v>
      </c>
      <c r="M7" s="11">
        <f>[3]Novembro!$F$16</f>
        <v>99</v>
      </c>
      <c r="N7" s="11">
        <f>[3]Novembro!$F$17</f>
        <v>98</v>
      </c>
      <c r="O7" s="11">
        <f>[3]Novembro!$F$18</f>
        <v>98</v>
      </c>
      <c r="P7" s="11">
        <f>[3]Novembro!$F$19</f>
        <v>98</v>
      </c>
      <c r="Q7" s="11">
        <f>[3]Novembro!$F$20</f>
        <v>86</v>
      </c>
      <c r="R7" s="11">
        <f>[3]Novembro!$F$21</f>
        <v>79</v>
      </c>
      <c r="S7" s="11">
        <f>[3]Novembro!$F$22</f>
        <v>76</v>
      </c>
      <c r="T7" s="11">
        <f>[3]Novembro!$F$23</f>
        <v>71</v>
      </c>
      <c r="U7" s="11">
        <f>[3]Novembro!$F$24</f>
        <v>81</v>
      </c>
      <c r="V7" s="11">
        <f>[3]Novembro!$F$25</f>
        <v>97</v>
      </c>
      <c r="W7" s="11">
        <f>[3]Novembro!$F$26</f>
        <v>96</v>
      </c>
      <c r="X7" s="11">
        <f>[3]Novembro!$F$27</f>
        <v>93</v>
      </c>
      <c r="Y7" s="11">
        <f>[3]Novembro!$F$28</f>
        <v>76</v>
      </c>
      <c r="Z7" s="11">
        <f>[3]Novembro!$F$29</f>
        <v>80</v>
      </c>
      <c r="AA7" s="11">
        <f>[3]Novembro!$F$30</f>
        <v>81</v>
      </c>
      <c r="AB7" s="11">
        <f>[3]Novembro!$F$31</f>
        <v>76</v>
      </c>
      <c r="AC7" s="11">
        <f>[3]Novembro!$F$32</f>
        <v>81</v>
      </c>
      <c r="AD7" s="11">
        <f>[3]Novembro!$F$33</f>
        <v>83</v>
      </c>
      <c r="AE7" s="11">
        <f>[3]Novembro!$F$34</f>
        <v>89</v>
      </c>
      <c r="AF7" s="14">
        <f t="shared" si="1"/>
        <v>99</v>
      </c>
      <c r="AG7" s="68">
        <f t="shared" si="2"/>
        <v>83.666666666666671</v>
      </c>
    </row>
    <row r="8" spans="1:35" x14ac:dyDescent="0.2">
      <c r="A8" s="47" t="s">
        <v>1</v>
      </c>
      <c r="B8" s="11">
        <f>[4]Novembro!$F$5</f>
        <v>82</v>
      </c>
      <c r="C8" s="11">
        <f>[4]Novembro!$F$6</f>
        <v>80</v>
      </c>
      <c r="D8" s="11">
        <f>[4]Novembro!$F$7</f>
        <v>76</v>
      </c>
      <c r="E8" s="11">
        <f>[4]Novembro!$F$8</f>
        <v>84</v>
      </c>
      <c r="F8" s="11">
        <f>[4]Novembro!$F$9</f>
        <v>84</v>
      </c>
      <c r="G8" s="11">
        <f>[4]Novembro!$F$10</f>
        <v>84</v>
      </c>
      <c r="H8" s="11">
        <f>[4]Novembro!$F$11</f>
        <v>74</v>
      </c>
      <c r="I8" s="11">
        <f>[4]Novembro!$F$12</f>
        <v>82</v>
      </c>
      <c r="J8" s="11">
        <f>[4]Novembro!$F$13</f>
        <v>87</v>
      </c>
      <c r="K8" s="11">
        <f>[4]Novembro!$F$14</f>
        <v>85</v>
      </c>
      <c r="L8" s="11">
        <f>[4]Novembro!$F$15</f>
        <v>93</v>
      </c>
      <c r="M8" s="11">
        <f>[4]Novembro!$F$16</f>
        <v>79</v>
      </c>
      <c r="N8" s="11">
        <f>[4]Novembro!$F$17</f>
        <v>71</v>
      </c>
      <c r="O8" s="11">
        <f>[4]Novembro!$F$18</f>
        <v>94</v>
      </c>
      <c r="P8" s="11">
        <f>[4]Novembro!$F$19</f>
        <v>95</v>
      </c>
      <c r="Q8" s="11">
        <f>[4]Novembro!$F$20</f>
        <v>92</v>
      </c>
      <c r="R8" s="11">
        <f>[4]Novembro!$F$21</f>
        <v>85</v>
      </c>
      <c r="S8" s="11">
        <f>[4]Novembro!$F$22</f>
        <v>71</v>
      </c>
      <c r="T8" s="11">
        <f>[4]Novembro!$F$23</f>
        <v>81</v>
      </c>
      <c r="U8" s="11">
        <f>[4]Novembro!$F$24</f>
        <v>83</v>
      </c>
      <c r="V8" s="11">
        <f>[4]Novembro!$F$25</f>
        <v>82</v>
      </c>
      <c r="W8" s="11">
        <f>[4]Novembro!$F$26</f>
        <v>95</v>
      </c>
      <c r="X8" s="11">
        <f>[4]Novembro!$F$27</f>
        <v>90</v>
      </c>
      <c r="Y8" s="11">
        <f>[4]Novembro!$F$28</f>
        <v>84</v>
      </c>
      <c r="Z8" s="11">
        <f>[4]Novembro!$F$29</f>
        <v>79</v>
      </c>
      <c r="AA8" s="11">
        <f>[4]Novembro!$F$30</f>
        <v>70</v>
      </c>
      <c r="AB8" s="11">
        <f>[4]Novembro!$F$31</f>
        <v>76</v>
      </c>
      <c r="AC8" s="11">
        <f>[4]Novembro!$F$32</f>
        <v>77</v>
      </c>
      <c r="AD8" s="11">
        <f>[4]Novembro!$F$33</f>
        <v>79</v>
      </c>
      <c r="AE8" s="11">
        <f>[4]Novembro!$F$34</f>
        <v>74</v>
      </c>
      <c r="AF8" s="14">
        <f t="shared" si="1"/>
        <v>95</v>
      </c>
      <c r="AG8" s="68">
        <f t="shared" si="2"/>
        <v>82.266666666666666</v>
      </c>
    </row>
    <row r="9" spans="1:35" hidden="1" x14ac:dyDescent="0.2">
      <c r="A9" s="89" t="s">
        <v>152</v>
      </c>
      <c r="B9" s="11" t="str">
        <f>[5]Novembro!$F$5</f>
        <v>*</v>
      </c>
      <c r="C9" s="11" t="str">
        <f>[5]Novembro!$F$6</f>
        <v>*</v>
      </c>
      <c r="D9" s="11" t="str">
        <f>[5]Novembro!$F$7</f>
        <v>*</v>
      </c>
      <c r="E9" s="11" t="str">
        <f>[5]Novembro!$F$8</f>
        <v>*</v>
      </c>
      <c r="F9" s="11" t="str">
        <f>[5]Novembro!$F$9</f>
        <v>*</v>
      </c>
      <c r="G9" s="11" t="str">
        <f>[5]Novembro!$F$10</f>
        <v>*</v>
      </c>
      <c r="H9" s="11" t="str">
        <f>[5]Novembro!$F$11</f>
        <v>*</v>
      </c>
      <c r="I9" s="11" t="str">
        <f>[5]Novembro!$F$12</f>
        <v>*</v>
      </c>
      <c r="J9" s="11" t="str">
        <f>[5]Novembro!$F$13</f>
        <v>*</v>
      </c>
      <c r="K9" s="11" t="str">
        <f>[5]Novembro!$F$14</f>
        <v>*</v>
      </c>
      <c r="L9" s="11" t="str">
        <f>[5]Novembro!$F$15</f>
        <v>*</v>
      </c>
      <c r="M9" s="11" t="str">
        <f>[5]Novembro!$F$16</f>
        <v>*</v>
      </c>
      <c r="N9" s="11" t="str">
        <f>[5]Novembro!$F$17</f>
        <v>*</v>
      </c>
      <c r="O9" s="11" t="str">
        <f>[5]Novembro!$F$18</f>
        <v>*</v>
      </c>
      <c r="P9" s="11" t="str">
        <f>[5]Novembro!$F$19</f>
        <v>*</v>
      </c>
      <c r="Q9" s="11" t="str">
        <f>[5]Novembro!$F$20</f>
        <v>*</v>
      </c>
      <c r="R9" s="11" t="str">
        <f>[5]Novembro!$F$21</f>
        <v>*</v>
      </c>
      <c r="S9" s="11" t="str">
        <f>[5]Novembro!$F$22</f>
        <v>*</v>
      </c>
      <c r="T9" s="11" t="str">
        <f>[5]Novembro!$F$23</f>
        <v>*</v>
      </c>
      <c r="U9" s="11" t="str">
        <f>[5]Novembro!$F$24</f>
        <v>*</v>
      </c>
      <c r="V9" s="11" t="str">
        <f>[5]Novembro!$F$25</f>
        <v>*</v>
      </c>
      <c r="W9" s="11" t="str">
        <f>[5]Novembro!$F$26</f>
        <v>*</v>
      </c>
      <c r="X9" s="11" t="str">
        <f>[5]Novembro!$F$27</f>
        <v>*</v>
      </c>
      <c r="Y9" s="11" t="str">
        <f>[5]Novembro!$F$28</f>
        <v>*</v>
      </c>
      <c r="Z9" s="11" t="str">
        <f>[5]Novembro!$F$29</f>
        <v>*</v>
      </c>
      <c r="AA9" s="11" t="str">
        <f>[5]Novembro!$F$30</f>
        <v>*</v>
      </c>
      <c r="AB9" s="11" t="str">
        <f>[5]Novembro!$F$31</f>
        <v>*</v>
      </c>
      <c r="AC9" s="11" t="str">
        <f>[5]Novembro!$F$32</f>
        <v>*</v>
      </c>
      <c r="AD9" s="11" t="str">
        <f>[5]Novembro!$F$33</f>
        <v>*</v>
      </c>
      <c r="AE9" s="11" t="str">
        <f>[5]Novembro!$F$34</f>
        <v>*</v>
      </c>
      <c r="AF9" s="14">
        <f t="shared" si="1"/>
        <v>0</v>
      </c>
      <c r="AG9" s="68" t="e">
        <f t="shared" si="2"/>
        <v>#DIV/0!</v>
      </c>
    </row>
    <row r="10" spans="1:35" x14ac:dyDescent="0.2">
      <c r="A10" s="47" t="s">
        <v>96</v>
      </c>
      <c r="B10" s="11">
        <f>[6]Novembro!$F$5</f>
        <v>99</v>
      </c>
      <c r="C10" s="11">
        <f>[6]Novembro!$F$6</f>
        <v>87</v>
      </c>
      <c r="D10" s="11">
        <f>[6]Novembro!$F$7</f>
        <v>99</v>
      </c>
      <c r="E10" s="11">
        <f>[6]Novembro!$F$8</f>
        <v>96</v>
      </c>
      <c r="F10" s="11">
        <f>[6]Novembro!$F$9</f>
        <v>87</v>
      </c>
      <c r="G10" s="11">
        <f>[6]Novembro!$F$10</f>
        <v>70</v>
      </c>
      <c r="H10" s="11">
        <f>[6]Novembro!$F$11</f>
        <v>83</v>
      </c>
      <c r="I10" s="11">
        <f>[6]Novembro!$F$12</f>
        <v>82</v>
      </c>
      <c r="J10" s="11">
        <f>[6]Novembro!$F$13</f>
        <v>84</v>
      </c>
      <c r="K10" s="11">
        <f>[6]Novembro!$F$14</f>
        <v>81</v>
      </c>
      <c r="L10" s="11">
        <f>[6]Novembro!$F$15</f>
        <v>98</v>
      </c>
      <c r="M10" s="11">
        <f>[6]Novembro!$F$16</f>
        <v>96</v>
      </c>
      <c r="N10" s="11">
        <f>[6]Novembro!$F$17</f>
        <v>97</v>
      </c>
      <c r="O10" s="11">
        <f>[6]Novembro!$F$18</f>
        <v>100</v>
      </c>
      <c r="P10" s="11">
        <f>[6]Novembro!$F$19</f>
        <v>100</v>
      </c>
      <c r="Q10" s="11">
        <f>[6]Novembro!$F$20</f>
        <v>91</v>
      </c>
      <c r="R10" s="11">
        <f>[6]Novembro!$F$21</f>
        <v>90</v>
      </c>
      <c r="S10" s="11">
        <f>[6]Novembro!$F$22</f>
        <v>80</v>
      </c>
      <c r="T10" s="11">
        <f>[6]Novembro!$F$23</f>
        <v>89</v>
      </c>
      <c r="U10" s="11">
        <f>[6]Novembro!$F$24</f>
        <v>82</v>
      </c>
      <c r="V10" s="11">
        <f>[6]Novembro!$F$25</f>
        <v>94</v>
      </c>
      <c r="W10" s="11">
        <f>[6]Novembro!$F$26</f>
        <v>99</v>
      </c>
      <c r="X10" s="11">
        <f>[6]Novembro!$F$27</f>
        <v>100</v>
      </c>
      <c r="Y10" s="11">
        <f>[6]Novembro!$F$28</f>
        <v>97</v>
      </c>
      <c r="Z10" s="11">
        <f>[6]Novembro!$F$29</f>
        <v>90</v>
      </c>
      <c r="AA10" s="11">
        <f>[6]Novembro!$F$30</f>
        <v>86</v>
      </c>
      <c r="AB10" s="11">
        <f>[6]Novembro!$F$31</f>
        <v>94</v>
      </c>
      <c r="AC10" s="11">
        <f>[6]Novembro!$F$32</f>
        <v>93</v>
      </c>
      <c r="AD10" s="11">
        <f>[6]Novembro!$F$33</f>
        <v>98</v>
      </c>
      <c r="AE10" s="11">
        <f>[6]Novembro!$F$34</f>
        <v>99</v>
      </c>
      <c r="AF10" s="14">
        <f t="shared" si="1"/>
        <v>100</v>
      </c>
      <c r="AG10" s="68">
        <f t="shared" si="2"/>
        <v>91.36666666666666</v>
      </c>
    </row>
    <row r="11" spans="1:35" x14ac:dyDescent="0.2">
      <c r="A11" s="47" t="s">
        <v>51</v>
      </c>
      <c r="B11" s="11">
        <f>[7]Novembro!$F$5</f>
        <v>100</v>
      </c>
      <c r="C11" s="11">
        <f>[7]Novembro!$F$6</f>
        <v>100</v>
      </c>
      <c r="D11" s="11">
        <f>[7]Novembro!$F$7</f>
        <v>80</v>
      </c>
      <c r="E11" s="11">
        <f>[7]Novembro!$F$8</f>
        <v>72</v>
      </c>
      <c r="F11" s="11">
        <f>[7]Novembro!$F$9</f>
        <v>76</v>
      </c>
      <c r="G11" s="11">
        <f>[7]Novembro!$F$10</f>
        <v>72</v>
      </c>
      <c r="H11" s="11">
        <f>[7]Novembro!$F$11</f>
        <v>71</v>
      </c>
      <c r="I11" s="11">
        <f>[7]Novembro!$F$12</f>
        <v>63</v>
      </c>
      <c r="J11" s="11">
        <f>[7]Novembro!$F$13</f>
        <v>67</v>
      </c>
      <c r="K11" s="11">
        <f>[7]Novembro!$F$14</f>
        <v>62</v>
      </c>
      <c r="L11" s="11">
        <f>[7]Novembro!$F$15</f>
        <v>100</v>
      </c>
      <c r="M11" s="11">
        <f>[7]Novembro!$F$16</f>
        <v>100</v>
      </c>
      <c r="N11" s="11">
        <f>[7]Novembro!$F$17</f>
        <v>100</v>
      </c>
      <c r="O11" s="11">
        <f>[7]Novembro!$F$18</f>
        <v>100</v>
      </c>
      <c r="P11" s="11">
        <f>[7]Novembro!$F$19</f>
        <v>100</v>
      </c>
      <c r="Q11" s="11">
        <f>[7]Novembro!$F$20</f>
        <v>71</v>
      </c>
      <c r="R11" s="11">
        <f>[7]Novembro!$F$21</f>
        <v>67</v>
      </c>
      <c r="S11" s="11">
        <f>[7]Novembro!$F$22</f>
        <v>66</v>
      </c>
      <c r="T11" s="11">
        <f>[7]Novembro!$F$23</f>
        <v>68</v>
      </c>
      <c r="U11" s="11">
        <f>[7]Novembro!$F$24</f>
        <v>81</v>
      </c>
      <c r="V11" s="11">
        <f>[7]Novembro!$F$25</f>
        <v>73</v>
      </c>
      <c r="W11" s="11">
        <f>[7]Novembro!$F$26</f>
        <v>100</v>
      </c>
      <c r="X11" s="11">
        <f>[7]Novembro!$F$27</f>
        <v>100</v>
      </c>
      <c r="Y11" s="11">
        <f>[7]Novembro!$F$28</f>
        <v>79</v>
      </c>
      <c r="Z11" s="11">
        <f>[7]Novembro!$F$29</f>
        <v>77</v>
      </c>
      <c r="AA11" s="11">
        <f>[7]Novembro!$F$30</f>
        <v>71</v>
      </c>
      <c r="AB11" s="11">
        <f>[7]Novembro!$F$31</f>
        <v>78</v>
      </c>
      <c r="AC11" s="11">
        <f>[7]Novembro!$F$32</f>
        <v>75</v>
      </c>
      <c r="AD11" s="11">
        <f>[7]Novembro!$F$33</f>
        <v>100</v>
      </c>
      <c r="AE11" s="11">
        <f>[7]Novembro!$F$34</f>
        <v>100</v>
      </c>
      <c r="AF11" s="14">
        <f t="shared" si="1"/>
        <v>100</v>
      </c>
      <c r="AG11" s="68">
        <f t="shared" si="2"/>
        <v>82.3</v>
      </c>
    </row>
    <row r="12" spans="1:35" hidden="1" x14ac:dyDescent="0.2">
      <c r="A12" s="91" t="s">
        <v>30</v>
      </c>
      <c r="B12" s="11" t="str">
        <f>[8]Novembro!$F$5</f>
        <v>*</v>
      </c>
      <c r="C12" s="11" t="str">
        <f>[8]Novembro!$F$6</f>
        <v>*</v>
      </c>
      <c r="D12" s="11" t="str">
        <f>[8]Novembro!$F$7</f>
        <v>*</v>
      </c>
      <c r="E12" s="11" t="str">
        <f>[8]Novembro!$F$8</f>
        <v>*</v>
      </c>
      <c r="F12" s="11" t="str">
        <f>[8]Novembro!$F$9</f>
        <v>*</v>
      </c>
      <c r="G12" s="11" t="str">
        <f>[8]Novembro!$F$10</f>
        <v>*</v>
      </c>
      <c r="H12" s="11" t="str">
        <f>[8]Novembro!$F$11</f>
        <v>*</v>
      </c>
      <c r="I12" s="11" t="str">
        <f>[8]Novembro!$F$12</f>
        <v>*</v>
      </c>
      <c r="J12" s="11" t="str">
        <f>[8]Novembro!$F$13</f>
        <v>*</v>
      </c>
      <c r="K12" s="11" t="str">
        <f>[8]Novembro!$F$14</f>
        <v>*</v>
      </c>
      <c r="L12" s="11" t="str">
        <f>[8]Novembro!$F$15</f>
        <v>*</v>
      </c>
      <c r="M12" s="11" t="str">
        <f>[8]Novembro!$F$16</f>
        <v>*</v>
      </c>
      <c r="N12" s="11" t="str">
        <f>[8]Novembro!$F$17</f>
        <v>*</v>
      </c>
      <c r="O12" s="11" t="str">
        <f>[8]Novembro!$F$18</f>
        <v>*</v>
      </c>
      <c r="P12" s="11" t="str">
        <f>[8]Novembro!$F$19</f>
        <v>*</v>
      </c>
      <c r="Q12" s="11" t="str">
        <f>[8]Novembro!$F$20</f>
        <v>*</v>
      </c>
      <c r="R12" s="11" t="str">
        <f>[8]Novembro!$F$21</f>
        <v>*</v>
      </c>
      <c r="S12" s="11" t="str">
        <f>[8]Novembro!$F$22</f>
        <v>*</v>
      </c>
      <c r="T12" s="11" t="str">
        <f>[8]Novembro!$F$23</f>
        <v>*</v>
      </c>
      <c r="U12" s="11" t="str">
        <f>[8]Novembro!$F$24</f>
        <v>*</v>
      </c>
      <c r="V12" s="11" t="str">
        <f>[8]Novembro!$F$25</f>
        <v>*</v>
      </c>
      <c r="W12" s="11" t="str">
        <f>[8]Novembro!$F$26</f>
        <v>*</v>
      </c>
      <c r="X12" s="11" t="str">
        <f>[8]Novembro!$F$27</f>
        <v>*</v>
      </c>
      <c r="Y12" s="11" t="str">
        <f>[8]Novembro!$F$28</f>
        <v>*</v>
      </c>
      <c r="Z12" s="11" t="str">
        <f>[8]Novembro!$F$29</f>
        <v>*</v>
      </c>
      <c r="AA12" s="11" t="str">
        <f>[8]Novembro!$F$30</f>
        <v>*</v>
      </c>
      <c r="AB12" s="11" t="str">
        <f>[8]Novembro!$F$31</f>
        <v>*</v>
      </c>
      <c r="AC12" s="11" t="str">
        <f>[8]Novembro!$F$32</f>
        <v>*</v>
      </c>
      <c r="AD12" s="11" t="str">
        <f>[8]Novembro!$F$33</f>
        <v>*</v>
      </c>
      <c r="AE12" s="11" t="str">
        <f>[8]Novembro!$F$34</f>
        <v>*</v>
      </c>
      <c r="AF12" s="14">
        <f t="shared" si="1"/>
        <v>0</v>
      </c>
      <c r="AG12" s="68" t="e">
        <f t="shared" si="2"/>
        <v>#DIV/0!</v>
      </c>
    </row>
    <row r="13" spans="1:35" hidden="1" x14ac:dyDescent="0.2">
      <c r="A13" s="89" t="s">
        <v>99</v>
      </c>
      <c r="B13" s="11" t="str">
        <f>[9]Novembro!$F$5</f>
        <v>*</v>
      </c>
      <c r="C13" s="11" t="str">
        <f>[9]Novembro!$F$6</f>
        <v>*</v>
      </c>
      <c r="D13" s="11" t="str">
        <f>[9]Novembro!$F$7</f>
        <v>*</v>
      </c>
      <c r="E13" s="11" t="str">
        <f>[9]Novembro!$F$8</f>
        <v>*</v>
      </c>
      <c r="F13" s="11" t="str">
        <f>[9]Novembro!$F$9</f>
        <v>*</v>
      </c>
      <c r="G13" s="11" t="str">
        <f>[9]Novembro!$F$10</f>
        <v>*</v>
      </c>
      <c r="H13" s="11" t="str">
        <f>[9]Novembro!$F$11</f>
        <v>*</v>
      </c>
      <c r="I13" s="11" t="str">
        <f>[9]Novembro!$F$12</f>
        <v>*</v>
      </c>
      <c r="J13" s="11" t="str">
        <f>[9]Novembro!$F$13</f>
        <v>*</v>
      </c>
      <c r="K13" s="11" t="str">
        <f>[9]Novembro!$F$14</f>
        <v>*</v>
      </c>
      <c r="L13" s="11" t="str">
        <f>[9]Novembro!$F$15</f>
        <v>*</v>
      </c>
      <c r="M13" s="11" t="str">
        <f>[9]Novembro!$F$16</f>
        <v>*</v>
      </c>
      <c r="N13" s="11" t="str">
        <f>[9]Novembro!$F$17</f>
        <v>*</v>
      </c>
      <c r="O13" s="11" t="str">
        <f>[9]Novembro!$F$18</f>
        <v>*</v>
      </c>
      <c r="P13" s="11" t="str">
        <f>[9]Novembro!$F$19</f>
        <v>*</v>
      </c>
      <c r="Q13" s="11" t="str">
        <f>[9]Novembro!$F$20</f>
        <v>*</v>
      </c>
      <c r="R13" s="11" t="str">
        <f>[9]Novembro!$F$21</f>
        <v>*</v>
      </c>
      <c r="S13" s="11" t="str">
        <f>[9]Novembro!$F$22</f>
        <v>*</v>
      </c>
      <c r="T13" s="11" t="str">
        <f>[9]Novembro!$F$23</f>
        <v>*</v>
      </c>
      <c r="U13" s="11" t="str">
        <f>[9]Novembro!$F$24</f>
        <v>*</v>
      </c>
      <c r="V13" s="11" t="str">
        <f>[9]Novembro!$F$25</f>
        <v>*</v>
      </c>
      <c r="W13" s="11" t="str">
        <f>[9]Novembro!$F$26</f>
        <v>*</v>
      </c>
      <c r="X13" s="11" t="str">
        <f>[9]Novembro!$F$27</f>
        <v>*</v>
      </c>
      <c r="Y13" s="11" t="str">
        <f>[9]Novembro!$F$28</f>
        <v>*</v>
      </c>
      <c r="Z13" s="11" t="str">
        <f>[9]Novembro!$F$29</f>
        <v>*</v>
      </c>
      <c r="AA13" s="11" t="str">
        <f>[9]Novembro!$F$30</f>
        <v>*</v>
      </c>
      <c r="AB13" s="11" t="str">
        <f>[9]Novembro!$F$31</f>
        <v>*</v>
      </c>
      <c r="AC13" s="11" t="str">
        <f>[9]Novembro!$F$32</f>
        <v>*</v>
      </c>
      <c r="AD13" s="11" t="str">
        <f>[9]Novembro!$F$33</f>
        <v>*</v>
      </c>
      <c r="AE13" s="11" t="str">
        <f>[9]Novembro!$F$34</f>
        <v>*</v>
      </c>
      <c r="AF13" s="14">
        <f t="shared" si="1"/>
        <v>0</v>
      </c>
      <c r="AG13" s="68" t="e">
        <f t="shared" si="2"/>
        <v>#DIV/0!</v>
      </c>
    </row>
    <row r="14" spans="1:35" hidden="1" x14ac:dyDescent="0.2">
      <c r="A14" s="91" t="s">
        <v>103</v>
      </c>
      <c r="B14" s="11" t="str">
        <f>[10]Novembro!$F$5</f>
        <v>*</v>
      </c>
      <c r="C14" s="11" t="str">
        <f>[10]Novembro!$F$6</f>
        <v>*</v>
      </c>
      <c r="D14" s="11" t="str">
        <f>[10]Novembro!$F$7</f>
        <v>*</v>
      </c>
      <c r="E14" s="11" t="str">
        <f>[10]Novembro!$F$8</f>
        <v>*</v>
      </c>
      <c r="F14" s="11" t="str">
        <f>[10]Novembro!$F$9</f>
        <v>*</v>
      </c>
      <c r="G14" s="11" t="str">
        <f>[10]Novembro!$F$10</f>
        <v>*</v>
      </c>
      <c r="H14" s="11" t="str">
        <f>[10]Novembro!$F$11</f>
        <v>*</v>
      </c>
      <c r="I14" s="11" t="str">
        <f>[10]Novembro!$F$12</f>
        <v>*</v>
      </c>
      <c r="J14" s="11" t="str">
        <f>[10]Novembro!$F$13</f>
        <v>*</v>
      </c>
      <c r="K14" s="11" t="str">
        <f>[10]Novembro!$F$14</f>
        <v>*</v>
      </c>
      <c r="L14" s="11" t="str">
        <f>[10]Novembro!$F$15</f>
        <v>*</v>
      </c>
      <c r="M14" s="11" t="str">
        <f>[10]Novembro!$F$16</f>
        <v>*</v>
      </c>
      <c r="N14" s="11" t="str">
        <f>[10]Novembro!$F$17</f>
        <v>*</v>
      </c>
      <c r="O14" s="11" t="str">
        <f>[10]Novembro!$F$18</f>
        <v>*</v>
      </c>
      <c r="P14" s="11" t="str">
        <f>[10]Novembro!$F$19</f>
        <v>*</v>
      </c>
      <c r="Q14" s="11" t="str">
        <f>[10]Novembro!$F$20</f>
        <v>*</v>
      </c>
      <c r="R14" s="11" t="str">
        <f>[10]Novembro!$F$21</f>
        <v>*</v>
      </c>
      <c r="S14" s="11" t="str">
        <f>[10]Novembro!$F$22</f>
        <v>*</v>
      </c>
      <c r="T14" s="11" t="str">
        <f>[10]Novembro!$F$23</f>
        <v>*</v>
      </c>
      <c r="U14" s="11" t="str">
        <f>[10]Novembro!$F$24</f>
        <v>*</v>
      </c>
      <c r="V14" s="11" t="str">
        <f>[10]Novembro!$F$25</f>
        <v>*</v>
      </c>
      <c r="W14" s="11" t="str">
        <f>[10]Novembro!$F$26</f>
        <v>*</v>
      </c>
      <c r="X14" s="11" t="str">
        <f>[10]Novembro!$F$27</f>
        <v>*</v>
      </c>
      <c r="Y14" s="11" t="str">
        <f>[10]Novembro!$F$28</f>
        <v>*</v>
      </c>
      <c r="Z14" s="11" t="str">
        <f>[10]Novembro!$F$29</f>
        <v>*</v>
      </c>
      <c r="AA14" s="11" t="str">
        <f>[10]Novembro!$F$30</f>
        <v>*</v>
      </c>
      <c r="AB14" s="11" t="str">
        <f>[10]Novembro!$F$31</f>
        <v>*</v>
      </c>
      <c r="AC14" s="11" t="str">
        <f>[10]Novembro!$F$32</f>
        <v>*</v>
      </c>
      <c r="AD14" s="11" t="str">
        <f>[10]Novembro!$F$33</f>
        <v>*</v>
      </c>
      <c r="AE14" s="11" t="str">
        <f>[10]Novembro!$F$34</f>
        <v>*</v>
      </c>
      <c r="AF14" s="14">
        <f t="shared" si="1"/>
        <v>0</v>
      </c>
      <c r="AG14" s="68" t="e">
        <f t="shared" si="2"/>
        <v>#DIV/0!</v>
      </c>
    </row>
    <row r="15" spans="1:35" x14ac:dyDescent="0.2">
      <c r="A15" s="47" t="s">
        <v>106</v>
      </c>
      <c r="B15" s="11">
        <f>[11]Novembro!$F$5</f>
        <v>97</v>
      </c>
      <c r="C15" s="11" t="str">
        <f>[11]Novembro!$F$6</f>
        <v>*</v>
      </c>
      <c r="D15" s="11">
        <f>[11]Novembro!$F$7</f>
        <v>99</v>
      </c>
      <c r="E15" s="11">
        <f>[11]Novembro!$F$8</f>
        <v>86</v>
      </c>
      <c r="F15" s="11">
        <f>[11]Novembro!$F$9</f>
        <v>82</v>
      </c>
      <c r="G15" s="11">
        <f>[11]Novembro!$F$10</f>
        <v>83</v>
      </c>
      <c r="H15" s="11">
        <f>[11]Novembro!$F$11</f>
        <v>82</v>
      </c>
      <c r="I15" s="11">
        <f>[11]Novembro!$F$12</f>
        <v>82</v>
      </c>
      <c r="J15" s="11">
        <f>[11]Novembro!$F$13</f>
        <v>80</v>
      </c>
      <c r="K15" s="11">
        <f>[11]Novembro!$F$14</f>
        <v>72</v>
      </c>
      <c r="L15" s="11">
        <f>[11]Novembro!$F$15</f>
        <v>100</v>
      </c>
      <c r="M15" s="11">
        <f>[11]Novembro!$F$16</f>
        <v>100</v>
      </c>
      <c r="N15" s="11">
        <f>[11]Novembro!$F$17</f>
        <v>100</v>
      </c>
      <c r="O15" s="11">
        <f>[11]Novembro!$F$18</f>
        <v>100</v>
      </c>
      <c r="P15" s="11">
        <f>[11]Novembro!$F$19</f>
        <v>99</v>
      </c>
      <c r="Q15" s="11">
        <f>[11]Novembro!$F$20</f>
        <v>94</v>
      </c>
      <c r="R15" s="11">
        <f>[11]Novembro!$F$21</f>
        <v>89</v>
      </c>
      <c r="S15" s="11">
        <f>[11]Novembro!$F$22</f>
        <v>76</v>
      </c>
      <c r="T15" s="11">
        <f>[11]Novembro!$F$23</f>
        <v>67</v>
      </c>
      <c r="U15" s="11">
        <f>[11]Novembro!$F$24</f>
        <v>72</v>
      </c>
      <c r="V15" s="11">
        <f>[11]Novembro!$F$25</f>
        <v>100</v>
      </c>
      <c r="W15" s="11">
        <f>[11]Novembro!$F$26</f>
        <v>100</v>
      </c>
      <c r="X15" s="11">
        <f>[11]Novembro!$F$27</f>
        <v>100</v>
      </c>
      <c r="Y15" s="11">
        <f>[11]Novembro!$F$28</f>
        <v>96</v>
      </c>
      <c r="Z15" s="11">
        <f>[11]Novembro!$F$29</f>
        <v>90</v>
      </c>
      <c r="AA15" s="11">
        <f>[11]Novembro!$F$30</f>
        <v>87</v>
      </c>
      <c r="AB15" s="11">
        <f>[11]Novembro!$F$31</f>
        <v>90</v>
      </c>
      <c r="AC15" s="11">
        <f>[11]Novembro!$F$32</f>
        <v>89</v>
      </c>
      <c r="AD15" s="11">
        <f>[11]Novembro!$F$33</f>
        <v>87</v>
      </c>
      <c r="AE15" s="11">
        <f>[11]Novembro!$F$34</f>
        <v>92</v>
      </c>
      <c r="AF15" s="14">
        <f t="shared" si="1"/>
        <v>100</v>
      </c>
      <c r="AG15" s="68">
        <f t="shared" si="2"/>
        <v>89.34482758620689</v>
      </c>
      <c r="AI15" t="s">
        <v>34</v>
      </c>
    </row>
    <row r="16" spans="1:35" x14ac:dyDescent="0.2">
      <c r="A16" s="47" t="s">
        <v>153</v>
      </c>
      <c r="B16" s="11" t="str">
        <f>[12]Novembro!$F$5</f>
        <v>*</v>
      </c>
      <c r="C16" s="11" t="str">
        <f>[12]Novembro!$F$6</f>
        <v>*</v>
      </c>
      <c r="D16" s="11" t="str">
        <f>[12]Novembro!$F$7</f>
        <v>*</v>
      </c>
      <c r="E16" s="11" t="str">
        <f>[12]Novembro!$F$8</f>
        <v>*</v>
      </c>
      <c r="F16" s="11" t="str">
        <f>[12]Novembro!$F$9</f>
        <v>*</v>
      </c>
      <c r="G16" s="11" t="str">
        <f>[12]Novembro!$F$10</f>
        <v>*</v>
      </c>
      <c r="H16" s="11" t="str">
        <f>[12]Novembro!$F$11</f>
        <v>*</v>
      </c>
      <c r="I16" s="11" t="str">
        <f>[12]Novembro!$F$12</f>
        <v>*</v>
      </c>
      <c r="J16" s="11" t="str">
        <f>[12]Novembro!$F$13</f>
        <v>*</v>
      </c>
      <c r="K16" s="11" t="str">
        <f>[12]Novembro!$F$14</f>
        <v>*</v>
      </c>
      <c r="L16" s="11" t="str">
        <f>[12]Novembro!$F$15</f>
        <v>*</v>
      </c>
      <c r="M16" s="11" t="str">
        <f>[12]Novembro!$F$16</f>
        <v>*</v>
      </c>
      <c r="N16" s="11" t="str">
        <f>[12]Novembro!$F$17</f>
        <v>*</v>
      </c>
      <c r="O16" s="11" t="str">
        <f>[12]Novembro!$F$18</f>
        <v>*</v>
      </c>
      <c r="P16" s="11" t="str">
        <f>[12]Novembro!$F$19</f>
        <v>*</v>
      </c>
      <c r="Q16" s="11" t="str">
        <f>[12]Novembro!$F$20</f>
        <v>*</v>
      </c>
      <c r="R16" s="11" t="str">
        <f>[12]Novembro!$F$21</f>
        <v>*</v>
      </c>
      <c r="S16" s="11" t="str">
        <f>[12]Novembro!$F$22</f>
        <v>*</v>
      </c>
      <c r="T16" s="11" t="str">
        <f>[12]Novembro!$F$23</f>
        <v>*</v>
      </c>
      <c r="U16" s="11" t="str">
        <f>[12]Novembro!$F$24</f>
        <v>*</v>
      </c>
      <c r="V16" s="11" t="str">
        <f>[12]Novembro!$F$25</f>
        <v>*</v>
      </c>
      <c r="W16" s="11" t="str">
        <f>[12]Novembro!$F$26</f>
        <v>*</v>
      </c>
      <c r="X16" s="11" t="str">
        <f>[12]Novembro!$F$27</f>
        <v>*</v>
      </c>
      <c r="Y16" s="11" t="str">
        <f>[12]Novembro!$F$28</f>
        <v>*</v>
      </c>
      <c r="Z16" s="11" t="str">
        <f>[12]Novembro!$F$29</f>
        <v>*</v>
      </c>
      <c r="AA16" s="11" t="str">
        <f>[12]Novembro!$F$30</f>
        <v>*</v>
      </c>
      <c r="AB16" s="11" t="str">
        <f>[12]Novembro!$F$31</f>
        <v>*</v>
      </c>
      <c r="AC16" s="11" t="str">
        <f>[12]Novembro!$F$32</f>
        <v>*</v>
      </c>
      <c r="AD16" s="11" t="str">
        <f>[12]Novembro!$F$33</f>
        <v>*</v>
      </c>
      <c r="AE16" s="11" t="str">
        <f>[12]Novembro!$F$34</f>
        <v>*</v>
      </c>
      <c r="AF16" s="14" t="s">
        <v>211</v>
      </c>
      <c r="AG16" s="68" t="s">
        <v>211</v>
      </c>
    </row>
    <row r="17" spans="1:36" x14ac:dyDescent="0.2">
      <c r="A17" s="47" t="s">
        <v>2</v>
      </c>
      <c r="B17" s="11">
        <f>[13]Novembro!$F$5</f>
        <v>94</v>
      </c>
      <c r="C17" s="11">
        <f>[13]Novembro!$F$6</f>
        <v>75</v>
      </c>
      <c r="D17" s="11">
        <f>[13]Novembro!$F$7</f>
        <v>84</v>
      </c>
      <c r="E17" s="11">
        <f>[13]Novembro!$F$8</f>
        <v>75</v>
      </c>
      <c r="F17" s="11">
        <f>[13]Novembro!$F$9</f>
        <v>65</v>
      </c>
      <c r="G17" s="11">
        <f>[13]Novembro!$F$10</f>
        <v>58</v>
      </c>
      <c r="H17" s="11">
        <f>[13]Novembro!$F$11</f>
        <v>59</v>
      </c>
      <c r="I17" s="11">
        <f>[13]Novembro!$F$12</f>
        <v>48</v>
      </c>
      <c r="J17" s="11">
        <f>[13]Novembro!$F$13</f>
        <v>57</v>
      </c>
      <c r="K17" s="11">
        <f>[13]Novembro!$F$14</f>
        <v>65</v>
      </c>
      <c r="L17" s="11">
        <f>[13]Novembro!$F$15</f>
        <v>94</v>
      </c>
      <c r="M17" s="11">
        <f>[13]Novembro!$F$16</f>
        <v>83</v>
      </c>
      <c r="N17" s="11">
        <f>[13]Novembro!$F$17</f>
        <v>78</v>
      </c>
      <c r="O17" s="11">
        <f>[13]Novembro!$F$18</f>
        <v>96</v>
      </c>
      <c r="P17" s="11">
        <f>[13]Novembro!$F$19</f>
        <v>93</v>
      </c>
      <c r="Q17" s="11">
        <f>[13]Novembro!$F$20</f>
        <v>59</v>
      </c>
      <c r="R17" s="11">
        <f>[13]Novembro!$F$21</f>
        <v>59</v>
      </c>
      <c r="S17" s="11">
        <f>[13]Novembro!$F$22</f>
        <v>50</v>
      </c>
      <c r="T17" s="11">
        <f>[13]Novembro!$F$23</f>
        <v>58</v>
      </c>
      <c r="U17" s="11">
        <f>[13]Novembro!$F$24</f>
        <v>64</v>
      </c>
      <c r="V17" s="11">
        <f>[13]Novembro!$F$25</f>
        <v>76</v>
      </c>
      <c r="W17" s="11">
        <f>[13]Novembro!$F$26</f>
        <v>94</v>
      </c>
      <c r="X17" s="11">
        <f>[13]Novembro!$F$27</f>
        <v>92</v>
      </c>
      <c r="Y17" s="11">
        <f>[13]Novembro!$F$28</f>
        <v>84</v>
      </c>
      <c r="Z17" s="11">
        <f>[13]Novembro!$F$29</f>
        <v>64</v>
      </c>
      <c r="AA17" s="11">
        <f>[13]Novembro!$F$30</f>
        <v>66</v>
      </c>
      <c r="AB17" s="11">
        <f>[13]Novembro!$F$31</f>
        <v>61</v>
      </c>
      <c r="AC17" s="11">
        <f>[13]Novembro!$F$32</f>
        <v>90</v>
      </c>
      <c r="AD17" s="11">
        <f>[13]Novembro!$F$33</f>
        <v>89</v>
      </c>
      <c r="AE17" s="11">
        <f>[13]Novembro!$F$34</f>
        <v>89</v>
      </c>
      <c r="AF17" s="14">
        <f t="shared" si="1"/>
        <v>96</v>
      </c>
      <c r="AG17" s="68">
        <f t="shared" si="2"/>
        <v>73.966666666666669</v>
      </c>
      <c r="AI17" s="12" t="s">
        <v>34</v>
      </c>
    </row>
    <row r="18" spans="1:36" hidden="1" x14ac:dyDescent="0.2">
      <c r="A18" s="89" t="s">
        <v>3</v>
      </c>
      <c r="B18" s="11" t="str">
        <f>[14]Novembro!$F$5</f>
        <v>*</v>
      </c>
      <c r="C18" s="11" t="str">
        <f>[14]Novembro!$F$6</f>
        <v>*</v>
      </c>
      <c r="D18" s="11" t="str">
        <f>[14]Novembro!$F$7</f>
        <v>*</v>
      </c>
      <c r="E18" s="11" t="str">
        <f>[14]Novembro!$F$8</f>
        <v>*</v>
      </c>
      <c r="F18" s="11" t="str">
        <f>[14]Novembro!$F$9</f>
        <v>*</v>
      </c>
      <c r="G18" s="11" t="str">
        <f>[14]Novembro!$F$10</f>
        <v>*</v>
      </c>
      <c r="H18" s="11" t="str">
        <f>[14]Novembro!$F$11</f>
        <v>*</v>
      </c>
      <c r="I18" s="11" t="str">
        <f>[14]Novembro!$F$12</f>
        <v>*</v>
      </c>
      <c r="J18" s="11" t="str">
        <f>[14]Novembro!$F$13</f>
        <v>*</v>
      </c>
      <c r="K18" s="11" t="str">
        <f>[14]Novembro!$F$14</f>
        <v>*</v>
      </c>
      <c r="L18" s="11" t="str">
        <f>[14]Novembro!$F$15</f>
        <v>*</v>
      </c>
      <c r="M18" s="11" t="str">
        <f>[14]Novembro!$F$16</f>
        <v>*</v>
      </c>
      <c r="N18" s="11" t="str">
        <f>[14]Novembro!$F$17</f>
        <v>*</v>
      </c>
      <c r="O18" s="11" t="str">
        <f>[14]Novembro!$F$18</f>
        <v>*</v>
      </c>
      <c r="P18" s="11" t="str">
        <f>[14]Novembro!$F$19</f>
        <v>*</v>
      </c>
      <c r="Q18" s="11" t="str">
        <f>[14]Novembro!$F$20</f>
        <v>*</v>
      </c>
      <c r="R18" s="11" t="str">
        <f>[14]Novembro!$F$21</f>
        <v>*</v>
      </c>
      <c r="S18" s="11" t="str">
        <f>[14]Novembro!$F$22</f>
        <v>*</v>
      </c>
      <c r="T18" s="11" t="str">
        <f>[14]Novembro!$F$23</f>
        <v>*</v>
      </c>
      <c r="U18" s="11" t="str">
        <f>[14]Novembro!$F$24</f>
        <v>*</v>
      </c>
      <c r="V18" s="11" t="str">
        <f>[14]Novembro!$F$25</f>
        <v>*</v>
      </c>
      <c r="W18" s="11" t="str">
        <f>[14]Novembro!$F$26</f>
        <v>*</v>
      </c>
      <c r="X18" s="11" t="str">
        <f>[14]Novembro!$F$27</f>
        <v>*</v>
      </c>
      <c r="Y18" s="11" t="str">
        <f>[14]Novembro!$F$28</f>
        <v>*</v>
      </c>
      <c r="Z18" s="11" t="str">
        <f>[14]Novembro!$F$29</f>
        <v>*</v>
      </c>
      <c r="AA18" s="11" t="str">
        <f>[14]Novembro!$F$30</f>
        <v>*</v>
      </c>
      <c r="AB18" s="11" t="str">
        <f>[14]Novembro!$F$31</f>
        <v>*</v>
      </c>
      <c r="AC18" s="11" t="str">
        <f>[14]Novembro!$F$32</f>
        <v>*</v>
      </c>
      <c r="AD18" s="11" t="str">
        <f>[14]Novembro!$F$33</f>
        <v>*</v>
      </c>
      <c r="AE18" s="11" t="str">
        <f>[14]Novembro!$F$34</f>
        <v>*</v>
      </c>
      <c r="AF18" s="14">
        <f t="shared" si="1"/>
        <v>0</v>
      </c>
      <c r="AG18" s="68" t="e">
        <f t="shared" si="2"/>
        <v>#DIV/0!</v>
      </c>
      <c r="AH18" s="12" t="s">
        <v>34</v>
      </c>
      <c r="AI18" s="12" t="s">
        <v>34</v>
      </c>
    </row>
    <row r="19" spans="1:36" x14ac:dyDescent="0.2">
      <c r="A19" s="47" t="s">
        <v>4</v>
      </c>
      <c r="B19" s="11">
        <f>[15]Novembro!$F$5</f>
        <v>97</v>
      </c>
      <c r="C19" s="11">
        <f>[15]Novembro!$F$6</f>
        <v>97</v>
      </c>
      <c r="D19" s="11">
        <f>[15]Novembro!$F$7</f>
        <v>95</v>
      </c>
      <c r="E19" s="11">
        <f>[15]Novembro!$F$8</f>
        <v>88</v>
      </c>
      <c r="F19" s="11">
        <f>[15]Novembro!$F$9</f>
        <v>82</v>
      </c>
      <c r="G19" s="11">
        <f>[15]Novembro!$F$10</f>
        <v>70</v>
      </c>
      <c r="H19" s="11">
        <f>[15]Novembro!$F$11</f>
        <v>72</v>
      </c>
      <c r="I19" s="11">
        <f>[15]Novembro!$F$12</f>
        <v>62</v>
      </c>
      <c r="J19" s="11">
        <f>[15]Novembro!$F$13</f>
        <v>59</v>
      </c>
      <c r="K19" s="11">
        <f>[15]Novembro!$F$14</f>
        <v>61</v>
      </c>
      <c r="L19" s="11">
        <f>[15]Novembro!$F$15</f>
        <v>93</v>
      </c>
      <c r="M19" s="11">
        <f>[15]Novembro!$F$16</f>
        <v>89</v>
      </c>
      <c r="N19" s="11">
        <f>[15]Novembro!$F$17</f>
        <v>89</v>
      </c>
      <c r="O19" s="11">
        <f>[15]Novembro!$F$18</f>
        <v>90</v>
      </c>
      <c r="P19" s="11">
        <f>[15]Novembro!$F$19</f>
        <v>92</v>
      </c>
      <c r="Q19" s="11">
        <f>[15]Novembro!$F$20</f>
        <v>74</v>
      </c>
      <c r="R19" s="11">
        <f>[15]Novembro!$F$21</f>
        <v>58</v>
      </c>
      <c r="S19" s="11">
        <f>[15]Novembro!$F$22</f>
        <v>72</v>
      </c>
      <c r="T19" s="11">
        <f>[15]Novembro!$F$23</f>
        <v>84</v>
      </c>
      <c r="U19" s="11">
        <f>[15]Novembro!$F$24</f>
        <v>91</v>
      </c>
      <c r="V19" s="11">
        <f>[15]Novembro!$F$25</f>
        <v>80</v>
      </c>
      <c r="W19" s="11">
        <f>[15]Novembro!$F$26</f>
        <v>89</v>
      </c>
      <c r="X19" s="11">
        <f>[15]Novembro!$F$27</f>
        <v>95</v>
      </c>
      <c r="Y19" s="11">
        <f>[15]Novembro!$F$28</f>
        <v>91</v>
      </c>
      <c r="Z19" s="11">
        <f>[15]Novembro!$F$29</f>
        <v>85</v>
      </c>
      <c r="AA19" s="11">
        <f>[15]Novembro!$F$30</f>
        <v>76</v>
      </c>
      <c r="AB19" s="11">
        <f>[15]Novembro!$F$31</f>
        <v>75</v>
      </c>
      <c r="AC19" s="11">
        <f>[15]Novembro!$F$32</f>
        <v>75</v>
      </c>
      <c r="AD19" s="11">
        <f>[15]Novembro!$F$33</f>
        <v>91</v>
      </c>
      <c r="AE19" s="11">
        <f>[15]Novembro!$F$34</f>
        <v>89</v>
      </c>
      <c r="AF19" s="14">
        <f t="shared" si="1"/>
        <v>97</v>
      </c>
      <c r="AG19" s="68">
        <f t="shared" si="2"/>
        <v>82.033333333333331</v>
      </c>
      <c r="AI19" t="s">
        <v>34</v>
      </c>
    </row>
    <row r="20" spans="1:36" x14ac:dyDescent="0.2">
      <c r="A20" s="47" t="s">
        <v>5</v>
      </c>
      <c r="B20" s="11">
        <f>[16]Novembro!$F$5</f>
        <v>76</v>
      </c>
      <c r="C20" s="11">
        <f>[16]Novembro!$F$6</f>
        <v>60</v>
      </c>
      <c r="D20" s="11">
        <f>[16]Novembro!$F$7</f>
        <v>66</v>
      </c>
      <c r="E20" s="11">
        <f>[16]Novembro!$F$8</f>
        <v>51</v>
      </c>
      <c r="F20" s="11">
        <f>[16]Novembro!$F$9</f>
        <v>74</v>
      </c>
      <c r="G20" s="11">
        <f>[16]Novembro!$F$10</f>
        <v>76</v>
      </c>
      <c r="H20" s="11">
        <f>[16]Novembro!$F$11</f>
        <v>73</v>
      </c>
      <c r="I20" s="11">
        <f>[16]Novembro!$F$12</f>
        <v>78</v>
      </c>
      <c r="J20" s="11">
        <f>[16]Novembro!$F$13</f>
        <v>73</v>
      </c>
      <c r="K20" s="11">
        <f>[16]Novembro!$F$14</f>
        <v>56</v>
      </c>
      <c r="L20" s="11">
        <f>[16]Novembro!$F$15</f>
        <v>92</v>
      </c>
      <c r="M20" s="11">
        <f>[16]Novembro!$F$16</f>
        <v>86</v>
      </c>
      <c r="N20" s="11">
        <f>[16]Novembro!$F$17</f>
        <v>78</v>
      </c>
      <c r="O20" s="11">
        <f>[16]Novembro!$F$18</f>
        <v>89</v>
      </c>
      <c r="P20" s="11">
        <f>[16]Novembro!$F$19</f>
        <v>89</v>
      </c>
      <c r="Q20" s="11">
        <f>[16]Novembro!$F$20</f>
        <v>77</v>
      </c>
      <c r="R20" s="11">
        <f>[16]Novembro!$F$21</f>
        <v>86</v>
      </c>
      <c r="S20" s="11">
        <f>[16]Novembro!$F$22</f>
        <v>85</v>
      </c>
      <c r="T20" s="11">
        <f>[16]Novembro!$F$23</f>
        <v>68</v>
      </c>
      <c r="U20" s="11">
        <f>[16]Novembro!$F$24</f>
        <v>69</v>
      </c>
      <c r="V20" s="11">
        <f>[16]Novembro!$F$25</f>
        <v>90</v>
      </c>
      <c r="W20" s="11">
        <f>[16]Novembro!$F$26</f>
        <v>89</v>
      </c>
      <c r="X20" s="11">
        <f>[16]Novembro!$F$27</f>
        <v>82</v>
      </c>
      <c r="Y20" s="11">
        <f>[16]Novembro!$F$28</f>
        <v>78</v>
      </c>
      <c r="Z20" s="11">
        <f>[16]Novembro!$F$29</f>
        <v>82</v>
      </c>
      <c r="AA20" s="11">
        <f>[16]Novembro!$F$30</f>
        <v>77</v>
      </c>
      <c r="AB20" s="11">
        <f>[16]Novembro!$F$31</f>
        <v>76</v>
      </c>
      <c r="AC20" s="11">
        <f>[16]Novembro!$F$32</f>
        <v>76</v>
      </c>
      <c r="AD20" s="11">
        <f>[16]Novembro!$F$33</f>
        <v>72</v>
      </c>
      <c r="AE20" s="11">
        <f>[16]Novembro!$F$34</f>
        <v>78</v>
      </c>
      <c r="AF20" s="14">
        <f t="shared" si="1"/>
        <v>92</v>
      </c>
      <c r="AG20" s="68">
        <f t="shared" si="2"/>
        <v>76.733333333333334</v>
      </c>
      <c r="AH20" s="12" t="s">
        <v>34</v>
      </c>
    </row>
    <row r="21" spans="1:36" x14ac:dyDescent="0.2">
      <c r="A21" s="47" t="s">
        <v>32</v>
      </c>
      <c r="B21" s="11">
        <f>[17]Novembro!$F$5</f>
        <v>100</v>
      </c>
      <c r="C21" s="11">
        <f>[17]Novembro!$F$6</f>
        <v>93</v>
      </c>
      <c r="D21" s="11">
        <f>[17]Novembro!$F$7</f>
        <v>94</v>
      </c>
      <c r="E21" s="11">
        <f>[17]Novembro!$F$8</f>
        <v>90</v>
      </c>
      <c r="F21" s="11">
        <f>[17]Novembro!$F$9</f>
        <v>82</v>
      </c>
      <c r="G21" s="11">
        <f>[17]Novembro!$F$10</f>
        <v>66</v>
      </c>
      <c r="H21" s="11">
        <f>[17]Novembro!$F$11</f>
        <v>64</v>
      </c>
      <c r="I21" s="11">
        <f>[17]Novembro!$F$12</f>
        <v>64</v>
      </c>
      <c r="J21" s="11">
        <f>[17]Novembro!$F$13</f>
        <v>71</v>
      </c>
      <c r="K21" s="11">
        <f>[17]Novembro!$F$14</f>
        <v>75</v>
      </c>
      <c r="L21" s="11">
        <f>[17]Novembro!$F$15</f>
        <v>99</v>
      </c>
      <c r="M21" s="11">
        <f>[17]Novembro!$F$16</f>
        <v>93</v>
      </c>
      <c r="N21" s="11">
        <f>[17]Novembro!$F$17</f>
        <v>91</v>
      </c>
      <c r="O21" s="11">
        <f>[17]Novembro!$F$18</f>
        <v>100</v>
      </c>
      <c r="P21" s="11">
        <f>[17]Novembro!$F$19</f>
        <v>97</v>
      </c>
      <c r="Q21" s="11">
        <f>[17]Novembro!$F$20</f>
        <v>77</v>
      </c>
      <c r="R21" s="11">
        <f>[17]Novembro!$F$21</f>
        <v>79</v>
      </c>
      <c r="S21" s="11">
        <f>[17]Novembro!$F$22</f>
        <v>74</v>
      </c>
      <c r="T21" s="11">
        <f>[17]Novembro!$F$23</f>
        <v>84</v>
      </c>
      <c r="U21" s="11">
        <f>[17]Novembro!$F$24</f>
        <v>88</v>
      </c>
      <c r="V21" s="11">
        <f>[17]Novembro!$F$25</f>
        <v>90</v>
      </c>
      <c r="W21" s="11">
        <f>[17]Novembro!$F$26</f>
        <v>91</v>
      </c>
      <c r="X21" s="11">
        <f>[17]Novembro!$F$27</f>
        <v>95</v>
      </c>
      <c r="Y21" s="11">
        <f>[17]Novembro!$F$28</f>
        <v>99</v>
      </c>
      <c r="Z21" s="11">
        <f>[17]Novembro!$F$29</f>
        <v>89</v>
      </c>
      <c r="AA21" s="11">
        <f>[17]Novembro!$F$30</f>
        <v>72</v>
      </c>
      <c r="AB21" s="11">
        <f>[17]Novembro!$F$31</f>
        <v>82</v>
      </c>
      <c r="AC21" s="11">
        <f>[17]Novembro!$F$32</f>
        <v>79</v>
      </c>
      <c r="AD21" s="11">
        <f>[17]Novembro!$F$33</f>
        <v>84</v>
      </c>
      <c r="AE21" s="11">
        <f>[17]Novembro!$F$34</f>
        <v>91</v>
      </c>
      <c r="AF21" s="14">
        <f t="shared" si="1"/>
        <v>100</v>
      </c>
      <c r="AG21" s="68">
        <f t="shared" si="2"/>
        <v>85.1</v>
      </c>
    </row>
    <row r="22" spans="1:36" x14ac:dyDescent="0.2">
      <c r="A22" s="47" t="s">
        <v>6</v>
      </c>
      <c r="B22" s="11">
        <f>[18]Novembro!$F$5</f>
        <v>84</v>
      </c>
      <c r="C22" s="11">
        <f>[18]Novembro!$F$6</f>
        <v>71</v>
      </c>
      <c r="D22" s="11">
        <f>[18]Novembro!$F$7</f>
        <v>93</v>
      </c>
      <c r="E22" s="11">
        <f>[18]Novembro!$F$8</f>
        <v>92</v>
      </c>
      <c r="F22" s="11">
        <f>[18]Novembro!$F$9</f>
        <v>81</v>
      </c>
      <c r="G22" s="11">
        <f>[18]Novembro!$F$10</f>
        <v>80</v>
      </c>
      <c r="H22" s="11">
        <f>[18]Novembro!$F$11</f>
        <v>81</v>
      </c>
      <c r="I22" s="11">
        <f>[18]Novembro!$F$12</f>
        <v>75</v>
      </c>
      <c r="J22" s="11">
        <f>[18]Novembro!$F$13</f>
        <v>83</v>
      </c>
      <c r="K22" s="11">
        <f>[18]Novembro!$F$14</f>
        <v>91</v>
      </c>
      <c r="L22" s="11">
        <f>[18]Novembro!$F$15</f>
        <v>94</v>
      </c>
      <c r="M22" s="11">
        <f>[18]Novembro!$F$16</f>
        <v>96</v>
      </c>
      <c r="N22" s="11">
        <f>[18]Novembro!$F$17</f>
        <v>96</v>
      </c>
      <c r="O22" s="11">
        <f>[18]Novembro!$F$18</f>
        <v>97</v>
      </c>
      <c r="P22" s="11">
        <f>[18]Novembro!$F$19</f>
        <v>98</v>
      </c>
      <c r="Q22" s="11">
        <f>[18]Novembro!$F$20</f>
        <v>85</v>
      </c>
      <c r="R22" s="11">
        <f>[18]Novembro!$F$21</f>
        <v>91</v>
      </c>
      <c r="S22" s="11">
        <f>[18]Novembro!$F$22</f>
        <v>82</v>
      </c>
      <c r="T22" s="11">
        <f>[18]Novembro!$F$23</f>
        <v>89</v>
      </c>
      <c r="U22" s="11">
        <f>[18]Novembro!$F$24</f>
        <v>89</v>
      </c>
      <c r="V22" s="11">
        <f>[18]Novembro!$F$25</f>
        <v>90</v>
      </c>
      <c r="W22" s="11">
        <f>[18]Novembro!$F$26</f>
        <v>96</v>
      </c>
      <c r="X22" s="11">
        <f>[18]Novembro!$F$27</f>
        <v>96</v>
      </c>
      <c r="Y22" s="11">
        <f>[18]Novembro!$F$28</f>
        <v>97</v>
      </c>
      <c r="Z22" s="11">
        <f>[18]Novembro!$F$29</f>
        <v>90</v>
      </c>
      <c r="AA22" s="11">
        <f>[18]Novembro!$F$30</f>
        <v>88</v>
      </c>
      <c r="AB22" s="11">
        <f>[18]Novembro!$F$31</f>
        <v>82</v>
      </c>
      <c r="AC22" s="11">
        <f>[18]Novembro!$F$32</f>
        <v>89</v>
      </c>
      <c r="AD22" s="11">
        <f>[18]Novembro!$F$33</f>
        <v>92</v>
      </c>
      <c r="AE22" s="11">
        <f>[18]Novembro!$F$34</f>
        <v>89</v>
      </c>
      <c r="AF22" s="14">
        <f t="shared" si="1"/>
        <v>98</v>
      </c>
      <c r="AG22" s="68">
        <f t="shared" si="2"/>
        <v>88.566666666666663</v>
      </c>
    </row>
    <row r="23" spans="1:36" x14ac:dyDescent="0.2">
      <c r="A23" s="47" t="s">
        <v>7</v>
      </c>
      <c r="B23" s="11">
        <f>[19]Novembro!$F$5</f>
        <v>96</v>
      </c>
      <c r="C23" s="11">
        <f>[19]Novembro!$F$6</f>
        <v>74</v>
      </c>
      <c r="D23" s="11">
        <f>[19]Novembro!$F$7</f>
        <v>85</v>
      </c>
      <c r="E23" s="11">
        <f>[19]Novembro!$F$8</f>
        <v>73</v>
      </c>
      <c r="F23" s="11">
        <f>[19]Novembro!$F$9</f>
        <v>65</v>
      </c>
      <c r="G23" s="11">
        <f>[19]Novembro!$F$10</f>
        <v>58</v>
      </c>
      <c r="H23" s="11">
        <f>[19]Novembro!$F$11</f>
        <v>58</v>
      </c>
      <c r="I23" s="11">
        <f>[19]Novembro!$F$12</f>
        <v>75</v>
      </c>
      <c r="J23" s="11">
        <f>[19]Novembro!$F$13</f>
        <v>70</v>
      </c>
      <c r="K23" s="11">
        <f>[19]Novembro!$F$14</f>
        <v>50</v>
      </c>
      <c r="L23" s="11">
        <f>[19]Novembro!$F$15</f>
        <v>97</v>
      </c>
      <c r="M23" s="11">
        <f>[19]Novembro!$F$16</f>
        <v>97</v>
      </c>
      <c r="N23" s="11">
        <f>[19]Novembro!$F$17</f>
        <v>98</v>
      </c>
      <c r="O23" s="11">
        <f>[19]Novembro!$F$18</f>
        <v>98</v>
      </c>
      <c r="P23" s="11">
        <f>[19]Novembro!$F$19</f>
        <v>90</v>
      </c>
      <c r="Q23" s="11">
        <f>[19]Novembro!$F$20</f>
        <v>79</v>
      </c>
      <c r="R23" s="11">
        <f>[19]Novembro!$F$21</f>
        <v>61</v>
      </c>
      <c r="S23" s="11">
        <f>[19]Novembro!$F$22</f>
        <v>63</v>
      </c>
      <c r="T23" s="11">
        <f>[19]Novembro!$F$23</f>
        <v>63</v>
      </c>
      <c r="U23" s="11">
        <f>[19]Novembro!$F$24</f>
        <v>74</v>
      </c>
      <c r="V23" s="11">
        <f>[19]Novembro!$F$25</f>
        <v>96</v>
      </c>
      <c r="W23" s="11">
        <f>[19]Novembro!$F$26</f>
        <v>98</v>
      </c>
      <c r="X23" s="11">
        <f>[19]Novembro!$F$27</f>
        <v>94</v>
      </c>
      <c r="Y23" s="11">
        <f>[19]Novembro!$F$28</f>
        <v>80</v>
      </c>
      <c r="Z23" s="11">
        <f>[19]Novembro!$F$29</f>
        <v>76</v>
      </c>
      <c r="AA23" s="11">
        <f>[19]Novembro!$F$30</f>
        <v>75</v>
      </c>
      <c r="AB23" s="11">
        <f>[19]Novembro!$F$31</f>
        <v>77</v>
      </c>
      <c r="AC23" s="11">
        <f>[19]Novembro!$F$32</f>
        <v>84</v>
      </c>
      <c r="AD23" s="11">
        <f>[19]Novembro!$F$33</f>
        <v>81</v>
      </c>
      <c r="AE23" s="11">
        <f>[19]Novembro!$F$34</f>
        <v>82</v>
      </c>
      <c r="AF23" s="14">
        <f t="shared" si="1"/>
        <v>98</v>
      </c>
      <c r="AG23" s="68">
        <f t="shared" si="2"/>
        <v>78.900000000000006</v>
      </c>
      <c r="AI23" t="s">
        <v>34</v>
      </c>
    </row>
    <row r="24" spans="1:36" hidden="1" x14ac:dyDescent="0.2">
      <c r="A24" s="89" t="s">
        <v>154</v>
      </c>
      <c r="B24" s="11" t="str">
        <f>[20]Novembro!$F$5</f>
        <v>*</v>
      </c>
      <c r="C24" s="11" t="str">
        <f>[20]Novembro!$F$6</f>
        <v>*</v>
      </c>
      <c r="D24" s="11" t="str">
        <f>[20]Novembro!$F$7</f>
        <v>*</v>
      </c>
      <c r="E24" s="11" t="str">
        <f>[20]Novembro!$F$8</f>
        <v>*</v>
      </c>
      <c r="F24" s="11" t="str">
        <f>[20]Novembro!$F$9</f>
        <v>*</v>
      </c>
      <c r="G24" s="11" t="str">
        <f>[20]Novembro!$F$10</f>
        <v>*</v>
      </c>
      <c r="H24" s="11" t="str">
        <f>[20]Novembro!$F$11</f>
        <v>*</v>
      </c>
      <c r="I24" s="11" t="str">
        <f>[20]Novembro!$F$12</f>
        <v>*</v>
      </c>
      <c r="J24" s="11" t="str">
        <f>[20]Novembro!$F$13</f>
        <v>*</v>
      </c>
      <c r="K24" s="11" t="str">
        <f>[20]Novembro!$F$14</f>
        <v>*</v>
      </c>
      <c r="L24" s="11" t="str">
        <f>[20]Novembro!$F$15</f>
        <v>*</v>
      </c>
      <c r="M24" s="11" t="str">
        <f>[20]Novembro!$F$16</f>
        <v>*</v>
      </c>
      <c r="N24" s="11" t="str">
        <f>[20]Novembro!$F$17</f>
        <v>*</v>
      </c>
      <c r="O24" s="11" t="str">
        <f>[20]Novembro!$F$18</f>
        <v>*</v>
      </c>
      <c r="P24" s="11" t="str">
        <f>[20]Novembro!$F$19</f>
        <v>*</v>
      </c>
      <c r="Q24" s="11" t="str">
        <f>[20]Novembro!$F$20</f>
        <v>*</v>
      </c>
      <c r="R24" s="11" t="str">
        <f>[20]Novembro!$F$21</f>
        <v>*</v>
      </c>
      <c r="S24" s="11" t="str">
        <f>[20]Novembro!$F$22</f>
        <v>*</v>
      </c>
      <c r="T24" s="11" t="str">
        <f>[20]Novembro!$F$23</f>
        <v>*</v>
      </c>
      <c r="U24" s="11" t="str">
        <f>[20]Novembro!$F$24</f>
        <v>*</v>
      </c>
      <c r="V24" s="11" t="str">
        <f>[20]Novembro!$F$25</f>
        <v>*</v>
      </c>
      <c r="W24" s="11" t="str">
        <f>[20]Novembro!$F$26</f>
        <v>*</v>
      </c>
      <c r="X24" s="11" t="str">
        <f>[20]Novembro!$F$27</f>
        <v>*</v>
      </c>
      <c r="Y24" s="11" t="str">
        <f>[20]Novembro!$F$28</f>
        <v>*</v>
      </c>
      <c r="Z24" s="11" t="str">
        <f>[20]Novembro!$F$29</f>
        <v>*</v>
      </c>
      <c r="AA24" s="11" t="str">
        <f>[20]Novembro!$F$30</f>
        <v>*</v>
      </c>
      <c r="AB24" s="11" t="str">
        <f>[20]Novembro!$F$31</f>
        <v>*</v>
      </c>
      <c r="AC24" s="11" t="str">
        <f>[20]Novembro!$F$32</f>
        <v>*</v>
      </c>
      <c r="AD24" s="11" t="str">
        <f>[20]Novembro!$F$33</f>
        <v>*</v>
      </c>
      <c r="AE24" s="11" t="str">
        <f>[20]Novembro!$F$34</f>
        <v>*</v>
      </c>
      <c r="AF24" s="14">
        <f t="shared" si="1"/>
        <v>0</v>
      </c>
      <c r="AG24" s="68" t="e">
        <f t="shared" si="2"/>
        <v>#DIV/0!</v>
      </c>
    </row>
    <row r="25" spans="1:36" hidden="1" x14ac:dyDescent="0.2">
      <c r="A25" s="89" t="s">
        <v>155</v>
      </c>
      <c r="B25" s="11" t="str">
        <f>[21]Novembro!$F$5</f>
        <v>*</v>
      </c>
      <c r="C25" s="11" t="str">
        <f>[21]Novembro!$F$6</f>
        <v>*</v>
      </c>
      <c r="D25" s="11" t="str">
        <f>[21]Novembro!$F$7</f>
        <v>*</v>
      </c>
      <c r="E25" s="11" t="str">
        <f>[21]Novembro!$F$8</f>
        <v>*</v>
      </c>
      <c r="F25" s="11" t="str">
        <f>[21]Novembro!$F$9</f>
        <v>*</v>
      </c>
      <c r="G25" s="11" t="str">
        <f>[21]Novembro!$F$10</f>
        <v>*</v>
      </c>
      <c r="H25" s="11" t="str">
        <f>[21]Novembro!$F$11</f>
        <v>*</v>
      </c>
      <c r="I25" s="11" t="str">
        <f>[21]Novembro!$F$12</f>
        <v>*</v>
      </c>
      <c r="J25" s="11" t="str">
        <f>[21]Novembro!$F$13</f>
        <v>*</v>
      </c>
      <c r="K25" s="11" t="str">
        <f>[21]Novembro!$F$14</f>
        <v>*</v>
      </c>
      <c r="L25" s="11" t="str">
        <f>[21]Novembro!$F$15</f>
        <v>*</v>
      </c>
      <c r="M25" s="11" t="str">
        <f>[21]Novembro!$F$16</f>
        <v>*</v>
      </c>
      <c r="N25" s="11" t="str">
        <f>[21]Novembro!$F$17</f>
        <v>*</v>
      </c>
      <c r="O25" s="11" t="str">
        <f>[21]Novembro!$F$18</f>
        <v>*</v>
      </c>
      <c r="P25" s="11" t="str">
        <f>[21]Novembro!$F$19</f>
        <v>*</v>
      </c>
      <c r="Q25" s="11" t="str">
        <f>[21]Novembro!$F$20</f>
        <v>*</v>
      </c>
      <c r="R25" s="11" t="str">
        <f>[21]Novembro!$F$21</f>
        <v>*</v>
      </c>
      <c r="S25" s="11" t="str">
        <f>[21]Novembro!$F$22</f>
        <v>*</v>
      </c>
      <c r="T25" s="11" t="str">
        <f>[21]Novembro!$F$23</f>
        <v>*</v>
      </c>
      <c r="U25" s="11" t="str">
        <f>[21]Novembro!$F$24</f>
        <v>*</v>
      </c>
      <c r="V25" s="11" t="str">
        <f>[21]Novembro!$F$25</f>
        <v>*</v>
      </c>
      <c r="W25" s="11" t="str">
        <f>[21]Novembro!$F$26</f>
        <v>*</v>
      </c>
      <c r="X25" s="11" t="str">
        <f>[21]Novembro!$F$27</f>
        <v>*</v>
      </c>
      <c r="Y25" s="11" t="str">
        <f>[21]Novembro!$F$28</f>
        <v>*</v>
      </c>
      <c r="Z25" s="11" t="str">
        <f>[21]Novembro!$F$29</f>
        <v>*</v>
      </c>
      <c r="AA25" s="11" t="str">
        <f>[21]Novembro!$F$30</f>
        <v>*</v>
      </c>
      <c r="AB25" s="11" t="str">
        <f>[21]Novembro!$F$31</f>
        <v>*</v>
      </c>
      <c r="AC25" s="11" t="str">
        <f>[21]Novembro!$F$32</f>
        <v>*</v>
      </c>
      <c r="AD25" s="11" t="str">
        <f>[21]Novembro!$F$33</f>
        <v>*</v>
      </c>
      <c r="AE25" s="11" t="str">
        <f>[21]Novembro!$F$34</f>
        <v>*</v>
      </c>
      <c r="AF25" s="14">
        <f t="shared" si="1"/>
        <v>0</v>
      </c>
      <c r="AG25" s="68" t="e">
        <f t="shared" si="2"/>
        <v>#DIV/0!</v>
      </c>
      <c r="AH25" s="12" t="s">
        <v>34</v>
      </c>
    </row>
    <row r="26" spans="1:36" x14ac:dyDescent="0.2">
      <c r="A26" s="47" t="s">
        <v>156</v>
      </c>
      <c r="B26" s="11">
        <f>[22]Novembro!$F$5</f>
        <v>96</v>
      </c>
      <c r="C26" s="11">
        <f>[22]Novembro!$F$6</f>
        <v>63</v>
      </c>
      <c r="D26" s="11">
        <f>[22]Novembro!$F$7</f>
        <v>81</v>
      </c>
      <c r="E26" s="11">
        <f>[22]Novembro!$F$8</f>
        <v>73</v>
      </c>
      <c r="F26" s="11">
        <f>[22]Novembro!$F$9</f>
        <v>74</v>
      </c>
      <c r="G26" s="11">
        <f>[22]Novembro!$F$10</f>
        <v>59</v>
      </c>
      <c r="H26" s="11">
        <f>[22]Novembro!$F$11</f>
        <v>57</v>
      </c>
      <c r="I26" s="11">
        <f>[22]Novembro!$F$12</f>
        <v>77</v>
      </c>
      <c r="J26" s="11">
        <f>[22]Novembro!$F$13</f>
        <v>81</v>
      </c>
      <c r="K26" s="11">
        <f>[22]Novembro!$F$14</f>
        <v>62</v>
      </c>
      <c r="L26" s="11">
        <f>[22]Novembro!$F$15</f>
        <v>100</v>
      </c>
      <c r="M26" s="11">
        <f>[22]Novembro!$F$16</f>
        <v>100</v>
      </c>
      <c r="N26" s="11">
        <f>[22]Novembro!$F$17</f>
        <v>100</v>
      </c>
      <c r="O26" s="11">
        <f>[22]Novembro!$F$18</f>
        <v>100</v>
      </c>
      <c r="P26" s="11">
        <f>[22]Novembro!$F$19</f>
        <v>99</v>
      </c>
      <c r="Q26" s="11">
        <f>[22]Novembro!$F$20</f>
        <v>96</v>
      </c>
      <c r="R26" s="11">
        <f>[22]Novembro!$F$21</f>
        <v>58</v>
      </c>
      <c r="S26" s="11">
        <f>[22]Novembro!$F$22</f>
        <v>66</v>
      </c>
      <c r="T26" s="11">
        <f>[22]Novembro!$F$23</f>
        <v>65</v>
      </c>
      <c r="U26" s="11">
        <f>[22]Novembro!$F$24</f>
        <v>78</v>
      </c>
      <c r="V26" s="11">
        <f>[22]Novembro!$F$25</f>
        <v>99</v>
      </c>
      <c r="W26" s="11">
        <f>[22]Novembro!$F$26</f>
        <v>100</v>
      </c>
      <c r="X26" s="11">
        <f>[22]Novembro!$F$27</f>
        <v>94</v>
      </c>
      <c r="Y26" s="11">
        <f>[22]Novembro!$F$28</f>
        <v>89</v>
      </c>
      <c r="Z26" s="11">
        <f>[22]Novembro!$F$29</f>
        <v>67</v>
      </c>
      <c r="AA26" s="11">
        <f>[22]Novembro!$F$30</f>
        <v>76</v>
      </c>
      <c r="AB26" s="11">
        <f>[22]Novembro!$F$31</f>
        <v>73</v>
      </c>
      <c r="AC26" s="11">
        <f>[22]Novembro!$F$32</f>
        <v>81</v>
      </c>
      <c r="AD26" s="11">
        <f>[22]Novembro!$F$33</f>
        <v>80</v>
      </c>
      <c r="AE26" s="11">
        <f>[22]Novembro!$F$34</f>
        <v>83</v>
      </c>
      <c r="AF26" s="14">
        <f t="shared" si="1"/>
        <v>100</v>
      </c>
      <c r="AG26" s="68">
        <f t="shared" si="2"/>
        <v>80.900000000000006</v>
      </c>
      <c r="AI26" t="s">
        <v>34</v>
      </c>
    </row>
    <row r="27" spans="1:36" x14ac:dyDescent="0.2">
      <c r="A27" s="47" t="s">
        <v>8</v>
      </c>
      <c r="B27" s="11">
        <f>[23]Novembro!$F$5</f>
        <v>96</v>
      </c>
      <c r="C27" s="11">
        <f>[23]Novembro!$F$6</f>
        <v>77</v>
      </c>
      <c r="D27" s="11">
        <f>[23]Novembro!$F$7</f>
        <v>85</v>
      </c>
      <c r="E27" s="11">
        <f>[23]Novembro!$F$8</f>
        <v>79</v>
      </c>
      <c r="F27" s="11">
        <f>[23]Novembro!$F$9</f>
        <v>90</v>
      </c>
      <c r="G27" s="11">
        <f>[23]Novembro!$F$10</f>
        <v>86</v>
      </c>
      <c r="H27" s="11">
        <f>[23]Novembro!$F$11</f>
        <v>87</v>
      </c>
      <c r="I27" s="11">
        <f>[23]Novembro!$F$12</f>
        <v>89</v>
      </c>
      <c r="J27" s="11">
        <f>[23]Novembro!$F$13</f>
        <v>91</v>
      </c>
      <c r="K27" s="11">
        <f>[23]Novembro!$F$14</f>
        <v>81</v>
      </c>
      <c r="L27" s="11">
        <f>[23]Novembro!$F$15</f>
        <v>100</v>
      </c>
      <c r="M27" s="11">
        <f>[23]Novembro!$F$16</f>
        <v>100</v>
      </c>
      <c r="N27" s="11">
        <f>[23]Novembro!$F$17</f>
        <v>100</v>
      </c>
      <c r="O27" s="11">
        <f>[23]Novembro!$F$18</f>
        <v>100</v>
      </c>
      <c r="P27" s="11">
        <f>[23]Novembro!$F$19</f>
        <v>89</v>
      </c>
      <c r="Q27" s="11">
        <f>[23]Novembro!$F$20</f>
        <v>78</v>
      </c>
      <c r="R27" s="11">
        <f>[23]Novembro!$F$21</f>
        <v>71</v>
      </c>
      <c r="S27" s="11">
        <f>[23]Novembro!$F$22</f>
        <v>75</v>
      </c>
      <c r="T27" s="11">
        <f>[23]Novembro!$F$23</f>
        <v>70</v>
      </c>
      <c r="U27" s="11">
        <f>[23]Novembro!$F$24</f>
        <v>78</v>
      </c>
      <c r="V27" s="11">
        <f>[23]Novembro!$F$25</f>
        <v>95</v>
      </c>
      <c r="W27" s="11">
        <f>[23]Novembro!$F$26</f>
        <v>100</v>
      </c>
      <c r="X27" s="11">
        <f>[23]Novembro!$F$27</f>
        <v>100</v>
      </c>
      <c r="Y27" s="11">
        <f>[23]Novembro!$F$28</f>
        <v>76</v>
      </c>
      <c r="Z27" s="11">
        <f>[23]Novembro!$F$29</f>
        <v>79</v>
      </c>
      <c r="AA27" s="11">
        <f>[23]Novembro!$F$30</f>
        <v>82</v>
      </c>
      <c r="AB27" s="11">
        <f>[23]Novembro!$F$31</f>
        <v>82</v>
      </c>
      <c r="AC27" s="11">
        <f>[23]Novembro!$F$32</f>
        <v>84</v>
      </c>
      <c r="AD27" s="11">
        <f>[23]Novembro!$F$33</f>
        <v>85</v>
      </c>
      <c r="AE27" s="11">
        <f>[23]Novembro!$F$34</f>
        <v>88</v>
      </c>
      <c r="AF27" s="14">
        <f t="shared" si="1"/>
        <v>100</v>
      </c>
      <c r="AG27" s="68">
        <f t="shared" si="2"/>
        <v>86.433333333333337</v>
      </c>
      <c r="AI27" t="s">
        <v>34</v>
      </c>
    </row>
    <row r="28" spans="1:36" hidden="1" x14ac:dyDescent="0.2">
      <c r="A28" s="89" t="s">
        <v>9</v>
      </c>
      <c r="B28" s="11" t="str">
        <f>[24]Novembro!$F$5</f>
        <v>*</v>
      </c>
      <c r="C28" s="11" t="str">
        <f>[24]Novembro!$F$6</f>
        <v>*</v>
      </c>
      <c r="D28" s="11" t="str">
        <f>[24]Novembro!$F$7</f>
        <v>*</v>
      </c>
      <c r="E28" s="11" t="str">
        <f>[24]Novembro!$F$8</f>
        <v>*</v>
      </c>
      <c r="F28" s="11" t="str">
        <f>[24]Novembro!$F$9</f>
        <v>*</v>
      </c>
      <c r="G28" s="11" t="str">
        <f>[24]Novembro!$F$10</f>
        <v>*</v>
      </c>
      <c r="H28" s="11" t="str">
        <f>[24]Novembro!$F$11</f>
        <v>*</v>
      </c>
      <c r="I28" s="11" t="str">
        <f>[24]Novembro!$F$12</f>
        <v>*</v>
      </c>
      <c r="J28" s="11" t="str">
        <f>[24]Novembro!$F$13</f>
        <v>*</v>
      </c>
      <c r="K28" s="11" t="str">
        <f>[24]Novembro!$F$14</f>
        <v>*</v>
      </c>
      <c r="L28" s="11" t="str">
        <f>[24]Novembro!$F$15</f>
        <v>*</v>
      </c>
      <c r="M28" s="11" t="str">
        <f>[24]Novembro!$F$16</f>
        <v>*</v>
      </c>
      <c r="N28" s="11" t="str">
        <f>[24]Novembro!$F$17</f>
        <v>*</v>
      </c>
      <c r="O28" s="11" t="str">
        <f>[24]Novembro!$F$18</f>
        <v>*</v>
      </c>
      <c r="P28" s="11" t="str">
        <f>[24]Novembro!$F$19</f>
        <v>*</v>
      </c>
      <c r="Q28" s="11" t="str">
        <f>[24]Novembro!$F$20</f>
        <v>*</v>
      </c>
      <c r="R28" s="11" t="str">
        <f>[24]Novembro!$F$21</f>
        <v>*</v>
      </c>
      <c r="S28" s="11" t="str">
        <f>[24]Novembro!$F$22</f>
        <v>*</v>
      </c>
      <c r="T28" s="11" t="str">
        <f>[24]Novembro!$F$23</f>
        <v>*</v>
      </c>
      <c r="U28" s="11" t="str">
        <f>[24]Novembro!$F$24</f>
        <v>*</v>
      </c>
      <c r="V28" s="11" t="str">
        <f>[24]Novembro!$F$25</f>
        <v>*</v>
      </c>
      <c r="W28" s="11" t="str">
        <f>[24]Novembro!$F$26</f>
        <v>*</v>
      </c>
      <c r="X28" s="11" t="str">
        <f>[24]Novembro!$F$27</f>
        <v>*</v>
      </c>
      <c r="Y28" s="11" t="str">
        <f>[24]Novembro!$F$28</f>
        <v>*</v>
      </c>
      <c r="Z28" s="11" t="str">
        <f>[24]Novembro!$F$29</f>
        <v>*</v>
      </c>
      <c r="AA28" s="11" t="str">
        <f>[24]Novembro!$F$30</f>
        <v>*</v>
      </c>
      <c r="AB28" s="11" t="str">
        <f>[24]Novembro!$F$31</f>
        <v>*</v>
      </c>
      <c r="AC28" s="11" t="str">
        <f>[24]Novembro!$F$32</f>
        <v>*</v>
      </c>
      <c r="AD28" s="11" t="str">
        <f>[24]Novembro!$F$33</f>
        <v>*</v>
      </c>
      <c r="AE28" s="11" t="str">
        <f>[24]Novembro!$F$34</f>
        <v>*</v>
      </c>
      <c r="AF28" s="14">
        <f t="shared" si="1"/>
        <v>0</v>
      </c>
      <c r="AG28" s="68" t="e">
        <f t="shared" si="2"/>
        <v>#DIV/0!</v>
      </c>
      <c r="AI28" t="s">
        <v>34</v>
      </c>
    </row>
    <row r="29" spans="1:36" x14ac:dyDescent="0.2">
      <c r="A29" s="47" t="s">
        <v>31</v>
      </c>
      <c r="B29" s="11">
        <f>[25]Novembro!$F$5</f>
        <v>77</v>
      </c>
      <c r="C29" s="11">
        <f>[25]Novembro!$F$6</f>
        <v>64</v>
      </c>
      <c r="D29" s="11">
        <f>[25]Novembro!$F$7</f>
        <v>68</v>
      </c>
      <c r="E29" s="11">
        <f>[25]Novembro!$F$8</f>
        <v>72</v>
      </c>
      <c r="F29" s="11">
        <f>[25]Novembro!$F$9</f>
        <v>70</v>
      </c>
      <c r="G29" s="11">
        <f>[25]Novembro!$F$10</f>
        <v>64</v>
      </c>
      <c r="H29" s="11">
        <f>[25]Novembro!$F$11</f>
        <v>65</v>
      </c>
      <c r="I29" s="11">
        <f>[25]Novembro!$F$12</f>
        <v>73</v>
      </c>
      <c r="J29" s="11">
        <f>[25]Novembro!$F$13</f>
        <v>73</v>
      </c>
      <c r="K29" s="11">
        <f>[25]Novembro!$F$14</f>
        <v>73</v>
      </c>
      <c r="L29" s="11">
        <f>[25]Novembro!$F$15</f>
        <v>84</v>
      </c>
      <c r="M29" s="11">
        <f>[25]Novembro!$F$16</f>
        <v>78</v>
      </c>
      <c r="N29" s="11">
        <f>[25]Novembro!$F$17</f>
        <v>76</v>
      </c>
      <c r="O29" s="11">
        <f>[25]Novembro!$F$18</f>
        <v>90</v>
      </c>
      <c r="P29" s="11">
        <f>[25]Novembro!$F$19</f>
        <v>87</v>
      </c>
      <c r="Q29" s="11">
        <f>[25]Novembro!$F$20</f>
        <v>76</v>
      </c>
      <c r="R29" s="11">
        <f>[25]Novembro!$F$21</f>
        <v>72</v>
      </c>
      <c r="S29" s="11">
        <f>[25]Novembro!$F$22</f>
        <v>67</v>
      </c>
      <c r="T29" s="11">
        <f>[25]Novembro!$F$23</f>
        <v>69</v>
      </c>
      <c r="U29" s="11">
        <f>[25]Novembro!$F$24</f>
        <v>65</v>
      </c>
      <c r="V29" s="11">
        <f>[25]Novembro!$F$25</f>
        <v>84</v>
      </c>
      <c r="W29" s="11">
        <f>[25]Novembro!$F$26</f>
        <v>86</v>
      </c>
      <c r="X29" s="11">
        <f>[25]Novembro!$F$27</f>
        <v>78</v>
      </c>
      <c r="Y29" s="11">
        <f>[25]Novembro!$F$28</f>
        <v>81</v>
      </c>
      <c r="Z29" s="11">
        <f>[25]Novembro!$F$29</f>
        <v>77</v>
      </c>
      <c r="AA29" s="11">
        <f>[25]Novembro!$F$30</f>
        <v>73</v>
      </c>
      <c r="AB29" s="11">
        <f>[25]Novembro!$F$31</f>
        <v>73</v>
      </c>
      <c r="AC29" s="11">
        <f>[25]Novembro!$F$32</f>
        <v>75</v>
      </c>
      <c r="AD29" s="11">
        <f>[25]Novembro!$F$33</f>
        <v>79</v>
      </c>
      <c r="AE29" s="11">
        <f>[25]Novembro!$F$34</f>
        <v>79</v>
      </c>
      <c r="AF29" s="14">
        <f t="shared" si="1"/>
        <v>90</v>
      </c>
      <c r="AG29" s="68">
        <f t="shared" si="2"/>
        <v>74.933333333333337</v>
      </c>
      <c r="AI29" t="s">
        <v>34</v>
      </c>
    </row>
    <row r="30" spans="1:36" hidden="1" x14ac:dyDescent="0.2">
      <c r="A30" s="89" t="s">
        <v>10</v>
      </c>
      <c r="B30" s="11" t="str">
        <f>[26]Novembro!$F$5</f>
        <v>*</v>
      </c>
      <c r="C30" s="11" t="str">
        <f>[26]Novembro!$F$6</f>
        <v>*</v>
      </c>
      <c r="D30" s="11" t="str">
        <f>[26]Novembro!$F$7</f>
        <v>*</v>
      </c>
      <c r="E30" s="11" t="str">
        <f>[26]Novembro!$F$8</f>
        <v>*</v>
      </c>
      <c r="F30" s="11" t="str">
        <f>[26]Novembro!$F$9</f>
        <v>*</v>
      </c>
      <c r="G30" s="11" t="str">
        <f>[26]Novembro!$F$10</f>
        <v>*</v>
      </c>
      <c r="H30" s="11" t="str">
        <f>[26]Novembro!$F$11</f>
        <v>*</v>
      </c>
      <c r="I30" s="11" t="str">
        <f>[26]Novembro!$F$12</f>
        <v>*</v>
      </c>
      <c r="J30" s="11" t="str">
        <f>[26]Novembro!$F$13</f>
        <v>*</v>
      </c>
      <c r="K30" s="11" t="str">
        <f>[26]Novembro!$F$14</f>
        <v>*</v>
      </c>
      <c r="L30" s="11" t="str">
        <f>[26]Novembro!$F$15</f>
        <v>*</v>
      </c>
      <c r="M30" s="11" t="str">
        <f>[26]Novembro!$F$16</f>
        <v>*</v>
      </c>
      <c r="N30" s="11" t="str">
        <f>[26]Novembro!$F$17</f>
        <v>*</v>
      </c>
      <c r="O30" s="11" t="str">
        <f>[26]Novembro!$F$18</f>
        <v>*</v>
      </c>
      <c r="P30" s="11" t="str">
        <f>[26]Novembro!$F$19</f>
        <v>*</v>
      </c>
      <c r="Q30" s="11" t="str">
        <f>[26]Novembro!$F$20</f>
        <v>*</v>
      </c>
      <c r="R30" s="11" t="str">
        <f>[26]Novembro!$F$21</f>
        <v>*</v>
      </c>
      <c r="S30" s="11" t="str">
        <f>[26]Novembro!$F$22</f>
        <v>*</v>
      </c>
      <c r="T30" s="11" t="str">
        <f>[26]Novembro!$F$23</f>
        <v>*</v>
      </c>
      <c r="U30" s="11" t="str">
        <f>[26]Novembro!$F$24</f>
        <v>*</v>
      </c>
      <c r="V30" s="11" t="str">
        <f>[26]Novembro!$F$25</f>
        <v>*</v>
      </c>
      <c r="W30" s="11" t="str">
        <f>[26]Novembro!$F$26</f>
        <v>*</v>
      </c>
      <c r="X30" s="11" t="str">
        <f>[26]Novembro!$F$27</f>
        <v>*</v>
      </c>
      <c r="Y30" s="11" t="str">
        <f>[26]Novembro!$F$28</f>
        <v>*</v>
      </c>
      <c r="Z30" s="11" t="str">
        <f>[26]Novembro!$F$29</f>
        <v>*</v>
      </c>
      <c r="AA30" s="11" t="str">
        <f>[26]Novembro!$F$30</f>
        <v>*</v>
      </c>
      <c r="AB30" s="11" t="str">
        <f>[26]Novembro!$F$31</f>
        <v>*</v>
      </c>
      <c r="AC30" s="11" t="str">
        <f>[26]Novembro!$F$32</f>
        <v>*</v>
      </c>
      <c r="AD30" s="11" t="str">
        <f>[26]Novembro!$F$33</f>
        <v>*</v>
      </c>
      <c r="AE30" s="11" t="str">
        <f>[26]Novembro!$F$34</f>
        <v>*</v>
      </c>
      <c r="AF30" s="14">
        <f t="shared" si="1"/>
        <v>0</v>
      </c>
      <c r="AG30" s="68" t="e">
        <f t="shared" si="2"/>
        <v>#DIV/0!</v>
      </c>
      <c r="AI30" t="s">
        <v>34</v>
      </c>
    </row>
    <row r="31" spans="1:36" hidden="1" x14ac:dyDescent="0.2">
      <c r="A31" s="89" t="s">
        <v>157</v>
      </c>
      <c r="B31" s="11" t="str">
        <f>[27]Novembro!$F$5</f>
        <v>*</v>
      </c>
      <c r="C31" s="11" t="str">
        <f>[27]Novembro!$F$6</f>
        <v>*</v>
      </c>
      <c r="D31" s="11" t="str">
        <f>[27]Novembro!$F$7</f>
        <v>*</v>
      </c>
      <c r="E31" s="11" t="str">
        <f>[27]Novembro!$F$8</f>
        <v>*</v>
      </c>
      <c r="F31" s="11" t="str">
        <f>[27]Novembro!$F$9</f>
        <v>*</v>
      </c>
      <c r="G31" s="11" t="str">
        <f>[27]Novembro!$F$10</f>
        <v>*</v>
      </c>
      <c r="H31" s="11" t="str">
        <f>[27]Novembro!$F$11</f>
        <v>*</v>
      </c>
      <c r="I31" s="11" t="str">
        <f>[27]Novembro!$F$12</f>
        <v>*</v>
      </c>
      <c r="J31" s="11" t="str">
        <f>[27]Novembro!$F$13</f>
        <v>*</v>
      </c>
      <c r="K31" s="11" t="str">
        <f>[27]Novembro!$F$14</f>
        <v>*</v>
      </c>
      <c r="L31" s="11" t="str">
        <f>[27]Novembro!$F$15</f>
        <v>*</v>
      </c>
      <c r="M31" s="11" t="str">
        <f>[27]Novembro!$F$16</f>
        <v>*</v>
      </c>
      <c r="N31" s="11" t="str">
        <f>[27]Novembro!$F$17</f>
        <v>*</v>
      </c>
      <c r="O31" s="11" t="str">
        <f>[27]Novembro!$F$18</f>
        <v>*</v>
      </c>
      <c r="P31" s="11" t="str">
        <f>[27]Novembro!$F$19</f>
        <v>*</v>
      </c>
      <c r="Q31" s="11" t="str">
        <f>[27]Novembro!$F$20</f>
        <v>*</v>
      </c>
      <c r="R31" s="11" t="str">
        <f>[27]Novembro!$F$21</f>
        <v>*</v>
      </c>
      <c r="S31" s="11" t="str">
        <f>[27]Novembro!$F$22</f>
        <v>*</v>
      </c>
      <c r="T31" s="11" t="str">
        <f>[27]Novembro!$F$23</f>
        <v>*</v>
      </c>
      <c r="U31" s="11" t="str">
        <f>[27]Novembro!$F$24</f>
        <v>*</v>
      </c>
      <c r="V31" s="11" t="str">
        <f>[27]Novembro!$F$25</f>
        <v>*</v>
      </c>
      <c r="W31" s="11" t="str">
        <f>[27]Novembro!$F$26</f>
        <v>*</v>
      </c>
      <c r="X31" s="11" t="str">
        <f>[27]Novembro!$F$27</f>
        <v>*</v>
      </c>
      <c r="Y31" s="11" t="str">
        <f>[27]Novembro!$F$28</f>
        <v>*</v>
      </c>
      <c r="Z31" s="11" t="str">
        <f>[27]Novembro!$F$29</f>
        <v>*</v>
      </c>
      <c r="AA31" s="11" t="str">
        <f>[27]Novembro!$F$30</f>
        <v>*</v>
      </c>
      <c r="AB31" s="11" t="str">
        <f>[27]Novembro!$F$31</f>
        <v>*</v>
      </c>
      <c r="AC31" s="11" t="str">
        <f>[27]Novembro!$F$32</f>
        <v>*</v>
      </c>
      <c r="AD31" s="11" t="str">
        <f>[27]Novembro!$F$33</f>
        <v>*</v>
      </c>
      <c r="AE31" s="11" t="str">
        <f>[27]Novembro!$F$34</f>
        <v>*</v>
      </c>
      <c r="AF31" s="14">
        <f t="shared" si="1"/>
        <v>0</v>
      </c>
      <c r="AG31" s="68" t="e">
        <f t="shared" si="2"/>
        <v>#DIV/0!</v>
      </c>
      <c r="AH31" s="12" t="s">
        <v>34</v>
      </c>
    </row>
    <row r="32" spans="1:36" hidden="1" x14ac:dyDescent="0.2">
      <c r="A32" s="89" t="s">
        <v>11</v>
      </c>
      <c r="B32" s="11" t="str">
        <f>[28]Novembro!$F$5</f>
        <v>*</v>
      </c>
      <c r="C32" s="11" t="str">
        <f>[28]Novembro!$F$6</f>
        <v>*</v>
      </c>
      <c r="D32" s="11" t="str">
        <f>[28]Novembro!$F$7</f>
        <v>*</v>
      </c>
      <c r="E32" s="11" t="str">
        <f>[28]Novembro!$F$8</f>
        <v>*</v>
      </c>
      <c r="F32" s="11" t="str">
        <f>[28]Novembro!$F$9</f>
        <v>*</v>
      </c>
      <c r="G32" s="11" t="str">
        <f>[28]Novembro!$F$10</f>
        <v>*</v>
      </c>
      <c r="H32" s="11" t="str">
        <f>[28]Novembro!$F$11</f>
        <v>*</v>
      </c>
      <c r="I32" s="11" t="str">
        <f>[28]Novembro!$F$12</f>
        <v>*</v>
      </c>
      <c r="J32" s="11" t="str">
        <f>[28]Novembro!$F$13</f>
        <v>*</v>
      </c>
      <c r="K32" s="11" t="str">
        <f>[28]Novembro!$F$14</f>
        <v>*</v>
      </c>
      <c r="L32" s="11" t="str">
        <f>[28]Novembro!$F$15</f>
        <v>*</v>
      </c>
      <c r="M32" s="11" t="str">
        <f>[28]Novembro!$F$16</f>
        <v>*</v>
      </c>
      <c r="N32" s="11" t="str">
        <f>[28]Novembro!$F$17</f>
        <v>*</v>
      </c>
      <c r="O32" s="11" t="str">
        <f>[28]Novembro!$F$18</f>
        <v>*</v>
      </c>
      <c r="P32" s="11" t="str">
        <f>[28]Novembro!$F$19</f>
        <v>*</v>
      </c>
      <c r="Q32" s="11" t="str">
        <f>[28]Novembro!$F$20</f>
        <v>*</v>
      </c>
      <c r="R32" s="11" t="str">
        <f>[28]Novembro!$F$21</f>
        <v>*</v>
      </c>
      <c r="S32" s="11" t="str">
        <f>[28]Novembro!$F$22</f>
        <v>*</v>
      </c>
      <c r="T32" s="11" t="str">
        <f>[28]Novembro!$F$23</f>
        <v>*</v>
      </c>
      <c r="U32" s="11" t="str">
        <f>[28]Novembro!$F$24</f>
        <v>*</v>
      </c>
      <c r="V32" s="11" t="str">
        <f>[28]Novembro!$F$25</f>
        <v>*</v>
      </c>
      <c r="W32" s="11" t="str">
        <f>[28]Novembro!$F$26</f>
        <v>*</v>
      </c>
      <c r="X32" s="11" t="str">
        <f>[28]Novembro!$F$27</f>
        <v>*</v>
      </c>
      <c r="Y32" s="11" t="str">
        <f>[28]Novembro!$F$28</f>
        <v>*</v>
      </c>
      <c r="Z32" s="11" t="str">
        <f>[28]Novembro!$F$29</f>
        <v>*</v>
      </c>
      <c r="AA32" s="11" t="str">
        <f>[28]Novembro!$F$30</f>
        <v>*</v>
      </c>
      <c r="AB32" s="11" t="str">
        <f>[28]Novembro!$F$31</f>
        <v>*</v>
      </c>
      <c r="AC32" s="11" t="str">
        <f>[28]Novembro!$F$32</f>
        <v>*</v>
      </c>
      <c r="AD32" s="11" t="str">
        <f>[28]Novembro!$F$33</f>
        <v>*</v>
      </c>
      <c r="AE32" s="11" t="str">
        <f>[28]Novembro!$F$34</f>
        <v>*</v>
      </c>
      <c r="AF32" s="14">
        <f t="shared" si="1"/>
        <v>0</v>
      </c>
      <c r="AG32" s="68" t="e">
        <f t="shared" si="2"/>
        <v>#DIV/0!</v>
      </c>
      <c r="AI32" t="s">
        <v>34</v>
      </c>
      <c r="AJ32" t="s">
        <v>34</v>
      </c>
    </row>
    <row r="33" spans="1:35" s="5" customFormat="1" x14ac:dyDescent="0.2">
      <c r="A33" s="47" t="s">
        <v>12</v>
      </c>
      <c r="B33" s="11">
        <f>[29]Novembro!$F$5</f>
        <v>70</v>
      </c>
      <c r="C33" s="11">
        <f>[29]Novembro!$F$6</f>
        <v>58</v>
      </c>
      <c r="D33" s="11">
        <f>[29]Novembro!$F$7</f>
        <v>64</v>
      </c>
      <c r="E33" s="11">
        <f>[29]Novembro!$F$8</f>
        <v>81</v>
      </c>
      <c r="F33" s="11">
        <f>[29]Novembro!$F$9</f>
        <v>72</v>
      </c>
      <c r="G33" s="11">
        <f>[29]Novembro!$F$10</f>
        <v>79</v>
      </c>
      <c r="H33" s="11">
        <f>[29]Novembro!$F$11</f>
        <v>80</v>
      </c>
      <c r="I33" s="11">
        <f>[29]Novembro!$F$12</f>
        <v>78</v>
      </c>
      <c r="J33" s="11">
        <f>[29]Novembro!$F$13</f>
        <v>85</v>
      </c>
      <c r="K33" s="11">
        <f>[29]Novembro!$F$14</f>
        <v>85</v>
      </c>
      <c r="L33" s="11">
        <f>[29]Novembro!$F$15</f>
        <v>92</v>
      </c>
      <c r="M33" s="11">
        <f>[29]Novembro!$F$16</f>
        <v>91</v>
      </c>
      <c r="N33" s="11">
        <f>[29]Novembro!$F$17</f>
        <v>87</v>
      </c>
      <c r="O33" s="11">
        <f>[29]Novembro!$F$18</f>
        <v>93</v>
      </c>
      <c r="P33" s="11">
        <f>[29]Novembro!$F$19</f>
        <v>95</v>
      </c>
      <c r="Q33" s="11">
        <f>[29]Novembro!$F$20</f>
        <v>89</v>
      </c>
      <c r="R33" s="11">
        <f>[29]Novembro!$F$21</f>
        <v>87</v>
      </c>
      <c r="S33" s="11">
        <f>[29]Novembro!$F$22</f>
        <v>81</v>
      </c>
      <c r="T33" s="11">
        <f>[29]Novembro!$F$23</f>
        <v>82</v>
      </c>
      <c r="U33" s="11">
        <f>[29]Novembro!$F$24</f>
        <v>84</v>
      </c>
      <c r="V33" s="11">
        <f>[29]Novembro!$F$25</f>
        <v>91</v>
      </c>
      <c r="W33" s="11">
        <f>[29]Novembro!$F$26</f>
        <v>94</v>
      </c>
      <c r="X33" s="11">
        <f>[29]Novembro!$F$27</f>
        <v>87</v>
      </c>
      <c r="Y33" s="11">
        <f>[29]Novembro!$F$28</f>
        <v>86</v>
      </c>
      <c r="Z33" s="11">
        <f>[29]Novembro!$F$29</f>
        <v>80</v>
      </c>
      <c r="AA33" s="11">
        <f>[29]Novembro!$F$30</f>
        <v>86</v>
      </c>
      <c r="AB33" s="11">
        <f>[29]Novembro!$F$31</f>
        <v>84</v>
      </c>
      <c r="AC33" s="11">
        <f>[29]Novembro!$F$32</f>
        <v>83</v>
      </c>
      <c r="AD33" s="11">
        <f>[29]Novembro!$F$33</f>
        <v>87</v>
      </c>
      <c r="AE33" s="11">
        <f>[29]Novembro!$F$34</f>
        <v>88</v>
      </c>
      <c r="AF33" s="14">
        <f t="shared" si="1"/>
        <v>95</v>
      </c>
      <c r="AG33" s="68">
        <f t="shared" si="2"/>
        <v>83.3</v>
      </c>
    </row>
    <row r="34" spans="1:35" x14ac:dyDescent="0.2">
      <c r="A34" s="47" t="s">
        <v>13</v>
      </c>
      <c r="B34" s="11">
        <f>[30]Novembro!$F$5</f>
        <v>82</v>
      </c>
      <c r="C34" s="11">
        <f>[30]Novembro!$F$6</f>
        <v>72</v>
      </c>
      <c r="D34" s="11">
        <f>[30]Novembro!$F$7</f>
        <v>74</v>
      </c>
      <c r="E34" s="11">
        <f>[30]Novembro!$F$8</f>
        <v>90</v>
      </c>
      <c r="F34" s="11">
        <f>[30]Novembro!$F$9</f>
        <v>84</v>
      </c>
      <c r="G34" s="11">
        <f>[30]Novembro!$F$10</f>
        <v>86</v>
      </c>
      <c r="H34" s="11">
        <f>[30]Novembro!$F$11</f>
        <v>88</v>
      </c>
      <c r="I34" s="11">
        <f>[30]Novembro!$F$12</f>
        <v>89</v>
      </c>
      <c r="J34" s="11">
        <f>[30]Novembro!$F$13</f>
        <v>88</v>
      </c>
      <c r="K34" s="11">
        <f>[30]Novembro!$F$14</f>
        <v>83</v>
      </c>
      <c r="L34" s="11">
        <f>[30]Novembro!$F$15</f>
        <v>91</v>
      </c>
      <c r="M34" s="11">
        <f>[30]Novembro!$F$16</f>
        <v>93</v>
      </c>
      <c r="N34" s="11">
        <f>[30]Novembro!$F$17</f>
        <v>87</v>
      </c>
      <c r="O34" s="11">
        <f>[30]Novembro!$F$18</f>
        <v>94</v>
      </c>
      <c r="P34" s="11">
        <f>[30]Novembro!$F$19</f>
        <v>96</v>
      </c>
      <c r="Q34" s="11">
        <f>[30]Novembro!$F$20</f>
        <v>94</v>
      </c>
      <c r="R34" s="11">
        <f>[30]Novembro!$F$21</f>
        <v>95</v>
      </c>
      <c r="S34" s="11">
        <f>[30]Novembro!$F$22</f>
        <v>92</v>
      </c>
      <c r="T34" s="11">
        <f>[30]Novembro!$F$23</f>
        <v>93</v>
      </c>
      <c r="U34" s="11">
        <f>[30]Novembro!$F$24</f>
        <v>86</v>
      </c>
      <c r="V34" s="11">
        <f>[30]Novembro!$F$25</f>
        <v>95</v>
      </c>
      <c r="W34" s="11">
        <f>[30]Novembro!$F$26</f>
        <v>95</v>
      </c>
      <c r="X34" s="11">
        <f>[30]Novembro!$F$27</f>
        <v>94</v>
      </c>
      <c r="Y34" s="11">
        <f>[30]Novembro!$F$28</f>
        <v>91</v>
      </c>
      <c r="Z34" s="11">
        <f>[30]Novembro!$F$29</f>
        <v>90</v>
      </c>
      <c r="AA34" s="11">
        <f>[30]Novembro!$F$30</f>
        <v>88</v>
      </c>
      <c r="AB34" s="11">
        <f>[30]Novembro!$F$31</f>
        <v>90</v>
      </c>
      <c r="AC34" s="11">
        <f>[30]Novembro!$F$32</f>
        <v>85</v>
      </c>
      <c r="AD34" s="11">
        <f>[30]Novembro!$F$33</f>
        <v>91</v>
      </c>
      <c r="AE34" s="11">
        <f>[30]Novembro!$F$34</f>
        <v>92</v>
      </c>
      <c r="AF34" s="14">
        <f t="shared" si="1"/>
        <v>96</v>
      </c>
      <c r="AG34" s="68">
        <f t="shared" si="2"/>
        <v>88.933333333333337</v>
      </c>
      <c r="AI34" t="s">
        <v>34</v>
      </c>
    </row>
    <row r="35" spans="1:35" x14ac:dyDescent="0.2">
      <c r="A35" s="47" t="s">
        <v>158</v>
      </c>
      <c r="B35" s="11">
        <f>[31]Novembro!$F$5</f>
        <v>95</v>
      </c>
      <c r="C35" s="11">
        <f>[31]Novembro!$F$6</f>
        <v>84</v>
      </c>
      <c r="D35" s="11">
        <f>[31]Novembro!$F$7</f>
        <v>96</v>
      </c>
      <c r="E35" s="11">
        <f>[31]Novembro!$F$8</f>
        <v>90</v>
      </c>
      <c r="F35" s="11">
        <f>[31]Novembro!$F$9</f>
        <v>92</v>
      </c>
      <c r="G35" s="11">
        <f>[31]Novembro!$F$10</f>
        <v>95</v>
      </c>
      <c r="H35" s="11">
        <f>[31]Novembro!$F$11</f>
        <v>90</v>
      </c>
      <c r="I35" s="11">
        <f>[31]Novembro!$F$12</f>
        <v>79</v>
      </c>
      <c r="J35" s="11">
        <f>[31]Novembro!$F$13</f>
        <v>85</v>
      </c>
      <c r="K35" s="11">
        <f>[31]Novembro!$F$14</f>
        <v>75</v>
      </c>
      <c r="L35" s="11">
        <f>[31]Novembro!$F$15</f>
        <v>97</v>
      </c>
      <c r="M35" s="11">
        <f>[31]Novembro!$F$16</f>
        <v>98</v>
      </c>
      <c r="N35" s="11">
        <f>[31]Novembro!$F$17</f>
        <v>89</v>
      </c>
      <c r="O35" s="11">
        <f>[31]Novembro!$F$18</f>
        <v>97</v>
      </c>
      <c r="P35" s="11">
        <f>[31]Novembro!$F$19</f>
        <v>98</v>
      </c>
      <c r="Q35" s="11">
        <f>[31]Novembro!$F$20</f>
        <v>96</v>
      </c>
      <c r="R35" s="11">
        <f>[31]Novembro!$F$21</f>
        <v>92</v>
      </c>
      <c r="S35" s="11">
        <f>[31]Novembro!$F$22</f>
        <v>82</v>
      </c>
      <c r="T35" s="11">
        <f>[31]Novembro!$F$23</f>
        <v>73</v>
      </c>
      <c r="U35" s="11">
        <f>[31]Novembro!$F$24</f>
        <v>77</v>
      </c>
      <c r="V35" s="11">
        <f>[31]Novembro!$F$25</f>
        <v>95</v>
      </c>
      <c r="W35" s="11">
        <f>[31]Novembro!$F$26</f>
        <v>98</v>
      </c>
      <c r="X35" s="11">
        <f>[31]Novembro!$F$27</f>
        <v>95</v>
      </c>
      <c r="Y35" s="11">
        <f>[31]Novembro!$F$28</f>
        <v>97</v>
      </c>
      <c r="Z35" s="11">
        <f>[31]Novembro!$F$29</f>
        <v>93</v>
      </c>
      <c r="AA35" s="11">
        <f>[31]Novembro!$F$30</f>
        <v>95</v>
      </c>
      <c r="AB35" s="11">
        <f>[31]Novembro!$F$31</f>
        <v>92</v>
      </c>
      <c r="AC35" s="11">
        <f>[31]Novembro!$F$32</f>
        <v>95</v>
      </c>
      <c r="AD35" s="11">
        <f>[31]Novembro!$F$33</f>
        <v>96</v>
      </c>
      <c r="AE35" s="11">
        <f>[31]Novembro!$F$34</f>
        <v>96</v>
      </c>
      <c r="AF35" s="14">
        <f t="shared" si="1"/>
        <v>98</v>
      </c>
      <c r="AG35" s="68">
        <f t="shared" si="2"/>
        <v>91.066666666666663</v>
      </c>
      <c r="AI35" t="s">
        <v>34</v>
      </c>
    </row>
    <row r="36" spans="1:35" hidden="1" x14ac:dyDescent="0.2">
      <c r="A36" s="89" t="s">
        <v>129</v>
      </c>
      <c r="B36" s="11" t="str">
        <f>[32]Novembro!$F$5</f>
        <v>*</v>
      </c>
      <c r="C36" s="11" t="str">
        <f>[32]Novembro!$F$6</f>
        <v>*</v>
      </c>
      <c r="D36" s="11" t="str">
        <f>[32]Novembro!$F$7</f>
        <v>*</v>
      </c>
      <c r="E36" s="11" t="str">
        <f>[32]Novembro!$F$8</f>
        <v>*</v>
      </c>
      <c r="F36" s="11" t="str">
        <f>[32]Novembro!$F$9</f>
        <v>*</v>
      </c>
      <c r="G36" s="11" t="str">
        <f>[32]Novembro!$F$10</f>
        <v>*</v>
      </c>
      <c r="H36" s="11" t="str">
        <f>[32]Novembro!$F$11</f>
        <v>*</v>
      </c>
      <c r="I36" s="11" t="str">
        <f>[32]Novembro!$F$12</f>
        <v>*</v>
      </c>
      <c r="J36" s="11" t="str">
        <f>[32]Novembro!$F$13</f>
        <v>*</v>
      </c>
      <c r="K36" s="11" t="str">
        <f>[32]Novembro!$F$14</f>
        <v>*</v>
      </c>
      <c r="L36" s="11" t="str">
        <f>[32]Novembro!$F$15</f>
        <v>*</v>
      </c>
      <c r="M36" s="11" t="str">
        <f>[32]Novembro!$F$16</f>
        <v>*</v>
      </c>
      <c r="N36" s="11" t="str">
        <f>[32]Novembro!$F$17</f>
        <v>*</v>
      </c>
      <c r="O36" s="11" t="str">
        <f>[32]Novembro!$F$18</f>
        <v>*</v>
      </c>
      <c r="P36" s="11" t="str">
        <f>[32]Novembro!$F$19</f>
        <v>*</v>
      </c>
      <c r="Q36" s="11" t="str">
        <f>[32]Novembro!$F$20</f>
        <v>*</v>
      </c>
      <c r="R36" s="11" t="str">
        <f>[32]Novembro!$F$21</f>
        <v>*</v>
      </c>
      <c r="S36" s="11" t="str">
        <f>[32]Novembro!$F$22</f>
        <v>*</v>
      </c>
      <c r="T36" s="11" t="str">
        <f>[32]Novembro!$F$23</f>
        <v>*</v>
      </c>
      <c r="U36" s="11" t="str">
        <f>[32]Novembro!$F$24</f>
        <v>*</v>
      </c>
      <c r="V36" s="11" t="str">
        <f>[32]Novembro!$F$25</f>
        <v>*</v>
      </c>
      <c r="W36" s="11" t="str">
        <f>[32]Novembro!$F$26</f>
        <v>*</v>
      </c>
      <c r="X36" s="11" t="str">
        <f>[32]Novembro!$F$27</f>
        <v>*</v>
      </c>
      <c r="Y36" s="11" t="str">
        <f>[32]Novembro!$F$28</f>
        <v>*</v>
      </c>
      <c r="Z36" s="11" t="str">
        <f>[32]Novembro!$F$29</f>
        <v>*</v>
      </c>
      <c r="AA36" s="11" t="str">
        <f>[32]Novembro!$F$30</f>
        <v>*</v>
      </c>
      <c r="AB36" s="11" t="str">
        <f>[32]Novembro!$F$31</f>
        <v>*</v>
      </c>
      <c r="AC36" s="11" t="str">
        <f>[32]Novembro!$F$32</f>
        <v>*</v>
      </c>
      <c r="AD36" s="11" t="str">
        <f>[32]Novembro!$F$33</f>
        <v>*</v>
      </c>
      <c r="AE36" s="11" t="str">
        <f>[32]Novembro!$F$34</f>
        <v>*</v>
      </c>
      <c r="AF36" s="14">
        <f t="shared" si="1"/>
        <v>0</v>
      </c>
      <c r="AG36" s="68" t="e">
        <f t="shared" si="2"/>
        <v>#DIV/0!</v>
      </c>
    </row>
    <row r="37" spans="1:35" x14ac:dyDescent="0.2">
      <c r="A37" s="47" t="s">
        <v>14</v>
      </c>
      <c r="B37" s="11">
        <f>[33]Novembro!$F$5</f>
        <v>86</v>
      </c>
      <c r="C37" s="11">
        <f>[33]Novembro!$F$6</f>
        <v>93</v>
      </c>
      <c r="D37" s="11">
        <f>[33]Novembro!$F$7</f>
        <v>77</v>
      </c>
      <c r="E37" s="11">
        <f>[33]Novembro!$F$8</f>
        <v>75</v>
      </c>
      <c r="F37" s="11">
        <f>[33]Novembro!$F$9</f>
        <v>73</v>
      </c>
      <c r="G37" s="11">
        <f>[33]Novembro!$F$10</f>
        <v>75</v>
      </c>
      <c r="H37" s="11">
        <f>[33]Novembro!$F$11</f>
        <v>73</v>
      </c>
      <c r="I37" s="11">
        <f>[33]Novembro!$F$12</f>
        <v>67</v>
      </c>
      <c r="J37" s="11">
        <f>[33]Novembro!$F$13</f>
        <v>70</v>
      </c>
      <c r="K37" s="11">
        <f>[33]Novembro!$F$14</f>
        <v>80</v>
      </c>
      <c r="L37" s="11">
        <f>[33]Novembro!$F$15</f>
        <v>93</v>
      </c>
      <c r="M37" s="11">
        <f>[33]Novembro!$F$16</f>
        <v>92</v>
      </c>
      <c r="N37" s="11">
        <f>[33]Novembro!$F$17</f>
        <v>83</v>
      </c>
      <c r="O37" s="11">
        <f>[33]Novembro!$F$18</f>
        <v>83</v>
      </c>
      <c r="P37" s="11">
        <f>[33]Novembro!$F$19</f>
        <v>85</v>
      </c>
      <c r="Q37" s="11">
        <f>[33]Novembro!$F$20</f>
        <v>80</v>
      </c>
      <c r="R37" s="11">
        <f>[33]Novembro!$F$21</f>
        <v>77</v>
      </c>
      <c r="S37" s="11">
        <f>[33]Novembro!$F$22</f>
        <v>61</v>
      </c>
      <c r="T37" s="11">
        <f>[33]Novembro!$F$23</f>
        <v>80</v>
      </c>
      <c r="U37" s="11">
        <f>[33]Novembro!$F$24</f>
        <v>83</v>
      </c>
      <c r="V37" s="11">
        <f>[33]Novembro!$F$25</f>
        <v>71</v>
      </c>
      <c r="W37" s="11">
        <f>[33]Novembro!$F$26</f>
        <v>90</v>
      </c>
      <c r="X37" s="11">
        <f>[33]Novembro!$F$27</f>
        <v>87</v>
      </c>
      <c r="Y37" s="11">
        <f>[33]Novembro!$F$28</f>
        <v>89</v>
      </c>
      <c r="Z37" s="11">
        <f>[33]Novembro!$F$29</f>
        <v>87</v>
      </c>
      <c r="AA37" s="11">
        <f>[33]Novembro!$F$30</f>
        <v>73</v>
      </c>
      <c r="AB37" s="11">
        <f>[33]Novembro!$F$31</f>
        <v>80</v>
      </c>
      <c r="AC37" s="11">
        <f>[33]Novembro!$F$32</f>
        <v>74</v>
      </c>
      <c r="AD37" s="11">
        <f>[33]Novembro!$F$33</f>
        <v>89</v>
      </c>
      <c r="AE37" s="11">
        <f>[33]Novembro!$F$34</f>
        <v>90</v>
      </c>
      <c r="AF37" s="14">
        <f t="shared" si="1"/>
        <v>93</v>
      </c>
      <c r="AG37" s="68">
        <f t="shared" si="2"/>
        <v>80.533333333333331</v>
      </c>
    </row>
    <row r="38" spans="1:35" hidden="1" x14ac:dyDescent="0.2">
      <c r="A38" s="89" t="s">
        <v>159</v>
      </c>
      <c r="B38" s="11" t="str">
        <f>[34]Novembro!$F$5</f>
        <v>*</v>
      </c>
      <c r="C38" s="11" t="str">
        <f>[34]Novembro!$F$6</f>
        <v>*</v>
      </c>
      <c r="D38" s="11" t="str">
        <f>[34]Novembro!$F$7</f>
        <v>*</v>
      </c>
      <c r="E38" s="11" t="str">
        <f>[34]Novembro!$F$8</f>
        <v>*</v>
      </c>
      <c r="F38" s="11" t="str">
        <f>[34]Novembro!$F$9</f>
        <v>*</v>
      </c>
      <c r="G38" s="11" t="str">
        <f>[34]Novembro!$F$10</f>
        <v>*</v>
      </c>
      <c r="H38" s="11" t="str">
        <f>[34]Novembro!$F$11</f>
        <v>*</v>
      </c>
      <c r="I38" s="11" t="str">
        <f>[34]Novembro!$F$12</f>
        <v>*</v>
      </c>
      <c r="J38" s="11" t="str">
        <f>[34]Novembro!$F$13</f>
        <v>*</v>
      </c>
      <c r="K38" s="11" t="str">
        <f>[34]Novembro!$F$14</f>
        <v>*</v>
      </c>
      <c r="L38" s="11" t="str">
        <f>[34]Novembro!$F$15</f>
        <v>*</v>
      </c>
      <c r="M38" s="11" t="str">
        <f>[34]Novembro!$F$16</f>
        <v>*</v>
      </c>
      <c r="N38" s="11" t="str">
        <f>[34]Novembro!$F$17</f>
        <v>*</v>
      </c>
      <c r="O38" s="11" t="str">
        <f>[34]Novembro!$F$18</f>
        <v>*</v>
      </c>
      <c r="P38" s="11" t="str">
        <f>[34]Novembro!$F$19</f>
        <v>*</v>
      </c>
      <c r="Q38" s="11" t="str">
        <f>[34]Novembro!$F$20</f>
        <v>*</v>
      </c>
      <c r="R38" s="11" t="str">
        <f>[34]Novembro!$F$21</f>
        <v>*</v>
      </c>
      <c r="S38" s="11" t="str">
        <f>[34]Novembro!$F$22</f>
        <v>*</v>
      </c>
      <c r="T38" s="11" t="str">
        <f>[34]Novembro!$F$23</f>
        <v>*</v>
      </c>
      <c r="U38" s="11" t="str">
        <f>[34]Novembro!$F$24</f>
        <v>*</v>
      </c>
      <c r="V38" s="11" t="str">
        <f>[34]Novembro!$F$25</f>
        <v>*</v>
      </c>
      <c r="W38" s="11" t="str">
        <f>[34]Novembro!$F$26</f>
        <v>*</v>
      </c>
      <c r="X38" s="11" t="str">
        <f>[34]Novembro!$F$27</f>
        <v>*</v>
      </c>
      <c r="Y38" s="11" t="str">
        <f>[34]Novembro!$F$28</f>
        <v>*</v>
      </c>
      <c r="Z38" s="11" t="str">
        <f>[34]Novembro!$F$29</f>
        <v>*</v>
      </c>
      <c r="AA38" s="11" t="str">
        <f>[34]Novembro!$F$30</f>
        <v>*</v>
      </c>
      <c r="AB38" s="11" t="str">
        <f>[34]Novembro!$F$31</f>
        <v>*</v>
      </c>
      <c r="AC38" s="11" t="str">
        <f>[34]Novembro!$F$32</f>
        <v>*</v>
      </c>
      <c r="AD38" s="11" t="str">
        <f>[34]Novembro!$F$33</f>
        <v>*</v>
      </c>
      <c r="AE38" s="11" t="str">
        <f>[34]Novembro!$F$34</f>
        <v>*</v>
      </c>
      <c r="AF38" s="14">
        <f t="shared" si="1"/>
        <v>0</v>
      </c>
      <c r="AG38" s="68" t="e">
        <f t="shared" si="2"/>
        <v>#DIV/0!</v>
      </c>
    </row>
    <row r="39" spans="1:35" x14ac:dyDescent="0.2">
      <c r="A39" s="47" t="s">
        <v>15</v>
      </c>
      <c r="B39" s="11">
        <f>[35]Novembro!$F$5</f>
        <v>96</v>
      </c>
      <c r="C39" s="11">
        <f>[35]Novembro!$F$6</f>
        <v>68</v>
      </c>
      <c r="D39" s="11">
        <f>[35]Novembro!$F$7</f>
        <v>80</v>
      </c>
      <c r="E39" s="11">
        <f>[35]Novembro!$F$8</f>
        <v>61</v>
      </c>
      <c r="F39" s="11">
        <f>[35]Novembro!$F$9</f>
        <v>59</v>
      </c>
      <c r="G39" s="11">
        <f>[35]Novembro!$F$10</f>
        <v>63</v>
      </c>
      <c r="H39" s="11">
        <f>[35]Novembro!$F$11</f>
        <v>51</v>
      </c>
      <c r="I39" s="11">
        <f>[35]Novembro!$F$12</f>
        <v>63</v>
      </c>
      <c r="J39" s="11">
        <f>[35]Novembro!$F$13</f>
        <v>64</v>
      </c>
      <c r="K39" s="11">
        <f>[35]Novembro!$F$14</f>
        <v>60</v>
      </c>
      <c r="L39" s="11">
        <f>[35]Novembro!$F$15</f>
        <v>96</v>
      </c>
      <c r="M39" s="11">
        <f>[35]Novembro!$F$16</f>
        <v>82</v>
      </c>
      <c r="N39" s="11">
        <f>[35]Novembro!$F$17</f>
        <v>96</v>
      </c>
      <c r="O39" s="11">
        <f>[35]Novembro!$F$18</f>
        <v>95</v>
      </c>
      <c r="P39" s="11">
        <f>[35]Novembro!$F$19</f>
        <v>84</v>
      </c>
      <c r="Q39" s="11">
        <f>[35]Novembro!$F$20</f>
        <v>58</v>
      </c>
      <c r="R39" s="11">
        <f>[35]Novembro!$F$21</f>
        <v>55</v>
      </c>
      <c r="S39" s="11">
        <f>[35]Novembro!$F$22</f>
        <v>62</v>
      </c>
      <c r="T39" s="11">
        <f>[35]Novembro!$F$23</f>
        <v>67</v>
      </c>
      <c r="U39" s="11">
        <f>[35]Novembro!$F$24</f>
        <v>79</v>
      </c>
      <c r="V39" s="11">
        <f>[35]Novembro!$F$25</f>
        <v>96</v>
      </c>
      <c r="W39" s="11">
        <f>[35]Novembro!$F$26</f>
        <v>96</v>
      </c>
      <c r="X39" s="11">
        <f>[35]Novembro!$F$27</f>
        <v>96</v>
      </c>
      <c r="Y39" s="11">
        <f>[35]Novembro!$F$28</f>
        <v>76</v>
      </c>
      <c r="Z39" s="11">
        <f>[35]Novembro!$F$29</f>
        <v>59</v>
      </c>
      <c r="AA39" s="11">
        <f>[35]Novembro!$F$30</f>
        <v>73</v>
      </c>
      <c r="AB39" s="11">
        <f>[35]Novembro!$F$31</f>
        <v>69</v>
      </c>
      <c r="AC39" s="11">
        <f>[35]Novembro!$F$32</f>
        <v>83</v>
      </c>
      <c r="AD39" s="11">
        <f>[35]Novembro!$F$33</f>
        <v>80</v>
      </c>
      <c r="AE39" s="11">
        <f>[35]Novembro!$F$34</f>
        <v>86</v>
      </c>
      <c r="AF39" s="14">
        <f t="shared" si="1"/>
        <v>96</v>
      </c>
      <c r="AG39" s="68">
        <f t="shared" si="2"/>
        <v>75.099999999999994</v>
      </c>
      <c r="AH39" s="12" t="s">
        <v>34</v>
      </c>
      <c r="AI39" t="s">
        <v>34</v>
      </c>
    </row>
    <row r="40" spans="1:35" hidden="1" x14ac:dyDescent="0.2">
      <c r="A40" s="89" t="s">
        <v>16</v>
      </c>
      <c r="B40" s="11" t="str">
        <f>[36]Novembro!$F$5</f>
        <v>*</v>
      </c>
      <c r="C40" s="11" t="str">
        <f>[36]Novembro!$F$6</f>
        <v>*</v>
      </c>
      <c r="D40" s="11" t="str">
        <f>[36]Novembro!$F$7</f>
        <v>*</v>
      </c>
      <c r="E40" s="11" t="str">
        <f>[36]Novembro!$F$8</f>
        <v>*</v>
      </c>
      <c r="F40" s="11" t="str">
        <f>[36]Novembro!$F$9</f>
        <v>*</v>
      </c>
      <c r="G40" s="11" t="str">
        <f>[36]Novembro!$F$10</f>
        <v>*</v>
      </c>
      <c r="H40" s="11" t="str">
        <f>[36]Novembro!$F$11</f>
        <v>*</v>
      </c>
      <c r="I40" s="11" t="str">
        <f>[36]Novembro!$F$12</f>
        <v>*</v>
      </c>
      <c r="J40" s="11" t="str">
        <f>[36]Novembro!$F$13</f>
        <v>*</v>
      </c>
      <c r="K40" s="11" t="str">
        <f>[36]Novembro!$F$14</f>
        <v>*</v>
      </c>
      <c r="L40" s="11" t="str">
        <f>[36]Novembro!$F$15</f>
        <v>*</v>
      </c>
      <c r="M40" s="11" t="str">
        <f>[36]Novembro!$F$16</f>
        <v>*</v>
      </c>
      <c r="N40" s="11" t="str">
        <f>[36]Novembro!$F$17</f>
        <v>*</v>
      </c>
      <c r="O40" s="11" t="str">
        <f>[36]Novembro!$F$18</f>
        <v>*</v>
      </c>
      <c r="P40" s="11" t="str">
        <f>[36]Novembro!$F$19</f>
        <v>*</v>
      </c>
      <c r="Q40" s="11" t="str">
        <f>[36]Novembro!$F$20</f>
        <v>*</v>
      </c>
      <c r="R40" s="11" t="str">
        <f>[36]Novembro!$F$21</f>
        <v>*</v>
      </c>
      <c r="S40" s="11" t="str">
        <f>[36]Novembro!$F$22</f>
        <v>*</v>
      </c>
      <c r="T40" s="11" t="str">
        <f>[36]Novembro!$F$23</f>
        <v>*</v>
      </c>
      <c r="U40" s="11" t="str">
        <f>[36]Novembro!$F$24</f>
        <v>*</v>
      </c>
      <c r="V40" s="11" t="str">
        <f>[36]Novembro!$F$25</f>
        <v>*</v>
      </c>
      <c r="W40" s="11" t="str">
        <f>[36]Novembro!$F$26</f>
        <v>*</v>
      </c>
      <c r="X40" s="11" t="str">
        <f>[36]Novembro!$F$27</f>
        <v>*</v>
      </c>
      <c r="Y40" s="11" t="str">
        <f>[36]Novembro!$F$28</f>
        <v>*</v>
      </c>
      <c r="Z40" s="11" t="str">
        <f>[36]Novembro!$F$29</f>
        <v>*</v>
      </c>
      <c r="AA40" s="11" t="str">
        <f>[36]Novembro!$F$30</f>
        <v>*</v>
      </c>
      <c r="AB40" s="11" t="str">
        <f>[36]Novembro!$F$31</f>
        <v>*</v>
      </c>
      <c r="AC40" s="11" t="str">
        <f>[36]Novembro!$F$32</f>
        <v>*</v>
      </c>
      <c r="AD40" s="11" t="str">
        <f>[36]Novembro!$F$33</f>
        <v>*</v>
      </c>
      <c r="AE40" s="11" t="str">
        <f>[36]Novembro!$F$34</f>
        <v>*</v>
      </c>
      <c r="AF40" s="14">
        <f t="shared" si="1"/>
        <v>0</v>
      </c>
      <c r="AG40" s="68" t="e">
        <f t="shared" si="2"/>
        <v>#DIV/0!</v>
      </c>
    </row>
    <row r="41" spans="1:35" x14ac:dyDescent="0.2">
      <c r="A41" s="47" t="s">
        <v>160</v>
      </c>
      <c r="B41" s="11">
        <f>[37]Novembro!$F$5</f>
        <v>93</v>
      </c>
      <c r="C41" s="11">
        <f>[37]Novembro!$F$6</f>
        <v>93</v>
      </c>
      <c r="D41" s="11">
        <f>[37]Novembro!$F$7</f>
        <v>96</v>
      </c>
      <c r="E41" s="11">
        <f>[37]Novembro!$F$8</f>
        <v>88</v>
      </c>
      <c r="F41" s="11">
        <f>[37]Novembro!$F$9</f>
        <v>73</v>
      </c>
      <c r="G41" s="11">
        <f>[37]Novembro!$F$10</f>
        <v>75</v>
      </c>
      <c r="H41" s="11">
        <f>[37]Novembro!$F$11</f>
        <v>75</v>
      </c>
      <c r="I41" s="11">
        <f>[37]Novembro!$F$12</f>
        <v>79</v>
      </c>
      <c r="J41" s="11">
        <f>[37]Novembro!$F$13</f>
        <v>80</v>
      </c>
      <c r="K41" s="11">
        <f>[37]Novembro!$F$14</f>
        <v>92</v>
      </c>
      <c r="L41" s="11">
        <f>[37]Novembro!$F$15</f>
        <v>100</v>
      </c>
      <c r="M41" s="11">
        <f>[37]Novembro!$F$16</f>
        <v>100</v>
      </c>
      <c r="N41" s="11">
        <f>[37]Novembro!$F$17</f>
        <v>91</v>
      </c>
      <c r="O41" s="11">
        <f>[37]Novembro!$F$18</f>
        <v>100</v>
      </c>
      <c r="P41" s="11">
        <f>[37]Novembro!$F$19</f>
        <v>100</v>
      </c>
      <c r="Q41" s="11">
        <f>[37]Novembro!$F$20</f>
        <v>95</v>
      </c>
      <c r="R41" s="11">
        <f>[37]Novembro!$F$21</f>
        <v>87</v>
      </c>
      <c r="S41" s="11">
        <f>[37]Novembro!$F$22</f>
        <v>68</v>
      </c>
      <c r="T41" s="11">
        <f>[37]Novembro!$F$23</f>
        <v>74</v>
      </c>
      <c r="U41" s="11">
        <f>[37]Novembro!$F$24</f>
        <v>80</v>
      </c>
      <c r="V41" s="11">
        <f>[37]Novembro!$F$25</f>
        <v>96</v>
      </c>
      <c r="W41" s="11">
        <f>[37]Novembro!$F$26</f>
        <v>100</v>
      </c>
      <c r="X41" s="11">
        <f>[37]Novembro!$F$27</f>
        <v>100</v>
      </c>
      <c r="Y41" s="11">
        <f>[37]Novembro!$F$28</f>
        <v>91</v>
      </c>
      <c r="Z41" s="11">
        <f>[37]Novembro!$F$29</f>
        <v>75</v>
      </c>
      <c r="AA41" s="11">
        <f>[37]Novembro!$F$30</f>
        <v>85</v>
      </c>
      <c r="AB41" s="11">
        <f>[37]Novembro!$F$31</f>
        <v>90</v>
      </c>
      <c r="AC41" s="11">
        <f>[37]Novembro!$F$32</f>
        <v>82</v>
      </c>
      <c r="AD41" s="11">
        <f>[37]Novembro!$F$33</f>
        <v>96</v>
      </c>
      <c r="AE41" s="11">
        <f>[37]Novembro!$F$34</f>
        <v>94</v>
      </c>
      <c r="AF41" s="14">
        <f t="shared" si="1"/>
        <v>100</v>
      </c>
      <c r="AG41" s="68">
        <f t="shared" si="2"/>
        <v>88.266666666666666</v>
      </c>
    </row>
    <row r="42" spans="1:35" x14ac:dyDescent="0.2">
      <c r="A42" s="47" t="s">
        <v>17</v>
      </c>
      <c r="B42" s="11">
        <f>[38]Novembro!$F$5</f>
        <v>89</v>
      </c>
      <c r="C42" s="11">
        <f>[38]Novembro!$F$6</f>
        <v>72</v>
      </c>
      <c r="D42" s="11">
        <f>[38]Novembro!$F$7</f>
        <v>89</v>
      </c>
      <c r="E42" s="11">
        <f>[38]Novembro!$F$8</f>
        <v>91</v>
      </c>
      <c r="F42" s="11">
        <f>[38]Novembro!$F$9</f>
        <v>95</v>
      </c>
      <c r="G42" s="11">
        <f>[38]Novembro!$F$10</f>
        <v>92</v>
      </c>
      <c r="H42" s="11">
        <f>[38]Novembro!$F$11</f>
        <v>93</v>
      </c>
      <c r="I42" s="11">
        <f>[38]Novembro!$F$12</f>
        <v>92</v>
      </c>
      <c r="J42" s="11">
        <f>[38]Novembro!$F$13</f>
        <v>92</v>
      </c>
      <c r="K42" s="11">
        <f>[38]Novembro!$F$14</f>
        <v>74</v>
      </c>
      <c r="L42" s="11">
        <f>[38]Novembro!$F$15</f>
        <v>99</v>
      </c>
      <c r="M42" s="11">
        <f>[38]Novembro!$F$16</f>
        <v>98</v>
      </c>
      <c r="N42" s="11">
        <f>[38]Novembro!$F$17</f>
        <v>89</v>
      </c>
      <c r="O42" s="11">
        <f>[38]Novembro!$F$18</f>
        <v>99</v>
      </c>
      <c r="P42" s="11">
        <f>[38]Novembro!$F$19</f>
        <v>100</v>
      </c>
      <c r="Q42" s="11">
        <f>[38]Novembro!$F$20</f>
        <v>98</v>
      </c>
      <c r="R42" s="11">
        <f>[38]Novembro!$F$21</f>
        <v>95</v>
      </c>
      <c r="S42" s="11">
        <f>[38]Novembro!$F$22</f>
        <v>95</v>
      </c>
      <c r="T42" s="11">
        <f>[38]Novembro!$F$23</f>
        <v>82</v>
      </c>
      <c r="U42" s="11">
        <f>[38]Novembro!$F$24</f>
        <v>81</v>
      </c>
      <c r="V42" s="11">
        <f>[38]Novembro!$F$25</f>
        <v>96</v>
      </c>
      <c r="W42" s="11">
        <f>[38]Novembro!$F$26</f>
        <v>100</v>
      </c>
      <c r="X42" s="11">
        <f>[38]Novembro!$F$27</f>
        <v>93</v>
      </c>
      <c r="Y42" s="11">
        <f>[38]Novembro!$F$28</f>
        <v>94</v>
      </c>
      <c r="Z42" s="11">
        <f>[38]Novembro!$F$29</f>
        <v>95</v>
      </c>
      <c r="AA42" s="11">
        <f>[38]Novembro!$F$30</f>
        <v>93</v>
      </c>
      <c r="AB42" s="11">
        <f>[38]Novembro!$F$31</f>
        <v>95</v>
      </c>
      <c r="AC42" s="11">
        <f>[38]Novembro!$F$32</f>
        <v>89</v>
      </c>
      <c r="AD42" s="11">
        <f>[38]Novembro!$F$33</f>
        <v>91</v>
      </c>
      <c r="AE42" s="11">
        <f>[38]Novembro!$F$34</f>
        <v>90</v>
      </c>
      <c r="AF42" s="14">
        <f t="shared" si="1"/>
        <v>100</v>
      </c>
      <c r="AG42" s="68">
        <f t="shared" si="2"/>
        <v>91.7</v>
      </c>
    </row>
    <row r="43" spans="1:35" x14ac:dyDescent="0.2">
      <c r="A43" s="47" t="s">
        <v>142</v>
      </c>
      <c r="B43" s="11" t="str">
        <f>[39]Novembro!$F$5</f>
        <v>*</v>
      </c>
      <c r="C43" s="11" t="str">
        <f>[39]Novembro!$F$6</f>
        <v>*</v>
      </c>
      <c r="D43" s="11" t="str">
        <f>[39]Novembro!$F$7</f>
        <v>*</v>
      </c>
      <c r="E43" s="11" t="str">
        <f>[39]Novembro!$F$8</f>
        <v>*</v>
      </c>
      <c r="F43" s="11">
        <f>[39]Novembro!$F$9</f>
        <v>82</v>
      </c>
      <c r="G43" s="11">
        <f>[39]Novembro!$F$10</f>
        <v>100</v>
      </c>
      <c r="H43" s="11">
        <f>[39]Novembro!$F$11</f>
        <v>95</v>
      </c>
      <c r="I43" s="11">
        <f>[39]Novembro!$F$12</f>
        <v>97</v>
      </c>
      <c r="J43" s="11">
        <f>[39]Novembro!$F$13</f>
        <v>77</v>
      </c>
      <c r="K43" s="11">
        <f>[39]Novembro!$F$14</f>
        <v>84</v>
      </c>
      <c r="L43" s="11">
        <f>[39]Novembro!$F$15</f>
        <v>100</v>
      </c>
      <c r="M43" s="11">
        <f>[39]Novembro!$F$16</f>
        <v>100</v>
      </c>
      <c r="N43" s="11">
        <f>[39]Novembro!$F$17</f>
        <v>100</v>
      </c>
      <c r="O43" s="11">
        <f>[39]Novembro!$F$18</f>
        <v>100</v>
      </c>
      <c r="P43" s="11">
        <f>[39]Novembro!$F$19</f>
        <v>100</v>
      </c>
      <c r="Q43" s="11">
        <f>[39]Novembro!$F$20</f>
        <v>100</v>
      </c>
      <c r="R43" s="11">
        <f>[39]Novembro!$F$21</f>
        <v>100</v>
      </c>
      <c r="S43" s="11">
        <f>[39]Novembro!$F$22</f>
        <v>66</v>
      </c>
      <c r="T43" s="11">
        <f>[39]Novembro!$F$23</f>
        <v>80</v>
      </c>
      <c r="U43" s="11">
        <f>[39]Novembro!$F$24</f>
        <v>98</v>
      </c>
      <c r="V43" s="11">
        <f>[39]Novembro!$F$25</f>
        <v>100</v>
      </c>
      <c r="W43" s="11">
        <f>[39]Novembro!$F$26</f>
        <v>100</v>
      </c>
      <c r="X43" s="11">
        <f>[39]Novembro!$F$27</f>
        <v>100</v>
      </c>
      <c r="Y43" s="11">
        <f>[39]Novembro!$F$28</f>
        <v>100</v>
      </c>
      <c r="Z43" s="11">
        <f>[39]Novembro!$F$29</f>
        <v>95</v>
      </c>
      <c r="AA43" s="11">
        <f>[39]Novembro!$F$30</f>
        <v>97</v>
      </c>
      <c r="AB43" s="11">
        <f>[39]Novembro!$F$31</f>
        <v>100</v>
      </c>
      <c r="AC43" s="11">
        <f>[39]Novembro!$F$32</f>
        <v>100</v>
      </c>
      <c r="AD43" s="11">
        <f>[39]Novembro!$F$33</f>
        <v>100</v>
      </c>
      <c r="AE43" s="11">
        <f>[39]Novembro!$F$34</f>
        <v>100</v>
      </c>
      <c r="AF43" s="14">
        <f t="shared" si="1"/>
        <v>100</v>
      </c>
      <c r="AG43" s="68">
        <f t="shared" si="2"/>
        <v>95.038461538461533</v>
      </c>
    </row>
    <row r="44" spans="1:35" x14ac:dyDescent="0.2">
      <c r="A44" s="47" t="s">
        <v>18</v>
      </c>
      <c r="B44" s="11">
        <f>[40]Novembro!$F$5</f>
        <v>96</v>
      </c>
      <c r="C44" s="11">
        <f>[40]Novembro!$F$6</f>
        <v>77</v>
      </c>
      <c r="D44" s="11">
        <f>[40]Novembro!$F$7</f>
        <v>89</v>
      </c>
      <c r="E44" s="11">
        <f>[40]Novembro!$F$8</f>
        <v>80</v>
      </c>
      <c r="F44" s="11">
        <f>[40]Novembro!$F$9</f>
        <v>69</v>
      </c>
      <c r="G44" s="11">
        <f>[40]Novembro!$F$10</f>
        <v>59</v>
      </c>
      <c r="H44" s="11">
        <f>[40]Novembro!$F$11</f>
        <v>65</v>
      </c>
      <c r="I44" s="11">
        <f>[40]Novembro!$F$12</f>
        <v>52</v>
      </c>
      <c r="J44" s="11">
        <f>[40]Novembro!$F$13</f>
        <v>63</v>
      </c>
      <c r="K44" s="11">
        <f>[40]Novembro!$F$14</f>
        <v>77</v>
      </c>
      <c r="L44" s="11">
        <f>[40]Novembro!$F$15</f>
        <v>100</v>
      </c>
      <c r="M44" s="11">
        <f>[40]Novembro!$F$16</f>
        <v>91</v>
      </c>
      <c r="N44" s="11">
        <f>[40]Novembro!$F$17</f>
        <v>89</v>
      </c>
      <c r="O44" s="11">
        <f>[40]Novembro!$F$18</f>
        <v>97</v>
      </c>
      <c r="P44" s="11">
        <f>[40]Novembro!$F$19</f>
        <v>96</v>
      </c>
      <c r="Q44" s="11">
        <f>[40]Novembro!$F$20</f>
        <v>77</v>
      </c>
      <c r="R44" s="11">
        <f>[40]Novembro!$F$21</f>
        <v>73</v>
      </c>
      <c r="S44" s="11">
        <f>[40]Novembro!$F$22</f>
        <v>71</v>
      </c>
      <c r="T44" s="11">
        <f>[40]Novembro!$F$23</f>
        <v>73</v>
      </c>
      <c r="U44" s="11">
        <f>[40]Novembro!$F$24</f>
        <v>75</v>
      </c>
      <c r="V44" s="11">
        <f>[40]Novembro!$F$25</f>
        <v>80</v>
      </c>
      <c r="W44" s="11">
        <f>[40]Novembro!$F$26</f>
        <v>93</v>
      </c>
      <c r="X44" s="11">
        <f>[40]Novembro!$F$27</f>
        <v>96</v>
      </c>
      <c r="Y44" s="11">
        <f>[40]Novembro!$F$28</f>
        <v>88</v>
      </c>
      <c r="Z44" s="11">
        <f>[40]Novembro!$F$29</f>
        <v>77</v>
      </c>
      <c r="AA44" s="11">
        <f>[40]Novembro!$F$30</f>
        <v>75</v>
      </c>
      <c r="AB44" s="11">
        <f>[40]Novembro!$F$31</f>
        <v>74</v>
      </c>
      <c r="AC44" s="11">
        <f>[40]Novembro!$F$32</f>
        <v>84</v>
      </c>
      <c r="AD44" s="11">
        <f>[40]Novembro!$F$33</f>
        <v>86</v>
      </c>
      <c r="AE44" s="11">
        <f>[40]Novembro!$F$34</f>
        <v>89</v>
      </c>
      <c r="AF44" s="14">
        <f t="shared" si="1"/>
        <v>100</v>
      </c>
      <c r="AG44" s="68">
        <f t="shared" si="2"/>
        <v>80.36666666666666</v>
      </c>
      <c r="AI44" t="s">
        <v>34</v>
      </c>
    </row>
    <row r="45" spans="1:35" hidden="1" x14ac:dyDescent="0.2">
      <c r="A45" s="91" t="s">
        <v>147</v>
      </c>
      <c r="B45" s="11" t="str">
        <f>[41]Novembro!$F$5</f>
        <v>*</v>
      </c>
      <c r="C45" s="11" t="str">
        <f>[41]Novembro!$F$6</f>
        <v>*</v>
      </c>
      <c r="D45" s="11" t="str">
        <f>[41]Novembro!$F$7</f>
        <v>*</v>
      </c>
      <c r="E45" s="11" t="str">
        <f>[41]Novembro!$F$8</f>
        <v>*</v>
      </c>
      <c r="F45" s="11" t="str">
        <f>[41]Novembro!$F$9</f>
        <v>*</v>
      </c>
      <c r="G45" s="11" t="str">
        <f>[41]Novembro!$F$10</f>
        <v>*</v>
      </c>
      <c r="H45" s="11" t="str">
        <f>[41]Novembro!$F$11</f>
        <v>*</v>
      </c>
      <c r="I45" s="11" t="str">
        <f>[41]Novembro!$F$12</f>
        <v>*</v>
      </c>
      <c r="J45" s="11" t="str">
        <f>[41]Novembro!$F$13</f>
        <v>*</v>
      </c>
      <c r="K45" s="11" t="str">
        <f>[41]Novembro!$F$14</f>
        <v>*</v>
      </c>
      <c r="L45" s="11" t="str">
        <f>[41]Novembro!$F$15</f>
        <v>*</v>
      </c>
      <c r="M45" s="11" t="str">
        <f>[41]Novembro!$F$16</f>
        <v>*</v>
      </c>
      <c r="N45" s="11" t="str">
        <f>[41]Novembro!$F$17</f>
        <v>*</v>
      </c>
      <c r="O45" s="11" t="str">
        <f>[41]Novembro!$F$18</f>
        <v>*</v>
      </c>
      <c r="P45" s="11" t="str">
        <f>[41]Novembro!$F$19</f>
        <v>*</v>
      </c>
      <c r="Q45" s="11" t="str">
        <f>[41]Novembro!$F$20</f>
        <v>*</v>
      </c>
      <c r="R45" s="11" t="str">
        <f>[41]Novembro!$F$21</f>
        <v>*</v>
      </c>
      <c r="S45" s="11" t="str">
        <f>[41]Novembro!$F$22</f>
        <v>*</v>
      </c>
      <c r="T45" s="11" t="str">
        <f>[41]Novembro!$F$23</f>
        <v>*</v>
      </c>
      <c r="U45" s="11" t="str">
        <f>[41]Novembro!$F$24</f>
        <v>*</v>
      </c>
      <c r="V45" s="11" t="str">
        <f>[41]Novembro!$F$25</f>
        <v>*</v>
      </c>
      <c r="W45" s="11" t="str">
        <f>[41]Novembro!$F$26</f>
        <v>*</v>
      </c>
      <c r="X45" s="11" t="str">
        <f>[41]Novembro!$F$27</f>
        <v>*</v>
      </c>
      <c r="Y45" s="11" t="str">
        <f>[41]Novembro!$F$28</f>
        <v>*</v>
      </c>
      <c r="Z45" s="11" t="str">
        <f>[41]Novembro!$F$29</f>
        <v>*</v>
      </c>
      <c r="AA45" s="11" t="str">
        <f>[41]Novembro!$F$30</f>
        <v>*</v>
      </c>
      <c r="AB45" s="11" t="str">
        <f>[41]Novembro!$F$31</f>
        <v>*</v>
      </c>
      <c r="AC45" s="11" t="str">
        <f>[41]Novembro!$F$32</f>
        <v>*</v>
      </c>
      <c r="AD45" s="11" t="str">
        <f>[41]Novembro!$F$33</f>
        <v>*</v>
      </c>
      <c r="AE45" s="11" t="str">
        <f>[41]Novembro!$F$34</f>
        <v>*</v>
      </c>
      <c r="AF45" s="14">
        <f t="shared" si="1"/>
        <v>0</v>
      </c>
      <c r="AG45" s="68" t="e">
        <f t="shared" si="2"/>
        <v>#DIV/0!</v>
      </c>
      <c r="AI45" t="s">
        <v>34</v>
      </c>
    </row>
    <row r="46" spans="1:35" x14ac:dyDescent="0.2">
      <c r="A46" s="47" t="s">
        <v>19</v>
      </c>
      <c r="B46" s="11">
        <f>[42]Novembro!$F$5</f>
        <v>95</v>
      </c>
      <c r="C46" s="11">
        <f>[42]Novembro!$F$6</f>
        <v>83</v>
      </c>
      <c r="D46" s="11">
        <f>[42]Novembro!$F$7</f>
        <v>84</v>
      </c>
      <c r="E46" s="11">
        <f>[42]Novembro!$F$8</f>
        <v>73</v>
      </c>
      <c r="F46" s="11">
        <f>[42]Novembro!$F$9</f>
        <v>86</v>
      </c>
      <c r="G46" s="11">
        <f>[42]Novembro!$F$10</f>
        <v>80</v>
      </c>
      <c r="H46" s="11">
        <f>[42]Novembro!$F$11</f>
        <v>74</v>
      </c>
      <c r="I46" s="11">
        <f>[42]Novembro!$F$12</f>
        <v>71</v>
      </c>
      <c r="J46" s="11">
        <f>[42]Novembro!$F$13</f>
        <v>66</v>
      </c>
      <c r="K46" s="11">
        <f>[42]Novembro!$F$14</f>
        <v>94</v>
      </c>
      <c r="L46" s="11">
        <f>[42]Novembro!$F$15</f>
        <v>98</v>
      </c>
      <c r="M46" s="11">
        <f>[42]Novembro!$F$16</f>
        <v>96</v>
      </c>
      <c r="N46" s="11">
        <f>[42]Novembro!$F$17</f>
        <v>98</v>
      </c>
      <c r="O46" s="11">
        <f>[42]Novembro!$F$18</f>
        <v>98</v>
      </c>
      <c r="P46" s="11">
        <f>[42]Novembro!$F$19</f>
        <v>91</v>
      </c>
      <c r="Q46" s="11">
        <f>[42]Novembro!$F$20</f>
        <v>76</v>
      </c>
      <c r="R46" s="11">
        <f>[42]Novembro!$F$21</f>
        <v>64</v>
      </c>
      <c r="S46" s="11">
        <f>[42]Novembro!$F$22</f>
        <v>70</v>
      </c>
      <c r="T46" s="11">
        <f>[42]Novembro!$F$23</f>
        <v>69</v>
      </c>
      <c r="U46" s="11">
        <f>[42]Novembro!$F$24</f>
        <v>74</v>
      </c>
      <c r="V46" s="11">
        <f>[42]Novembro!$F$25</f>
        <v>98</v>
      </c>
      <c r="W46" s="11">
        <f>[42]Novembro!$F$26</f>
        <v>99</v>
      </c>
      <c r="X46" s="11">
        <f>[42]Novembro!$F$27</f>
        <v>97</v>
      </c>
      <c r="Y46" s="11">
        <f>[42]Novembro!$F$28</f>
        <v>84</v>
      </c>
      <c r="Z46" s="11">
        <f>[42]Novembro!$F$29</f>
        <v>76</v>
      </c>
      <c r="AA46" s="11">
        <f>[42]Novembro!$F$30</f>
        <v>85</v>
      </c>
      <c r="AB46" s="11">
        <f>[42]Novembro!$F$31</f>
        <v>86</v>
      </c>
      <c r="AC46" s="11">
        <f>[42]Novembro!$F$32</f>
        <v>87</v>
      </c>
      <c r="AD46" s="11">
        <f>[42]Novembro!$F$33</f>
        <v>86</v>
      </c>
      <c r="AE46" s="11">
        <f>[42]Novembro!$F$34</f>
        <v>87</v>
      </c>
      <c r="AF46" s="14">
        <f t="shared" si="1"/>
        <v>99</v>
      </c>
      <c r="AG46" s="68">
        <f t="shared" si="2"/>
        <v>84.166666666666671</v>
      </c>
      <c r="AH46" s="12" t="s">
        <v>34</v>
      </c>
      <c r="AI46" t="s">
        <v>34</v>
      </c>
    </row>
    <row r="47" spans="1:35" x14ac:dyDescent="0.2">
      <c r="A47" s="47" t="s">
        <v>22</v>
      </c>
      <c r="B47" s="11">
        <f>[43]Novembro!$F$5</f>
        <v>87</v>
      </c>
      <c r="C47" s="11">
        <f>[43]Novembro!$F$6</f>
        <v>65</v>
      </c>
      <c r="D47" s="11">
        <f>[43]Novembro!$F$7</f>
        <v>84</v>
      </c>
      <c r="E47" s="11">
        <f>[43]Novembro!$F$8</f>
        <v>77</v>
      </c>
      <c r="F47" s="11">
        <f>[43]Novembro!$F$9</f>
        <v>72</v>
      </c>
      <c r="G47" s="11">
        <f>[43]Novembro!$F$10</f>
        <v>65</v>
      </c>
      <c r="H47" s="11">
        <f>[43]Novembro!$F$11</f>
        <v>64</v>
      </c>
      <c r="I47" s="11">
        <f>[43]Novembro!$F$12</f>
        <v>58</v>
      </c>
      <c r="J47" s="11">
        <f>[43]Novembro!$F$13</f>
        <v>53</v>
      </c>
      <c r="K47" s="11">
        <f>[43]Novembro!$F$14</f>
        <v>60</v>
      </c>
      <c r="L47" s="11">
        <f>[43]Novembro!$F$15</f>
        <v>88</v>
      </c>
      <c r="M47" s="11">
        <f>[43]Novembro!$F$16</f>
        <v>86</v>
      </c>
      <c r="N47" s="11">
        <f>[43]Novembro!$F$17</f>
        <v>73</v>
      </c>
      <c r="O47" s="11">
        <f>[43]Novembro!$F$18</f>
        <v>92</v>
      </c>
      <c r="P47" s="11">
        <f>[43]Novembro!$F$19</f>
        <v>91</v>
      </c>
      <c r="Q47" s="11">
        <f>[43]Novembro!$F$20</f>
        <v>74</v>
      </c>
      <c r="R47" s="11">
        <f>[43]Novembro!$F$21</f>
        <v>74</v>
      </c>
      <c r="S47" s="11">
        <f>[43]Novembro!$F$22</f>
        <v>65</v>
      </c>
      <c r="T47" s="11">
        <f>[43]Novembro!$F$23</f>
        <v>69</v>
      </c>
      <c r="U47" s="11">
        <f>[43]Novembro!$F$24</f>
        <v>68</v>
      </c>
      <c r="V47" s="11">
        <f>[43]Novembro!$F$25</f>
        <v>77</v>
      </c>
      <c r="W47" s="11">
        <f>[43]Novembro!$F$26</f>
        <v>92</v>
      </c>
      <c r="X47" s="11">
        <f>[43]Novembro!$F$27</f>
        <v>87</v>
      </c>
      <c r="Y47" s="11">
        <f>[43]Novembro!$F$28</f>
        <v>83</v>
      </c>
      <c r="Z47" s="11">
        <f>[43]Novembro!$F$29</f>
        <v>71</v>
      </c>
      <c r="AA47" s="11">
        <f>[43]Novembro!$F$30</f>
        <v>78</v>
      </c>
      <c r="AB47" s="11">
        <f>[43]Novembro!$F$31</f>
        <v>76</v>
      </c>
      <c r="AC47" s="11">
        <f>[43]Novembro!$F$32</f>
        <v>78</v>
      </c>
      <c r="AD47" s="11">
        <f>[43]Novembro!$F$33</f>
        <v>82</v>
      </c>
      <c r="AE47" s="11">
        <f>[43]Novembro!$F$34</f>
        <v>78</v>
      </c>
      <c r="AF47" s="14">
        <f t="shared" si="1"/>
        <v>92</v>
      </c>
      <c r="AG47" s="68">
        <f t="shared" si="2"/>
        <v>75.566666666666663</v>
      </c>
      <c r="AI47" t="s">
        <v>34</v>
      </c>
    </row>
    <row r="48" spans="1:35" x14ac:dyDescent="0.2">
      <c r="A48" s="47" t="s">
        <v>33</v>
      </c>
      <c r="B48" s="11">
        <f>[44]Novembro!$F$5</f>
        <v>100</v>
      </c>
      <c r="C48" s="11">
        <f>[44]Novembro!$F$6</f>
        <v>84</v>
      </c>
      <c r="D48" s="11">
        <f>[44]Novembro!$F$7</f>
        <v>98</v>
      </c>
      <c r="E48" s="11">
        <f>[44]Novembro!$F$8</f>
        <v>82</v>
      </c>
      <c r="F48" s="11">
        <f>[44]Novembro!$F$9</f>
        <v>71</v>
      </c>
      <c r="G48" s="11">
        <f>[44]Novembro!$F$10</f>
        <v>69</v>
      </c>
      <c r="H48" s="11">
        <f>[44]Novembro!$F$11</f>
        <v>71</v>
      </c>
      <c r="I48" s="11">
        <f>[44]Novembro!$F$12</f>
        <v>67</v>
      </c>
      <c r="J48" s="11">
        <f>[44]Novembro!$F$13</f>
        <v>64</v>
      </c>
      <c r="K48" s="11">
        <f>[44]Novembro!$F$14</f>
        <v>61</v>
      </c>
      <c r="L48" s="11">
        <f>[44]Novembro!$F$15</f>
        <v>100</v>
      </c>
      <c r="M48" s="11">
        <f>[44]Novembro!$F$16</f>
        <v>96</v>
      </c>
      <c r="N48" s="11">
        <f>[44]Novembro!$F$17</f>
        <v>90</v>
      </c>
      <c r="O48" s="11">
        <f>[44]Novembro!$F$18</f>
        <v>98</v>
      </c>
      <c r="P48" s="11">
        <f>[44]Novembro!$F$19</f>
        <v>100</v>
      </c>
      <c r="Q48" s="11">
        <f>[44]Novembro!$F$20</f>
        <v>86</v>
      </c>
      <c r="R48" s="11">
        <f>[44]Novembro!$F$21</f>
        <v>68</v>
      </c>
      <c r="S48" s="11">
        <f>[44]Novembro!$F$22</f>
        <v>61</v>
      </c>
      <c r="T48" s="11">
        <f>[44]Novembro!$F$23</f>
        <v>75</v>
      </c>
      <c r="U48" s="11">
        <f>[44]Novembro!$F$24</f>
        <v>77</v>
      </c>
      <c r="V48" s="11">
        <f>[44]Novembro!$F$25</f>
        <v>97</v>
      </c>
      <c r="W48" s="11">
        <f>[44]Novembro!$F$26</f>
        <v>100</v>
      </c>
      <c r="X48" s="11">
        <f>[44]Novembro!$F$27</f>
        <v>100</v>
      </c>
      <c r="Y48" s="11">
        <f>[44]Novembro!$F$28</f>
        <v>100</v>
      </c>
      <c r="Z48" s="11">
        <f>[44]Novembro!$F$29</f>
        <v>87</v>
      </c>
      <c r="AA48" s="11">
        <f>[44]Novembro!$F$30</f>
        <v>68</v>
      </c>
      <c r="AB48" s="11">
        <f>[44]Novembro!$F$31</f>
        <v>67</v>
      </c>
      <c r="AC48" s="11">
        <f>[44]Novembro!$F$32</f>
        <v>71</v>
      </c>
      <c r="AD48" s="11">
        <f>[44]Novembro!$F$33</f>
        <v>73</v>
      </c>
      <c r="AE48" s="11">
        <f>[44]Novembro!$F$34</f>
        <v>76</v>
      </c>
      <c r="AF48" s="14">
        <f t="shared" si="1"/>
        <v>100</v>
      </c>
      <c r="AG48" s="68">
        <f t="shared" si="2"/>
        <v>81.900000000000006</v>
      </c>
      <c r="AH48" s="12" t="s">
        <v>34</v>
      </c>
      <c r="AI48" t="s">
        <v>34</v>
      </c>
    </row>
    <row r="49" spans="1:35" x14ac:dyDescent="0.2">
      <c r="A49" s="47" t="s">
        <v>20</v>
      </c>
      <c r="B49" s="11">
        <f>[45]Novembro!$F$5</f>
        <v>90</v>
      </c>
      <c r="C49" s="11">
        <f>[45]Novembro!$F$6</f>
        <v>94</v>
      </c>
      <c r="D49" s="11">
        <f>[45]Novembro!$F$7</f>
        <v>83</v>
      </c>
      <c r="E49" s="11">
        <f>[45]Novembro!$F$8</f>
        <v>76</v>
      </c>
      <c r="F49" s="11">
        <f>[45]Novembro!$F$9</f>
        <v>70</v>
      </c>
      <c r="G49" s="11">
        <f>[45]Novembro!$F$10</f>
        <v>71</v>
      </c>
      <c r="H49" s="11">
        <f>[45]Novembro!$F$11</f>
        <v>71</v>
      </c>
      <c r="I49" s="11">
        <f>[45]Novembro!$F$12</f>
        <v>64</v>
      </c>
      <c r="J49" s="11">
        <f>[45]Novembro!$F$13</f>
        <v>57</v>
      </c>
      <c r="K49" s="11">
        <f>[45]Novembro!$F$14</f>
        <v>51</v>
      </c>
      <c r="L49" s="11">
        <f>[45]Novembro!$F$15</f>
        <v>94</v>
      </c>
      <c r="M49" s="11">
        <f>[45]Novembro!$F$16</f>
        <v>93</v>
      </c>
      <c r="N49" s="11">
        <f>[45]Novembro!$F$17</f>
        <v>92</v>
      </c>
      <c r="O49" s="11">
        <f>[45]Novembro!$F$18</f>
        <v>92</v>
      </c>
      <c r="P49" s="11">
        <f>[45]Novembro!$F$19</f>
        <v>86</v>
      </c>
      <c r="Q49" s="11">
        <f>[45]Novembro!$F$20</f>
        <v>73</v>
      </c>
      <c r="R49" s="11">
        <f>[45]Novembro!$F$21</f>
        <v>69</v>
      </c>
      <c r="S49" s="11">
        <f>[45]Novembro!$F$22</f>
        <v>65</v>
      </c>
      <c r="T49" s="11">
        <f>[45]Novembro!$F$23</f>
        <v>69</v>
      </c>
      <c r="U49" s="11">
        <f>[45]Novembro!$F$24</f>
        <v>79</v>
      </c>
      <c r="V49" s="11">
        <f>[45]Novembro!$F$25</f>
        <v>73</v>
      </c>
      <c r="W49" s="11">
        <f>[45]Novembro!$F$26</f>
        <v>94</v>
      </c>
      <c r="X49" s="11">
        <f>[45]Novembro!$F$27</f>
        <v>93</v>
      </c>
      <c r="Y49" s="11">
        <f>[45]Novembro!$F$28</f>
        <v>84</v>
      </c>
      <c r="Z49" s="11">
        <f>[45]Novembro!$F$29</f>
        <v>78</v>
      </c>
      <c r="AA49" s="11">
        <f>[45]Novembro!$F$30</f>
        <v>73</v>
      </c>
      <c r="AB49" s="11">
        <f>[45]Novembro!$F$31</f>
        <v>71</v>
      </c>
      <c r="AC49" s="11">
        <f>[45]Novembro!$F$32</f>
        <v>76</v>
      </c>
      <c r="AD49" s="11">
        <f>[45]Novembro!$F$33</f>
        <v>87</v>
      </c>
      <c r="AE49" s="11">
        <f>[45]Novembro!$F$34</f>
        <v>86</v>
      </c>
      <c r="AF49" s="14">
        <f t="shared" si="1"/>
        <v>94</v>
      </c>
      <c r="AG49" s="68">
        <f t="shared" si="2"/>
        <v>78.466666666666669</v>
      </c>
    </row>
    <row r="50" spans="1:35" s="5" customFormat="1" ht="17.100000000000001" customHeight="1" x14ac:dyDescent="0.2">
      <c r="A50" s="48" t="s">
        <v>23</v>
      </c>
      <c r="B50" s="13">
        <f t="shared" ref="B50:AF50" si="3">MAX(B5:B49)</f>
        <v>100</v>
      </c>
      <c r="C50" s="13">
        <f t="shared" si="3"/>
        <v>100</v>
      </c>
      <c r="D50" s="13">
        <f t="shared" si="3"/>
        <v>99</v>
      </c>
      <c r="E50" s="13">
        <f t="shared" si="3"/>
        <v>96</v>
      </c>
      <c r="F50" s="13">
        <f t="shared" si="3"/>
        <v>95</v>
      </c>
      <c r="G50" s="13">
        <f t="shared" si="3"/>
        <v>100</v>
      </c>
      <c r="H50" s="13">
        <f t="shared" si="3"/>
        <v>95</v>
      </c>
      <c r="I50" s="13">
        <f t="shared" si="3"/>
        <v>97</v>
      </c>
      <c r="J50" s="13">
        <f t="shared" si="3"/>
        <v>93</v>
      </c>
      <c r="K50" s="13">
        <f t="shared" si="3"/>
        <v>94</v>
      </c>
      <c r="L50" s="13">
        <f t="shared" si="3"/>
        <v>100</v>
      </c>
      <c r="M50" s="13">
        <f t="shared" si="3"/>
        <v>100</v>
      </c>
      <c r="N50" s="13">
        <f t="shared" si="3"/>
        <v>100</v>
      </c>
      <c r="O50" s="13">
        <f t="shared" si="3"/>
        <v>100</v>
      </c>
      <c r="P50" s="13">
        <f t="shared" si="3"/>
        <v>100</v>
      </c>
      <c r="Q50" s="13">
        <f t="shared" si="3"/>
        <v>100</v>
      </c>
      <c r="R50" s="13">
        <f t="shared" si="3"/>
        <v>100</v>
      </c>
      <c r="S50" s="13">
        <f t="shared" si="3"/>
        <v>95</v>
      </c>
      <c r="T50" s="13">
        <f t="shared" si="3"/>
        <v>93</v>
      </c>
      <c r="U50" s="13">
        <f t="shared" si="3"/>
        <v>98</v>
      </c>
      <c r="V50" s="13">
        <f t="shared" si="3"/>
        <v>100</v>
      </c>
      <c r="W50" s="13">
        <f t="shared" si="3"/>
        <v>100</v>
      </c>
      <c r="X50" s="13">
        <f t="shared" si="3"/>
        <v>100</v>
      </c>
      <c r="Y50" s="13">
        <f t="shared" si="3"/>
        <v>100</v>
      </c>
      <c r="Z50" s="13">
        <f t="shared" si="3"/>
        <v>98</v>
      </c>
      <c r="AA50" s="13">
        <f t="shared" si="3"/>
        <v>97</v>
      </c>
      <c r="AB50" s="13">
        <f t="shared" si="3"/>
        <v>100</v>
      </c>
      <c r="AC50" s="13">
        <f t="shared" si="3"/>
        <v>100</v>
      </c>
      <c r="AD50" s="13">
        <f t="shared" si="3"/>
        <v>100</v>
      </c>
      <c r="AE50" s="13">
        <f t="shared" si="3"/>
        <v>100</v>
      </c>
      <c r="AF50" s="14">
        <f t="shared" si="3"/>
        <v>100</v>
      </c>
      <c r="AG50" s="68">
        <v>83.51</v>
      </c>
      <c r="AI50" s="5" t="s">
        <v>34</v>
      </c>
    </row>
    <row r="51" spans="1:35" x14ac:dyDescent="0.2">
      <c r="A51" s="36"/>
      <c r="B51" s="37"/>
      <c r="C51" s="37"/>
      <c r="D51" s="37" t="s">
        <v>86</v>
      </c>
      <c r="E51" s="37"/>
      <c r="F51" s="37"/>
      <c r="G51" s="37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44"/>
      <c r="AE51" s="50" t="s">
        <v>34</v>
      </c>
      <c r="AF51" s="41"/>
      <c r="AG51" s="43"/>
    </row>
    <row r="52" spans="1:35" x14ac:dyDescent="0.2">
      <c r="A52" s="36"/>
      <c r="B52" s="38" t="s">
        <v>87</v>
      </c>
      <c r="C52" s="38"/>
      <c r="D52" s="38"/>
      <c r="E52" s="38"/>
      <c r="F52" s="38"/>
      <c r="G52" s="38"/>
      <c r="H52" s="38"/>
      <c r="I52" s="38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150"/>
      <c r="U52" s="150"/>
      <c r="V52" s="150"/>
      <c r="W52" s="150"/>
      <c r="X52" s="150"/>
      <c r="Y52" s="64"/>
      <c r="Z52" s="64"/>
      <c r="AA52" s="64"/>
      <c r="AB52" s="64"/>
      <c r="AC52" s="64"/>
      <c r="AD52" s="64"/>
      <c r="AE52" s="64"/>
      <c r="AF52" s="41"/>
      <c r="AG52" s="40"/>
    </row>
    <row r="53" spans="1:35" x14ac:dyDescent="0.2">
      <c r="A53" s="39"/>
      <c r="B53" s="64"/>
      <c r="C53" s="64"/>
      <c r="D53" s="64"/>
      <c r="E53" s="64"/>
      <c r="F53" s="64"/>
      <c r="G53" s="64"/>
      <c r="H53" s="64"/>
      <c r="I53" s="64"/>
      <c r="J53" s="65"/>
      <c r="K53" s="65"/>
      <c r="L53" s="65"/>
      <c r="M53" s="65"/>
      <c r="N53" s="65"/>
      <c r="O53" s="65"/>
      <c r="P53" s="65"/>
      <c r="Q53" s="64"/>
      <c r="R53" s="64"/>
      <c r="S53" s="64"/>
      <c r="T53" s="151"/>
      <c r="U53" s="151"/>
      <c r="V53" s="151"/>
      <c r="W53" s="151"/>
      <c r="X53" s="151"/>
      <c r="Y53" s="64"/>
      <c r="Z53" s="64"/>
      <c r="AA53" s="64"/>
      <c r="AB53" s="64"/>
      <c r="AC53" s="64"/>
      <c r="AD53" s="44"/>
      <c r="AE53" s="44"/>
      <c r="AF53" s="41"/>
      <c r="AG53" s="40"/>
      <c r="AH53" s="12" t="s">
        <v>34</v>
      </c>
    </row>
    <row r="54" spans="1:35" x14ac:dyDescent="0.2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44"/>
      <c r="AE54" s="44"/>
      <c r="AF54" s="41"/>
      <c r="AG54" s="69"/>
    </row>
    <row r="55" spans="1:35" x14ac:dyDescent="0.2">
      <c r="A55" s="39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44"/>
      <c r="AF55" s="41"/>
      <c r="AG55" s="43"/>
      <c r="AI55" t="s">
        <v>34</v>
      </c>
    </row>
    <row r="56" spans="1:35" x14ac:dyDescent="0.2">
      <c r="A56" s="39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45"/>
      <c r="AF56" s="41"/>
      <c r="AG56" s="43"/>
    </row>
    <row r="57" spans="1:35" ht="13.5" thickBot="1" x14ac:dyDescent="0.25">
      <c r="A57" s="51"/>
      <c r="B57" s="52"/>
      <c r="C57" s="52"/>
      <c r="D57" s="52"/>
      <c r="E57" s="52"/>
      <c r="F57" s="52"/>
      <c r="G57" s="52" t="s">
        <v>34</v>
      </c>
      <c r="H57" s="52"/>
      <c r="I57" s="52"/>
      <c r="J57" s="52"/>
      <c r="K57" s="52"/>
      <c r="L57" s="52" t="s">
        <v>34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3"/>
      <c r="AG57" s="70"/>
    </row>
    <row r="58" spans="1:35" x14ac:dyDescent="0.2">
      <c r="AI58" t="s">
        <v>34</v>
      </c>
    </row>
    <row r="59" spans="1:35" x14ac:dyDescent="0.2">
      <c r="U59" s="2" t="s">
        <v>34</v>
      </c>
      <c r="Y59" s="2" t="s">
        <v>34</v>
      </c>
      <c r="AI59" t="s">
        <v>34</v>
      </c>
    </row>
    <row r="60" spans="1:35" x14ac:dyDescent="0.2">
      <c r="L60" s="2" t="s">
        <v>34</v>
      </c>
      <c r="Q60" s="2" t="s">
        <v>34</v>
      </c>
      <c r="U60" s="2" t="s">
        <v>34</v>
      </c>
      <c r="AD60" s="2" t="s">
        <v>34</v>
      </c>
      <c r="AI60" t="s">
        <v>34</v>
      </c>
    </row>
    <row r="61" spans="1:35" x14ac:dyDescent="0.2">
      <c r="O61" s="2" t="s">
        <v>34</v>
      </c>
      <c r="AB61" s="2" t="s">
        <v>34</v>
      </c>
      <c r="AF61" s="7" t="s">
        <v>34</v>
      </c>
    </row>
    <row r="62" spans="1:35" x14ac:dyDescent="0.2">
      <c r="G62" s="2" t="s">
        <v>34</v>
      </c>
      <c r="L62" s="2" t="s">
        <v>34</v>
      </c>
    </row>
    <row r="63" spans="1:35" x14ac:dyDescent="0.2">
      <c r="P63" s="2" t="s">
        <v>214</v>
      </c>
      <c r="S63" s="2" t="s">
        <v>34</v>
      </c>
      <c r="U63" s="2" t="s">
        <v>34</v>
      </c>
      <c r="V63" s="2" t="s">
        <v>34</v>
      </c>
      <c r="Y63" s="2" t="s">
        <v>34</v>
      </c>
      <c r="AD63" s="2" t="s">
        <v>34</v>
      </c>
    </row>
    <row r="64" spans="1:35" x14ac:dyDescent="0.2">
      <c r="L64" s="2" t="s">
        <v>34</v>
      </c>
      <c r="S64" s="2" t="s">
        <v>34</v>
      </c>
      <c r="T64" s="2" t="s">
        <v>34</v>
      </c>
      <c r="Z64" s="2" t="s">
        <v>34</v>
      </c>
      <c r="AA64" s="2" t="s">
        <v>34</v>
      </c>
      <c r="AB64" s="2" t="s">
        <v>34</v>
      </c>
      <c r="AE64" s="2" t="s">
        <v>34</v>
      </c>
    </row>
    <row r="65" spans="7:36" x14ac:dyDescent="0.2">
      <c r="V65" s="2" t="s">
        <v>34</v>
      </c>
      <c r="W65" s="2" t="s">
        <v>34</v>
      </c>
      <c r="X65" s="2" t="s">
        <v>34</v>
      </c>
      <c r="Y65" s="2" t="s">
        <v>34</v>
      </c>
      <c r="AF65" s="7" t="s">
        <v>34</v>
      </c>
    </row>
    <row r="66" spans="7:36" x14ac:dyDescent="0.2">
      <c r="G66" s="2" t="s">
        <v>34</v>
      </c>
      <c r="P66" s="2" t="s">
        <v>34</v>
      </c>
      <c r="V66" s="2" t="s">
        <v>34</v>
      </c>
      <c r="Y66" s="2" t="s">
        <v>34</v>
      </c>
      <c r="AE66" s="2" t="s">
        <v>34</v>
      </c>
      <c r="AJ66" t="s">
        <v>34</v>
      </c>
    </row>
    <row r="67" spans="7:36" x14ac:dyDescent="0.2">
      <c r="R67" s="2" t="s">
        <v>34</v>
      </c>
      <c r="U67" s="2" t="s">
        <v>34</v>
      </c>
    </row>
    <row r="68" spans="7:36" x14ac:dyDescent="0.2">
      <c r="L68" s="2" t="s">
        <v>34</v>
      </c>
      <c r="Y68" s="2" t="s">
        <v>34</v>
      </c>
      <c r="AC68" s="2" t="s">
        <v>34</v>
      </c>
      <c r="AD68" s="2" t="s">
        <v>34</v>
      </c>
    </row>
    <row r="70" spans="7:36" x14ac:dyDescent="0.2">
      <c r="N70" s="2" t="s">
        <v>34</v>
      </c>
    </row>
    <row r="71" spans="7:36" x14ac:dyDescent="0.2">
      <c r="U71" s="2" t="s">
        <v>34</v>
      </c>
    </row>
    <row r="76" spans="7:36" x14ac:dyDescent="0.2">
      <c r="W76" s="2" t="s">
        <v>34</v>
      </c>
    </row>
  </sheetData>
  <mergeCells count="35">
    <mergeCell ref="Z3:Z4"/>
    <mergeCell ref="H3:H4"/>
    <mergeCell ref="I3:I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J3:J4"/>
    <mergeCell ref="T52:X5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43" sqref="A43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4" ht="20.100000000000001" customHeight="1" x14ac:dyDescent="0.2">
      <c r="A1" s="160" t="s">
        <v>228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2"/>
    </row>
    <row r="2" spans="1:34" s="4" customFormat="1" ht="20.100000000000001" customHeight="1" x14ac:dyDescent="0.2">
      <c r="A2" s="159" t="s">
        <v>21</v>
      </c>
      <c r="B2" s="153" t="s">
        <v>222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</row>
    <row r="3" spans="1:34" s="5" customFormat="1" ht="20.100000000000001" customHeight="1" x14ac:dyDescent="0.2">
      <c r="A3" s="159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70">
        <v>30</v>
      </c>
      <c r="AF3" s="81" t="s">
        <v>27</v>
      </c>
      <c r="AG3" s="49" t="s">
        <v>25</v>
      </c>
    </row>
    <row r="4" spans="1:34" s="5" customFormat="1" ht="20.100000000000001" customHeight="1" x14ac:dyDescent="0.2">
      <c r="A4" s="159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70"/>
      <c r="AF4" s="81" t="s">
        <v>24</v>
      </c>
      <c r="AG4" s="49" t="s">
        <v>24</v>
      </c>
    </row>
    <row r="5" spans="1:34" s="5" customFormat="1" x14ac:dyDescent="0.2">
      <c r="A5" s="47" t="s">
        <v>29</v>
      </c>
      <c r="B5" s="82">
        <f>[1]Novembro!$G$5</f>
        <v>66</v>
      </c>
      <c r="C5" s="82">
        <f>[1]Novembro!$G$6</f>
        <v>70</v>
      </c>
      <c r="D5" s="82">
        <f>[1]Novembro!$G$7</f>
        <v>39</v>
      </c>
      <c r="E5" s="82">
        <f>[1]Novembro!$G$8</f>
        <v>28</v>
      </c>
      <c r="F5" s="82">
        <f>[1]Novembro!$G$9</f>
        <v>26</v>
      </c>
      <c r="G5" s="82">
        <f>[1]Novembro!$G$10</f>
        <v>24</v>
      </c>
      <c r="H5" s="82">
        <f>[1]Novembro!$G$11</f>
        <v>21</v>
      </c>
      <c r="I5" s="82">
        <f>[1]Novembro!$G$12</f>
        <v>22</v>
      </c>
      <c r="J5" s="82">
        <f>[1]Novembro!$G$13</f>
        <v>18</v>
      </c>
      <c r="K5" s="82">
        <f>[1]Novembro!$G$14</f>
        <v>15</v>
      </c>
      <c r="L5" s="82">
        <f>[1]Novembro!$G$15</f>
        <v>45</v>
      </c>
      <c r="M5" s="82">
        <f>[1]Novembro!$G$16</f>
        <v>37</v>
      </c>
      <c r="N5" s="82">
        <f>[1]Novembro!$G$17</f>
        <v>34</v>
      </c>
      <c r="O5" s="82">
        <f>[1]Novembro!$G$18</f>
        <v>59</v>
      </c>
      <c r="P5" s="82">
        <f>[1]Novembro!$G$19</f>
        <v>30</v>
      </c>
      <c r="Q5" s="82">
        <f>[1]Novembro!$G$20</f>
        <v>18</v>
      </c>
      <c r="R5" s="82">
        <f>[1]Novembro!$G$21</f>
        <v>20</v>
      </c>
      <c r="S5" s="82">
        <f>[1]Novembro!$G$22</f>
        <v>18</v>
      </c>
      <c r="T5" s="82">
        <f>[1]Novembro!$G$23</f>
        <v>23</v>
      </c>
      <c r="U5" s="82">
        <f>[1]Novembro!$G$24</f>
        <v>23</v>
      </c>
      <c r="V5" s="82">
        <f>[1]Novembro!$G$25</f>
        <v>27</v>
      </c>
      <c r="W5" s="82">
        <f>[1]Novembro!$G$26</f>
        <v>46</v>
      </c>
      <c r="X5" s="82">
        <f>[1]Novembro!$G$27</f>
        <v>47</v>
      </c>
      <c r="Y5" s="82">
        <f>[1]Novembro!$G$28</f>
        <v>31</v>
      </c>
      <c r="Z5" s="82">
        <f>[1]Novembro!$G$29</f>
        <v>27</v>
      </c>
      <c r="AA5" s="82">
        <f>[1]Novembro!$G$30</f>
        <v>27</v>
      </c>
      <c r="AB5" s="82">
        <f>[1]Novembro!$G$31</f>
        <v>25</v>
      </c>
      <c r="AC5" s="82">
        <f>[1]Novembro!$G$32</f>
        <v>31</v>
      </c>
      <c r="AD5" s="82">
        <f>[1]Novembro!$G$33</f>
        <v>27</v>
      </c>
      <c r="AE5" s="82">
        <f>[1]Novembro!$G$34</f>
        <v>31</v>
      </c>
      <c r="AF5" s="14">
        <f>MIN(B5:AE5)</f>
        <v>15</v>
      </c>
      <c r="AG5" s="68">
        <f>AVERAGE(B5:AE5)</f>
        <v>31.833333333333332</v>
      </c>
    </row>
    <row r="6" spans="1:34" x14ac:dyDescent="0.2">
      <c r="A6" s="47" t="s">
        <v>0</v>
      </c>
      <c r="B6" s="11">
        <f>[2]Novembro!$G$5</f>
        <v>29</v>
      </c>
      <c r="C6" s="11">
        <f>[2]Novembro!$G$6</f>
        <v>15</v>
      </c>
      <c r="D6" s="11">
        <f>[2]Novembro!$G$7</f>
        <v>26</v>
      </c>
      <c r="E6" s="11">
        <f>[2]Novembro!$G$8</f>
        <v>23</v>
      </c>
      <c r="F6" s="11">
        <f>[2]Novembro!$G$9</f>
        <v>23</v>
      </c>
      <c r="G6" s="11">
        <f>[2]Novembro!$G$10</f>
        <v>20</v>
      </c>
      <c r="H6" s="11">
        <f>[2]Novembro!$G$11</f>
        <v>19</v>
      </c>
      <c r="I6" s="11">
        <f>[2]Novembro!$G$12</f>
        <v>16</v>
      </c>
      <c r="J6" s="11">
        <f>[2]Novembro!$G$13</f>
        <v>13</v>
      </c>
      <c r="K6" s="11">
        <f>[2]Novembro!$G$14</f>
        <v>17</v>
      </c>
      <c r="L6" s="11">
        <f>[2]Novembro!$G$15</f>
        <v>37</v>
      </c>
      <c r="M6" s="11">
        <f>[2]Novembro!$G$16</f>
        <v>47</v>
      </c>
      <c r="N6" s="11">
        <f>[2]Novembro!$G$17</f>
        <v>74</v>
      </c>
      <c r="O6" s="11">
        <f>[2]Novembro!$G$18</f>
        <v>50</v>
      </c>
      <c r="P6" s="11">
        <f>[2]Novembro!$G$19</f>
        <v>21</v>
      </c>
      <c r="Q6" s="11">
        <f>[2]Novembro!$G$20</f>
        <v>19</v>
      </c>
      <c r="R6" s="11">
        <f>[2]Novembro!$G$21</f>
        <v>23</v>
      </c>
      <c r="S6" s="11">
        <f>[2]Novembro!$G$22</f>
        <v>22</v>
      </c>
      <c r="T6" s="11">
        <f>[2]Novembro!$G$23</f>
        <v>30</v>
      </c>
      <c r="U6" s="11">
        <f>[2]Novembro!$G$24</f>
        <v>36</v>
      </c>
      <c r="V6" s="11">
        <f>[2]Novembro!$G$25</f>
        <v>61</v>
      </c>
      <c r="W6" s="11">
        <f>[2]Novembro!$G$26</f>
        <v>57</v>
      </c>
      <c r="X6" s="11">
        <f>[2]Novembro!$G$27</f>
        <v>48</v>
      </c>
      <c r="Y6" s="11">
        <f>[2]Novembro!$G$28</f>
        <v>18</v>
      </c>
      <c r="Z6" s="11">
        <f>[2]Novembro!$G$29</f>
        <v>32</v>
      </c>
      <c r="AA6" s="11">
        <f>[2]Novembro!$G$30</f>
        <v>33</v>
      </c>
      <c r="AB6" s="11">
        <f>[2]Novembro!$G$31</f>
        <v>33</v>
      </c>
      <c r="AC6" s="11">
        <f>[2]Novembro!$G$32</f>
        <v>34</v>
      </c>
      <c r="AD6" s="11">
        <f>[2]Novembro!$G$33</f>
        <v>31</v>
      </c>
      <c r="AE6" s="11">
        <f>[2]Novembro!$G$34</f>
        <v>30</v>
      </c>
      <c r="AF6" s="14">
        <f t="shared" ref="AF6:AF49" si="1">MIN(B6:AE6)</f>
        <v>13</v>
      </c>
      <c r="AG6" s="68">
        <f t="shared" ref="AG6:AG49" si="2">AVERAGE(B6:AE6)</f>
        <v>31.233333333333334</v>
      </c>
    </row>
    <row r="7" spans="1:34" x14ac:dyDescent="0.2">
      <c r="A7" s="47" t="s">
        <v>89</v>
      </c>
      <c r="B7" s="11">
        <f>[3]Novembro!$G$5</f>
        <v>61</v>
      </c>
      <c r="C7" s="11">
        <f>[3]Novembro!$G$6</f>
        <v>45</v>
      </c>
      <c r="D7" s="11">
        <f>[3]Novembro!$G$7</f>
        <v>39</v>
      </c>
      <c r="E7" s="11">
        <f>[3]Novembro!$G$8</f>
        <v>29</v>
      </c>
      <c r="F7" s="11">
        <f>[3]Novembro!$G$9</f>
        <v>29</v>
      </c>
      <c r="G7" s="11">
        <f>[3]Novembro!$G$10</f>
        <v>24</v>
      </c>
      <c r="H7" s="11">
        <f>[3]Novembro!$G$11</f>
        <v>23</v>
      </c>
      <c r="I7" s="11">
        <f>[3]Novembro!$G$12</f>
        <v>23</v>
      </c>
      <c r="J7" s="11">
        <f>[3]Novembro!$G$13</f>
        <v>22</v>
      </c>
      <c r="K7" s="11">
        <f>[3]Novembro!$G$14</f>
        <v>23</v>
      </c>
      <c r="L7" s="11">
        <f>[3]Novembro!$G$15</f>
        <v>46</v>
      </c>
      <c r="M7" s="11">
        <f>[3]Novembro!$G$16</f>
        <v>42</v>
      </c>
      <c r="N7" s="11">
        <f>[3]Novembro!$G$17</f>
        <v>56</v>
      </c>
      <c r="O7" s="11">
        <f>[3]Novembro!$G$18</f>
        <v>53</v>
      </c>
      <c r="P7" s="11">
        <f>[3]Novembro!$G$19</f>
        <v>29</v>
      </c>
      <c r="Q7" s="11">
        <f>[3]Novembro!$G$20</f>
        <v>28</v>
      </c>
      <c r="R7" s="11">
        <f>[3]Novembro!$G$21</f>
        <v>29</v>
      </c>
      <c r="S7" s="11">
        <f>[3]Novembro!$G$22</f>
        <v>32</v>
      </c>
      <c r="T7" s="11">
        <f>[3]Novembro!$G$23</f>
        <v>37</v>
      </c>
      <c r="U7" s="11">
        <f>[3]Novembro!$G$24</f>
        <v>36</v>
      </c>
      <c r="V7" s="11">
        <f>[3]Novembro!$G$25</f>
        <v>54</v>
      </c>
      <c r="W7" s="11">
        <f>[3]Novembro!$G$26</f>
        <v>47</v>
      </c>
      <c r="X7" s="11">
        <f>[3]Novembro!$G$27</f>
        <v>48</v>
      </c>
      <c r="Y7" s="11">
        <f>[3]Novembro!$G$28</f>
        <v>25</v>
      </c>
      <c r="Z7" s="11">
        <f>[3]Novembro!$G$29</f>
        <v>37</v>
      </c>
      <c r="AA7" s="11">
        <f>[3]Novembro!$G$30</f>
        <v>34</v>
      </c>
      <c r="AB7" s="11">
        <f>[3]Novembro!$G$31</f>
        <v>38</v>
      </c>
      <c r="AC7" s="11">
        <f>[3]Novembro!$G$32</f>
        <v>39</v>
      </c>
      <c r="AD7" s="11">
        <f>[3]Novembro!$G$33</f>
        <v>42</v>
      </c>
      <c r="AE7" s="11">
        <f>[3]Novembro!$G$34</f>
        <v>38</v>
      </c>
      <c r="AF7" s="14">
        <f t="shared" si="1"/>
        <v>22</v>
      </c>
      <c r="AG7" s="68">
        <f t="shared" si="2"/>
        <v>36.93333333333333</v>
      </c>
      <c r="AH7" s="5"/>
    </row>
    <row r="8" spans="1:34" x14ac:dyDescent="0.2">
      <c r="A8" s="47" t="s">
        <v>1</v>
      </c>
      <c r="B8" s="11">
        <f>[4]Novembro!$G$5</f>
        <v>36</v>
      </c>
      <c r="C8" s="11">
        <f>[4]Novembro!$G$6</f>
        <v>19</v>
      </c>
      <c r="D8" s="11">
        <f>[4]Novembro!$G$7</f>
        <v>33</v>
      </c>
      <c r="E8" s="11">
        <f>[4]Novembro!$G$8</f>
        <v>23</v>
      </c>
      <c r="F8" s="11">
        <f>[4]Novembro!$G$9</f>
        <v>22</v>
      </c>
      <c r="G8" s="11">
        <f>[4]Novembro!$G$10</f>
        <v>20</v>
      </c>
      <c r="H8" s="11">
        <f>[4]Novembro!$G$11</f>
        <v>19</v>
      </c>
      <c r="I8" s="11">
        <f>[4]Novembro!$G$12</f>
        <v>16</v>
      </c>
      <c r="J8" s="11">
        <f>[4]Novembro!$G$13</f>
        <v>20</v>
      </c>
      <c r="K8" s="11">
        <f>[4]Novembro!$G$14</f>
        <v>19</v>
      </c>
      <c r="L8" s="11">
        <f>[4]Novembro!$G$15</f>
        <v>38</v>
      </c>
      <c r="M8" s="11">
        <f>[4]Novembro!$G$16</f>
        <v>45</v>
      </c>
      <c r="N8" s="11">
        <f>[4]Novembro!$G$17</f>
        <v>36</v>
      </c>
      <c r="O8" s="11">
        <f>[4]Novembro!$G$18</f>
        <v>49</v>
      </c>
      <c r="P8" s="11">
        <f>[4]Novembro!$G$19</f>
        <v>23</v>
      </c>
      <c r="Q8" s="11">
        <f>[4]Novembro!$G$20</f>
        <v>25</v>
      </c>
      <c r="R8" s="11">
        <f>[4]Novembro!$G$21</f>
        <v>18</v>
      </c>
      <c r="S8" s="11">
        <f>[4]Novembro!$G$22</f>
        <v>21</v>
      </c>
      <c r="T8" s="11">
        <f>[4]Novembro!$G$23</f>
        <v>21</v>
      </c>
      <c r="U8" s="11">
        <f>[4]Novembro!$G$24</f>
        <v>35</v>
      </c>
      <c r="V8" s="11">
        <f>[4]Novembro!$G$25</f>
        <v>54</v>
      </c>
      <c r="W8" s="11">
        <f>[4]Novembro!$G$26</f>
        <v>41</v>
      </c>
      <c r="X8" s="11">
        <f>[4]Novembro!$G$27</f>
        <v>43</v>
      </c>
      <c r="Y8" s="11">
        <f>[4]Novembro!$G$28</f>
        <v>34</v>
      </c>
      <c r="Z8" s="11">
        <f>[4]Novembro!$G$29</f>
        <v>21</v>
      </c>
      <c r="AA8" s="11">
        <f>[4]Novembro!$G$30</f>
        <v>22</v>
      </c>
      <c r="AB8" s="11">
        <f>[4]Novembro!$G$31</f>
        <v>27</v>
      </c>
      <c r="AC8" s="11">
        <f>[4]Novembro!$G$32</f>
        <v>26</v>
      </c>
      <c r="AD8" s="11">
        <f>[4]Novembro!$G$33</f>
        <v>26</v>
      </c>
      <c r="AE8" s="11">
        <f>[4]Novembro!$G$34</f>
        <v>23</v>
      </c>
      <c r="AF8" s="14">
        <f t="shared" si="1"/>
        <v>16</v>
      </c>
      <c r="AG8" s="68">
        <f t="shared" si="2"/>
        <v>28.5</v>
      </c>
    </row>
    <row r="9" spans="1:34" hidden="1" x14ac:dyDescent="0.2">
      <c r="A9" s="89" t="s">
        <v>152</v>
      </c>
      <c r="B9" s="11" t="str">
        <f>[5]Novembro!$G$5</f>
        <v>*</v>
      </c>
      <c r="C9" s="11" t="str">
        <f>[5]Novembro!$G$6</f>
        <v>*</v>
      </c>
      <c r="D9" s="11" t="str">
        <f>[5]Novembro!$G$7</f>
        <v>*</v>
      </c>
      <c r="E9" s="11" t="str">
        <f>[5]Novembro!$G$8</f>
        <v>*</v>
      </c>
      <c r="F9" s="11" t="str">
        <f>[5]Novembro!$G$9</f>
        <v>*</v>
      </c>
      <c r="G9" s="11" t="str">
        <f>[5]Novembro!$G$10</f>
        <v>*</v>
      </c>
      <c r="H9" s="11" t="str">
        <f>[5]Novembro!$G$11</f>
        <v>*</v>
      </c>
      <c r="I9" s="11" t="str">
        <f>[5]Novembro!$G$12</f>
        <v>*</v>
      </c>
      <c r="J9" s="11" t="str">
        <f>[5]Novembro!$G$13</f>
        <v>*</v>
      </c>
      <c r="K9" s="11" t="str">
        <f>[5]Novembro!$G$14</f>
        <v>*</v>
      </c>
      <c r="L9" s="11" t="str">
        <f>[5]Novembro!$G$15</f>
        <v>*</v>
      </c>
      <c r="M9" s="11" t="str">
        <f>[5]Novembro!$G$16</f>
        <v>*</v>
      </c>
      <c r="N9" s="11" t="str">
        <f>[5]Novembro!$G$17</f>
        <v>*</v>
      </c>
      <c r="O9" s="11" t="str">
        <f>[5]Novembro!$G$18</f>
        <v>*</v>
      </c>
      <c r="P9" s="11" t="str">
        <f>[5]Novembro!$G$19</f>
        <v>*</v>
      </c>
      <c r="Q9" s="11" t="str">
        <f>[5]Novembro!$G$20</f>
        <v>*</v>
      </c>
      <c r="R9" s="11" t="str">
        <f>[5]Novembro!$G$21</f>
        <v>*</v>
      </c>
      <c r="S9" s="11" t="str">
        <f>[5]Novembro!$G$22</f>
        <v>*</v>
      </c>
      <c r="T9" s="11" t="str">
        <f>[5]Novembro!$G$23</f>
        <v>*</v>
      </c>
      <c r="U9" s="11" t="str">
        <f>[5]Novembro!$G$24</f>
        <v>*</v>
      </c>
      <c r="V9" s="11" t="str">
        <f>[5]Novembro!$G$25</f>
        <v>*</v>
      </c>
      <c r="W9" s="11" t="str">
        <f>[5]Novembro!$G$26</f>
        <v>*</v>
      </c>
      <c r="X9" s="11" t="str">
        <f>[5]Novembro!$G$27</f>
        <v>*</v>
      </c>
      <c r="Y9" s="11" t="str">
        <f>[5]Novembro!$G$28</f>
        <v>*</v>
      </c>
      <c r="Z9" s="11" t="str">
        <f>[5]Novembro!$G$29</f>
        <v>*</v>
      </c>
      <c r="AA9" s="11" t="str">
        <f>[5]Novembro!$G$30</f>
        <v>*</v>
      </c>
      <c r="AB9" s="11" t="str">
        <f>[5]Novembro!$G$31</f>
        <v>*</v>
      </c>
      <c r="AC9" s="11" t="str">
        <f>[5]Novembro!$G$32</f>
        <v>*</v>
      </c>
      <c r="AD9" s="11" t="str">
        <f>[5]Novembro!$G$33</f>
        <v>*</v>
      </c>
      <c r="AE9" s="11" t="str">
        <f>[5]Novembro!$G$34</f>
        <v>*</v>
      </c>
      <c r="AF9" s="14">
        <f t="shared" si="1"/>
        <v>0</v>
      </c>
      <c r="AG9" s="68" t="e">
        <f t="shared" si="2"/>
        <v>#DIV/0!</v>
      </c>
    </row>
    <row r="10" spans="1:34" x14ac:dyDescent="0.2">
      <c r="A10" s="47" t="s">
        <v>96</v>
      </c>
      <c r="B10" s="11">
        <f>[6]Novembro!$G$5</f>
        <v>60</v>
      </c>
      <c r="C10" s="11">
        <f>[6]Novembro!$G$6</f>
        <v>50</v>
      </c>
      <c r="D10" s="11">
        <f>[6]Novembro!$G$7</f>
        <v>36</v>
      </c>
      <c r="E10" s="11">
        <f>[6]Novembro!$G$8</f>
        <v>28</v>
      </c>
      <c r="F10" s="11">
        <f>[6]Novembro!$G$9</f>
        <v>30</v>
      </c>
      <c r="G10" s="11">
        <f>[6]Novembro!$G$10</f>
        <v>28</v>
      </c>
      <c r="H10" s="11">
        <f>[6]Novembro!$G$11</f>
        <v>24</v>
      </c>
      <c r="I10" s="11">
        <f>[6]Novembro!$G$12</f>
        <v>24</v>
      </c>
      <c r="J10" s="11">
        <f>[6]Novembro!$G$13</f>
        <v>23</v>
      </c>
      <c r="K10" s="11">
        <f>[6]Novembro!$G$14</f>
        <v>22</v>
      </c>
      <c r="L10" s="11">
        <f>[6]Novembro!$G$15</f>
        <v>45</v>
      </c>
      <c r="M10" s="11">
        <f>[6]Novembro!$G$16</f>
        <v>46</v>
      </c>
      <c r="N10" s="11">
        <f>[6]Novembro!$G$17</f>
        <v>42</v>
      </c>
      <c r="O10" s="11">
        <f>[6]Novembro!$G$18</f>
        <v>60</v>
      </c>
      <c r="P10" s="11">
        <f>[6]Novembro!$G$19</f>
        <v>29</v>
      </c>
      <c r="Q10" s="11">
        <f>[6]Novembro!$G$20</f>
        <v>22</v>
      </c>
      <c r="R10" s="11">
        <f>[6]Novembro!$G$21</f>
        <v>25</v>
      </c>
      <c r="S10" s="11">
        <f>[6]Novembro!$G$22</f>
        <v>28</v>
      </c>
      <c r="T10" s="11">
        <f>[6]Novembro!$G$23</f>
        <v>28</v>
      </c>
      <c r="U10" s="11">
        <f>[6]Novembro!$G$24</f>
        <v>37</v>
      </c>
      <c r="V10" s="11">
        <f>[6]Novembro!$G$25</f>
        <v>57</v>
      </c>
      <c r="W10" s="11">
        <f>[6]Novembro!$G$26</f>
        <v>48</v>
      </c>
      <c r="X10" s="11">
        <f>[6]Novembro!$G$27</f>
        <v>55</v>
      </c>
      <c r="Y10" s="11">
        <f>[6]Novembro!$G$28</f>
        <v>47</v>
      </c>
      <c r="Z10" s="11">
        <f>[6]Novembro!$G$29</f>
        <v>30</v>
      </c>
      <c r="AA10" s="11">
        <f>[6]Novembro!$G$30</f>
        <v>32</v>
      </c>
      <c r="AB10" s="11">
        <f>[6]Novembro!$G$31</f>
        <v>30</v>
      </c>
      <c r="AC10" s="11">
        <f>[6]Novembro!$G$32</f>
        <v>39</v>
      </c>
      <c r="AD10" s="11">
        <f>[6]Novembro!$G$33</f>
        <v>37</v>
      </c>
      <c r="AE10" s="11">
        <f>[6]Novembro!$G$34</f>
        <v>38</v>
      </c>
      <c r="AF10" s="14">
        <f t="shared" si="1"/>
        <v>22</v>
      </c>
      <c r="AG10" s="68">
        <f t="shared" si="2"/>
        <v>36.666666666666664</v>
      </c>
    </row>
    <row r="11" spans="1:34" x14ac:dyDescent="0.2">
      <c r="A11" s="47" t="s">
        <v>51</v>
      </c>
      <c r="B11" s="11">
        <f>[7]Novembro!$G$5</f>
        <v>68</v>
      </c>
      <c r="C11" s="11">
        <f>[7]Novembro!$G$6</f>
        <v>58</v>
      </c>
      <c r="D11" s="11">
        <f>[7]Novembro!$G$7</f>
        <v>37</v>
      </c>
      <c r="E11" s="11">
        <f>[7]Novembro!$G$8</f>
        <v>28</v>
      </c>
      <c r="F11" s="11">
        <f>[7]Novembro!$G$9</f>
        <v>24</v>
      </c>
      <c r="G11" s="11">
        <f>[7]Novembro!$G$10</f>
        <v>20</v>
      </c>
      <c r="H11" s="11">
        <f>[7]Novembro!$G$11</f>
        <v>22</v>
      </c>
      <c r="I11" s="11">
        <f>[7]Novembro!$G$12</f>
        <v>22</v>
      </c>
      <c r="J11" s="11">
        <f>[7]Novembro!$G$13</f>
        <v>20</v>
      </c>
      <c r="K11" s="11">
        <f>[7]Novembro!$G$14</f>
        <v>22</v>
      </c>
      <c r="L11" s="11">
        <f>[7]Novembro!$G$15</f>
        <v>30</v>
      </c>
      <c r="M11" s="11">
        <f>[7]Novembro!$G$16</f>
        <v>36</v>
      </c>
      <c r="N11" s="11">
        <f>[7]Novembro!$G$17</f>
        <v>30</v>
      </c>
      <c r="O11" s="11">
        <f>[7]Novembro!$G$18</f>
        <v>59</v>
      </c>
      <c r="P11" s="11">
        <f>[7]Novembro!$G$19</f>
        <v>20</v>
      </c>
      <c r="Q11" s="11">
        <f>[7]Novembro!$G$20</f>
        <v>24</v>
      </c>
      <c r="R11" s="11">
        <f>[7]Novembro!$G$21</f>
        <v>24</v>
      </c>
      <c r="S11" s="11">
        <f>[7]Novembro!$G$22</f>
        <v>32</v>
      </c>
      <c r="T11" s="11">
        <f>[7]Novembro!$G$23</f>
        <v>31</v>
      </c>
      <c r="U11" s="11">
        <f>[7]Novembro!$G$24</f>
        <v>34</v>
      </c>
      <c r="V11" s="11">
        <f>[7]Novembro!$G$25</f>
        <v>37</v>
      </c>
      <c r="W11" s="11">
        <f>[7]Novembro!$G$26</f>
        <v>45</v>
      </c>
      <c r="X11" s="11">
        <f>[7]Novembro!$G$27</f>
        <v>49</v>
      </c>
      <c r="Y11" s="11">
        <f>[7]Novembro!$G$28</f>
        <v>32</v>
      </c>
      <c r="Z11" s="11">
        <f>[7]Novembro!$G$29</f>
        <v>28</v>
      </c>
      <c r="AA11" s="11">
        <f>[7]Novembro!$G$30</f>
        <v>32</v>
      </c>
      <c r="AB11" s="11">
        <f>[7]Novembro!$G$31</f>
        <v>27</v>
      </c>
      <c r="AC11" s="11">
        <f>[7]Novembro!$G$32</f>
        <v>31</v>
      </c>
      <c r="AD11" s="11">
        <f>[7]Novembro!$G$33</f>
        <v>35</v>
      </c>
      <c r="AE11" s="11">
        <f>[7]Novembro!$G$34</f>
        <v>40</v>
      </c>
      <c r="AF11" s="14">
        <f t="shared" si="1"/>
        <v>20</v>
      </c>
      <c r="AG11" s="68">
        <f t="shared" si="2"/>
        <v>33.233333333333334</v>
      </c>
    </row>
    <row r="12" spans="1:34" hidden="1" x14ac:dyDescent="0.2">
      <c r="A12" s="91" t="s">
        <v>30</v>
      </c>
      <c r="B12" s="11" t="str">
        <f>[8]Novembro!$G$5</f>
        <v>*</v>
      </c>
      <c r="C12" s="11" t="str">
        <f>[8]Novembro!$G$6</f>
        <v>*</v>
      </c>
      <c r="D12" s="11" t="str">
        <f>[8]Novembro!$G$7</f>
        <v>*</v>
      </c>
      <c r="E12" s="11" t="str">
        <f>[8]Novembro!$G$8</f>
        <v>*</v>
      </c>
      <c r="F12" s="11" t="str">
        <f>[8]Novembro!$G$9</f>
        <v>*</v>
      </c>
      <c r="G12" s="11" t="str">
        <f>[8]Novembro!$G$10</f>
        <v>*</v>
      </c>
      <c r="H12" s="11" t="str">
        <f>[8]Novembro!$G$11</f>
        <v>*</v>
      </c>
      <c r="I12" s="11" t="str">
        <f>[8]Novembro!$G$12</f>
        <v>*</v>
      </c>
      <c r="J12" s="11" t="str">
        <f>[8]Novembro!$G$13</f>
        <v>*</v>
      </c>
      <c r="K12" s="11" t="str">
        <f>[8]Novembro!$G$14</f>
        <v>*</v>
      </c>
      <c r="L12" s="11" t="str">
        <f>[8]Novembro!$G$15</f>
        <v>*</v>
      </c>
      <c r="M12" s="11" t="str">
        <f>[8]Novembro!$G$16</f>
        <v>*</v>
      </c>
      <c r="N12" s="11" t="str">
        <f>[8]Novembro!$G$17</f>
        <v>*</v>
      </c>
      <c r="O12" s="11" t="str">
        <f>[8]Novembro!$G$18</f>
        <v>*</v>
      </c>
      <c r="P12" s="11" t="str">
        <f>[8]Novembro!$G$19</f>
        <v>*</v>
      </c>
      <c r="Q12" s="11" t="str">
        <f>[8]Novembro!$G$20</f>
        <v>*</v>
      </c>
      <c r="R12" s="11" t="str">
        <f>[8]Novembro!$G$21</f>
        <v>*</v>
      </c>
      <c r="S12" s="11" t="str">
        <f>[8]Novembro!$G$22</f>
        <v>*</v>
      </c>
      <c r="T12" s="11" t="str">
        <f>[8]Novembro!$G$23</f>
        <v>*</v>
      </c>
      <c r="U12" s="11" t="str">
        <f>[8]Novembro!$G$24</f>
        <v>*</v>
      </c>
      <c r="V12" s="11" t="str">
        <f>[8]Novembro!$G$25</f>
        <v>*</v>
      </c>
      <c r="W12" s="11" t="str">
        <f>[8]Novembro!$G$26</f>
        <v>*</v>
      </c>
      <c r="X12" s="11" t="str">
        <f>[8]Novembro!$G$27</f>
        <v>*</v>
      </c>
      <c r="Y12" s="11" t="str">
        <f>[8]Novembro!$G$28</f>
        <v>*</v>
      </c>
      <c r="Z12" s="11" t="str">
        <f>[8]Novembro!$G$29</f>
        <v>*</v>
      </c>
      <c r="AA12" s="11" t="str">
        <f>[8]Novembro!$G$30</f>
        <v>*</v>
      </c>
      <c r="AB12" s="11" t="str">
        <f>[8]Novembro!$G$31</f>
        <v>*</v>
      </c>
      <c r="AC12" s="11" t="str">
        <f>[8]Novembro!$G$32</f>
        <v>*</v>
      </c>
      <c r="AD12" s="11" t="str">
        <f>[8]Novembro!$G$33</f>
        <v>*</v>
      </c>
      <c r="AE12" s="11" t="str">
        <f>[8]Novembro!$G$34</f>
        <v>*</v>
      </c>
      <c r="AF12" s="14">
        <f t="shared" si="1"/>
        <v>0</v>
      </c>
      <c r="AG12" s="68" t="e">
        <f t="shared" si="2"/>
        <v>#DIV/0!</v>
      </c>
    </row>
    <row r="13" spans="1:34" hidden="1" x14ac:dyDescent="0.2">
      <c r="A13" s="89" t="s">
        <v>99</v>
      </c>
      <c r="B13" s="11" t="str">
        <f>[9]Novembro!$G$5</f>
        <v>*</v>
      </c>
      <c r="C13" s="11" t="str">
        <f>[9]Novembro!$G$6</f>
        <v>*</v>
      </c>
      <c r="D13" s="11" t="str">
        <f>[9]Novembro!$G$7</f>
        <v>*</v>
      </c>
      <c r="E13" s="11" t="str">
        <f>[9]Novembro!$G$8</f>
        <v>*</v>
      </c>
      <c r="F13" s="11" t="str">
        <f>[9]Novembro!$G$9</f>
        <v>*</v>
      </c>
      <c r="G13" s="11" t="str">
        <f>[9]Novembro!$G$10</f>
        <v>*</v>
      </c>
      <c r="H13" s="11" t="str">
        <f>[9]Novembro!$G$11</f>
        <v>*</v>
      </c>
      <c r="I13" s="11" t="str">
        <f>[9]Novembro!$G$12</f>
        <v>*</v>
      </c>
      <c r="J13" s="11" t="str">
        <f>[9]Novembro!$G$13</f>
        <v>*</v>
      </c>
      <c r="K13" s="11" t="str">
        <f>[9]Novembro!$G$14</f>
        <v>*</v>
      </c>
      <c r="L13" s="11" t="str">
        <f>[9]Novembro!$G$15</f>
        <v>*</v>
      </c>
      <c r="M13" s="11" t="str">
        <f>[9]Novembro!$G$16</f>
        <v>*</v>
      </c>
      <c r="N13" s="11" t="str">
        <f>[9]Novembro!$G$17</f>
        <v>*</v>
      </c>
      <c r="O13" s="11" t="str">
        <f>[9]Novembro!$G$18</f>
        <v>*</v>
      </c>
      <c r="P13" s="11" t="str">
        <f>[9]Novembro!$G$19</f>
        <v>*</v>
      </c>
      <c r="Q13" s="11" t="str">
        <f>[9]Novembro!$G$20</f>
        <v>*</v>
      </c>
      <c r="R13" s="11" t="str">
        <f>[9]Novembro!$G$21</f>
        <v>*</v>
      </c>
      <c r="S13" s="11" t="str">
        <f>[9]Novembro!$G$22</f>
        <v>*</v>
      </c>
      <c r="T13" s="11" t="str">
        <f>[9]Novembro!$G$23</f>
        <v>*</v>
      </c>
      <c r="U13" s="11" t="str">
        <f>[9]Novembro!$G$24</f>
        <v>*</v>
      </c>
      <c r="V13" s="11" t="str">
        <f>[9]Novembro!$G$25</f>
        <v>*</v>
      </c>
      <c r="W13" s="11" t="str">
        <f>[9]Novembro!$G$26</f>
        <v>*</v>
      </c>
      <c r="X13" s="11" t="str">
        <f>[9]Novembro!$G$27</f>
        <v>*</v>
      </c>
      <c r="Y13" s="11" t="str">
        <f>[9]Novembro!$G$28</f>
        <v>*</v>
      </c>
      <c r="Z13" s="11" t="str">
        <f>[9]Novembro!$G$29</f>
        <v>*</v>
      </c>
      <c r="AA13" s="11" t="str">
        <f>[9]Novembro!$G$30</f>
        <v>*</v>
      </c>
      <c r="AB13" s="11" t="str">
        <f>[9]Novembro!$G$31</f>
        <v>*</v>
      </c>
      <c r="AC13" s="11" t="str">
        <f>[9]Novembro!$G$32</f>
        <v>*</v>
      </c>
      <c r="AD13" s="11" t="str">
        <f>[9]Novembro!$G$33</f>
        <v>*</v>
      </c>
      <c r="AE13" s="11" t="str">
        <f>[9]Novembro!$G$34</f>
        <v>*</v>
      </c>
      <c r="AF13" s="14">
        <f t="shared" si="1"/>
        <v>0</v>
      </c>
      <c r="AG13" s="68" t="e">
        <f t="shared" si="2"/>
        <v>#DIV/0!</v>
      </c>
    </row>
    <row r="14" spans="1:34" hidden="1" x14ac:dyDescent="0.2">
      <c r="A14" s="91" t="s">
        <v>103</v>
      </c>
      <c r="B14" s="11" t="str">
        <f>[10]Novembro!$G$5</f>
        <v>*</v>
      </c>
      <c r="C14" s="11" t="str">
        <f>[10]Novembro!$G$6</f>
        <v>*</v>
      </c>
      <c r="D14" s="11" t="str">
        <f>[10]Novembro!$G$7</f>
        <v>*</v>
      </c>
      <c r="E14" s="11" t="str">
        <f>[10]Novembro!$G$8</f>
        <v>*</v>
      </c>
      <c r="F14" s="11" t="str">
        <f>[10]Novembro!$G$9</f>
        <v>*</v>
      </c>
      <c r="G14" s="11" t="str">
        <f>[10]Novembro!$G$10</f>
        <v>*</v>
      </c>
      <c r="H14" s="11" t="str">
        <f>[10]Novembro!$G$11</f>
        <v>*</v>
      </c>
      <c r="I14" s="11" t="str">
        <f>[10]Novembro!$G$12</f>
        <v>*</v>
      </c>
      <c r="J14" s="11" t="str">
        <f>[10]Novembro!$G$13</f>
        <v>*</v>
      </c>
      <c r="K14" s="11" t="str">
        <f>[10]Novembro!$G$14</f>
        <v>*</v>
      </c>
      <c r="L14" s="11" t="str">
        <f>[10]Novembro!$G$15</f>
        <v>*</v>
      </c>
      <c r="M14" s="11" t="str">
        <f>[10]Novembro!$G$16</f>
        <v>*</v>
      </c>
      <c r="N14" s="11" t="str">
        <f>[10]Novembro!$G$17</f>
        <v>*</v>
      </c>
      <c r="O14" s="11" t="str">
        <f>[10]Novembro!$G$18</f>
        <v>*</v>
      </c>
      <c r="P14" s="11" t="str">
        <f>[10]Novembro!$G$19</f>
        <v>*</v>
      </c>
      <c r="Q14" s="11" t="str">
        <f>[10]Novembro!$G$20</f>
        <v>*</v>
      </c>
      <c r="R14" s="11" t="str">
        <f>[10]Novembro!$G$21</f>
        <v>*</v>
      </c>
      <c r="S14" s="11" t="str">
        <f>[10]Novembro!$G$22</f>
        <v>*</v>
      </c>
      <c r="T14" s="11" t="str">
        <f>[10]Novembro!$G$23</f>
        <v>*</v>
      </c>
      <c r="U14" s="11" t="str">
        <f>[10]Novembro!$G$24</f>
        <v>*</v>
      </c>
      <c r="V14" s="11" t="str">
        <f>[10]Novembro!$G$25</f>
        <v>*</v>
      </c>
      <c r="W14" s="11" t="str">
        <f>[10]Novembro!$G$26</f>
        <v>*</v>
      </c>
      <c r="X14" s="11" t="str">
        <f>[10]Novembro!$G$27</f>
        <v>*</v>
      </c>
      <c r="Y14" s="11" t="str">
        <f>[10]Novembro!$G$28</f>
        <v>*</v>
      </c>
      <c r="Z14" s="11" t="str">
        <f>[10]Novembro!$G$29</f>
        <v>*</v>
      </c>
      <c r="AA14" s="11" t="str">
        <f>[10]Novembro!$G$30</f>
        <v>*</v>
      </c>
      <c r="AB14" s="11" t="str">
        <f>[10]Novembro!$G$31</f>
        <v>*</v>
      </c>
      <c r="AC14" s="11" t="str">
        <f>[10]Novembro!$G$32</f>
        <v>*</v>
      </c>
      <c r="AD14" s="11" t="str">
        <f>[10]Novembro!$G$33</f>
        <v>*</v>
      </c>
      <c r="AE14" s="11" t="str">
        <f>[10]Novembro!$G$34</f>
        <v>*</v>
      </c>
      <c r="AF14" s="14">
        <f t="shared" si="1"/>
        <v>0</v>
      </c>
      <c r="AG14" s="68" t="e">
        <f t="shared" si="2"/>
        <v>#DIV/0!</v>
      </c>
    </row>
    <row r="15" spans="1:34" x14ac:dyDescent="0.2">
      <c r="A15" s="47" t="s">
        <v>106</v>
      </c>
      <c r="B15" s="11">
        <f>[11]Novembro!$G$5</f>
        <v>38</v>
      </c>
      <c r="C15" s="11" t="str">
        <f>[11]Novembro!$G$6</f>
        <v>*</v>
      </c>
      <c r="D15" s="11">
        <f>[11]Novembro!$G$7</f>
        <v>34</v>
      </c>
      <c r="E15" s="11">
        <f>[11]Novembro!$G$8</f>
        <v>30</v>
      </c>
      <c r="F15" s="11">
        <f>[11]Novembro!$G$9</f>
        <v>29</v>
      </c>
      <c r="G15" s="11">
        <f>[11]Novembro!$G$10</f>
        <v>27</v>
      </c>
      <c r="H15" s="11">
        <f>[11]Novembro!$G$11</f>
        <v>26</v>
      </c>
      <c r="I15" s="11">
        <f>[11]Novembro!$G$12</f>
        <v>24</v>
      </c>
      <c r="J15" s="11">
        <f>[11]Novembro!$G$13</f>
        <v>21</v>
      </c>
      <c r="K15" s="11">
        <f>[11]Novembro!$G$14</f>
        <v>25</v>
      </c>
      <c r="L15" s="11">
        <f>[11]Novembro!$G$15</f>
        <v>53</v>
      </c>
      <c r="M15" s="11">
        <f>[11]Novembro!$G$16</f>
        <v>52</v>
      </c>
      <c r="N15" s="11">
        <f>[11]Novembro!$G$17</f>
        <v>72</v>
      </c>
      <c r="O15" s="11">
        <f>[11]Novembro!$G$18</f>
        <v>54</v>
      </c>
      <c r="P15" s="11">
        <f>[11]Novembro!$G$19</f>
        <v>31</v>
      </c>
      <c r="Q15" s="11">
        <f>[11]Novembro!$G$20</f>
        <v>28</v>
      </c>
      <c r="R15" s="11">
        <f>[11]Novembro!$G$21</f>
        <v>28</v>
      </c>
      <c r="S15" s="11">
        <f>[11]Novembro!$G$22</f>
        <v>27</v>
      </c>
      <c r="T15" s="11">
        <f>[11]Novembro!$G$23</f>
        <v>36</v>
      </c>
      <c r="U15" s="11">
        <f>[11]Novembro!$G$24</f>
        <v>43</v>
      </c>
      <c r="V15" s="11">
        <f>[11]Novembro!$G$25</f>
        <v>56</v>
      </c>
      <c r="W15" s="11">
        <f>[11]Novembro!$G$26</f>
        <v>60</v>
      </c>
      <c r="X15" s="11">
        <f>[11]Novembro!$G$27</f>
        <v>64</v>
      </c>
      <c r="Y15" s="11">
        <f>[11]Novembro!$G$28</f>
        <v>32</v>
      </c>
      <c r="Z15" s="11">
        <f>[11]Novembro!$G$29</f>
        <v>42</v>
      </c>
      <c r="AA15" s="11">
        <f>[11]Novembro!$G$30</f>
        <v>41</v>
      </c>
      <c r="AB15" s="11">
        <f>[11]Novembro!$G$31</f>
        <v>47</v>
      </c>
      <c r="AC15" s="11">
        <f>[11]Novembro!$G$32</f>
        <v>47</v>
      </c>
      <c r="AD15" s="11">
        <f>[11]Novembro!$G$33</f>
        <v>43</v>
      </c>
      <c r="AE15" s="11">
        <f>[11]Novembro!$G$34</f>
        <v>39</v>
      </c>
      <c r="AF15" s="14">
        <f t="shared" si="1"/>
        <v>21</v>
      </c>
      <c r="AG15" s="68">
        <f t="shared" si="2"/>
        <v>39.620689655172413</v>
      </c>
    </row>
    <row r="16" spans="1:34" x14ac:dyDescent="0.2">
      <c r="A16" s="47" t="s">
        <v>153</v>
      </c>
      <c r="B16" s="11" t="str">
        <f>[12]Novembro!$G$5</f>
        <v>*</v>
      </c>
      <c r="C16" s="11" t="str">
        <f>[12]Novembro!$G$6</f>
        <v>*</v>
      </c>
      <c r="D16" s="11" t="str">
        <f>[12]Novembro!$G$7</f>
        <v>*</v>
      </c>
      <c r="E16" s="11" t="str">
        <f>[12]Novembro!$G$8</f>
        <v>*</v>
      </c>
      <c r="F16" s="11" t="str">
        <f>[12]Novembro!$G$9</f>
        <v>*</v>
      </c>
      <c r="G16" s="11" t="str">
        <f>[12]Novembro!$G$10</f>
        <v>*</v>
      </c>
      <c r="H16" s="11" t="str">
        <f>[12]Novembro!$G$11</f>
        <v>*</v>
      </c>
      <c r="I16" s="11" t="str">
        <f>[12]Novembro!$G$12</f>
        <v>*</v>
      </c>
      <c r="J16" s="11" t="str">
        <f>[12]Novembro!$G$13</f>
        <v>*</v>
      </c>
      <c r="K16" s="11" t="str">
        <f>[12]Novembro!$G$14</f>
        <v>*</v>
      </c>
      <c r="L16" s="11" t="str">
        <f>[12]Novembro!$G$15</f>
        <v>*</v>
      </c>
      <c r="M16" s="11" t="str">
        <f>[12]Novembro!$G$16</f>
        <v>*</v>
      </c>
      <c r="N16" s="11" t="str">
        <f>[12]Novembro!$G$17</f>
        <v>*</v>
      </c>
      <c r="O16" s="11" t="str">
        <f>[12]Novembro!$G$18</f>
        <v>*</v>
      </c>
      <c r="P16" s="11" t="str">
        <f>[12]Novembro!$G$19</f>
        <v>*</v>
      </c>
      <c r="Q16" s="11" t="str">
        <f>[12]Novembro!$G$20</f>
        <v>*</v>
      </c>
      <c r="R16" s="11" t="str">
        <f>[12]Novembro!$G$21</f>
        <v>*</v>
      </c>
      <c r="S16" s="11" t="str">
        <f>[12]Novembro!$G$22</f>
        <v>*</v>
      </c>
      <c r="T16" s="11" t="str">
        <f>[12]Novembro!$G$23</f>
        <v>*</v>
      </c>
      <c r="U16" s="11" t="str">
        <f>[12]Novembro!$G$24</f>
        <v>*</v>
      </c>
      <c r="V16" s="11" t="str">
        <f>[12]Novembro!$G$25</f>
        <v>*</v>
      </c>
      <c r="W16" s="11" t="str">
        <f>[12]Novembro!$G$26</f>
        <v>*</v>
      </c>
      <c r="X16" s="11" t="str">
        <f>[12]Novembro!$G$27</f>
        <v>*</v>
      </c>
      <c r="Y16" s="11" t="str">
        <f>[12]Novembro!$G$28</f>
        <v>*</v>
      </c>
      <c r="Z16" s="11" t="str">
        <f>[12]Novembro!$G$29</f>
        <v>*</v>
      </c>
      <c r="AA16" s="11" t="str">
        <f>[12]Novembro!$G$30</f>
        <v>*</v>
      </c>
      <c r="AB16" s="11" t="str">
        <f>[12]Novembro!$G$31</f>
        <v>*</v>
      </c>
      <c r="AC16" s="11" t="str">
        <f>[12]Novembro!$G$32</f>
        <v>*</v>
      </c>
      <c r="AD16" s="11" t="str">
        <f>[12]Novembro!$G$33</f>
        <v>*</v>
      </c>
      <c r="AE16" s="11" t="str">
        <f>[12]Novembro!$G$34</f>
        <v>*</v>
      </c>
      <c r="AF16" s="14" t="s">
        <v>211</v>
      </c>
      <c r="AG16" s="68" t="s">
        <v>211</v>
      </c>
    </row>
    <row r="17" spans="1:38" x14ac:dyDescent="0.2">
      <c r="A17" s="47" t="s">
        <v>2</v>
      </c>
      <c r="B17" s="11">
        <f>[13]Novembro!$G$5</f>
        <v>47</v>
      </c>
      <c r="C17" s="11">
        <f>[13]Novembro!$G$6</f>
        <v>38</v>
      </c>
      <c r="D17" s="11">
        <f>[13]Novembro!$G$7</f>
        <v>39</v>
      </c>
      <c r="E17" s="11">
        <f>[13]Novembro!$G$8</f>
        <v>24</v>
      </c>
      <c r="F17" s="11">
        <f>[13]Novembro!$G$9</f>
        <v>25</v>
      </c>
      <c r="G17" s="11">
        <f>[13]Novembro!$G$10</f>
        <v>22</v>
      </c>
      <c r="H17" s="11">
        <f>[13]Novembro!$G$11</f>
        <v>20</v>
      </c>
      <c r="I17" s="11">
        <f>[13]Novembro!$G$12</f>
        <v>21</v>
      </c>
      <c r="J17" s="11">
        <f>[13]Novembro!$G$13</f>
        <v>20</v>
      </c>
      <c r="K17" s="11">
        <f>[13]Novembro!$G$14</f>
        <v>20</v>
      </c>
      <c r="L17" s="11">
        <f>[13]Novembro!$G$15</f>
        <v>40</v>
      </c>
      <c r="M17" s="11">
        <f>[13]Novembro!$G$16</f>
        <v>37</v>
      </c>
      <c r="N17" s="11">
        <f>[13]Novembro!$G$17</f>
        <v>41</v>
      </c>
      <c r="O17" s="11">
        <f>[13]Novembro!$G$18</f>
        <v>53</v>
      </c>
      <c r="P17" s="11">
        <f>[13]Novembro!$G$19</f>
        <v>23</v>
      </c>
      <c r="Q17" s="11">
        <f>[13]Novembro!$G$20</f>
        <v>23</v>
      </c>
      <c r="R17" s="11">
        <f>[13]Novembro!$G$21</f>
        <v>23</v>
      </c>
      <c r="S17" s="11">
        <f>[13]Novembro!$G$22</f>
        <v>23</v>
      </c>
      <c r="T17" s="11">
        <f>[13]Novembro!$G$23</f>
        <v>22</v>
      </c>
      <c r="U17" s="11">
        <f>[13]Novembro!$G$24</f>
        <v>35</v>
      </c>
      <c r="V17" s="11">
        <f>[13]Novembro!$G$25</f>
        <v>57</v>
      </c>
      <c r="W17" s="11">
        <f>[13]Novembro!$G$26</f>
        <v>41</v>
      </c>
      <c r="X17" s="11">
        <f>[13]Novembro!$G$27</f>
        <v>44</v>
      </c>
      <c r="Y17" s="11">
        <f>[13]Novembro!$G$28</f>
        <v>37</v>
      </c>
      <c r="Z17" s="11">
        <f>[13]Novembro!$G$29</f>
        <v>24</v>
      </c>
      <c r="AA17" s="11">
        <f>[13]Novembro!$G$30</f>
        <v>28</v>
      </c>
      <c r="AB17" s="11">
        <f>[13]Novembro!$G$31</f>
        <v>30</v>
      </c>
      <c r="AC17" s="11">
        <f>[13]Novembro!$G$32</f>
        <v>31</v>
      </c>
      <c r="AD17" s="11">
        <f>[13]Novembro!$G$33</f>
        <v>33</v>
      </c>
      <c r="AE17" s="11">
        <f>[13]Novembro!$G$34</f>
        <v>33</v>
      </c>
      <c r="AF17" s="14">
        <f t="shared" si="1"/>
        <v>20</v>
      </c>
      <c r="AG17" s="68">
        <f t="shared" si="2"/>
        <v>31.8</v>
      </c>
      <c r="AI17" s="12" t="s">
        <v>34</v>
      </c>
    </row>
    <row r="18" spans="1:38" hidden="1" x14ac:dyDescent="0.2">
      <c r="A18" s="89" t="s">
        <v>3</v>
      </c>
      <c r="B18" s="11" t="str">
        <f>[14]Novembro!$G$5</f>
        <v>*</v>
      </c>
      <c r="C18" s="11" t="str">
        <f>[14]Novembro!$G$6</f>
        <v>*</v>
      </c>
      <c r="D18" s="11" t="str">
        <f>[14]Novembro!$G$7</f>
        <v>*</v>
      </c>
      <c r="E18" s="11" t="str">
        <f>[14]Novembro!$G$8</f>
        <v>*</v>
      </c>
      <c r="F18" s="11" t="str">
        <f>[14]Novembro!$G$9</f>
        <v>*</v>
      </c>
      <c r="G18" s="11" t="str">
        <f>[14]Novembro!$G$10</f>
        <v>*</v>
      </c>
      <c r="H18" s="11" t="str">
        <f>[14]Novembro!$G$11</f>
        <v>*</v>
      </c>
      <c r="I18" s="11" t="str">
        <f>[14]Novembro!$G$12</f>
        <v>*</v>
      </c>
      <c r="J18" s="11" t="str">
        <f>[14]Novembro!$G$13</f>
        <v>*</v>
      </c>
      <c r="K18" s="11" t="str">
        <f>[14]Novembro!$G$14</f>
        <v>*</v>
      </c>
      <c r="L18" s="11" t="str">
        <f>[14]Novembro!$G$15</f>
        <v>*</v>
      </c>
      <c r="M18" s="11" t="str">
        <f>[14]Novembro!$G$16</f>
        <v>*</v>
      </c>
      <c r="N18" s="11" t="str">
        <f>[14]Novembro!$G$17</f>
        <v>*</v>
      </c>
      <c r="O18" s="11" t="str">
        <f>[14]Novembro!$G$18</f>
        <v>*</v>
      </c>
      <c r="P18" s="11" t="str">
        <f>[14]Novembro!$G$19</f>
        <v>*</v>
      </c>
      <c r="Q18" s="11" t="str">
        <f>[14]Novembro!$G$20</f>
        <v>*</v>
      </c>
      <c r="R18" s="11" t="str">
        <f>[14]Novembro!$G$21</f>
        <v>*</v>
      </c>
      <c r="S18" s="11" t="str">
        <f>[14]Novembro!$G$22</f>
        <v>*</v>
      </c>
      <c r="T18" s="11" t="str">
        <f>[14]Novembro!$G$23</f>
        <v>*</v>
      </c>
      <c r="U18" s="11" t="str">
        <f>[14]Novembro!$G$24</f>
        <v>*</v>
      </c>
      <c r="V18" s="11" t="str">
        <f>[14]Novembro!$G$25</f>
        <v>*</v>
      </c>
      <c r="W18" s="11" t="str">
        <f>[14]Novembro!$G$26</f>
        <v>*</v>
      </c>
      <c r="X18" s="11" t="str">
        <f>[14]Novembro!$G$27</f>
        <v>*</v>
      </c>
      <c r="Y18" s="11" t="str">
        <f>[14]Novembro!$G$28</f>
        <v>*</v>
      </c>
      <c r="Z18" s="11" t="str">
        <f>[14]Novembro!$G$29</f>
        <v>*</v>
      </c>
      <c r="AA18" s="11" t="str">
        <f>[14]Novembro!$G$30</f>
        <v>*</v>
      </c>
      <c r="AB18" s="11" t="str">
        <f>[14]Novembro!$G$31</f>
        <v>*</v>
      </c>
      <c r="AC18" s="11" t="str">
        <f>[14]Novembro!$G$32</f>
        <v>*</v>
      </c>
      <c r="AD18" s="11" t="str">
        <f>[14]Novembro!$G$33</f>
        <v>*</v>
      </c>
      <c r="AE18" s="11" t="str">
        <f>[14]Novembro!$G$34</f>
        <v>*</v>
      </c>
      <c r="AF18" s="14">
        <f t="shared" si="1"/>
        <v>0</v>
      </c>
      <c r="AG18" s="68" t="e">
        <f t="shared" si="2"/>
        <v>#DIV/0!</v>
      </c>
      <c r="AH18" s="12" t="s">
        <v>34</v>
      </c>
      <c r="AI18" s="12" t="s">
        <v>34</v>
      </c>
    </row>
    <row r="19" spans="1:38" x14ac:dyDescent="0.2">
      <c r="A19" s="47" t="s">
        <v>4</v>
      </c>
      <c r="B19" s="11">
        <f>[15]Novembro!$G$5</f>
        <v>80</v>
      </c>
      <c r="C19" s="11">
        <f>[15]Novembro!$G$6</f>
        <v>87</v>
      </c>
      <c r="D19" s="11">
        <f>[15]Novembro!$G$7</f>
        <v>55</v>
      </c>
      <c r="E19" s="11">
        <f>[15]Novembro!$G$8</f>
        <v>40</v>
      </c>
      <c r="F19" s="11">
        <f>[15]Novembro!$G$9</f>
        <v>32</v>
      </c>
      <c r="G19" s="11">
        <f>[15]Novembro!$G$10</f>
        <v>29</v>
      </c>
      <c r="H19" s="11">
        <f>[15]Novembro!$G$11</f>
        <v>35</v>
      </c>
      <c r="I19" s="11">
        <f>[15]Novembro!$G$12</f>
        <v>25</v>
      </c>
      <c r="J19" s="11">
        <f>[15]Novembro!$G$13</f>
        <v>18</v>
      </c>
      <c r="K19" s="11">
        <f>[15]Novembro!$G$14</f>
        <v>20</v>
      </c>
      <c r="L19" s="11">
        <f>[15]Novembro!$G$15</f>
        <v>59</v>
      </c>
      <c r="M19" s="11">
        <f>[15]Novembro!$G$16</f>
        <v>32</v>
      </c>
      <c r="N19" s="11">
        <f>[15]Novembro!$G$17</f>
        <v>36</v>
      </c>
      <c r="O19" s="11">
        <f>[15]Novembro!$G$18</f>
        <v>50</v>
      </c>
      <c r="P19" s="11">
        <f>[15]Novembro!$G$19</f>
        <v>35</v>
      </c>
      <c r="Q19" s="11">
        <f>[15]Novembro!$G$20</f>
        <v>20</v>
      </c>
      <c r="R19" s="11">
        <f>[15]Novembro!$G$21</f>
        <v>16</v>
      </c>
      <c r="S19" s="11">
        <f>[15]Novembro!$G$22</f>
        <v>18</v>
      </c>
      <c r="T19" s="11">
        <f>[15]Novembro!$G$23</f>
        <v>28</v>
      </c>
      <c r="U19" s="11">
        <f>[15]Novembro!$G$24</f>
        <v>36</v>
      </c>
      <c r="V19" s="11">
        <f>[15]Novembro!$G$25</f>
        <v>35</v>
      </c>
      <c r="W19" s="11">
        <f>[15]Novembro!$G$26</f>
        <v>48</v>
      </c>
      <c r="X19" s="11">
        <f>[15]Novembro!$G$27</f>
        <v>44</v>
      </c>
      <c r="Y19" s="11">
        <f>[15]Novembro!$G$28</f>
        <v>47</v>
      </c>
      <c r="Z19" s="11">
        <f>[15]Novembro!$G$29</f>
        <v>30</v>
      </c>
      <c r="AA19" s="11">
        <f>[15]Novembro!$G$30</f>
        <v>29</v>
      </c>
      <c r="AB19" s="11">
        <f>[15]Novembro!$G$31</f>
        <v>23</v>
      </c>
      <c r="AC19" s="11">
        <f>[15]Novembro!$G$32</f>
        <v>26</v>
      </c>
      <c r="AD19" s="11">
        <f>[15]Novembro!$G$33</f>
        <v>41</v>
      </c>
      <c r="AE19" s="11">
        <f>[15]Novembro!$G$34</f>
        <v>36</v>
      </c>
      <c r="AF19" s="14">
        <f t="shared" si="1"/>
        <v>16</v>
      </c>
      <c r="AG19" s="68">
        <f t="shared" si="2"/>
        <v>37</v>
      </c>
      <c r="AK19" t="s">
        <v>34</v>
      </c>
    </row>
    <row r="20" spans="1:38" x14ac:dyDescent="0.2">
      <c r="A20" s="47" t="s">
        <v>5</v>
      </c>
      <c r="B20" s="11">
        <f>[16]Novembro!$G$5</f>
        <v>28</v>
      </c>
      <c r="C20" s="11">
        <f>[16]Novembro!$G$6</f>
        <v>20</v>
      </c>
      <c r="D20" s="11">
        <f>[16]Novembro!$G$7</f>
        <v>22</v>
      </c>
      <c r="E20" s="11">
        <f>[16]Novembro!$G$8</f>
        <v>20</v>
      </c>
      <c r="F20" s="11">
        <f>[16]Novembro!$G$9</f>
        <v>16</v>
      </c>
      <c r="G20" s="11">
        <f>[16]Novembro!$G$10</f>
        <v>17</v>
      </c>
      <c r="H20" s="11">
        <f>[16]Novembro!$G$11</f>
        <v>15</v>
      </c>
      <c r="I20" s="11">
        <f>[16]Novembro!$G$12</f>
        <v>11</v>
      </c>
      <c r="J20" s="11">
        <f>[16]Novembro!$G$13</f>
        <v>12</v>
      </c>
      <c r="K20" s="11">
        <f>[16]Novembro!$G$14</f>
        <v>21</v>
      </c>
      <c r="L20" s="11">
        <f>[16]Novembro!$G$15</f>
        <v>43</v>
      </c>
      <c r="M20" s="11">
        <f>[16]Novembro!$G$16</f>
        <v>38</v>
      </c>
      <c r="N20" s="11">
        <f>[16]Novembro!$G$17</f>
        <v>34</v>
      </c>
      <c r="O20" s="11">
        <f>[16]Novembro!$G$18</f>
        <v>48</v>
      </c>
      <c r="P20" s="11">
        <f>[16]Novembro!$G$19</f>
        <v>39</v>
      </c>
      <c r="Q20" s="11">
        <f>[16]Novembro!$G$20</f>
        <v>17</v>
      </c>
      <c r="R20" s="11">
        <f>[16]Novembro!$G$21</f>
        <v>18</v>
      </c>
      <c r="S20" s="11">
        <f>[16]Novembro!$G$22</f>
        <v>13</v>
      </c>
      <c r="T20" s="11">
        <f>[16]Novembro!$G$23</f>
        <v>15</v>
      </c>
      <c r="U20" s="11">
        <f>[16]Novembro!$G$24</f>
        <v>28</v>
      </c>
      <c r="V20" s="11">
        <f>[16]Novembro!$G$25</f>
        <v>53</v>
      </c>
      <c r="W20" s="11">
        <f>[16]Novembro!$G$26</f>
        <v>65</v>
      </c>
      <c r="X20" s="11">
        <f>[16]Novembro!$G$27</f>
        <v>44</v>
      </c>
      <c r="Y20" s="11">
        <f>[16]Novembro!$G$28</f>
        <v>26</v>
      </c>
      <c r="Z20" s="11">
        <f>[16]Novembro!$G$29</f>
        <v>22</v>
      </c>
      <c r="AA20" s="11">
        <f>[16]Novembro!$G$30</f>
        <v>25</v>
      </c>
      <c r="AB20" s="11">
        <f>[16]Novembro!$G$31</f>
        <v>19</v>
      </c>
      <c r="AC20" s="11">
        <f>[16]Novembro!$G$32</f>
        <v>19</v>
      </c>
      <c r="AD20" s="11">
        <f>[16]Novembro!$G$33</f>
        <v>12</v>
      </c>
      <c r="AE20" s="11">
        <f>[16]Novembro!$G$34</f>
        <v>25</v>
      </c>
      <c r="AF20" s="14">
        <f t="shared" si="1"/>
        <v>11</v>
      </c>
      <c r="AG20" s="68">
        <f t="shared" si="2"/>
        <v>26.166666666666668</v>
      </c>
      <c r="AH20" s="12" t="s">
        <v>34</v>
      </c>
    </row>
    <row r="21" spans="1:38" x14ac:dyDescent="0.2">
      <c r="A21" s="47" t="s">
        <v>32</v>
      </c>
      <c r="B21" s="11">
        <f>[17]Novembro!$G$5</f>
        <v>78</v>
      </c>
      <c r="C21" s="11">
        <f>[17]Novembro!$G$6</f>
        <v>74</v>
      </c>
      <c r="D21" s="11">
        <f>[17]Novembro!$G$7</f>
        <v>41</v>
      </c>
      <c r="E21" s="11">
        <f>[17]Novembro!$G$8</f>
        <v>32</v>
      </c>
      <c r="F21" s="11">
        <f>[17]Novembro!$G$9</f>
        <v>28</v>
      </c>
      <c r="G21" s="11">
        <f>[17]Novembro!$G$10</f>
        <v>27</v>
      </c>
      <c r="H21" s="11">
        <f>[17]Novembro!$G$11</f>
        <v>26</v>
      </c>
      <c r="I21" s="11">
        <f>[17]Novembro!$G$12</f>
        <v>24</v>
      </c>
      <c r="J21" s="11">
        <f>[17]Novembro!$G$13</f>
        <v>21</v>
      </c>
      <c r="K21" s="11">
        <f>[17]Novembro!$G$14</f>
        <v>20</v>
      </c>
      <c r="L21" s="11">
        <f>[17]Novembro!$G$15</f>
        <v>38</v>
      </c>
      <c r="M21" s="11">
        <f>[17]Novembro!$G$16</f>
        <v>44</v>
      </c>
      <c r="N21" s="11">
        <f>[17]Novembro!$G$17</f>
        <v>40</v>
      </c>
      <c r="O21" s="11">
        <f>[17]Novembro!$G$18</f>
        <v>64</v>
      </c>
      <c r="P21" s="11">
        <f>[17]Novembro!$G$19</f>
        <v>38</v>
      </c>
      <c r="Q21" s="11">
        <f>[17]Novembro!$G$20</f>
        <v>28</v>
      </c>
      <c r="R21" s="11">
        <f>[17]Novembro!$G$21</f>
        <v>22</v>
      </c>
      <c r="S21" s="11">
        <f>[17]Novembro!$G$22</f>
        <v>20</v>
      </c>
      <c r="T21" s="11">
        <f>[17]Novembro!$G$23</f>
        <v>32</v>
      </c>
      <c r="U21" s="11">
        <f>[17]Novembro!$G$24</f>
        <v>41</v>
      </c>
      <c r="V21" s="11">
        <f>[17]Novembro!$G$25</f>
        <v>40</v>
      </c>
      <c r="W21" s="11">
        <f>[17]Novembro!$G$26</f>
        <v>52</v>
      </c>
      <c r="X21" s="11">
        <f>[17]Novembro!$G$27</f>
        <v>36</v>
      </c>
      <c r="Y21" s="11">
        <f>[17]Novembro!$G$28</f>
        <v>33</v>
      </c>
      <c r="Z21" s="11">
        <f>[17]Novembro!$G$29</f>
        <v>26</v>
      </c>
      <c r="AA21" s="11">
        <f>[17]Novembro!$G$30</f>
        <v>21</v>
      </c>
      <c r="AB21" s="11">
        <f>[17]Novembro!$G$31</f>
        <v>24</v>
      </c>
      <c r="AC21" s="11">
        <f>[17]Novembro!$G$32</f>
        <v>22</v>
      </c>
      <c r="AD21" s="11">
        <f>[17]Novembro!$G$33</f>
        <v>26</v>
      </c>
      <c r="AE21" s="11">
        <f>[17]Novembro!$G$34</f>
        <v>39</v>
      </c>
      <c r="AF21" s="14">
        <f t="shared" si="1"/>
        <v>20</v>
      </c>
      <c r="AG21" s="68">
        <f t="shared" si="2"/>
        <v>35.233333333333334</v>
      </c>
      <c r="AI21" t="s">
        <v>34</v>
      </c>
      <c r="AK21" t="s">
        <v>34</v>
      </c>
    </row>
    <row r="22" spans="1:38" x14ac:dyDescent="0.2">
      <c r="A22" s="47" t="s">
        <v>6</v>
      </c>
      <c r="B22" s="11">
        <f>[18]Novembro!$G$5</f>
        <v>54</v>
      </c>
      <c r="C22" s="11">
        <f>[18]Novembro!$G$6</f>
        <v>45</v>
      </c>
      <c r="D22" s="11">
        <f>[18]Novembro!$G$7</f>
        <v>31</v>
      </c>
      <c r="E22" s="11">
        <f>[18]Novembro!$G$8</f>
        <v>27</v>
      </c>
      <c r="F22" s="11">
        <f>[18]Novembro!$G$9</f>
        <v>23</v>
      </c>
      <c r="G22" s="11">
        <f>[18]Novembro!$G$10</f>
        <v>22</v>
      </c>
      <c r="H22" s="11">
        <f>[18]Novembro!$G$11</f>
        <v>21</v>
      </c>
      <c r="I22" s="11">
        <f>[18]Novembro!$G$12</f>
        <v>18</v>
      </c>
      <c r="J22" s="11">
        <f>[18]Novembro!$G$13</f>
        <v>15</v>
      </c>
      <c r="K22" s="11">
        <f>[18]Novembro!$G$14</f>
        <v>20</v>
      </c>
      <c r="L22" s="11">
        <f>[18]Novembro!$G$15</f>
        <v>45</v>
      </c>
      <c r="M22" s="11">
        <f>[18]Novembro!$G$16</f>
        <v>35</v>
      </c>
      <c r="N22" s="11">
        <f>[18]Novembro!$G$17</f>
        <v>31</v>
      </c>
      <c r="O22" s="11">
        <f>[18]Novembro!$G$18</f>
        <v>48</v>
      </c>
      <c r="P22" s="11">
        <f>[18]Novembro!$G$19</f>
        <v>38</v>
      </c>
      <c r="Q22" s="11">
        <f>[18]Novembro!$G$20</f>
        <v>23</v>
      </c>
      <c r="R22" s="11">
        <f>[18]Novembro!$G$21</f>
        <v>16</v>
      </c>
      <c r="S22" s="11">
        <f>[18]Novembro!$G$22</f>
        <v>25</v>
      </c>
      <c r="T22" s="11">
        <f>[18]Novembro!$G$23</f>
        <v>23</v>
      </c>
      <c r="U22" s="11">
        <f>[18]Novembro!$G$24</f>
        <v>33</v>
      </c>
      <c r="V22" s="11">
        <f>[18]Novembro!$G$25</f>
        <v>50</v>
      </c>
      <c r="W22" s="11">
        <f>[18]Novembro!$G$26</f>
        <v>52</v>
      </c>
      <c r="X22" s="11">
        <f>[18]Novembro!$G$27</f>
        <v>54</v>
      </c>
      <c r="Y22" s="11">
        <f>[18]Novembro!$G$28</f>
        <v>33</v>
      </c>
      <c r="Z22" s="11">
        <f>[18]Novembro!$G$29</f>
        <v>27</v>
      </c>
      <c r="AA22" s="11">
        <f>[18]Novembro!$G$30</f>
        <v>19</v>
      </c>
      <c r="AB22" s="11">
        <f>[18]Novembro!$G$31</f>
        <v>21</v>
      </c>
      <c r="AC22" s="11">
        <f>[18]Novembro!$G$32</f>
        <v>21</v>
      </c>
      <c r="AD22" s="11">
        <f>[18]Novembro!$G$33</f>
        <v>20</v>
      </c>
      <c r="AE22" s="11">
        <f>[18]Novembro!$G$34</f>
        <v>32</v>
      </c>
      <c r="AF22" s="14">
        <f t="shared" si="1"/>
        <v>15</v>
      </c>
      <c r="AG22" s="68">
        <f t="shared" si="2"/>
        <v>30.733333333333334</v>
      </c>
      <c r="AJ22" t="s">
        <v>34</v>
      </c>
      <c r="AK22" t="s">
        <v>34</v>
      </c>
    </row>
    <row r="23" spans="1:38" x14ac:dyDescent="0.2">
      <c r="A23" s="47" t="s">
        <v>7</v>
      </c>
      <c r="B23" s="11">
        <f>[19]Novembro!$G$5</f>
        <v>35</v>
      </c>
      <c r="C23" s="11">
        <f>[19]Novembro!$G$6</f>
        <v>27</v>
      </c>
      <c r="D23" s="11">
        <f>[19]Novembro!$G$7</f>
        <v>34</v>
      </c>
      <c r="E23" s="11">
        <f>[19]Novembro!$G$8</f>
        <v>27</v>
      </c>
      <c r="F23" s="11">
        <f>[19]Novembro!$G$9</f>
        <v>26</v>
      </c>
      <c r="G23" s="11">
        <f>[19]Novembro!$G$10</f>
        <v>24</v>
      </c>
      <c r="H23" s="11">
        <f>[19]Novembro!$G$11</f>
        <v>20</v>
      </c>
      <c r="I23" s="11">
        <f>[19]Novembro!$G$12</f>
        <v>18</v>
      </c>
      <c r="J23" s="11">
        <f>[19]Novembro!$G$13</f>
        <v>18</v>
      </c>
      <c r="K23" s="11">
        <f>[19]Novembro!$G$14</f>
        <v>18</v>
      </c>
      <c r="L23" s="11">
        <f>[19]Novembro!$G$15</f>
        <v>33</v>
      </c>
      <c r="M23" s="11">
        <f>[19]Novembro!$G$16</f>
        <v>45</v>
      </c>
      <c r="N23" s="11">
        <f>[19]Novembro!$G$17</f>
        <v>68</v>
      </c>
      <c r="O23" s="11">
        <f>[19]Novembro!$G$18</f>
        <v>53</v>
      </c>
      <c r="P23" s="11">
        <f>[19]Novembro!$G$19</f>
        <v>26</v>
      </c>
      <c r="Q23" s="11">
        <f>[19]Novembro!$G$20</f>
        <v>25</v>
      </c>
      <c r="R23" s="11">
        <f>[19]Novembro!$G$21</f>
        <v>23</v>
      </c>
      <c r="S23" s="11">
        <f>[19]Novembro!$G$22</f>
        <v>23</v>
      </c>
      <c r="T23" s="11">
        <f>[19]Novembro!$G$23</f>
        <v>34</v>
      </c>
      <c r="U23" s="11">
        <f>[19]Novembro!$G$24</f>
        <v>37</v>
      </c>
      <c r="V23" s="11">
        <f>[19]Novembro!$G$25</f>
        <v>53</v>
      </c>
      <c r="W23" s="11">
        <f>[19]Novembro!$G$26</f>
        <v>55</v>
      </c>
      <c r="X23" s="11">
        <f>[19]Novembro!$G$27</f>
        <v>52</v>
      </c>
      <c r="Y23" s="11">
        <f>[19]Novembro!$G$28</f>
        <v>23</v>
      </c>
      <c r="Z23" s="11">
        <f>[19]Novembro!$G$29</f>
        <v>37</v>
      </c>
      <c r="AA23" s="11">
        <f>[19]Novembro!$G$30</f>
        <v>35</v>
      </c>
      <c r="AB23" s="11">
        <f>[19]Novembro!$G$31</f>
        <v>39</v>
      </c>
      <c r="AC23" s="11">
        <f>[19]Novembro!$G$32</f>
        <v>38</v>
      </c>
      <c r="AD23" s="11">
        <f>[19]Novembro!$G$33</f>
        <v>38</v>
      </c>
      <c r="AE23" s="11">
        <f>[19]Novembro!$G$34</f>
        <v>33</v>
      </c>
      <c r="AF23" s="14">
        <f t="shared" si="1"/>
        <v>18</v>
      </c>
      <c r="AG23" s="68">
        <f t="shared" si="2"/>
        <v>33.9</v>
      </c>
      <c r="AI23" t="s">
        <v>34</v>
      </c>
      <c r="AJ23" t="s">
        <v>34</v>
      </c>
    </row>
    <row r="24" spans="1:38" hidden="1" x14ac:dyDescent="0.2">
      <c r="A24" s="89" t="s">
        <v>154</v>
      </c>
      <c r="B24" s="11" t="str">
        <f>[20]Novembro!$G$5</f>
        <v>*</v>
      </c>
      <c r="C24" s="11" t="str">
        <f>[20]Novembro!$G$6</f>
        <v>*</v>
      </c>
      <c r="D24" s="11" t="str">
        <f>[20]Novembro!$G$7</f>
        <v>*</v>
      </c>
      <c r="E24" s="11" t="str">
        <f>[20]Novembro!$G$8</f>
        <v>*</v>
      </c>
      <c r="F24" s="11" t="str">
        <f>[20]Novembro!$G$9</f>
        <v>*</v>
      </c>
      <c r="G24" s="11" t="str">
        <f>[20]Novembro!$G$10</f>
        <v>*</v>
      </c>
      <c r="H24" s="11" t="str">
        <f>[20]Novembro!$G$11</f>
        <v>*</v>
      </c>
      <c r="I24" s="11" t="str">
        <f>[20]Novembro!$G$12</f>
        <v>*</v>
      </c>
      <c r="J24" s="11" t="str">
        <f>[20]Novembro!$G$13</f>
        <v>*</v>
      </c>
      <c r="K24" s="11" t="str">
        <f>[20]Novembro!$G$14</f>
        <v>*</v>
      </c>
      <c r="L24" s="11" t="str">
        <f>[20]Novembro!$G$15</f>
        <v>*</v>
      </c>
      <c r="M24" s="11" t="str">
        <f>[20]Novembro!$G$16</f>
        <v>*</v>
      </c>
      <c r="N24" s="11" t="str">
        <f>[20]Novembro!$G$17</f>
        <v>*</v>
      </c>
      <c r="O24" s="11" t="str">
        <f>[20]Novembro!$G$18</f>
        <v>*</v>
      </c>
      <c r="P24" s="11" t="str">
        <f>[20]Novembro!$G$19</f>
        <v>*</v>
      </c>
      <c r="Q24" s="11" t="str">
        <f>[20]Novembro!$G$20</f>
        <v>*</v>
      </c>
      <c r="R24" s="11" t="str">
        <f>[20]Novembro!$G$21</f>
        <v>*</v>
      </c>
      <c r="S24" s="11" t="str">
        <f>[20]Novembro!$G$22</f>
        <v>*</v>
      </c>
      <c r="T24" s="11" t="str">
        <f>[20]Novembro!$G$23</f>
        <v>*</v>
      </c>
      <c r="U24" s="11" t="str">
        <f>[20]Novembro!$G$24</f>
        <v>*</v>
      </c>
      <c r="V24" s="11" t="str">
        <f>[20]Novembro!$G$25</f>
        <v>*</v>
      </c>
      <c r="W24" s="11" t="str">
        <f>[20]Novembro!$G$26</f>
        <v>*</v>
      </c>
      <c r="X24" s="11" t="str">
        <f>[20]Novembro!$G$27</f>
        <v>*</v>
      </c>
      <c r="Y24" s="11" t="str">
        <f>[20]Novembro!$G$28</f>
        <v>*</v>
      </c>
      <c r="Z24" s="11" t="str">
        <f>[20]Novembro!$G$29</f>
        <v>*</v>
      </c>
      <c r="AA24" s="11" t="str">
        <f>[20]Novembro!$G$30</f>
        <v>*</v>
      </c>
      <c r="AB24" s="11" t="str">
        <f>[20]Novembro!$G$31</f>
        <v>*</v>
      </c>
      <c r="AC24" s="11" t="str">
        <f>[20]Novembro!$G$32</f>
        <v>*</v>
      </c>
      <c r="AD24" s="11" t="str">
        <f>[20]Novembro!$G$33</f>
        <v>*</v>
      </c>
      <c r="AE24" s="11" t="str">
        <f>[20]Novembro!$G$34</f>
        <v>*</v>
      </c>
      <c r="AF24" s="14">
        <f t="shared" si="1"/>
        <v>0</v>
      </c>
      <c r="AG24" s="68" t="e">
        <f t="shared" si="2"/>
        <v>#DIV/0!</v>
      </c>
      <c r="AI24" t="s">
        <v>34</v>
      </c>
    </row>
    <row r="25" spans="1:38" hidden="1" x14ac:dyDescent="0.2">
      <c r="A25" s="89" t="s">
        <v>155</v>
      </c>
      <c r="B25" s="11" t="str">
        <f>[21]Novembro!$G$5</f>
        <v>*</v>
      </c>
      <c r="C25" s="11" t="str">
        <f>[21]Novembro!$G$6</f>
        <v>*</v>
      </c>
      <c r="D25" s="11" t="str">
        <f>[21]Novembro!$G$7</f>
        <v>*</v>
      </c>
      <c r="E25" s="11" t="str">
        <f>[21]Novembro!$G$8</f>
        <v>*</v>
      </c>
      <c r="F25" s="11" t="str">
        <f>[21]Novembro!$G$9</f>
        <v>*</v>
      </c>
      <c r="G25" s="11" t="str">
        <f>[21]Novembro!$G$10</f>
        <v>*</v>
      </c>
      <c r="H25" s="11" t="str">
        <f>[21]Novembro!$G$11</f>
        <v>*</v>
      </c>
      <c r="I25" s="11" t="str">
        <f>[21]Novembro!$G$12</f>
        <v>*</v>
      </c>
      <c r="J25" s="11" t="str">
        <f>[21]Novembro!$G$13</f>
        <v>*</v>
      </c>
      <c r="K25" s="11" t="str">
        <f>[21]Novembro!$G$14</f>
        <v>*</v>
      </c>
      <c r="L25" s="11" t="str">
        <f>[21]Novembro!$G$15</f>
        <v>*</v>
      </c>
      <c r="M25" s="11" t="str">
        <f>[21]Novembro!$G$16</f>
        <v>*</v>
      </c>
      <c r="N25" s="11" t="str">
        <f>[21]Novembro!$G$17</f>
        <v>*</v>
      </c>
      <c r="O25" s="11" t="str">
        <f>[21]Novembro!$G$18</f>
        <v>*</v>
      </c>
      <c r="P25" s="11" t="str">
        <f>[21]Novembro!$G$19</f>
        <v>*</v>
      </c>
      <c r="Q25" s="11" t="str">
        <f>[21]Novembro!$G$20</f>
        <v>*</v>
      </c>
      <c r="R25" s="11" t="str">
        <f>[21]Novembro!$G$21</f>
        <v>*</v>
      </c>
      <c r="S25" s="11" t="str">
        <f>[21]Novembro!$G$22</f>
        <v>*</v>
      </c>
      <c r="T25" s="11" t="str">
        <f>[21]Novembro!$G$23</f>
        <v>*</v>
      </c>
      <c r="U25" s="11" t="str">
        <f>[21]Novembro!$G$24</f>
        <v>*</v>
      </c>
      <c r="V25" s="11" t="str">
        <f>[21]Novembro!$G$25</f>
        <v>*</v>
      </c>
      <c r="W25" s="11" t="str">
        <f>[21]Novembro!$G$26</f>
        <v>*</v>
      </c>
      <c r="X25" s="11" t="str">
        <f>[21]Novembro!$G$27</f>
        <v>*</v>
      </c>
      <c r="Y25" s="11" t="str">
        <f>[21]Novembro!$G$28</f>
        <v>*</v>
      </c>
      <c r="Z25" s="11" t="str">
        <f>[21]Novembro!$G$29</f>
        <v>*</v>
      </c>
      <c r="AA25" s="11" t="str">
        <f>[21]Novembro!$G$30</f>
        <v>*</v>
      </c>
      <c r="AB25" s="11" t="str">
        <f>[21]Novembro!$G$31</f>
        <v>*</v>
      </c>
      <c r="AC25" s="11" t="str">
        <f>[21]Novembro!$G$32</f>
        <v>*</v>
      </c>
      <c r="AD25" s="11" t="str">
        <f>[21]Novembro!$G$33</f>
        <v>*</v>
      </c>
      <c r="AE25" s="11" t="str">
        <f>[21]Novembro!$G$34</f>
        <v>*</v>
      </c>
      <c r="AF25" s="14">
        <f t="shared" si="1"/>
        <v>0</v>
      </c>
      <c r="AG25" s="68" t="e">
        <f t="shared" si="2"/>
        <v>#DIV/0!</v>
      </c>
      <c r="AH25" s="12" t="s">
        <v>34</v>
      </c>
      <c r="AI25" t="s">
        <v>34</v>
      </c>
    </row>
    <row r="26" spans="1:38" x14ac:dyDescent="0.2">
      <c r="A26" s="47" t="s">
        <v>156</v>
      </c>
      <c r="B26" s="11">
        <f>[22]Novembro!$G$5</f>
        <v>35</v>
      </c>
      <c r="C26" s="11">
        <f>[22]Novembro!$G$6</f>
        <v>27</v>
      </c>
      <c r="D26" s="11">
        <f>[22]Novembro!$G$7</f>
        <v>33</v>
      </c>
      <c r="E26" s="11">
        <f>[22]Novembro!$G$8</f>
        <v>24</v>
      </c>
      <c r="F26" s="11">
        <f>[22]Novembro!$G$9</f>
        <v>25</v>
      </c>
      <c r="G26" s="11">
        <f>[22]Novembro!$G$10</f>
        <v>24</v>
      </c>
      <c r="H26" s="11">
        <f>[22]Novembro!$G$11</f>
        <v>23</v>
      </c>
      <c r="I26" s="11">
        <f>[22]Novembro!$G$12</f>
        <v>19</v>
      </c>
      <c r="J26" s="11">
        <f>[22]Novembro!$G$13</f>
        <v>21</v>
      </c>
      <c r="K26" s="11">
        <f>[22]Novembro!$G$14</f>
        <v>20</v>
      </c>
      <c r="L26" s="11">
        <f>[22]Novembro!$G$15</f>
        <v>38</v>
      </c>
      <c r="M26" s="11">
        <f>[22]Novembro!$G$16</f>
        <v>46</v>
      </c>
      <c r="N26" s="11">
        <f>[22]Novembro!$G$17</f>
        <v>70</v>
      </c>
      <c r="O26" s="11">
        <f>[22]Novembro!$G$18</f>
        <v>53</v>
      </c>
      <c r="P26" s="11">
        <f>[22]Novembro!$G$19</f>
        <v>25</v>
      </c>
      <c r="Q26" s="11">
        <f>[22]Novembro!$G$20</f>
        <v>25</v>
      </c>
      <c r="R26" s="11">
        <f>[22]Novembro!$G$21</f>
        <v>25</v>
      </c>
      <c r="S26" s="11">
        <f>[22]Novembro!$G$22</f>
        <v>28</v>
      </c>
      <c r="T26" s="11">
        <f>[22]Novembro!$G$23</f>
        <v>37</v>
      </c>
      <c r="U26" s="11">
        <f>[22]Novembro!$G$24</f>
        <v>37</v>
      </c>
      <c r="V26" s="11">
        <f>[22]Novembro!$G$25</f>
        <v>51</v>
      </c>
      <c r="W26" s="11">
        <f>[22]Novembro!$G$26</f>
        <v>51</v>
      </c>
      <c r="X26" s="11">
        <f>[22]Novembro!$G$27</f>
        <v>49</v>
      </c>
      <c r="Y26" s="11">
        <f>[22]Novembro!$G$28</f>
        <v>25</v>
      </c>
      <c r="Z26" s="11">
        <f>[22]Novembro!$G$29</f>
        <v>35</v>
      </c>
      <c r="AA26" s="11">
        <f>[22]Novembro!$G$30</f>
        <v>34</v>
      </c>
      <c r="AB26" s="11">
        <f>[22]Novembro!$G$31</f>
        <v>35</v>
      </c>
      <c r="AC26" s="11">
        <f>[22]Novembro!$G$32</f>
        <v>36</v>
      </c>
      <c r="AD26" s="11">
        <f>[22]Novembro!$G$33</f>
        <v>35</v>
      </c>
      <c r="AE26" s="11">
        <f>[22]Novembro!$G$34</f>
        <v>35</v>
      </c>
      <c r="AF26" s="14">
        <f t="shared" si="1"/>
        <v>19</v>
      </c>
      <c r="AG26" s="68">
        <f t="shared" si="2"/>
        <v>34.033333333333331</v>
      </c>
      <c r="AI26" t="s">
        <v>34</v>
      </c>
      <c r="AL26" t="s">
        <v>34</v>
      </c>
    </row>
    <row r="27" spans="1:38" x14ac:dyDescent="0.2">
      <c r="A27" s="47" t="s">
        <v>8</v>
      </c>
      <c r="B27" s="11">
        <f>[23]Novembro!$G$5</f>
        <v>44</v>
      </c>
      <c r="C27" s="11">
        <f>[23]Novembro!$G$6</f>
        <v>29</v>
      </c>
      <c r="D27" s="11">
        <f>[23]Novembro!$G$7</f>
        <v>32</v>
      </c>
      <c r="E27" s="11">
        <f>[23]Novembro!$G$8</f>
        <v>29</v>
      </c>
      <c r="F27" s="11">
        <f>[23]Novembro!$G$9</f>
        <v>29</v>
      </c>
      <c r="G27" s="11">
        <f>[23]Novembro!$G$10</f>
        <v>27</v>
      </c>
      <c r="H27" s="11">
        <f>[23]Novembro!$G$11</f>
        <v>27</v>
      </c>
      <c r="I27" s="11">
        <f>[23]Novembro!$G$12</f>
        <v>30</v>
      </c>
      <c r="J27" s="11">
        <f>[23]Novembro!$G$13</f>
        <v>23</v>
      </c>
      <c r="K27" s="11">
        <f>[23]Novembro!$G$14</f>
        <v>29</v>
      </c>
      <c r="L27" s="11">
        <f>[23]Novembro!$G$15</f>
        <v>47</v>
      </c>
      <c r="M27" s="11">
        <f>[23]Novembro!$G$16</f>
        <v>52</v>
      </c>
      <c r="N27" s="11">
        <f>[23]Novembro!$G$17</f>
        <v>70</v>
      </c>
      <c r="O27" s="11">
        <f>[23]Novembro!$G$18</f>
        <v>52</v>
      </c>
      <c r="P27" s="11">
        <f>[23]Novembro!$G$19</f>
        <v>27</v>
      </c>
      <c r="Q27" s="11">
        <f>[23]Novembro!$G$20</f>
        <v>24</v>
      </c>
      <c r="R27" s="11">
        <f>[23]Novembro!$G$21</f>
        <v>27</v>
      </c>
      <c r="S27" s="11">
        <f>[23]Novembro!$G$22</f>
        <v>20</v>
      </c>
      <c r="T27" s="11">
        <f>[23]Novembro!$G$23</f>
        <v>37</v>
      </c>
      <c r="U27" s="11">
        <f>[23]Novembro!$G$24</f>
        <v>44</v>
      </c>
      <c r="V27" s="11">
        <f>[23]Novembro!$G$25</f>
        <v>57</v>
      </c>
      <c r="W27" s="11">
        <f>[23]Novembro!$G$26</f>
        <v>49</v>
      </c>
      <c r="X27" s="11">
        <f>[23]Novembro!$G$27</f>
        <v>51</v>
      </c>
      <c r="Y27" s="11">
        <f>[23]Novembro!$G$28</f>
        <v>19</v>
      </c>
      <c r="Z27" s="11">
        <f>[23]Novembro!$G$29</f>
        <v>26</v>
      </c>
      <c r="AA27" s="11">
        <f>[23]Novembro!$G$30</f>
        <v>35</v>
      </c>
      <c r="AB27" s="11">
        <f>[23]Novembro!$G$31</f>
        <v>38</v>
      </c>
      <c r="AC27" s="11">
        <f>[23]Novembro!$G$32</f>
        <v>38</v>
      </c>
      <c r="AD27" s="11">
        <f>[23]Novembro!$G$33</f>
        <v>38</v>
      </c>
      <c r="AE27" s="11">
        <f>[23]Novembro!$G$34</f>
        <v>37</v>
      </c>
      <c r="AF27" s="14">
        <f t="shared" si="1"/>
        <v>19</v>
      </c>
      <c r="AG27" s="68">
        <f t="shared" si="2"/>
        <v>36.233333333333334</v>
      </c>
      <c r="AI27" t="s">
        <v>34</v>
      </c>
      <c r="AJ27" t="s">
        <v>34</v>
      </c>
      <c r="AK27" t="s">
        <v>34</v>
      </c>
    </row>
    <row r="28" spans="1:38" hidden="1" x14ac:dyDescent="0.2">
      <c r="A28" s="89" t="s">
        <v>9</v>
      </c>
      <c r="B28" s="11" t="str">
        <f>[24]Novembro!$G$5</f>
        <v>*</v>
      </c>
      <c r="C28" s="11" t="str">
        <f>[24]Novembro!$G$6</f>
        <v>*</v>
      </c>
      <c r="D28" s="11" t="str">
        <f>[24]Novembro!$G$7</f>
        <v>*</v>
      </c>
      <c r="E28" s="11" t="str">
        <f>[24]Novembro!$G$8</f>
        <v>*</v>
      </c>
      <c r="F28" s="11" t="str">
        <f>[24]Novembro!$G$9</f>
        <v>*</v>
      </c>
      <c r="G28" s="11" t="str">
        <f>[24]Novembro!$G$10</f>
        <v>*</v>
      </c>
      <c r="H28" s="11" t="str">
        <f>[24]Novembro!$G$11</f>
        <v>*</v>
      </c>
      <c r="I28" s="11" t="str">
        <f>[24]Novembro!$G$12</f>
        <v>*</v>
      </c>
      <c r="J28" s="11" t="str">
        <f>[24]Novembro!$G$13</f>
        <v>*</v>
      </c>
      <c r="K28" s="11" t="str">
        <f>[24]Novembro!$G$14</f>
        <v>*</v>
      </c>
      <c r="L28" s="11" t="str">
        <f>[24]Novembro!$G$15</f>
        <v>*</v>
      </c>
      <c r="M28" s="11" t="str">
        <f>[24]Novembro!$G$16</f>
        <v>*</v>
      </c>
      <c r="N28" s="11" t="str">
        <f>[24]Novembro!$G$17</f>
        <v>*</v>
      </c>
      <c r="O28" s="11" t="str">
        <f>[24]Novembro!$G$18</f>
        <v>*</v>
      </c>
      <c r="P28" s="11" t="str">
        <f>[24]Novembro!$G$19</f>
        <v>*</v>
      </c>
      <c r="Q28" s="11" t="str">
        <f>[24]Novembro!$G$20</f>
        <v>*</v>
      </c>
      <c r="R28" s="11" t="str">
        <f>[24]Novembro!$G$21</f>
        <v>*</v>
      </c>
      <c r="S28" s="11" t="str">
        <f>[24]Novembro!$G$22</f>
        <v>*</v>
      </c>
      <c r="T28" s="11" t="str">
        <f>[24]Novembro!$G$23</f>
        <v>*</v>
      </c>
      <c r="U28" s="11" t="str">
        <f>[24]Novembro!$G$24</f>
        <v>*</v>
      </c>
      <c r="V28" s="11" t="str">
        <f>[24]Novembro!$G$25</f>
        <v>*</v>
      </c>
      <c r="W28" s="11" t="str">
        <f>[24]Novembro!$G$26</f>
        <v>*</v>
      </c>
      <c r="X28" s="11" t="str">
        <f>[24]Novembro!$G$27</f>
        <v>*</v>
      </c>
      <c r="Y28" s="11" t="str">
        <f>[24]Novembro!$G$28</f>
        <v>*</v>
      </c>
      <c r="Z28" s="11" t="str">
        <f>[24]Novembro!$G$29</f>
        <v>*</v>
      </c>
      <c r="AA28" s="11" t="str">
        <f>[24]Novembro!$G$30</f>
        <v>*</v>
      </c>
      <c r="AB28" s="11" t="str">
        <f>[24]Novembro!$G$31</f>
        <v>*</v>
      </c>
      <c r="AC28" s="11" t="str">
        <f>[24]Novembro!$G$32</f>
        <v>*</v>
      </c>
      <c r="AD28" s="11" t="str">
        <f>[24]Novembro!$G$33</f>
        <v>*</v>
      </c>
      <c r="AE28" s="11" t="str">
        <f>[24]Novembro!$G$34</f>
        <v>*</v>
      </c>
      <c r="AF28" s="14">
        <f t="shared" si="1"/>
        <v>0</v>
      </c>
      <c r="AG28" s="68" t="e">
        <f t="shared" si="2"/>
        <v>#DIV/0!</v>
      </c>
      <c r="AK28" t="s">
        <v>34</v>
      </c>
    </row>
    <row r="29" spans="1:38" x14ac:dyDescent="0.2">
      <c r="A29" s="47" t="s">
        <v>31</v>
      </c>
      <c r="B29" s="11">
        <f>[25]Novembro!$G$5</f>
        <v>37</v>
      </c>
      <c r="C29" s="11">
        <f>[25]Novembro!$G$6</f>
        <v>21</v>
      </c>
      <c r="D29" s="11">
        <f>[25]Novembro!$G$7</f>
        <v>28</v>
      </c>
      <c r="E29" s="11">
        <f>[25]Novembro!$G$8</f>
        <v>22</v>
      </c>
      <c r="F29" s="11">
        <f>[25]Novembro!$G$9</f>
        <v>19</v>
      </c>
      <c r="G29" s="11">
        <f>[25]Novembro!$G$10</f>
        <v>17</v>
      </c>
      <c r="H29" s="11">
        <f>[25]Novembro!$G$11</f>
        <v>17</v>
      </c>
      <c r="I29" s="11">
        <f>[25]Novembro!$G$12</f>
        <v>19</v>
      </c>
      <c r="J29" s="11">
        <f>[25]Novembro!$G$13</f>
        <v>22</v>
      </c>
      <c r="K29" s="11">
        <f>[25]Novembro!$G$14</f>
        <v>22</v>
      </c>
      <c r="L29" s="11">
        <f>[25]Novembro!$G$15</f>
        <v>33</v>
      </c>
      <c r="M29" s="11">
        <f>[25]Novembro!$G$16</f>
        <v>50</v>
      </c>
      <c r="N29" s="11">
        <f>[25]Novembro!$G$17</f>
        <v>45</v>
      </c>
      <c r="O29" s="11">
        <f>[25]Novembro!$G$18</f>
        <v>71</v>
      </c>
      <c r="P29" s="11">
        <f>[25]Novembro!$G$19</f>
        <v>22</v>
      </c>
      <c r="Q29" s="11">
        <f>[25]Novembro!$G$20</f>
        <v>25</v>
      </c>
      <c r="R29" s="11">
        <f>[25]Novembro!$G$21</f>
        <v>22</v>
      </c>
      <c r="S29" s="11">
        <f>[25]Novembro!$G$22</f>
        <v>22</v>
      </c>
      <c r="T29" s="11">
        <f>[25]Novembro!$G$23</f>
        <v>25</v>
      </c>
      <c r="U29" s="11">
        <f>[25]Novembro!$G$24</f>
        <v>31</v>
      </c>
      <c r="V29" s="11">
        <f>[25]Novembro!$G$25</f>
        <v>48</v>
      </c>
      <c r="W29" s="11">
        <f>[25]Novembro!$G$26</f>
        <v>52</v>
      </c>
      <c r="X29" s="11">
        <f>[25]Novembro!$G$27</f>
        <v>48</v>
      </c>
      <c r="Y29" s="11">
        <f>[25]Novembro!$G$28</f>
        <v>28</v>
      </c>
      <c r="Z29" s="11">
        <f>[25]Novembro!$G$29</f>
        <v>24</v>
      </c>
      <c r="AA29" s="11">
        <f>[25]Novembro!$G$30</f>
        <v>27</v>
      </c>
      <c r="AB29" s="11">
        <f>[25]Novembro!$G$31</f>
        <v>31</v>
      </c>
      <c r="AC29" s="11">
        <f>[25]Novembro!$G$32</f>
        <v>32</v>
      </c>
      <c r="AD29" s="11">
        <f>[25]Novembro!$G$33</f>
        <v>32</v>
      </c>
      <c r="AE29" s="11">
        <f>[25]Novembro!$G$34</f>
        <v>31</v>
      </c>
      <c r="AF29" s="14">
        <f t="shared" si="1"/>
        <v>17</v>
      </c>
      <c r="AG29" s="68">
        <f t="shared" si="2"/>
        <v>30.766666666666666</v>
      </c>
      <c r="AJ29" t="s">
        <v>34</v>
      </c>
      <c r="AK29" t="s">
        <v>34</v>
      </c>
      <c r="AL29" t="s">
        <v>34</v>
      </c>
    </row>
    <row r="30" spans="1:38" hidden="1" x14ac:dyDescent="0.2">
      <c r="A30" s="89" t="s">
        <v>10</v>
      </c>
      <c r="B30" s="11" t="str">
        <f>[26]Novembro!$G$5</f>
        <v>*</v>
      </c>
      <c r="C30" s="11" t="str">
        <f>[26]Novembro!$G$6</f>
        <v>*</v>
      </c>
      <c r="D30" s="11" t="str">
        <f>[26]Novembro!$G$7</f>
        <v>*</v>
      </c>
      <c r="E30" s="11" t="str">
        <f>[26]Novembro!$G$8</f>
        <v>*</v>
      </c>
      <c r="F30" s="11" t="str">
        <f>[26]Novembro!$G$9</f>
        <v>*</v>
      </c>
      <c r="G30" s="11" t="str">
        <f>[26]Novembro!$G$10</f>
        <v>*</v>
      </c>
      <c r="H30" s="11" t="str">
        <f>[26]Novembro!$G$11</f>
        <v>*</v>
      </c>
      <c r="I30" s="11" t="str">
        <f>[26]Novembro!$G$12</f>
        <v>*</v>
      </c>
      <c r="J30" s="11" t="str">
        <f>[26]Novembro!$G$13</f>
        <v>*</v>
      </c>
      <c r="K30" s="11" t="str">
        <f>[26]Novembro!$G$14</f>
        <v>*</v>
      </c>
      <c r="L30" s="11" t="str">
        <f>[26]Novembro!$G$15</f>
        <v>*</v>
      </c>
      <c r="M30" s="11" t="str">
        <f>[26]Novembro!$G$16</f>
        <v>*</v>
      </c>
      <c r="N30" s="11" t="str">
        <f>[26]Novembro!$G$17</f>
        <v>*</v>
      </c>
      <c r="O30" s="11" t="str">
        <f>[26]Novembro!$G$18</f>
        <v>*</v>
      </c>
      <c r="P30" s="11" t="str">
        <f>[26]Novembro!$G$19</f>
        <v>*</v>
      </c>
      <c r="Q30" s="11" t="str">
        <f>[26]Novembro!$G$20</f>
        <v>*</v>
      </c>
      <c r="R30" s="11" t="str">
        <f>[26]Novembro!$G$21</f>
        <v>*</v>
      </c>
      <c r="S30" s="11" t="str">
        <f>[26]Novembro!$G$22</f>
        <v>*</v>
      </c>
      <c r="T30" s="11" t="str">
        <f>[26]Novembro!$G$23</f>
        <v>*</v>
      </c>
      <c r="U30" s="11" t="str">
        <f>[26]Novembro!$G$24</f>
        <v>*</v>
      </c>
      <c r="V30" s="11" t="str">
        <f>[26]Novembro!$G$25</f>
        <v>*</v>
      </c>
      <c r="W30" s="11" t="str">
        <f>[26]Novembro!$G$26</f>
        <v>*</v>
      </c>
      <c r="X30" s="11" t="str">
        <f>[26]Novembro!$G$27</f>
        <v>*</v>
      </c>
      <c r="Y30" s="11" t="str">
        <f>[26]Novembro!$G$28</f>
        <v>*</v>
      </c>
      <c r="Z30" s="11" t="str">
        <f>[26]Novembro!$G$29</f>
        <v>*</v>
      </c>
      <c r="AA30" s="11" t="str">
        <f>[26]Novembro!$G$30</f>
        <v>*</v>
      </c>
      <c r="AB30" s="11" t="str">
        <f>[26]Novembro!$G$31</f>
        <v>*</v>
      </c>
      <c r="AC30" s="11" t="str">
        <f>[26]Novembro!$G$32</f>
        <v>*</v>
      </c>
      <c r="AD30" s="11" t="str">
        <f>[26]Novembro!$G$33</f>
        <v>*</v>
      </c>
      <c r="AE30" s="11" t="str">
        <f>[26]Novembro!$G$34</f>
        <v>*</v>
      </c>
      <c r="AF30" s="14">
        <f t="shared" si="1"/>
        <v>0</v>
      </c>
      <c r="AG30" s="68" t="e">
        <f t="shared" si="2"/>
        <v>#DIV/0!</v>
      </c>
      <c r="AJ30" t="s">
        <v>34</v>
      </c>
      <c r="AK30" t="s">
        <v>34</v>
      </c>
    </row>
    <row r="31" spans="1:38" hidden="1" x14ac:dyDescent="0.2">
      <c r="A31" s="89" t="s">
        <v>157</v>
      </c>
      <c r="B31" s="11" t="str">
        <f>[27]Novembro!$G$5</f>
        <v>*</v>
      </c>
      <c r="C31" s="11" t="str">
        <f>[27]Novembro!$G$6</f>
        <v>*</v>
      </c>
      <c r="D31" s="11" t="str">
        <f>[27]Novembro!$G$7</f>
        <v>*</v>
      </c>
      <c r="E31" s="11" t="str">
        <f>[27]Novembro!$G$8</f>
        <v>*</v>
      </c>
      <c r="F31" s="11" t="str">
        <f>[27]Novembro!$G$9</f>
        <v>*</v>
      </c>
      <c r="G31" s="11" t="str">
        <f>[27]Novembro!$G$10</f>
        <v>*</v>
      </c>
      <c r="H31" s="11" t="str">
        <f>[27]Novembro!$G$11</f>
        <v>*</v>
      </c>
      <c r="I31" s="11" t="str">
        <f>[27]Novembro!$G$12</f>
        <v>*</v>
      </c>
      <c r="J31" s="11" t="str">
        <f>[27]Novembro!$G$13</f>
        <v>*</v>
      </c>
      <c r="K31" s="11" t="str">
        <f>[27]Novembro!$G$14</f>
        <v>*</v>
      </c>
      <c r="L31" s="11" t="str">
        <f>[27]Novembro!$G$15</f>
        <v>*</v>
      </c>
      <c r="M31" s="11" t="str">
        <f>[27]Novembro!$G$16</f>
        <v>*</v>
      </c>
      <c r="N31" s="11" t="str">
        <f>[27]Novembro!$G$17</f>
        <v>*</v>
      </c>
      <c r="O31" s="11" t="str">
        <f>[27]Novembro!$G$18</f>
        <v>*</v>
      </c>
      <c r="P31" s="11" t="str">
        <f>[27]Novembro!$G$19</f>
        <v>*</v>
      </c>
      <c r="Q31" s="11" t="str">
        <f>[27]Novembro!$G$20</f>
        <v>*</v>
      </c>
      <c r="R31" s="11" t="str">
        <f>[27]Novembro!$G$21</f>
        <v>*</v>
      </c>
      <c r="S31" s="11" t="str">
        <f>[27]Novembro!$G$22</f>
        <v>*</v>
      </c>
      <c r="T31" s="11" t="str">
        <f>[27]Novembro!$G$23</f>
        <v>*</v>
      </c>
      <c r="U31" s="11" t="str">
        <f>[27]Novembro!$G$24</f>
        <v>*</v>
      </c>
      <c r="V31" s="11" t="str">
        <f>[27]Novembro!$G$25</f>
        <v>*</v>
      </c>
      <c r="W31" s="11" t="str">
        <f>[27]Novembro!$G$26</f>
        <v>*</v>
      </c>
      <c r="X31" s="11" t="str">
        <f>[27]Novembro!$G$27</f>
        <v>*</v>
      </c>
      <c r="Y31" s="11" t="str">
        <f>[27]Novembro!$G$28</f>
        <v>*</v>
      </c>
      <c r="Z31" s="11" t="str">
        <f>[27]Novembro!$G$29</f>
        <v>*</v>
      </c>
      <c r="AA31" s="11" t="str">
        <f>[27]Novembro!$G$30</f>
        <v>*</v>
      </c>
      <c r="AB31" s="11" t="str">
        <f>[27]Novembro!$G$31</f>
        <v>*</v>
      </c>
      <c r="AC31" s="11" t="str">
        <f>[27]Novembro!$G$32</f>
        <v>*</v>
      </c>
      <c r="AD31" s="11" t="str">
        <f>[27]Novembro!$G$33</f>
        <v>*</v>
      </c>
      <c r="AE31" s="11" t="str">
        <f>[27]Novembro!$G$34</f>
        <v>*</v>
      </c>
      <c r="AF31" s="14">
        <f t="shared" si="1"/>
        <v>0</v>
      </c>
      <c r="AG31" s="68" t="e">
        <f t="shared" si="2"/>
        <v>#DIV/0!</v>
      </c>
      <c r="AH31" s="12" t="s">
        <v>34</v>
      </c>
      <c r="AI31" t="s">
        <v>34</v>
      </c>
      <c r="AK31" t="s">
        <v>34</v>
      </c>
    </row>
    <row r="32" spans="1:38" hidden="1" x14ac:dyDescent="0.2">
      <c r="A32" s="89" t="s">
        <v>11</v>
      </c>
      <c r="B32" s="11" t="str">
        <f>[28]Novembro!$G$5</f>
        <v>*</v>
      </c>
      <c r="C32" s="11" t="str">
        <f>[28]Novembro!$G$6</f>
        <v>*</v>
      </c>
      <c r="D32" s="11" t="str">
        <f>[28]Novembro!$G$7</f>
        <v>*</v>
      </c>
      <c r="E32" s="11" t="str">
        <f>[28]Novembro!$G$8</f>
        <v>*</v>
      </c>
      <c r="F32" s="11" t="str">
        <f>[28]Novembro!$G$9</f>
        <v>*</v>
      </c>
      <c r="G32" s="11" t="str">
        <f>[28]Novembro!$G$10</f>
        <v>*</v>
      </c>
      <c r="H32" s="11" t="str">
        <f>[28]Novembro!$G$11</f>
        <v>*</v>
      </c>
      <c r="I32" s="11" t="str">
        <f>[28]Novembro!$G$12</f>
        <v>*</v>
      </c>
      <c r="J32" s="11" t="str">
        <f>[28]Novembro!$G$13</f>
        <v>*</v>
      </c>
      <c r="K32" s="11" t="str">
        <f>[28]Novembro!$G$14</f>
        <v>*</v>
      </c>
      <c r="L32" s="11" t="str">
        <f>[28]Novembro!$G$15</f>
        <v>*</v>
      </c>
      <c r="M32" s="11" t="str">
        <f>[28]Novembro!$G$16</f>
        <v>*</v>
      </c>
      <c r="N32" s="11" t="str">
        <f>[28]Novembro!$G$17</f>
        <v>*</v>
      </c>
      <c r="O32" s="11" t="str">
        <f>[28]Novembro!$G$18</f>
        <v>*</v>
      </c>
      <c r="P32" s="11" t="str">
        <f>[28]Novembro!$G$19</f>
        <v>*</v>
      </c>
      <c r="Q32" s="11" t="str">
        <f>[28]Novembro!$G$20</f>
        <v>*</v>
      </c>
      <c r="R32" s="11" t="str">
        <f>[28]Novembro!$G$21</f>
        <v>*</v>
      </c>
      <c r="S32" s="11" t="str">
        <f>[28]Novembro!$G$22</f>
        <v>*</v>
      </c>
      <c r="T32" s="11" t="str">
        <f>[28]Novembro!$G$23</f>
        <v>*</v>
      </c>
      <c r="U32" s="11" t="str">
        <f>[28]Novembro!$G$24</f>
        <v>*</v>
      </c>
      <c r="V32" s="11" t="str">
        <f>[28]Novembro!$G$25</f>
        <v>*</v>
      </c>
      <c r="W32" s="11" t="str">
        <f>[28]Novembro!$G$26</f>
        <v>*</v>
      </c>
      <c r="X32" s="11" t="str">
        <f>[28]Novembro!$G$27</f>
        <v>*</v>
      </c>
      <c r="Y32" s="11" t="str">
        <f>[28]Novembro!$G$28</f>
        <v>*</v>
      </c>
      <c r="Z32" s="11" t="str">
        <f>[28]Novembro!$G$29</f>
        <v>*</v>
      </c>
      <c r="AA32" s="11" t="str">
        <f>[28]Novembro!$G$30</f>
        <v>*</v>
      </c>
      <c r="AB32" s="11" t="str">
        <f>[28]Novembro!$G$31</f>
        <v>*</v>
      </c>
      <c r="AC32" s="11" t="str">
        <f>[28]Novembro!$G$32</f>
        <v>*</v>
      </c>
      <c r="AD32" s="11" t="str">
        <f>[28]Novembro!$G$33</f>
        <v>*</v>
      </c>
      <c r="AE32" s="11" t="str">
        <f>[28]Novembro!$G$34</f>
        <v>*</v>
      </c>
      <c r="AF32" s="14">
        <f t="shared" si="1"/>
        <v>0</v>
      </c>
      <c r="AG32" s="68" t="e">
        <f t="shared" si="2"/>
        <v>#DIV/0!</v>
      </c>
      <c r="AK32" t="s">
        <v>34</v>
      </c>
    </row>
    <row r="33" spans="1:39" s="5" customFormat="1" x14ac:dyDescent="0.2">
      <c r="A33" s="47" t="s">
        <v>12</v>
      </c>
      <c r="B33" s="11">
        <f>[29]Novembro!$G$5</f>
        <v>32</v>
      </c>
      <c r="C33" s="11">
        <f>[29]Novembro!$G$6</f>
        <v>20</v>
      </c>
      <c r="D33" s="11">
        <f>[29]Novembro!$G$7</f>
        <v>30</v>
      </c>
      <c r="E33" s="11">
        <f>[29]Novembro!$G$8</f>
        <v>22</v>
      </c>
      <c r="F33" s="11">
        <f>[29]Novembro!$G$9</f>
        <v>22</v>
      </c>
      <c r="G33" s="11">
        <f>[29]Novembro!$G$10</f>
        <v>20</v>
      </c>
      <c r="H33" s="11">
        <f>[29]Novembro!$G$11</f>
        <v>17</v>
      </c>
      <c r="I33" s="11">
        <f>[29]Novembro!$G$12</f>
        <v>17</v>
      </c>
      <c r="J33" s="11">
        <f>[29]Novembro!$G$13</f>
        <v>19</v>
      </c>
      <c r="K33" s="11">
        <f>[29]Novembro!$G$14</f>
        <v>20</v>
      </c>
      <c r="L33" s="11">
        <f>[29]Novembro!$G$15</f>
        <v>50</v>
      </c>
      <c r="M33" s="11">
        <f>[29]Novembro!$G$16</f>
        <v>44</v>
      </c>
      <c r="N33" s="11">
        <f>[29]Novembro!$G$17</f>
        <v>39</v>
      </c>
      <c r="O33" s="11">
        <f>[29]Novembro!$G$18</f>
        <v>60</v>
      </c>
      <c r="P33" s="11">
        <f>[29]Novembro!$G$19</f>
        <v>23</v>
      </c>
      <c r="Q33" s="11">
        <f>[29]Novembro!$G$20</f>
        <v>27</v>
      </c>
      <c r="R33" s="11">
        <f>[29]Novembro!$G$21</f>
        <v>24</v>
      </c>
      <c r="S33" s="11">
        <f>[29]Novembro!$G$22</f>
        <v>25</v>
      </c>
      <c r="T33" s="11">
        <f>[29]Novembro!$G$23</f>
        <v>17</v>
      </c>
      <c r="U33" s="11">
        <f>[29]Novembro!$G$24</f>
        <v>34</v>
      </c>
      <c r="V33" s="11">
        <f>[29]Novembro!$G$25</f>
        <v>56</v>
      </c>
      <c r="W33" s="11">
        <f>[29]Novembro!$G$26</f>
        <v>43</v>
      </c>
      <c r="X33" s="11">
        <f>[29]Novembro!$G$27</f>
        <v>46</v>
      </c>
      <c r="Y33" s="11">
        <f>[29]Novembro!$G$28</f>
        <v>37</v>
      </c>
      <c r="Z33" s="11">
        <f>[29]Novembro!$G$29</f>
        <v>22</v>
      </c>
      <c r="AA33" s="11">
        <f>[29]Novembro!$G$30</f>
        <v>19</v>
      </c>
      <c r="AB33" s="11">
        <f>[29]Novembro!$G$31</f>
        <v>28</v>
      </c>
      <c r="AC33" s="11">
        <f>[29]Novembro!$G$32</f>
        <v>28</v>
      </c>
      <c r="AD33" s="11">
        <f>[29]Novembro!$G$33</f>
        <v>25</v>
      </c>
      <c r="AE33" s="11">
        <f>[29]Novembro!$G$34</f>
        <v>24</v>
      </c>
      <c r="AF33" s="14">
        <f t="shared" si="1"/>
        <v>17</v>
      </c>
      <c r="AG33" s="68">
        <f t="shared" si="2"/>
        <v>29.666666666666668</v>
      </c>
      <c r="AI33" s="5" t="s">
        <v>34</v>
      </c>
    </row>
    <row r="34" spans="1:39" x14ac:dyDescent="0.2">
      <c r="A34" s="47" t="s">
        <v>13</v>
      </c>
      <c r="B34" s="11">
        <f>[30]Novembro!$G$5</f>
        <v>34</v>
      </c>
      <c r="C34" s="11">
        <f>[30]Novembro!$G$6</f>
        <v>23</v>
      </c>
      <c r="D34" s="11">
        <f>[30]Novembro!$G$7</f>
        <v>30</v>
      </c>
      <c r="E34" s="11">
        <f>[30]Novembro!$G$8</f>
        <v>22</v>
      </c>
      <c r="F34" s="11">
        <f>[30]Novembro!$G$9</f>
        <v>22</v>
      </c>
      <c r="G34" s="11">
        <f>[30]Novembro!$G$10</f>
        <v>19</v>
      </c>
      <c r="H34" s="11">
        <f>[30]Novembro!$G$11</f>
        <v>16</v>
      </c>
      <c r="I34" s="11">
        <f>[30]Novembro!$G$12</f>
        <v>14</v>
      </c>
      <c r="J34" s="11">
        <f>[30]Novembro!$G$13</f>
        <v>14</v>
      </c>
      <c r="K34" s="11">
        <f>[30]Novembro!$G$14</f>
        <v>24</v>
      </c>
      <c r="L34" s="11">
        <f>[30]Novembro!$G$15</f>
        <v>46</v>
      </c>
      <c r="M34" s="11">
        <f>[30]Novembro!$G$16</f>
        <v>36</v>
      </c>
      <c r="N34" s="11">
        <f>[30]Novembro!$G$17</f>
        <v>30</v>
      </c>
      <c r="O34" s="11">
        <f>[30]Novembro!$G$18</f>
        <v>45</v>
      </c>
      <c r="P34" s="11">
        <f>[30]Novembro!$G$19</f>
        <v>44</v>
      </c>
      <c r="Q34" s="11">
        <f>[30]Novembro!$G$20</f>
        <v>24</v>
      </c>
      <c r="R34" s="11">
        <f>[30]Novembro!$G$21</f>
        <v>18</v>
      </c>
      <c r="S34" s="11">
        <f>[30]Novembro!$G$22</f>
        <v>16</v>
      </c>
      <c r="T34" s="11">
        <f>[30]Novembro!$G$23</f>
        <v>13</v>
      </c>
      <c r="U34" s="11">
        <f>[30]Novembro!$G$24</f>
        <v>32</v>
      </c>
      <c r="V34" s="11">
        <f>[30]Novembro!$G$25</f>
        <v>55</v>
      </c>
      <c r="W34" s="11">
        <f>[30]Novembro!$G$26</f>
        <v>51</v>
      </c>
      <c r="X34" s="11">
        <f>[30]Novembro!$G$27</f>
        <v>45</v>
      </c>
      <c r="Y34" s="11">
        <f>[30]Novembro!$G$28</f>
        <v>38</v>
      </c>
      <c r="Z34" s="11">
        <f>[30]Novembro!$G$29</f>
        <v>22</v>
      </c>
      <c r="AA34" s="11">
        <f>[30]Novembro!$G$30</f>
        <v>23</v>
      </c>
      <c r="AB34" s="11">
        <f>[30]Novembro!$G$31</f>
        <v>23</v>
      </c>
      <c r="AC34" s="11">
        <f>[30]Novembro!$G$32</f>
        <v>23</v>
      </c>
      <c r="AD34" s="11">
        <f>[30]Novembro!$G$33</f>
        <v>22</v>
      </c>
      <c r="AE34" s="11">
        <f>[30]Novembro!$G$34</f>
        <v>34</v>
      </c>
      <c r="AF34" s="14">
        <f t="shared" si="1"/>
        <v>13</v>
      </c>
      <c r="AG34" s="68">
        <f t="shared" si="2"/>
        <v>28.6</v>
      </c>
      <c r="AJ34" t="s">
        <v>34</v>
      </c>
    </row>
    <row r="35" spans="1:39" x14ac:dyDescent="0.2">
      <c r="A35" s="47" t="s">
        <v>158</v>
      </c>
      <c r="B35" s="11">
        <f>[31]Novembro!$G$5</f>
        <v>45</v>
      </c>
      <c r="C35" s="11">
        <f>[31]Novembro!$G$6</f>
        <v>41</v>
      </c>
      <c r="D35" s="11">
        <f>[31]Novembro!$G$7</f>
        <v>38</v>
      </c>
      <c r="E35" s="11">
        <f>[31]Novembro!$G$8</f>
        <v>30</v>
      </c>
      <c r="F35" s="11">
        <f>[31]Novembro!$G$9</f>
        <v>25</v>
      </c>
      <c r="G35" s="11">
        <f>[31]Novembro!$G$10</f>
        <v>24</v>
      </c>
      <c r="H35" s="11">
        <f>[31]Novembro!$G$11</f>
        <v>24</v>
      </c>
      <c r="I35" s="11">
        <f>[31]Novembro!$G$12</f>
        <v>23</v>
      </c>
      <c r="J35" s="11">
        <f>[31]Novembro!$G$13</f>
        <v>24</v>
      </c>
      <c r="K35" s="11">
        <f>[31]Novembro!$G$14</f>
        <v>23</v>
      </c>
      <c r="L35" s="11">
        <f>[31]Novembro!$G$15</f>
        <v>40</v>
      </c>
      <c r="M35" s="11">
        <f>[31]Novembro!$G$16</f>
        <v>39</v>
      </c>
      <c r="N35" s="11">
        <f>[31]Novembro!$G$17</f>
        <v>38</v>
      </c>
      <c r="O35" s="11">
        <f>[31]Novembro!$G$18</f>
        <v>61</v>
      </c>
      <c r="P35" s="11">
        <f>[31]Novembro!$G$19</f>
        <v>27</v>
      </c>
      <c r="Q35" s="11">
        <f>[31]Novembro!$G$20</f>
        <v>28</v>
      </c>
      <c r="R35" s="11">
        <f>[31]Novembro!$G$21</f>
        <v>26</v>
      </c>
      <c r="S35" s="11">
        <f>[31]Novembro!$G$22</f>
        <v>30</v>
      </c>
      <c r="T35" s="11">
        <f>[31]Novembro!$G$23</f>
        <v>34</v>
      </c>
      <c r="U35" s="11">
        <f>[31]Novembro!$G$24</f>
        <v>36</v>
      </c>
      <c r="V35" s="11">
        <f>[31]Novembro!$G$25</f>
        <v>58</v>
      </c>
      <c r="W35" s="11">
        <f>[31]Novembro!$G$26</f>
        <v>43</v>
      </c>
      <c r="X35" s="11">
        <f>[31]Novembro!$G$27</f>
        <v>50</v>
      </c>
      <c r="Y35" s="11">
        <f>[31]Novembro!$G$28</f>
        <v>41</v>
      </c>
      <c r="Z35" s="11">
        <f>[31]Novembro!$G$29</f>
        <v>33</v>
      </c>
      <c r="AA35" s="11">
        <f>[31]Novembro!$G$30</f>
        <v>35</v>
      </c>
      <c r="AB35" s="11">
        <f>[31]Novembro!$G$31</f>
        <v>36</v>
      </c>
      <c r="AC35" s="11">
        <f>[31]Novembro!$G$32</f>
        <v>36</v>
      </c>
      <c r="AD35" s="11">
        <f>[31]Novembro!$G$33</f>
        <v>37</v>
      </c>
      <c r="AE35" s="11">
        <f>[31]Novembro!$G$34</f>
        <v>35</v>
      </c>
      <c r="AF35" s="14">
        <f t="shared" si="1"/>
        <v>23</v>
      </c>
      <c r="AG35" s="68">
        <f t="shared" si="2"/>
        <v>35.333333333333336</v>
      </c>
    </row>
    <row r="36" spans="1:39" hidden="1" x14ac:dyDescent="0.2">
      <c r="A36" s="89" t="s">
        <v>129</v>
      </c>
      <c r="B36" s="11" t="str">
        <f>[32]Novembro!$G$5</f>
        <v>*</v>
      </c>
      <c r="C36" s="11" t="str">
        <f>[32]Novembro!$G$6</f>
        <v>*</v>
      </c>
      <c r="D36" s="11" t="str">
        <f>[32]Novembro!$G$7</f>
        <v>*</v>
      </c>
      <c r="E36" s="11" t="str">
        <f>[32]Novembro!$G$8</f>
        <v>*</v>
      </c>
      <c r="F36" s="11" t="str">
        <f>[32]Novembro!$G$9</f>
        <v>*</v>
      </c>
      <c r="G36" s="11" t="str">
        <f>[32]Novembro!$G$10</f>
        <v>*</v>
      </c>
      <c r="H36" s="11" t="str">
        <f>[32]Novembro!$G$11</f>
        <v>*</v>
      </c>
      <c r="I36" s="11" t="str">
        <f>[32]Novembro!$G$12</f>
        <v>*</v>
      </c>
      <c r="J36" s="11" t="str">
        <f>[32]Novembro!$G$13</f>
        <v>*</v>
      </c>
      <c r="K36" s="11" t="str">
        <f>[32]Novembro!$G$14</f>
        <v>*</v>
      </c>
      <c r="L36" s="11" t="str">
        <f>[32]Novembro!$G$15</f>
        <v>*</v>
      </c>
      <c r="M36" s="11" t="str">
        <f>[32]Novembro!$G$16</f>
        <v>*</v>
      </c>
      <c r="N36" s="11" t="str">
        <f>[32]Novembro!$G$17</f>
        <v>*</v>
      </c>
      <c r="O36" s="11" t="str">
        <f>[32]Novembro!$G$18</f>
        <v>*</v>
      </c>
      <c r="P36" s="11" t="str">
        <f>[32]Novembro!$G$19</f>
        <v>*</v>
      </c>
      <c r="Q36" s="11" t="str">
        <f>[32]Novembro!$G$20</f>
        <v>*</v>
      </c>
      <c r="R36" s="11" t="str">
        <f>[32]Novembro!$G$21</f>
        <v>*</v>
      </c>
      <c r="S36" s="11" t="str">
        <f>[32]Novembro!$G$22</f>
        <v>*</v>
      </c>
      <c r="T36" s="11" t="str">
        <f>[32]Novembro!$G$23</f>
        <v>*</v>
      </c>
      <c r="U36" s="11" t="str">
        <f>[32]Novembro!$G$24</f>
        <v>*</v>
      </c>
      <c r="V36" s="11" t="str">
        <f>[32]Novembro!$G$25</f>
        <v>*</v>
      </c>
      <c r="W36" s="11" t="str">
        <f>[32]Novembro!$G$26</f>
        <v>*</v>
      </c>
      <c r="X36" s="11" t="str">
        <f>[32]Novembro!$G$27</f>
        <v>*</v>
      </c>
      <c r="Y36" s="11" t="str">
        <f>[32]Novembro!$G$28</f>
        <v>*</v>
      </c>
      <c r="Z36" s="11" t="str">
        <f>[32]Novembro!$G$29</f>
        <v>*</v>
      </c>
      <c r="AA36" s="11" t="str">
        <f>[32]Novembro!$G$30</f>
        <v>*</v>
      </c>
      <c r="AB36" s="11" t="str">
        <f>[32]Novembro!$G$31</f>
        <v>*</v>
      </c>
      <c r="AC36" s="11" t="str">
        <f>[32]Novembro!$G$32</f>
        <v>*</v>
      </c>
      <c r="AD36" s="11" t="str">
        <f>[32]Novembro!$G$33</f>
        <v>*</v>
      </c>
      <c r="AE36" s="11" t="str">
        <f>[32]Novembro!$G$34</f>
        <v>*</v>
      </c>
      <c r="AF36" s="14">
        <f t="shared" si="1"/>
        <v>0</v>
      </c>
      <c r="AG36" s="68" t="e">
        <f t="shared" si="2"/>
        <v>#DIV/0!</v>
      </c>
      <c r="AM36" t="s">
        <v>34</v>
      </c>
    </row>
    <row r="37" spans="1:39" x14ac:dyDescent="0.2">
      <c r="A37" s="47" t="s">
        <v>14</v>
      </c>
      <c r="B37" s="11">
        <f>[33]Novembro!$G$5</f>
        <v>69</v>
      </c>
      <c r="C37" s="11">
        <f>[33]Novembro!$G$6</f>
        <v>58</v>
      </c>
      <c r="D37" s="11">
        <f>[33]Novembro!$G$7</f>
        <v>47</v>
      </c>
      <c r="E37" s="11">
        <f>[33]Novembro!$G$8</f>
        <v>30</v>
      </c>
      <c r="F37" s="11">
        <f>[33]Novembro!$G$9</f>
        <v>27</v>
      </c>
      <c r="G37" s="11">
        <f>[33]Novembro!$G$10</f>
        <v>25</v>
      </c>
      <c r="H37" s="11">
        <f>[33]Novembro!$G$11</f>
        <v>28</v>
      </c>
      <c r="I37" s="11">
        <f>[33]Novembro!$G$12</f>
        <v>24</v>
      </c>
      <c r="J37" s="11">
        <f>[33]Novembro!$G$13</f>
        <v>20</v>
      </c>
      <c r="K37" s="11">
        <f>[33]Novembro!$G$14</f>
        <v>17</v>
      </c>
      <c r="L37" s="11">
        <f>[33]Novembro!$G$15</f>
        <v>33</v>
      </c>
      <c r="M37" s="11">
        <f>[33]Novembro!$G$16</f>
        <v>29</v>
      </c>
      <c r="N37" s="11">
        <f>[33]Novembro!$G$17</f>
        <v>29</v>
      </c>
      <c r="O37" s="11">
        <f>[33]Novembro!$G$18</f>
        <v>32</v>
      </c>
      <c r="P37" s="11">
        <f>[33]Novembro!$G$19</f>
        <v>31</v>
      </c>
      <c r="Q37" s="11">
        <f>[33]Novembro!$G$20</f>
        <v>19</v>
      </c>
      <c r="R37" s="11">
        <f>[33]Novembro!$G$21</f>
        <v>18</v>
      </c>
      <c r="S37" s="11">
        <f>[33]Novembro!$G$22</f>
        <v>17</v>
      </c>
      <c r="T37" s="11">
        <f>[33]Novembro!$G$23</f>
        <v>24</v>
      </c>
      <c r="U37" s="11">
        <f>[33]Novembro!$G$24</f>
        <v>26</v>
      </c>
      <c r="V37" s="11">
        <f>[33]Novembro!$G$25</f>
        <v>27</v>
      </c>
      <c r="W37" s="11">
        <f>[33]Novembro!$G$26</f>
        <v>33</v>
      </c>
      <c r="X37" s="11">
        <f>[33]Novembro!$G$27</f>
        <v>35</v>
      </c>
      <c r="Y37" s="11">
        <f>[33]Novembro!$G$28</f>
        <v>29</v>
      </c>
      <c r="Z37" s="11">
        <f>[33]Novembro!$G$29</f>
        <v>22</v>
      </c>
      <c r="AA37" s="11">
        <f>[33]Novembro!$G$30</f>
        <v>26</v>
      </c>
      <c r="AB37" s="11">
        <f>[33]Novembro!$G$31</f>
        <v>21</v>
      </c>
      <c r="AC37" s="11">
        <f>[33]Novembro!$G$32</f>
        <v>25</v>
      </c>
      <c r="AD37" s="11">
        <f>[33]Novembro!$G$33</f>
        <v>29</v>
      </c>
      <c r="AE37" s="11">
        <f>[33]Novembro!$G$34</f>
        <v>29</v>
      </c>
      <c r="AF37" s="14">
        <f t="shared" si="1"/>
        <v>17</v>
      </c>
      <c r="AG37" s="68">
        <f t="shared" si="2"/>
        <v>29.3</v>
      </c>
    </row>
    <row r="38" spans="1:39" hidden="1" x14ac:dyDescent="0.2">
      <c r="A38" s="89" t="s">
        <v>159</v>
      </c>
      <c r="B38" s="11" t="str">
        <f>[34]Novembro!$G$5</f>
        <v>*</v>
      </c>
      <c r="C38" s="11" t="str">
        <f>[34]Novembro!$G$6</f>
        <v>*</v>
      </c>
      <c r="D38" s="11" t="str">
        <f>[34]Novembro!$G$7</f>
        <v>*</v>
      </c>
      <c r="E38" s="11" t="str">
        <f>[34]Novembro!$G$8</f>
        <v>*</v>
      </c>
      <c r="F38" s="11" t="str">
        <f>[34]Novembro!$G$9</f>
        <v>*</v>
      </c>
      <c r="G38" s="11" t="str">
        <f>[34]Novembro!$G$10</f>
        <v>*</v>
      </c>
      <c r="H38" s="11" t="str">
        <f>[34]Novembro!$G$11</f>
        <v>*</v>
      </c>
      <c r="I38" s="11" t="str">
        <f>[34]Novembro!$G$12</f>
        <v>*</v>
      </c>
      <c r="J38" s="11" t="str">
        <f>[34]Novembro!$G$13</f>
        <v>*</v>
      </c>
      <c r="K38" s="11" t="str">
        <f>[34]Novembro!$G$14</f>
        <v>*</v>
      </c>
      <c r="L38" s="11" t="str">
        <f>[34]Novembro!$G$15</f>
        <v>*</v>
      </c>
      <c r="M38" s="11" t="str">
        <f>[34]Novembro!$G$16</f>
        <v>*</v>
      </c>
      <c r="N38" s="11" t="str">
        <f>[34]Novembro!$G$17</f>
        <v>*</v>
      </c>
      <c r="O38" s="11" t="str">
        <f>[34]Novembro!$G$18</f>
        <v>*</v>
      </c>
      <c r="P38" s="11" t="str">
        <f>[34]Novembro!$G$19</f>
        <v>*</v>
      </c>
      <c r="Q38" s="11" t="str">
        <f>[34]Novembro!$G$20</f>
        <v>*</v>
      </c>
      <c r="R38" s="11" t="str">
        <f>[34]Novembro!$G$21</f>
        <v>*</v>
      </c>
      <c r="S38" s="11" t="str">
        <f>[34]Novembro!$G$22</f>
        <v>*</v>
      </c>
      <c r="T38" s="11" t="str">
        <f>[34]Novembro!$G$23</f>
        <v>*</v>
      </c>
      <c r="U38" s="11" t="str">
        <f>[34]Novembro!$G$24</f>
        <v>*</v>
      </c>
      <c r="V38" s="11" t="str">
        <f>[34]Novembro!$G$25</f>
        <v>*</v>
      </c>
      <c r="W38" s="11" t="str">
        <f>[34]Novembro!$G$26</f>
        <v>*</v>
      </c>
      <c r="X38" s="11" t="str">
        <f>[34]Novembro!$G$27</f>
        <v>*</v>
      </c>
      <c r="Y38" s="11" t="str">
        <f>[34]Novembro!$G$28</f>
        <v>*</v>
      </c>
      <c r="Z38" s="11" t="str">
        <f>[34]Novembro!$G$29</f>
        <v>*</v>
      </c>
      <c r="AA38" s="11" t="str">
        <f>[34]Novembro!$G$30</f>
        <v>*</v>
      </c>
      <c r="AB38" s="11" t="str">
        <f>[34]Novembro!$G$31</f>
        <v>*</v>
      </c>
      <c r="AC38" s="11" t="str">
        <f>[34]Novembro!$G$32</f>
        <v>*</v>
      </c>
      <c r="AD38" s="11" t="str">
        <f>[34]Novembro!$G$33</f>
        <v>*</v>
      </c>
      <c r="AE38" s="11" t="str">
        <f>[34]Novembro!$G$34</f>
        <v>*</v>
      </c>
      <c r="AF38" s="14">
        <f t="shared" si="1"/>
        <v>0</v>
      </c>
      <c r="AG38" s="68" t="e">
        <f t="shared" si="2"/>
        <v>#DIV/0!</v>
      </c>
      <c r="AI38" t="s">
        <v>34</v>
      </c>
      <c r="AJ38" t="s">
        <v>34</v>
      </c>
    </row>
    <row r="39" spans="1:39" x14ac:dyDescent="0.2">
      <c r="A39" s="47" t="s">
        <v>15</v>
      </c>
      <c r="B39" s="11">
        <f>[35]Novembro!$G$5</f>
        <v>41</v>
      </c>
      <c r="C39" s="11">
        <f>[35]Novembro!$G$6</f>
        <v>22</v>
      </c>
      <c r="D39" s="11">
        <f>[35]Novembro!$G$7</f>
        <v>32</v>
      </c>
      <c r="E39" s="11">
        <f>[35]Novembro!$G$8</f>
        <v>27</v>
      </c>
      <c r="F39" s="11">
        <f>[35]Novembro!$G$9</f>
        <v>26</v>
      </c>
      <c r="G39" s="11">
        <f>[35]Novembro!$G$10</f>
        <v>24</v>
      </c>
      <c r="H39" s="11">
        <f>[35]Novembro!$G$11</f>
        <v>22</v>
      </c>
      <c r="I39" s="11">
        <f>[35]Novembro!$G$12</f>
        <v>17</v>
      </c>
      <c r="J39" s="11">
        <f>[35]Novembro!$G$13</f>
        <v>19</v>
      </c>
      <c r="K39" s="11">
        <f>[35]Novembro!$G$14</f>
        <v>19</v>
      </c>
      <c r="L39" s="11">
        <f>[35]Novembro!$G$15</f>
        <v>36</v>
      </c>
      <c r="M39" s="11">
        <f>[35]Novembro!$G$16</f>
        <v>43</v>
      </c>
      <c r="N39" s="11">
        <f>[35]Novembro!$G$17</f>
        <v>71</v>
      </c>
      <c r="O39" s="11">
        <f>[35]Novembro!$G$18</f>
        <v>58</v>
      </c>
      <c r="P39" s="11">
        <f>[35]Novembro!$G$19</f>
        <v>25</v>
      </c>
      <c r="Q39" s="11">
        <f>[35]Novembro!$G$20</f>
        <v>25</v>
      </c>
      <c r="R39" s="11">
        <f>[35]Novembro!$G$21</f>
        <v>23</v>
      </c>
      <c r="S39" s="11">
        <f>[35]Novembro!$G$22</f>
        <v>27</v>
      </c>
      <c r="T39" s="11">
        <f>[35]Novembro!$G$23</f>
        <v>30</v>
      </c>
      <c r="U39" s="11">
        <f>[35]Novembro!$G$24</f>
        <v>28</v>
      </c>
      <c r="V39" s="11">
        <f>[35]Novembro!$G$25</f>
        <v>57</v>
      </c>
      <c r="W39" s="11">
        <f>[35]Novembro!$G$26</f>
        <v>58</v>
      </c>
      <c r="X39" s="11">
        <f>[35]Novembro!$G$27</f>
        <v>53</v>
      </c>
      <c r="Y39" s="11">
        <f>[35]Novembro!$G$28</f>
        <v>22</v>
      </c>
      <c r="Z39" s="11">
        <f>[35]Novembro!$G$29</f>
        <v>26</v>
      </c>
      <c r="AA39" s="11">
        <f>[35]Novembro!$G$30</f>
        <v>31</v>
      </c>
      <c r="AB39" s="11">
        <f>[35]Novembro!$G$31</f>
        <v>37</v>
      </c>
      <c r="AC39" s="11">
        <f>[35]Novembro!$G$32</f>
        <v>38</v>
      </c>
      <c r="AD39" s="11">
        <f>[35]Novembro!$G$33</f>
        <v>37</v>
      </c>
      <c r="AE39" s="11">
        <f>[35]Novembro!$G$34</f>
        <v>37</v>
      </c>
      <c r="AF39" s="14">
        <f t="shared" si="1"/>
        <v>17</v>
      </c>
      <c r="AG39" s="68">
        <f t="shared" si="2"/>
        <v>33.700000000000003</v>
      </c>
      <c r="AH39" s="12" t="s">
        <v>34</v>
      </c>
      <c r="AJ39" t="s">
        <v>34</v>
      </c>
      <c r="AK39" t="s">
        <v>34</v>
      </c>
      <c r="AL39" t="s">
        <v>34</v>
      </c>
    </row>
    <row r="40" spans="1:39" hidden="1" x14ac:dyDescent="0.2">
      <c r="A40" s="89" t="s">
        <v>16</v>
      </c>
      <c r="B40" s="11" t="str">
        <f>[36]Novembro!$G$5</f>
        <v>*</v>
      </c>
      <c r="C40" s="11" t="str">
        <f>[36]Novembro!$G$6</f>
        <v>*</v>
      </c>
      <c r="D40" s="11" t="str">
        <f>[36]Novembro!$G$7</f>
        <v>*</v>
      </c>
      <c r="E40" s="11" t="str">
        <f>[36]Novembro!$G$8</f>
        <v>*</v>
      </c>
      <c r="F40" s="11" t="str">
        <f>[36]Novembro!$G$9</f>
        <v>*</v>
      </c>
      <c r="G40" s="11" t="str">
        <f>[36]Novembro!$G$10</f>
        <v>*</v>
      </c>
      <c r="H40" s="11" t="str">
        <f>[36]Novembro!$G$11</f>
        <v>*</v>
      </c>
      <c r="I40" s="11" t="str">
        <f>[36]Novembro!$G$12</f>
        <v>*</v>
      </c>
      <c r="J40" s="11" t="str">
        <f>[36]Novembro!$G$13</f>
        <v>*</v>
      </c>
      <c r="K40" s="11" t="str">
        <f>[36]Novembro!$G$14</f>
        <v>*</v>
      </c>
      <c r="L40" s="11" t="str">
        <f>[36]Novembro!$G$15</f>
        <v>*</v>
      </c>
      <c r="M40" s="11" t="str">
        <f>[36]Novembro!$G$16</f>
        <v>*</v>
      </c>
      <c r="N40" s="11" t="str">
        <f>[36]Novembro!$G$17</f>
        <v>*</v>
      </c>
      <c r="O40" s="11" t="str">
        <f>[36]Novembro!$G$18</f>
        <v>*</v>
      </c>
      <c r="P40" s="11" t="str">
        <f>[36]Novembro!$G$19</f>
        <v>*</v>
      </c>
      <c r="Q40" s="11" t="str">
        <f>[36]Novembro!$G$20</f>
        <v>*</v>
      </c>
      <c r="R40" s="11" t="str">
        <f>[36]Novembro!$G$21</f>
        <v>*</v>
      </c>
      <c r="S40" s="11" t="str">
        <f>[36]Novembro!$G$22</f>
        <v>*</v>
      </c>
      <c r="T40" s="11" t="str">
        <f>[36]Novembro!$G$23</f>
        <v>*</v>
      </c>
      <c r="U40" s="11" t="str">
        <f>[36]Novembro!$G$24</f>
        <v>*</v>
      </c>
      <c r="V40" s="11" t="str">
        <f>[36]Novembro!$G$25</f>
        <v>*</v>
      </c>
      <c r="W40" s="11" t="str">
        <f>[36]Novembro!$G$26</f>
        <v>*</v>
      </c>
      <c r="X40" s="11" t="str">
        <f>[36]Novembro!$G$27</f>
        <v>*</v>
      </c>
      <c r="Y40" s="11" t="str">
        <f>[36]Novembro!$G$28</f>
        <v>*</v>
      </c>
      <c r="Z40" s="11" t="str">
        <f>[36]Novembro!$G$29</f>
        <v>*</v>
      </c>
      <c r="AA40" s="11" t="str">
        <f>[36]Novembro!$G$30</f>
        <v>*</v>
      </c>
      <c r="AB40" s="11" t="str">
        <f>[36]Novembro!$G$31</f>
        <v>*</v>
      </c>
      <c r="AC40" s="11" t="str">
        <f>[36]Novembro!$G$32</f>
        <v>*</v>
      </c>
      <c r="AD40" s="11" t="str">
        <f>[36]Novembro!$G$33</f>
        <v>*</v>
      </c>
      <c r="AE40" s="11" t="str">
        <f>[36]Novembro!$G$34</f>
        <v>*</v>
      </c>
      <c r="AF40" s="14">
        <f t="shared" si="1"/>
        <v>0</v>
      </c>
      <c r="AG40" s="68" t="e">
        <f t="shared" si="2"/>
        <v>#DIV/0!</v>
      </c>
      <c r="AK40" t="s">
        <v>34</v>
      </c>
    </row>
    <row r="41" spans="1:39" x14ac:dyDescent="0.2">
      <c r="A41" s="47" t="s">
        <v>160</v>
      </c>
      <c r="B41" s="11">
        <f>[37]Novembro!$G$5</f>
        <v>65</v>
      </c>
      <c r="C41" s="11">
        <f>[37]Novembro!$G$6</f>
        <v>62</v>
      </c>
      <c r="D41" s="11">
        <f>[37]Novembro!$G$7</f>
        <v>43</v>
      </c>
      <c r="E41" s="11">
        <f>[37]Novembro!$G$8</f>
        <v>31</v>
      </c>
      <c r="F41" s="11">
        <f>[37]Novembro!$G$9</f>
        <v>29</v>
      </c>
      <c r="G41" s="11">
        <f>[37]Novembro!$G$10</f>
        <v>27</v>
      </c>
      <c r="H41" s="11">
        <f>[37]Novembro!$G$11</f>
        <v>26</v>
      </c>
      <c r="I41" s="11">
        <f>[37]Novembro!$G$12</f>
        <v>26</v>
      </c>
      <c r="J41" s="11">
        <f>[37]Novembro!$G$13</f>
        <v>24</v>
      </c>
      <c r="K41" s="11">
        <f>[37]Novembro!$G$14</f>
        <v>22</v>
      </c>
      <c r="L41" s="11">
        <f>[37]Novembro!$G$15</f>
        <v>37</v>
      </c>
      <c r="M41" s="11">
        <f>[37]Novembro!$G$16</f>
        <v>47</v>
      </c>
      <c r="N41" s="11">
        <f>[37]Novembro!$G$17</f>
        <v>38</v>
      </c>
      <c r="O41" s="11">
        <f>[37]Novembro!$G$18</f>
        <v>59</v>
      </c>
      <c r="P41" s="11">
        <f>[37]Novembro!$E$19</f>
        <v>71.208333333333329</v>
      </c>
      <c r="Q41" s="11">
        <f>[37]Novembro!$G$20</f>
        <v>25</v>
      </c>
      <c r="R41" s="11">
        <f>[37]Novembro!$G$21</f>
        <v>24</v>
      </c>
      <c r="S41" s="11">
        <f>[37]Novembro!$G$22</f>
        <v>27</v>
      </c>
      <c r="T41" s="11">
        <f>[37]Novembro!$G$23</f>
        <v>31</v>
      </c>
      <c r="U41" s="11">
        <f>[37]Novembro!$G$24</f>
        <v>35</v>
      </c>
      <c r="V41" s="11">
        <f>[37]Novembro!$G$25</f>
        <v>41</v>
      </c>
      <c r="W41" s="11">
        <f>[37]Novembro!$G$26</f>
        <v>54</v>
      </c>
      <c r="X41" s="11">
        <f>[37]Novembro!$G$27</f>
        <v>48</v>
      </c>
      <c r="Y41" s="11">
        <f>[37]Novembro!$G$28</f>
        <v>40</v>
      </c>
      <c r="Z41" s="11">
        <f>[37]Novembro!$G$29</f>
        <v>28</v>
      </c>
      <c r="AA41" s="11">
        <f>[37]Novembro!$G$30</f>
        <v>31</v>
      </c>
      <c r="AB41" s="11">
        <f>[37]Novembro!$G$31</f>
        <v>31</v>
      </c>
      <c r="AC41" s="11">
        <f>[37]Novembro!$G$32</f>
        <v>36</v>
      </c>
      <c r="AD41" s="11">
        <f>[37]Novembro!$G$33</f>
        <v>34</v>
      </c>
      <c r="AE41" s="11">
        <f>[37]Novembro!$G$34</f>
        <v>38</v>
      </c>
      <c r="AF41" s="14">
        <f t="shared" si="1"/>
        <v>22</v>
      </c>
      <c r="AG41" s="68">
        <f t="shared" si="2"/>
        <v>37.673611111111114</v>
      </c>
      <c r="AI41" t="s">
        <v>34</v>
      </c>
      <c r="AK41" t="s">
        <v>34</v>
      </c>
    </row>
    <row r="42" spans="1:39" x14ac:dyDescent="0.2">
      <c r="A42" s="47" t="s">
        <v>17</v>
      </c>
      <c r="B42" s="11">
        <f>[38]Novembro!$G$5</f>
        <v>39</v>
      </c>
      <c r="C42" s="11">
        <f>[38]Novembro!$G$6</f>
        <v>32</v>
      </c>
      <c r="D42" s="11">
        <f>[38]Novembro!$G$7</f>
        <v>33</v>
      </c>
      <c r="E42" s="11">
        <f>[38]Novembro!$G$8</f>
        <v>25</v>
      </c>
      <c r="F42" s="11">
        <f>[38]Novembro!$G$9</f>
        <v>24</v>
      </c>
      <c r="G42" s="11">
        <f>[38]Novembro!$G$10</f>
        <v>23</v>
      </c>
      <c r="H42" s="11">
        <f>[38]Novembro!$G$11</f>
        <v>22</v>
      </c>
      <c r="I42" s="11">
        <f>[38]Novembro!$G$12</f>
        <v>20</v>
      </c>
      <c r="J42" s="11">
        <f>[38]Novembro!$G$13</f>
        <v>21</v>
      </c>
      <c r="K42" s="11">
        <f>[38]Novembro!$G$14</f>
        <v>18</v>
      </c>
      <c r="L42" s="11">
        <f>[38]Novembro!$G$15</f>
        <v>40</v>
      </c>
      <c r="M42" s="11">
        <f>[38]Novembro!$G$16</f>
        <v>41</v>
      </c>
      <c r="N42" s="11">
        <f>[38]Novembro!$G$17</f>
        <v>46</v>
      </c>
      <c r="O42" s="11">
        <f>[38]Novembro!$G$18</f>
        <v>62</v>
      </c>
      <c r="P42" s="11">
        <f>[38]Novembro!$G$19</f>
        <v>28</v>
      </c>
      <c r="Q42" s="11">
        <f>[38]Novembro!$G$20</f>
        <v>26</v>
      </c>
      <c r="R42" s="11">
        <f>[38]Novembro!$G$21</f>
        <v>24</v>
      </c>
      <c r="S42" s="11">
        <f>[38]Novembro!$G$22</f>
        <v>29</v>
      </c>
      <c r="T42" s="11">
        <f>[38]Novembro!$G$23</f>
        <v>33</v>
      </c>
      <c r="U42" s="11">
        <f>[38]Novembro!$G$24</f>
        <v>36</v>
      </c>
      <c r="V42" s="11">
        <f>[38]Novembro!$G$25</f>
        <v>57</v>
      </c>
      <c r="W42" s="11">
        <f>[38]Novembro!$G$26</f>
        <v>45</v>
      </c>
      <c r="X42" s="11">
        <f>[38]Novembro!$G$27</f>
        <v>51</v>
      </c>
      <c r="Y42" s="11">
        <f>[38]Novembro!$G$28</f>
        <v>31</v>
      </c>
      <c r="Z42" s="11">
        <f>[38]Novembro!$G$29</f>
        <v>33</v>
      </c>
      <c r="AA42" s="11">
        <f>[38]Novembro!$G$30</f>
        <v>34</v>
      </c>
      <c r="AB42" s="11">
        <f>[38]Novembro!$G$31</f>
        <v>38</v>
      </c>
      <c r="AC42" s="11">
        <f>[38]Novembro!$G$32</f>
        <v>35</v>
      </c>
      <c r="AD42" s="11">
        <f>[38]Novembro!$G$33</f>
        <v>37</v>
      </c>
      <c r="AE42" s="11">
        <f>[38]Novembro!$G$34</f>
        <v>32</v>
      </c>
      <c r="AF42" s="14">
        <f t="shared" si="1"/>
        <v>18</v>
      </c>
      <c r="AG42" s="68">
        <f t="shared" si="2"/>
        <v>33.833333333333336</v>
      </c>
    </row>
    <row r="43" spans="1:39" x14ac:dyDescent="0.2">
      <c r="A43" s="47" t="s">
        <v>142</v>
      </c>
      <c r="B43" s="11" t="str">
        <f>[39]Novembro!$G$5</f>
        <v>*</v>
      </c>
      <c r="C43" s="11" t="str">
        <f>[39]Novembro!$G$6</f>
        <v>*</v>
      </c>
      <c r="D43" s="11" t="str">
        <f>[39]Novembro!$G$7</f>
        <v>*</v>
      </c>
      <c r="E43" s="11" t="str">
        <f>[39]Novembro!$G$8</f>
        <v>*</v>
      </c>
      <c r="F43" s="11">
        <f>[39]Novembro!$G$9</f>
        <v>28</v>
      </c>
      <c r="G43" s="11">
        <f>[39]Novembro!$G$10</f>
        <v>31</v>
      </c>
      <c r="H43" s="11">
        <f>[39]Novembro!$G$11</f>
        <v>23</v>
      </c>
      <c r="I43" s="11">
        <f>[39]Novembro!$G$12</f>
        <v>26</v>
      </c>
      <c r="J43" s="11">
        <f>[39]Novembro!$G$13</f>
        <v>24</v>
      </c>
      <c r="K43" s="11">
        <f>[39]Novembro!$G$14</f>
        <v>23</v>
      </c>
      <c r="L43" s="11">
        <f>[39]Novembro!$G$15</f>
        <v>41</v>
      </c>
      <c r="M43" s="11">
        <f>[39]Novembro!$G$16</f>
        <v>44</v>
      </c>
      <c r="N43" s="11">
        <f>[39]Novembro!$G$17</f>
        <v>40</v>
      </c>
      <c r="O43" s="11">
        <f>[39]Novembro!$G$18</f>
        <v>65</v>
      </c>
      <c r="P43" s="11">
        <f>[39]Novembro!$G$19</f>
        <v>19</v>
      </c>
      <c r="Q43" s="11">
        <f>[39]Novembro!$G$20</f>
        <v>25</v>
      </c>
      <c r="R43" s="11">
        <f>[39]Novembro!$G$21</f>
        <v>26</v>
      </c>
      <c r="S43" s="11">
        <f>[39]Novembro!$G$22</f>
        <v>34</v>
      </c>
      <c r="T43" s="11">
        <f>[39]Novembro!$G$23</f>
        <v>34</v>
      </c>
      <c r="U43" s="11">
        <f>[39]Novembro!$G$24</f>
        <v>28</v>
      </c>
      <c r="V43" s="11">
        <f>[39]Novembro!$G$25</f>
        <v>45</v>
      </c>
      <c r="W43" s="11">
        <f>[39]Novembro!$G$26</f>
        <v>47</v>
      </c>
      <c r="X43" s="11">
        <f>[39]Novembro!$G$27</f>
        <v>54</v>
      </c>
      <c r="Y43" s="11">
        <f>[39]Novembro!$G$28</f>
        <v>37</v>
      </c>
      <c r="Z43" s="11">
        <f>[39]Novembro!$G$29</f>
        <v>36</v>
      </c>
      <c r="AA43" s="11">
        <f>[39]Novembro!$G$30</f>
        <v>36</v>
      </c>
      <c r="AB43" s="11">
        <f>[39]Novembro!$G$31</f>
        <v>36</v>
      </c>
      <c r="AC43" s="11">
        <f>[39]Novembro!$G$32</f>
        <v>40</v>
      </c>
      <c r="AD43" s="11">
        <f>[39]Novembro!$G$33</f>
        <v>39</v>
      </c>
      <c r="AE43" s="11">
        <f>[39]Novembro!$G$34</f>
        <v>35</v>
      </c>
      <c r="AF43" s="14">
        <f t="shared" si="1"/>
        <v>19</v>
      </c>
      <c r="AG43" s="68">
        <f t="shared" si="2"/>
        <v>35.230769230769234</v>
      </c>
      <c r="AI43" t="s">
        <v>34</v>
      </c>
      <c r="AK43" t="s">
        <v>34</v>
      </c>
      <c r="AL43" t="s">
        <v>34</v>
      </c>
    </row>
    <row r="44" spans="1:39" x14ac:dyDescent="0.2">
      <c r="A44" s="47" t="s">
        <v>18</v>
      </c>
      <c r="B44" s="11">
        <f>[40]Novembro!$G$5</f>
        <v>57</v>
      </c>
      <c r="C44" s="11">
        <f>[40]Novembro!$G$6</f>
        <v>48</v>
      </c>
      <c r="D44" s="11">
        <f>[40]Novembro!$G$7</f>
        <v>32</v>
      </c>
      <c r="E44" s="11">
        <f>[40]Novembro!$G$8</f>
        <v>29</v>
      </c>
      <c r="F44" s="11">
        <f>[40]Novembro!$G$9</f>
        <v>24</v>
      </c>
      <c r="G44" s="11">
        <f>[40]Novembro!$G$10</f>
        <v>25</v>
      </c>
      <c r="H44" s="11">
        <f>[40]Novembro!$G$11</f>
        <v>23</v>
      </c>
      <c r="I44" s="11">
        <f>[40]Novembro!$G$12</f>
        <v>22</v>
      </c>
      <c r="J44" s="11">
        <f>[40]Novembro!$G$13</f>
        <v>19</v>
      </c>
      <c r="K44" s="11">
        <f>[40]Novembro!$G$14</f>
        <v>20</v>
      </c>
      <c r="L44" s="11">
        <f>[40]Novembro!$G$15</f>
        <v>44</v>
      </c>
      <c r="M44" s="11">
        <f>[40]Novembro!$G$16</f>
        <v>40</v>
      </c>
      <c r="N44" s="11">
        <f>[40]Novembro!$G$17</f>
        <v>34</v>
      </c>
      <c r="O44" s="11">
        <f>[40]Novembro!$G$18</f>
        <v>58</v>
      </c>
      <c r="P44" s="11">
        <f>[40]Novembro!$G$19</f>
        <v>47</v>
      </c>
      <c r="Q44" s="11">
        <f>[40]Novembro!$G$20</f>
        <v>25</v>
      </c>
      <c r="R44" s="11">
        <f>[40]Novembro!$G$21</f>
        <v>21</v>
      </c>
      <c r="S44" s="11">
        <f>[40]Novembro!$G$22</f>
        <v>21</v>
      </c>
      <c r="T44" s="11">
        <f>[40]Novembro!$G$23</f>
        <v>23</v>
      </c>
      <c r="U44" s="11">
        <f>[40]Novembro!$G$24</f>
        <v>36</v>
      </c>
      <c r="V44" s="11">
        <f>[40]Novembro!$G$25</f>
        <v>54</v>
      </c>
      <c r="W44" s="11">
        <f>[40]Novembro!$G$26</f>
        <v>56</v>
      </c>
      <c r="X44" s="11">
        <f>[40]Novembro!$G$27</f>
        <v>53</v>
      </c>
      <c r="Y44" s="11">
        <f>[40]Novembro!$G$28</f>
        <v>50</v>
      </c>
      <c r="Z44" s="11">
        <f>[40]Novembro!$G$29</f>
        <v>18</v>
      </c>
      <c r="AA44" s="11">
        <f>[40]Novembro!$G$30</f>
        <v>30</v>
      </c>
      <c r="AB44" s="11">
        <f>[40]Novembro!$G$31</f>
        <v>25</v>
      </c>
      <c r="AC44" s="11">
        <f>[40]Novembro!$G$32</f>
        <v>35</v>
      </c>
      <c r="AD44" s="11">
        <f>[40]Novembro!$G$33</f>
        <v>33</v>
      </c>
      <c r="AE44" s="11">
        <f>[40]Novembro!$G$34</f>
        <v>25</v>
      </c>
      <c r="AF44" s="14">
        <f t="shared" si="1"/>
        <v>18</v>
      </c>
      <c r="AG44" s="68">
        <f t="shared" si="2"/>
        <v>34.233333333333334</v>
      </c>
    </row>
    <row r="45" spans="1:39" hidden="1" x14ac:dyDescent="0.2">
      <c r="A45" s="91" t="s">
        <v>147</v>
      </c>
      <c r="B45" s="11" t="str">
        <f>[41]Novembro!$G$5</f>
        <v>*</v>
      </c>
      <c r="C45" s="11" t="str">
        <f>[41]Novembro!$G$6</f>
        <v>*</v>
      </c>
      <c r="D45" s="11" t="str">
        <f>[41]Novembro!$G$7</f>
        <v>*</v>
      </c>
      <c r="E45" s="11" t="str">
        <f>[41]Novembro!$G$8</f>
        <v>*</v>
      </c>
      <c r="F45" s="11" t="str">
        <f>[41]Novembro!$G$9</f>
        <v>*</v>
      </c>
      <c r="G45" s="11" t="str">
        <f>[41]Novembro!$G$10</f>
        <v>*</v>
      </c>
      <c r="H45" s="11" t="str">
        <f>[41]Novembro!$G$11</f>
        <v>*</v>
      </c>
      <c r="I45" s="11" t="str">
        <f>[41]Novembro!$G$12</f>
        <v>*</v>
      </c>
      <c r="J45" s="11" t="str">
        <f>[41]Novembro!$G$13</f>
        <v>*</v>
      </c>
      <c r="K45" s="11" t="str">
        <f>[41]Novembro!$G$14</f>
        <v>*</v>
      </c>
      <c r="L45" s="11" t="str">
        <f>[41]Novembro!$G$15</f>
        <v>*</v>
      </c>
      <c r="M45" s="11" t="str">
        <f>[41]Novembro!$G$16</f>
        <v>*</v>
      </c>
      <c r="N45" s="11" t="str">
        <f>[41]Novembro!$G$17</f>
        <v>*</v>
      </c>
      <c r="O45" s="11" t="str">
        <f>[41]Novembro!$G$18</f>
        <v>*</v>
      </c>
      <c r="P45" s="11" t="str">
        <f>[41]Novembro!$G$19</f>
        <v>*</v>
      </c>
      <c r="Q45" s="11" t="str">
        <f>[41]Novembro!$G$20</f>
        <v>*</v>
      </c>
      <c r="R45" s="11" t="str">
        <f>[41]Novembro!$G$21</f>
        <v>*</v>
      </c>
      <c r="S45" s="11" t="str">
        <f>[41]Novembro!$G$22</f>
        <v>*</v>
      </c>
      <c r="T45" s="11" t="str">
        <f>[41]Novembro!$G$23</f>
        <v>*</v>
      </c>
      <c r="U45" s="11" t="str">
        <f>[41]Novembro!$G$24</f>
        <v>*</v>
      </c>
      <c r="V45" s="11" t="str">
        <f>[41]Novembro!$G$25</f>
        <v>*</v>
      </c>
      <c r="W45" s="11" t="str">
        <f>[41]Novembro!$G$26</f>
        <v>*</v>
      </c>
      <c r="X45" s="11" t="str">
        <f>[41]Novembro!$G$27</f>
        <v>*</v>
      </c>
      <c r="Y45" s="11" t="str">
        <f>[41]Novembro!$G$28</f>
        <v>*</v>
      </c>
      <c r="Z45" s="11" t="str">
        <f>[41]Novembro!$G$29</f>
        <v>*</v>
      </c>
      <c r="AA45" s="11" t="str">
        <f>[41]Novembro!$G$30</f>
        <v>*</v>
      </c>
      <c r="AB45" s="11" t="str">
        <f>[41]Novembro!$G$31</f>
        <v>*</v>
      </c>
      <c r="AC45" s="11" t="str">
        <f>[41]Novembro!$G$32</f>
        <v>*</v>
      </c>
      <c r="AD45" s="11" t="str">
        <f>[41]Novembro!$G$33</f>
        <v>*</v>
      </c>
      <c r="AE45" s="11" t="str">
        <f>[41]Novembro!$G$34</f>
        <v>*</v>
      </c>
      <c r="AF45" s="14">
        <f t="shared" si="1"/>
        <v>0</v>
      </c>
      <c r="AG45" s="68" t="e">
        <f t="shared" si="2"/>
        <v>#DIV/0!</v>
      </c>
      <c r="AI45" s="12" t="s">
        <v>34</v>
      </c>
      <c r="AK45" t="s">
        <v>34</v>
      </c>
    </row>
    <row r="46" spans="1:39" x14ac:dyDescent="0.2">
      <c r="A46" s="47" t="s">
        <v>19</v>
      </c>
      <c r="B46" s="11">
        <f>[42]Novembro!$G$5</f>
        <v>36</v>
      </c>
      <c r="C46" s="11">
        <f>[42]Novembro!$G$6</f>
        <v>19</v>
      </c>
      <c r="D46" s="11">
        <f>[42]Novembro!$G$7</f>
        <v>26</v>
      </c>
      <c r="E46" s="11">
        <f>[42]Novembro!$G$8</f>
        <v>30</v>
      </c>
      <c r="F46" s="11">
        <f>[42]Novembro!$G$9</f>
        <v>30</v>
      </c>
      <c r="G46" s="11">
        <f>[42]Novembro!$G$10</f>
        <v>28</v>
      </c>
      <c r="H46" s="11">
        <f>[42]Novembro!$G$11</f>
        <v>27</v>
      </c>
      <c r="I46" s="11">
        <f>[42]Novembro!$G$12</f>
        <v>25</v>
      </c>
      <c r="J46" s="11">
        <f>[42]Novembro!$G$13</f>
        <v>22</v>
      </c>
      <c r="K46" s="11">
        <f>[42]Novembro!$G$14</f>
        <v>26</v>
      </c>
      <c r="L46" s="11">
        <f>[42]Novembro!$G$15</f>
        <v>56</v>
      </c>
      <c r="M46" s="11">
        <f>[42]Novembro!$G$16</f>
        <v>57</v>
      </c>
      <c r="N46" s="11">
        <f>[42]Novembro!$G$17</f>
        <v>75</v>
      </c>
      <c r="O46" s="11">
        <f>[42]Novembro!$G$18</f>
        <v>50</v>
      </c>
      <c r="P46" s="11">
        <f>[42]Novembro!$G$19</f>
        <v>26</v>
      </c>
      <c r="Q46" s="11">
        <f>[42]Novembro!$G$20</f>
        <v>23</v>
      </c>
      <c r="R46" s="11">
        <f>[42]Novembro!$G$21</f>
        <v>29</v>
      </c>
      <c r="S46" s="11">
        <f>[42]Novembro!$G$22</f>
        <v>18</v>
      </c>
      <c r="T46" s="11">
        <f>[42]Novembro!$G$23</f>
        <v>32</v>
      </c>
      <c r="U46" s="11">
        <f>[42]Novembro!$G$24</f>
        <v>45</v>
      </c>
      <c r="V46" s="11">
        <f>[42]Novembro!$G$25</f>
        <v>59</v>
      </c>
      <c r="W46" s="11">
        <f>[42]Novembro!$G$26</f>
        <v>56</v>
      </c>
      <c r="X46" s="11">
        <f>[42]Novembro!$G$27</f>
        <v>43</v>
      </c>
      <c r="Y46" s="11">
        <f>[42]Novembro!$G$28</f>
        <v>31</v>
      </c>
      <c r="Z46" s="11">
        <f>[42]Novembro!$G$29</f>
        <v>35</v>
      </c>
      <c r="AA46" s="11">
        <f>[42]Novembro!$G$30</f>
        <v>32</v>
      </c>
      <c r="AB46" s="11">
        <f>[42]Novembro!$G$31</f>
        <v>45</v>
      </c>
      <c r="AC46" s="11">
        <f>[42]Novembro!$G$32</f>
        <v>42</v>
      </c>
      <c r="AD46" s="11">
        <f>[42]Novembro!$G$33</f>
        <v>44</v>
      </c>
      <c r="AE46" s="11">
        <f>[42]Novembro!$G$34</f>
        <v>41</v>
      </c>
      <c r="AF46" s="14">
        <f t="shared" si="1"/>
        <v>18</v>
      </c>
      <c r="AG46" s="68">
        <f t="shared" si="2"/>
        <v>36.93333333333333</v>
      </c>
      <c r="AH46" s="12" t="s">
        <v>34</v>
      </c>
      <c r="AI46" t="s">
        <v>34</v>
      </c>
      <c r="AJ46" t="s">
        <v>34</v>
      </c>
      <c r="AK46" t="s">
        <v>34</v>
      </c>
    </row>
    <row r="47" spans="1:39" x14ac:dyDescent="0.2">
      <c r="A47" s="47" t="s">
        <v>22</v>
      </c>
      <c r="B47" s="11">
        <f>[43]Novembro!$G$5</f>
        <v>39</v>
      </c>
      <c r="C47" s="11">
        <f>[43]Novembro!$G$6</f>
        <v>29</v>
      </c>
      <c r="D47" s="11">
        <f>[43]Novembro!$G$7</f>
        <v>34</v>
      </c>
      <c r="E47" s="11">
        <f>[43]Novembro!$G$8</f>
        <v>23</v>
      </c>
      <c r="F47" s="11">
        <f>[43]Novembro!$G$9</f>
        <v>22</v>
      </c>
      <c r="G47" s="11">
        <f>[43]Novembro!$G$10</f>
        <v>19</v>
      </c>
      <c r="H47" s="11">
        <f>[43]Novembro!$G$11</f>
        <v>20</v>
      </c>
      <c r="I47" s="11">
        <f>[43]Novembro!$G$12</f>
        <v>20</v>
      </c>
      <c r="J47" s="11">
        <f>[43]Novembro!$G$13</f>
        <v>22</v>
      </c>
      <c r="K47" s="11">
        <f>[43]Novembro!$G$14</f>
        <v>22</v>
      </c>
      <c r="L47" s="11">
        <f>[43]Novembro!$G$15</f>
        <v>37</v>
      </c>
      <c r="M47" s="11">
        <f>[43]Novembro!$G$16</f>
        <v>41</v>
      </c>
      <c r="N47" s="11">
        <f>[43]Novembro!$G$17</f>
        <v>41</v>
      </c>
      <c r="O47" s="11">
        <f>[43]Novembro!$G$18</f>
        <v>54</v>
      </c>
      <c r="P47" s="11">
        <f>[43]Novembro!$G$19</f>
        <v>25</v>
      </c>
      <c r="Q47" s="11">
        <f>[43]Novembro!$G$20</f>
        <v>23</v>
      </c>
      <c r="R47" s="11">
        <f>[43]Novembro!$G$21</f>
        <v>22</v>
      </c>
      <c r="S47" s="11">
        <f>[43]Novembro!$G$22</f>
        <v>24</v>
      </c>
      <c r="T47" s="11">
        <f>[43]Novembro!$G$23</f>
        <v>23</v>
      </c>
      <c r="U47" s="11">
        <f>[43]Novembro!$G$24</f>
        <v>34</v>
      </c>
      <c r="V47" s="11">
        <f>[43]Novembro!$G$25</f>
        <v>49</v>
      </c>
      <c r="W47" s="11">
        <f>[43]Novembro!$G$26</f>
        <v>42</v>
      </c>
      <c r="X47" s="11">
        <f>[43]Novembro!$G$27</f>
        <v>46</v>
      </c>
      <c r="Y47" s="11">
        <f>[43]Novembro!$G$28</f>
        <v>33</v>
      </c>
      <c r="Z47" s="11">
        <f>[43]Novembro!$G$29</f>
        <v>25</v>
      </c>
      <c r="AA47" s="11">
        <f>[43]Novembro!$G$30</f>
        <v>28</v>
      </c>
      <c r="AB47" s="11">
        <f>[43]Novembro!$G$31</f>
        <v>31</v>
      </c>
      <c r="AC47" s="11">
        <f>[43]Novembro!$G$32</f>
        <v>31</v>
      </c>
      <c r="AD47" s="11">
        <f>[43]Novembro!$G$33</f>
        <v>31</v>
      </c>
      <c r="AE47" s="11">
        <f>[43]Novembro!$G$34</f>
        <v>32</v>
      </c>
      <c r="AF47" s="14">
        <f t="shared" si="1"/>
        <v>19</v>
      </c>
      <c r="AG47" s="68">
        <f t="shared" si="2"/>
        <v>30.733333333333334</v>
      </c>
      <c r="AK47" t="s">
        <v>34</v>
      </c>
    </row>
    <row r="48" spans="1:39" x14ac:dyDescent="0.2">
      <c r="A48" s="47" t="s">
        <v>33</v>
      </c>
      <c r="B48" s="11">
        <f>[44]Novembro!$G$5</f>
        <v>71</v>
      </c>
      <c r="C48" s="11">
        <f>[44]Novembro!$G$6</f>
        <v>49</v>
      </c>
      <c r="D48" s="11">
        <f>[44]Novembro!$G$7</f>
        <v>38</v>
      </c>
      <c r="E48" s="11">
        <f>[44]Novembro!$G$8</f>
        <v>30</v>
      </c>
      <c r="F48" s="11">
        <f>[44]Novembro!$G$9</f>
        <v>29</v>
      </c>
      <c r="G48" s="11">
        <f>[44]Novembro!$G$10</f>
        <v>25</v>
      </c>
      <c r="H48" s="11">
        <f>[44]Novembro!$G$11</f>
        <v>24</v>
      </c>
      <c r="I48" s="11">
        <f>[44]Novembro!$G$12</f>
        <v>21</v>
      </c>
      <c r="J48" s="11">
        <f>[44]Novembro!$G$13</f>
        <v>17</v>
      </c>
      <c r="K48" s="11">
        <f>[44]Novembro!$G$14</f>
        <v>24</v>
      </c>
      <c r="L48" s="11">
        <f>[44]Novembro!$G$15</f>
        <v>54</v>
      </c>
      <c r="M48" s="11">
        <f>[44]Novembro!$G$16</f>
        <v>47</v>
      </c>
      <c r="N48" s="11">
        <f>[44]Novembro!$G$17</f>
        <v>38</v>
      </c>
      <c r="O48" s="11">
        <f>[44]Novembro!$G$18</f>
        <v>55</v>
      </c>
      <c r="P48" s="11">
        <f>[44]Novembro!$G$19</f>
        <v>45</v>
      </c>
      <c r="Q48" s="11">
        <f>[44]Novembro!$G$20</f>
        <v>31</v>
      </c>
      <c r="R48" s="11">
        <f>[44]Novembro!$G$21</f>
        <v>23</v>
      </c>
      <c r="S48" s="11">
        <f>[44]Novembro!$G$22</f>
        <v>22</v>
      </c>
      <c r="T48" s="11">
        <f>[44]Novembro!$G$23</f>
        <v>27</v>
      </c>
      <c r="U48" s="11">
        <f>[44]Novembro!$G$24</f>
        <v>37</v>
      </c>
      <c r="V48" s="11">
        <f>[44]Novembro!$G$25</f>
        <v>49</v>
      </c>
      <c r="W48" s="11">
        <f>[44]Novembro!$G$26</f>
        <v>53</v>
      </c>
      <c r="X48" s="11">
        <f>[44]Novembro!$G$27</f>
        <v>50</v>
      </c>
      <c r="Y48" s="11">
        <f>[44]Novembro!$G$28</f>
        <v>38</v>
      </c>
      <c r="Z48" s="11">
        <f>[44]Novembro!$G$29</f>
        <v>30</v>
      </c>
      <c r="AA48" s="11">
        <f>[44]Novembro!$G$30</f>
        <v>22</v>
      </c>
      <c r="AB48" s="11">
        <f>[44]Novembro!$G$31</f>
        <v>25</v>
      </c>
      <c r="AC48" s="11">
        <f>[44]Novembro!$G$32</f>
        <v>19</v>
      </c>
      <c r="AD48" s="11">
        <f>[44]Novembro!$G$33</f>
        <v>24</v>
      </c>
      <c r="AE48" s="11">
        <f>[44]Novembro!$G$34</f>
        <v>36</v>
      </c>
      <c r="AF48" s="14">
        <f t="shared" si="1"/>
        <v>17</v>
      </c>
      <c r="AG48" s="68">
        <f t="shared" si="2"/>
        <v>35.1</v>
      </c>
      <c r="AH48" s="12" t="s">
        <v>34</v>
      </c>
      <c r="AI48" t="s">
        <v>34</v>
      </c>
      <c r="AJ48" t="s">
        <v>34</v>
      </c>
    </row>
    <row r="49" spans="1:39" x14ac:dyDescent="0.2">
      <c r="A49" s="47" t="s">
        <v>20</v>
      </c>
      <c r="B49" s="11">
        <f>[45]Novembro!$G$5</f>
        <v>61</v>
      </c>
      <c r="C49" s="11">
        <f>[45]Novembro!$G$6</f>
        <v>49</v>
      </c>
      <c r="D49" s="11">
        <f>[45]Novembro!$G$7</f>
        <v>35</v>
      </c>
      <c r="E49" s="11">
        <f>[45]Novembro!$G$8</f>
        <v>29</v>
      </c>
      <c r="F49" s="11">
        <f>[45]Novembro!$G$9</f>
        <v>22</v>
      </c>
      <c r="G49" s="11">
        <f>[45]Novembro!$G$10</f>
        <v>24</v>
      </c>
      <c r="H49" s="11">
        <f>[45]Novembro!$G$11</f>
        <v>18</v>
      </c>
      <c r="I49" s="11">
        <f>[45]Novembro!$G$12</f>
        <v>18</v>
      </c>
      <c r="J49" s="11">
        <f>[45]Novembro!$G$13</f>
        <v>17</v>
      </c>
      <c r="K49" s="11">
        <f>[45]Novembro!$G$14</f>
        <v>17</v>
      </c>
      <c r="L49" s="11">
        <f>[45]Novembro!$G$15</f>
        <v>36</v>
      </c>
      <c r="M49" s="11">
        <f>[45]Novembro!$G$16</f>
        <v>34</v>
      </c>
      <c r="N49" s="11">
        <f>[45]Novembro!$G$17</f>
        <v>31</v>
      </c>
      <c r="O49" s="11">
        <f>[45]Novembro!$G$18</f>
        <v>38</v>
      </c>
      <c r="P49" s="11">
        <f>[45]Novembro!$G$19</f>
        <v>28</v>
      </c>
      <c r="Q49" s="11">
        <f>[45]Novembro!$G$20</f>
        <v>16</v>
      </c>
      <c r="R49" s="11">
        <f>[45]Novembro!$G$21</f>
        <v>20</v>
      </c>
      <c r="S49" s="11">
        <f>[45]Novembro!$G$22</f>
        <v>17</v>
      </c>
      <c r="T49" s="11">
        <f>[45]Novembro!$G$23</f>
        <v>24</v>
      </c>
      <c r="U49" s="11">
        <f>[45]Novembro!$G$24</f>
        <v>26</v>
      </c>
      <c r="V49" s="11">
        <f>[45]Novembro!$G$25</f>
        <v>31</v>
      </c>
      <c r="W49" s="11">
        <f>[45]Novembro!$G$26</f>
        <v>33</v>
      </c>
      <c r="X49" s="11">
        <f>[45]Novembro!$G$27</f>
        <v>46</v>
      </c>
      <c r="Y49" s="11">
        <f>[45]Novembro!$G$28</f>
        <v>33</v>
      </c>
      <c r="Z49" s="11">
        <f>[45]Novembro!$G$29</f>
        <v>24</v>
      </c>
      <c r="AA49" s="11">
        <f>[45]Novembro!$G$30</f>
        <v>26</v>
      </c>
      <c r="AB49" s="11">
        <f>[45]Novembro!$G$31</f>
        <v>25</v>
      </c>
      <c r="AC49" s="11">
        <f>[45]Novembro!$G$32</f>
        <v>27</v>
      </c>
      <c r="AD49" s="11">
        <f>[45]Novembro!$G$33</f>
        <v>33</v>
      </c>
      <c r="AE49" s="11">
        <f>[45]Novembro!$G$34</f>
        <v>30</v>
      </c>
      <c r="AF49" s="14">
        <f t="shared" si="1"/>
        <v>16</v>
      </c>
      <c r="AG49" s="68">
        <f t="shared" si="2"/>
        <v>28.933333333333334</v>
      </c>
      <c r="AI49" t="s">
        <v>34</v>
      </c>
    </row>
    <row r="50" spans="1:39" s="5" customFormat="1" ht="17.100000000000001" customHeight="1" x14ac:dyDescent="0.2">
      <c r="A50" s="77" t="s">
        <v>213</v>
      </c>
      <c r="B50" s="13">
        <f t="shared" ref="B50:AE50" si="3">MIN(B5:B49)</f>
        <v>28</v>
      </c>
      <c r="C50" s="13">
        <f t="shared" si="3"/>
        <v>15</v>
      </c>
      <c r="D50" s="13">
        <f t="shared" si="3"/>
        <v>22</v>
      </c>
      <c r="E50" s="13">
        <f t="shared" si="3"/>
        <v>20</v>
      </c>
      <c r="F50" s="13">
        <f t="shared" si="3"/>
        <v>16</v>
      </c>
      <c r="G50" s="13">
        <f t="shared" si="3"/>
        <v>17</v>
      </c>
      <c r="H50" s="13">
        <f t="shared" si="3"/>
        <v>15</v>
      </c>
      <c r="I50" s="13">
        <f t="shared" si="3"/>
        <v>11</v>
      </c>
      <c r="J50" s="13">
        <f t="shared" si="3"/>
        <v>12</v>
      </c>
      <c r="K50" s="13">
        <f t="shared" si="3"/>
        <v>15</v>
      </c>
      <c r="L50" s="13">
        <f t="shared" si="3"/>
        <v>30</v>
      </c>
      <c r="M50" s="13">
        <f t="shared" si="3"/>
        <v>29</v>
      </c>
      <c r="N50" s="13">
        <f t="shared" si="3"/>
        <v>29</v>
      </c>
      <c r="O50" s="13">
        <f t="shared" si="3"/>
        <v>32</v>
      </c>
      <c r="P50" s="13">
        <f t="shared" si="3"/>
        <v>19</v>
      </c>
      <c r="Q50" s="13">
        <f t="shared" si="3"/>
        <v>16</v>
      </c>
      <c r="R50" s="13">
        <f t="shared" si="3"/>
        <v>16</v>
      </c>
      <c r="S50" s="13">
        <f t="shared" si="3"/>
        <v>13</v>
      </c>
      <c r="T50" s="13">
        <f t="shared" si="3"/>
        <v>13</v>
      </c>
      <c r="U50" s="13">
        <f t="shared" si="3"/>
        <v>23</v>
      </c>
      <c r="V50" s="13">
        <f t="shared" si="3"/>
        <v>27</v>
      </c>
      <c r="W50" s="13">
        <f t="shared" si="3"/>
        <v>33</v>
      </c>
      <c r="X50" s="13">
        <f t="shared" si="3"/>
        <v>35</v>
      </c>
      <c r="Y50" s="13">
        <f t="shared" si="3"/>
        <v>18</v>
      </c>
      <c r="Z50" s="13">
        <f t="shared" si="3"/>
        <v>18</v>
      </c>
      <c r="AA50" s="13">
        <f t="shared" si="3"/>
        <v>19</v>
      </c>
      <c r="AB50" s="13">
        <f t="shared" si="3"/>
        <v>19</v>
      </c>
      <c r="AC50" s="13">
        <f t="shared" si="3"/>
        <v>19</v>
      </c>
      <c r="AD50" s="13">
        <f t="shared" si="3"/>
        <v>12</v>
      </c>
      <c r="AE50" s="13">
        <f t="shared" si="3"/>
        <v>23</v>
      </c>
      <c r="AF50" s="14">
        <v>11</v>
      </c>
      <c r="AG50" s="68">
        <v>33.14</v>
      </c>
      <c r="AK50" s="5" t="s">
        <v>34</v>
      </c>
    </row>
    <row r="51" spans="1:39" x14ac:dyDescent="0.2">
      <c r="A51" s="36"/>
      <c r="B51" s="37"/>
      <c r="C51" s="37"/>
      <c r="D51" s="37" t="s">
        <v>86</v>
      </c>
      <c r="E51" s="37"/>
      <c r="F51" s="37"/>
      <c r="G51" s="37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44"/>
      <c r="AE51" s="50" t="s">
        <v>34</v>
      </c>
      <c r="AF51" s="41"/>
      <c r="AG51" s="43"/>
    </row>
    <row r="52" spans="1:39" x14ac:dyDescent="0.2">
      <c r="A52" s="36"/>
      <c r="B52" s="38" t="s">
        <v>87</v>
      </c>
      <c r="C52" s="38"/>
      <c r="D52" s="38"/>
      <c r="E52" s="38"/>
      <c r="F52" s="38"/>
      <c r="G52" s="38"/>
      <c r="H52" s="38"/>
      <c r="I52" s="38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150"/>
      <c r="U52" s="150"/>
      <c r="V52" s="150"/>
      <c r="W52" s="150"/>
      <c r="X52" s="150"/>
      <c r="Y52" s="64"/>
      <c r="Z52" s="64"/>
      <c r="AA52" s="64"/>
      <c r="AB52" s="64"/>
      <c r="AC52" s="64"/>
      <c r="AD52" s="64"/>
      <c r="AE52" s="64"/>
      <c r="AF52" s="41"/>
      <c r="AG52" s="40"/>
      <c r="AI52" s="12" t="s">
        <v>34</v>
      </c>
      <c r="AK52" t="s">
        <v>34</v>
      </c>
    </row>
    <row r="53" spans="1:39" x14ac:dyDescent="0.2">
      <c r="A53" s="39"/>
      <c r="B53" s="64"/>
      <c r="C53" s="64"/>
      <c r="D53" s="64"/>
      <c r="E53" s="64"/>
      <c r="F53" s="64"/>
      <c r="G53" s="64"/>
      <c r="H53" s="64"/>
      <c r="I53" s="64"/>
      <c r="J53" s="65"/>
      <c r="K53" s="65"/>
      <c r="L53" s="65"/>
      <c r="M53" s="65"/>
      <c r="N53" s="65"/>
      <c r="O53" s="65"/>
      <c r="P53" s="65"/>
      <c r="Q53" s="64"/>
      <c r="R53" s="64"/>
      <c r="S53" s="64"/>
      <c r="T53" s="151"/>
      <c r="U53" s="151"/>
      <c r="V53" s="151"/>
      <c r="W53" s="151"/>
      <c r="X53" s="151"/>
      <c r="Y53" s="64"/>
      <c r="Z53" s="64"/>
      <c r="AA53" s="64"/>
      <c r="AB53" s="64"/>
      <c r="AC53" s="64"/>
      <c r="AD53" s="44"/>
      <c r="AE53" s="44"/>
      <c r="AF53" s="41"/>
      <c r="AG53" s="40"/>
    </row>
    <row r="54" spans="1:39" x14ac:dyDescent="0.2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44"/>
      <c r="AE54" s="44"/>
      <c r="AF54" s="41"/>
      <c r="AG54" s="69"/>
    </row>
    <row r="55" spans="1:39" x14ac:dyDescent="0.2">
      <c r="A55" s="39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44"/>
      <c r="AF55" s="41"/>
      <c r="AG55" s="43"/>
      <c r="AK55" t="s">
        <v>34</v>
      </c>
    </row>
    <row r="56" spans="1:39" x14ac:dyDescent="0.2">
      <c r="A56" s="39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45"/>
      <c r="AF56" s="41"/>
      <c r="AG56" s="43"/>
    </row>
    <row r="57" spans="1:39" ht="13.5" thickBot="1" x14ac:dyDescent="0.25">
      <c r="A57" s="51"/>
      <c r="B57" s="52"/>
      <c r="C57" s="52"/>
      <c r="D57" s="52"/>
      <c r="E57" s="52"/>
      <c r="F57" s="52"/>
      <c r="G57" s="52" t="s">
        <v>34</v>
      </c>
      <c r="H57" s="52"/>
      <c r="I57" s="52"/>
      <c r="J57" s="52"/>
      <c r="K57" s="52"/>
      <c r="L57" s="52" t="s">
        <v>34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3"/>
      <c r="AG57" s="70"/>
    </row>
    <row r="58" spans="1:39" x14ac:dyDescent="0.2">
      <c r="AF58" s="7"/>
    </row>
    <row r="63" spans="1:39" x14ac:dyDescent="0.2">
      <c r="P63" s="2" t="s">
        <v>34</v>
      </c>
      <c r="AE63" s="2" t="s">
        <v>34</v>
      </c>
      <c r="AH63" t="s">
        <v>34</v>
      </c>
      <c r="AM63" t="s">
        <v>34</v>
      </c>
    </row>
    <row r="64" spans="1:39" x14ac:dyDescent="0.2">
      <c r="T64" s="2" t="s">
        <v>34</v>
      </c>
      <c r="Z64" s="2" t="s">
        <v>34</v>
      </c>
    </row>
    <row r="66" spans="7:14" x14ac:dyDescent="0.2">
      <c r="N66" s="2" t="s">
        <v>34</v>
      </c>
    </row>
    <row r="67" spans="7:14" x14ac:dyDescent="0.2">
      <c r="G67" s="2" t="s">
        <v>34</v>
      </c>
    </row>
    <row r="69" spans="7:14" x14ac:dyDescent="0.2">
      <c r="J69" s="2" t="s">
        <v>34</v>
      </c>
    </row>
  </sheetData>
  <mergeCells count="35"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  <mergeCell ref="D3:D4"/>
    <mergeCell ref="E3:E4"/>
    <mergeCell ref="F3:F4"/>
    <mergeCell ref="G3:G4"/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43" sqref="A43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3" ht="20.100000000000001" customHeight="1" x14ac:dyDescent="0.2">
      <c r="A1" s="160" t="s">
        <v>229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42"/>
    </row>
    <row r="2" spans="1:33" s="4" customFormat="1" ht="20.100000000000001" customHeight="1" x14ac:dyDescent="0.2">
      <c r="A2" s="159" t="s">
        <v>21</v>
      </c>
      <c r="B2" s="153" t="s">
        <v>222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</row>
    <row r="3" spans="1:33" s="5" customFormat="1" ht="20.100000000000001" customHeight="1" x14ac:dyDescent="0.2">
      <c r="A3" s="159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35" t="s">
        <v>26</v>
      </c>
      <c r="AG3" s="74" t="s">
        <v>25</v>
      </c>
    </row>
    <row r="4" spans="1:33" s="5" customFormat="1" ht="20.100000000000001" customHeight="1" x14ac:dyDescent="0.2">
      <c r="A4" s="159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35" t="s">
        <v>24</v>
      </c>
      <c r="AG4" s="49" t="s">
        <v>24</v>
      </c>
    </row>
    <row r="5" spans="1:33" s="5" customFormat="1" x14ac:dyDescent="0.2">
      <c r="A5" s="47" t="s">
        <v>29</v>
      </c>
      <c r="B5" s="82">
        <f>[1]Novembro!$H$5</f>
        <v>19.079999999999998</v>
      </c>
      <c r="C5" s="82">
        <f>[1]Novembro!$H$6</f>
        <v>13.68</v>
      </c>
      <c r="D5" s="82">
        <f>[1]Novembro!$H$7</f>
        <v>13.68</v>
      </c>
      <c r="E5" s="82">
        <f>[1]Novembro!$H$8</f>
        <v>11.879999999999999</v>
      </c>
      <c r="F5" s="82">
        <f>[1]Novembro!$H$9</f>
        <v>13.68</v>
      </c>
      <c r="G5" s="82">
        <f>[1]Novembro!$H$10</f>
        <v>10.08</v>
      </c>
      <c r="H5" s="82">
        <f>[1]Novembro!$H$11</f>
        <v>10.8</v>
      </c>
      <c r="I5" s="82">
        <f>[1]Novembro!$H$12</f>
        <v>12.6</v>
      </c>
      <c r="J5" s="82">
        <f>[1]Novembro!$H$13</f>
        <v>10.44</v>
      </c>
      <c r="K5" s="82">
        <f>[1]Novembro!$H$14</f>
        <v>10.44</v>
      </c>
      <c r="L5" s="82">
        <f>[1]Novembro!$H$15</f>
        <v>20.16</v>
      </c>
      <c r="M5" s="82">
        <f>[1]Novembro!$H$16</f>
        <v>11.16</v>
      </c>
      <c r="N5" s="82">
        <f>[1]Novembro!$H$17</f>
        <v>17.28</v>
      </c>
      <c r="O5" s="82">
        <f>[1]Novembro!$H$18</f>
        <v>23.759999999999998</v>
      </c>
      <c r="P5" s="82">
        <f>[1]Novembro!$H$19</f>
        <v>12.96</v>
      </c>
      <c r="Q5" s="82">
        <f>[1]Novembro!$H$20</f>
        <v>11.16</v>
      </c>
      <c r="R5" s="82">
        <f>[1]Novembro!$H$21</f>
        <v>10.44</v>
      </c>
      <c r="S5" s="82">
        <f>[1]Novembro!$H$22</f>
        <v>11.879999999999999</v>
      </c>
      <c r="T5" s="82">
        <f>[1]Novembro!$H$23</f>
        <v>13.32</v>
      </c>
      <c r="U5" s="82">
        <f>[1]Novembro!$H$24</f>
        <v>11.520000000000001</v>
      </c>
      <c r="V5" s="82">
        <f>[1]Novembro!$H$25</f>
        <v>17.64</v>
      </c>
      <c r="W5" s="82">
        <f>[1]Novembro!$H$26</f>
        <v>11.520000000000001</v>
      </c>
      <c r="X5" s="82">
        <f>[1]Novembro!$H$27</f>
        <v>9.3600000000000012</v>
      </c>
      <c r="Y5" s="82">
        <f>[1]Novembro!$H$28</f>
        <v>13.68</v>
      </c>
      <c r="Z5" s="82">
        <f>[1]Novembro!$H$29</f>
        <v>10.8</v>
      </c>
      <c r="AA5" s="82">
        <f>[1]Novembro!$H$30</f>
        <v>10.08</v>
      </c>
      <c r="AB5" s="82">
        <f>[1]Novembro!$H$31</f>
        <v>9</v>
      </c>
      <c r="AC5" s="82">
        <f>[1]Novembro!$H$32</f>
        <v>9</v>
      </c>
      <c r="AD5" s="82">
        <f>[1]Novembro!$H$33</f>
        <v>13.68</v>
      </c>
      <c r="AE5" s="82">
        <f>[1]Novembro!$H$34</f>
        <v>10.08</v>
      </c>
      <c r="AF5" s="14">
        <f>MAX(B5:AE5)</f>
        <v>23.759999999999998</v>
      </c>
      <c r="AG5" s="96">
        <f>AVERAGE(B5:AE5)</f>
        <v>12.827999999999998</v>
      </c>
    </row>
    <row r="6" spans="1:33" x14ac:dyDescent="0.2">
      <c r="A6" s="47" t="s">
        <v>0</v>
      </c>
      <c r="B6" s="11">
        <f>[2]Novembro!$H$5</f>
        <v>14.76</v>
      </c>
      <c r="C6" s="11">
        <f>[2]Novembro!$H$6</f>
        <v>9.3600000000000012</v>
      </c>
      <c r="D6" s="11">
        <f>[2]Novembro!$H$7</f>
        <v>17.64</v>
      </c>
      <c r="E6" s="11">
        <f>[2]Novembro!$H$8</f>
        <v>19.8</v>
      </c>
      <c r="F6" s="11">
        <f>[2]Novembro!$H$9</f>
        <v>12.6</v>
      </c>
      <c r="G6" s="11">
        <f>[2]Novembro!$H$10</f>
        <v>15.840000000000002</v>
      </c>
      <c r="H6" s="11">
        <f>[2]Novembro!$H$11</f>
        <v>20.16</v>
      </c>
      <c r="I6" s="11">
        <f>[2]Novembro!$H$12</f>
        <v>9.7200000000000006</v>
      </c>
      <c r="J6" s="11">
        <f>[2]Novembro!$H$13</f>
        <v>15.120000000000001</v>
      </c>
      <c r="K6" s="11">
        <f>[2]Novembro!$H$14</f>
        <v>12.96</v>
      </c>
      <c r="L6" s="11">
        <f>[2]Novembro!$H$15</f>
        <v>12.96</v>
      </c>
      <c r="M6" s="11">
        <f>[2]Novembro!$H$16</f>
        <v>17.64</v>
      </c>
      <c r="N6" s="11">
        <f>[2]Novembro!$H$17</f>
        <v>11.879999999999999</v>
      </c>
      <c r="O6" s="11">
        <f>[2]Novembro!$H$18</f>
        <v>8.2799999999999994</v>
      </c>
      <c r="P6" s="11">
        <f>[2]Novembro!$H$19</f>
        <v>6.12</v>
      </c>
      <c r="Q6" s="11">
        <f>[2]Novembro!$H$20</f>
        <v>6.84</v>
      </c>
      <c r="R6" s="11">
        <f>[2]Novembro!$H$21</f>
        <v>18</v>
      </c>
      <c r="S6" s="11">
        <f>[2]Novembro!$H$22</f>
        <v>19.8</v>
      </c>
      <c r="T6" s="11">
        <f>[2]Novembro!$H$23</f>
        <v>17.28</v>
      </c>
      <c r="U6" s="11">
        <f>[2]Novembro!$H$24</f>
        <v>18.720000000000002</v>
      </c>
      <c r="V6" s="11">
        <f>[2]Novembro!$H$25</f>
        <v>9</v>
      </c>
      <c r="W6" s="11">
        <f>[2]Novembro!$H$26</f>
        <v>5.7600000000000007</v>
      </c>
      <c r="X6" s="11">
        <f>[2]Novembro!$H$27</f>
        <v>5.7600000000000007</v>
      </c>
      <c r="Y6" s="11">
        <f>[2]Novembro!$H$28</f>
        <v>5.04</v>
      </c>
      <c r="Z6" s="11">
        <f>[2]Novembro!$H$29</f>
        <v>16.559999999999999</v>
      </c>
      <c r="AA6" s="11">
        <f>[2]Novembro!$H$30</f>
        <v>13.68</v>
      </c>
      <c r="AB6" s="11">
        <f>[2]Novembro!$H$31</f>
        <v>9.3600000000000012</v>
      </c>
      <c r="AC6" s="11">
        <f>[2]Novembro!$H$32</f>
        <v>12.96</v>
      </c>
      <c r="AD6" s="11">
        <f>[2]Novembro!$H$33</f>
        <v>13.68</v>
      </c>
      <c r="AE6" s="11">
        <f>[2]Novembro!$H$34</f>
        <v>11.879999999999999</v>
      </c>
      <c r="AF6" s="14">
        <f t="shared" ref="AF6:AF49" si="1">MAX(B6:AE6)</f>
        <v>20.16</v>
      </c>
      <c r="AG6" s="96">
        <f t="shared" ref="AG6:AG49" si="2">AVERAGE(B6:AE6)</f>
        <v>12.972000000000001</v>
      </c>
    </row>
    <row r="7" spans="1:33" x14ac:dyDescent="0.2">
      <c r="A7" s="47" t="s">
        <v>89</v>
      </c>
      <c r="B7" s="11">
        <f>[3]Novembro!$H$5</f>
        <v>24.840000000000003</v>
      </c>
      <c r="C7" s="11">
        <f>[3]Novembro!$H$6</f>
        <v>15.120000000000001</v>
      </c>
      <c r="D7" s="11">
        <f>[3]Novembro!$H$7</f>
        <v>18</v>
      </c>
      <c r="E7" s="11">
        <f>[3]Novembro!$H$8</f>
        <v>20.16</v>
      </c>
      <c r="F7" s="11">
        <f>[3]Novembro!$H$9</f>
        <v>17.64</v>
      </c>
      <c r="G7" s="11">
        <f>[3]Novembro!$H$10</f>
        <v>19.8</v>
      </c>
      <c r="H7" s="11">
        <f>[3]Novembro!$H$11</f>
        <v>15.840000000000002</v>
      </c>
      <c r="I7" s="11">
        <f>[3]Novembro!$H$12</f>
        <v>17.28</v>
      </c>
      <c r="J7" s="11">
        <f>[3]Novembro!$H$13</f>
        <v>14.04</v>
      </c>
      <c r="K7" s="11">
        <f>[3]Novembro!$H$14</f>
        <v>18.720000000000002</v>
      </c>
      <c r="L7" s="11">
        <f>[3]Novembro!$H$15</f>
        <v>29.880000000000003</v>
      </c>
      <c r="M7" s="11">
        <f>[3]Novembro!$H$16</f>
        <v>12.96</v>
      </c>
      <c r="N7" s="11">
        <f>[3]Novembro!$H$17</f>
        <v>20.52</v>
      </c>
      <c r="O7" s="11">
        <f>[3]Novembro!$H$18</f>
        <v>40.32</v>
      </c>
      <c r="P7" s="11">
        <f>[3]Novembro!$H$19</f>
        <v>15.48</v>
      </c>
      <c r="Q7" s="11">
        <f>[3]Novembro!$H$20</f>
        <v>15.840000000000002</v>
      </c>
      <c r="R7" s="11">
        <f>[3]Novembro!$H$21</f>
        <v>26.28</v>
      </c>
      <c r="S7" s="11">
        <f>[3]Novembro!$H$22</f>
        <v>17.64</v>
      </c>
      <c r="T7" s="11">
        <f>[3]Novembro!$H$23</f>
        <v>22.32</v>
      </c>
      <c r="U7" s="11">
        <f>[3]Novembro!$H$24</f>
        <v>19.079999999999998</v>
      </c>
      <c r="V7" s="11">
        <f>[3]Novembro!$H$25</f>
        <v>16.559999999999999</v>
      </c>
      <c r="W7" s="11">
        <f>[3]Novembro!$H$26</f>
        <v>6.84</v>
      </c>
      <c r="X7" s="11">
        <f>[3]Novembro!$H$27</f>
        <v>14.04</v>
      </c>
      <c r="Y7" s="11">
        <f>[3]Novembro!$H$28</f>
        <v>17.64</v>
      </c>
      <c r="Z7" s="11">
        <f>[3]Novembro!$H$29</f>
        <v>20.16</v>
      </c>
      <c r="AA7" s="11">
        <f>[3]Novembro!$H$30</f>
        <v>19.079999999999998</v>
      </c>
      <c r="AB7" s="11">
        <f>[3]Novembro!$H$31</f>
        <v>13.32</v>
      </c>
      <c r="AC7" s="11">
        <f>[3]Novembro!$H$32</f>
        <v>17.28</v>
      </c>
      <c r="AD7" s="11">
        <f>[3]Novembro!$H$33</f>
        <v>14.4</v>
      </c>
      <c r="AE7" s="11">
        <f>[3]Novembro!$H$34</f>
        <v>15.840000000000002</v>
      </c>
      <c r="AF7" s="14">
        <f t="shared" si="1"/>
        <v>40.32</v>
      </c>
      <c r="AG7" s="96">
        <f t="shared" si="2"/>
        <v>18.564</v>
      </c>
    </row>
    <row r="8" spans="1:33" x14ac:dyDescent="0.2">
      <c r="A8" s="47" t="s">
        <v>1</v>
      </c>
      <c r="B8" s="11">
        <f>[4]Novembro!$H$5</f>
        <v>12.96</v>
      </c>
      <c r="C8" s="11">
        <f>[4]Novembro!$H$6</f>
        <v>13.32</v>
      </c>
      <c r="D8" s="11">
        <f>[4]Novembro!$H$7</f>
        <v>16.920000000000002</v>
      </c>
      <c r="E8" s="11">
        <f>[4]Novembro!$H$8</f>
        <v>16.559999999999999</v>
      </c>
      <c r="F8" s="11">
        <f>[4]Novembro!$H$9</f>
        <v>19.440000000000001</v>
      </c>
      <c r="G8" s="11">
        <f>[4]Novembro!$H$10</f>
        <v>21.240000000000002</v>
      </c>
      <c r="H8" s="11">
        <f>[4]Novembro!$H$11</f>
        <v>17.64</v>
      </c>
      <c r="I8" s="11">
        <f>[4]Novembro!$H$12</f>
        <v>13.68</v>
      </c>
      <c r="J8" s="11">
        <f>[4]Novembro!$H$13</f>
        <v>15.48</v>
      </c>
      <c r="K8" s="11">
        <f>[4]Novembro!$H$14</f>
        <v>21.96</v>
      </c>
      <c r="L8" s="11">
        <f>[4]Novembro!$H$15</f>
        <v>21.96</v>
      </c>
      <c r="M8" s="11">
        <f>[4]Novembro!$H$16</f>
        <v>15.48</v>
      </c>
      <c r="N8" s="11">
        <f>[4]Novembro!$H$17</f>
        <v>21.240000000000002</v>
      </c>
      <c r="O8" s="11">
        <f>[4]Novembro!$H$18</f>
        <v>27.720000000000002</v>
      </c>
      <c r="P8" s="11">
        <f>[4]Novembro!$H$19</f>
        <v>16.2</v>
      </c>
      <c r="Q8" s="11">
        <f>[4]Novembro!$H$20</f>
        <v>11.16</v>
      </c>
      <c r="R8" s="11">
        <f>[4]Novembro!$H$21</f>
        <v>15.840000000000002</v>
      </c>
      <c r="S8" s="11">
        <f>[4]Novembro!$H$22</f>
        <v>18.36</v>
      </c>
      <c r="T8" s="11">
        <f>[4]Novembro!$H$23</f>
        <v>17.28</v>
      </c>
      <c r="U8" s="11">
        <f>[4]Novembro!$H$24</f>
        <v>16.559999999999999</v>
      </c>
      <c r="V8" s="11">
        <f>[4]Novembro!$H$25</f>
        <v>12.6</v>
      </c>
      <c r="W8" s="11">
        <f>[4]Novembro!$H$26</f>
        <v>6.48</v>
      </c>
      <c r="X8" s="11">
        <f>[4]Novembro!$H$27</f>
        <v>9.7200000000000006</v>
      </c>
      <c r="Y8" s="11">
        <f>[4]Novembro!$H$28</f>
        <v>10.08</v>
      </c>
      <c r="Z8" s="11">
        <f>[4]Novembro!$H$29</f>
        <v>11.520000000000001</v>
      </c>
      <c r="AA8" s="11">
        <f>[4]Novembro!$H$30</f>
        <v>13.68</v>
      </c>
      <c r="AB8" s="11">
        <f>[4]Novembro!$H$31</f>
        <v>11.879999999999999</v>
      </c>
      <c r="AC8" s="11">
        <f>[4]Novembro!$H$32</f>
        <v>11.16</v>
      </c>
      <c r="AD8" s="11">
        <f>[4]Novembro!$H$33</f>
        <v>8.64</v>
      </c>
      <c r="AE8" s="11">
        <f>[4]Novembro!$H$34</f>
        <v>11.16</v>
      </c>
      <c r="AF8" s="14">
        <f t="shared" si="1"/>
        <v>27.720000000000002</v>
      </c>
      <c r="AG8" s="96">
        <f t="shared" si="2"/>
        <v>15.264000000000005</v>
      </c>
    </row>
    <row r="9" spans="1:33" hidden="1" x14ac:dyDescent="0.2">
      <c r="A9" s="89" t="s">
        <v>152</v>
      </c>
      <c r="B9" s="11" t="str">
        <f>[5]Novembro!$H$5</f>
        <v>*</v>
      </c>
      <c r="C9" s="11" t="str">
        <f>[5]Novembro!$H$6</f>
        <v>*</v>
      </c>
      <c r="D9" s="11" t="str">
        <f>[5]Novembro!$H$7</f>
        <v>*</v>
      </c>
      <c r="E9" s="11" t="str">
        <f>[5]Novembro!$H$8</f>
        <v>*</v>
      </c>
      <c r="F9" s="11" t="str">
        <f>[5]Novembro!$H$9</f>
        <v>*</v>
      </c>
      <c r="G9" s="11" t="str">
        <f>[5]Novembro!$H$10</f>
        <v>*</v>
      </c>
      <c r="H9" s="11" t="str">
        <f>[5]Novembro!$H$11</f>
        <v>*</v>
      </c>
      <c r="I9" s="11" t="str">
        <f>[5]Novembro!$H$12</f>
        <v>*</v>
      </c>
      <c r="J9" s="11" t="str">
        <f>[5]Novembro!$H$13</f>
        <v>*</v>
      </c>
      <c r="K9" s="11" t="str">
        <f>[5]Novembro!$H$14</f>
        <v>*</v>
      </c>
      <c r="L9" s="11" t="str">
        <f>[5]Novembro!$H$15</f>
        <v>*</v>
      </c>
      <c r="M9" s="11" t="str">
        <f>[5]Novembro!$H$16</f>
        <v>*</v>
      </c>
      <c r="N9" s="11" t="str">
        <f>[5]Novembro!$H$17</f>
        <v>*</v>
      </c>
      <c r="O9" s="11" t="str">
        <f>[5]Novembro!$H$18</f>
        <v>*</v>
      </c>
      <c r="P9" s="11" t="str">
        <f>[5]Novembro!$H$19</f>
        <v>*</v>
      </c>
      <c r="Q9" s="11" t="str">
        <f>[5]Novembro!$H$20</f>
        <v>*</v>
      </c>
      <c r="R9" s="11" t="str">
        <f>[5]Novembro!$H$21</f>
        <v>*</v>
      </c>
      <c r="S9" s="11" t="str">
        <f>[5]Novembro!$H$22</f>
        <v>*</v>
      </c>
      <c r="T9" s="11" t="str">
        <f>[5]Novembro!$H$23</f>
        <v>*</v>
      </c>
      <c r="U9" s="11" t="str">
        <f>[5]Novembro!$H$24</f>
        <v>*</v>
      </c>
      <c r="V9" s="11" t="str">
        <f>[5]Novembro!$H$25</f>
        <v>*</v>
      </c>
      <c r="W9" s="11" t="str">
        <f>[5]Novembro!$H$26</f>
        <v>*</v>
      </c>
      <c r="X9" s="11" t="str">
        <f>[5]Novembro!$H$27</f>
        <v>*</v>
      </c>
      <c r="Y9" s="11" t="str">
        <f>[5]Novembro!$H$28</f>
        <v>*</v>
      </c>
      <c r="Z9" s="11" t="str">
        <f>[5]Novembro!$H$29</f>
        <v>*</v>
      </c>
      <c r="AA9" s="11" t="str">
        <f>[5]Novembro!$H$30</f>
        <v>*</v>
      </c>
      <c r="AB9" s="11" t="str">
        <f>[5]Novembro!$H$31</f>
        <v>*</v>
      </c>
      <c r="AC9" s="11" t="str">
        <f>[5]Novembro!$H$32</f>
        <v>*</v>
      </c>
      <c r="AD9" s="11" t="str">
        <f>[5]Novembro!$H$33</f>
        <v>*</v>
      </c>
      <c r="AE9" s="11" t="str">
        <f>[5]Novembro!$H$34</f>
        <v>*</v>
      </c>
      <c r="AF9" s="14">
        <f t="shared" si="1"/>
        <v>0</v>
      </c>
      <c r="AG9" s="96" t="e">
        <f t="shared" si="2"/>
        <v>#DIV/0!</v>
      </c>
    </row>
    <row r="10" spans="1:33" x14ac:dyDescent="0.2">
      <c r="A10" s="47" t="s">
        <v>96</v>
      </c>
      <c r="B10" s="11">
        <f>[6]Novembro!$H$5</f>
        <v>24.840000000000003</v>
      </c>
      <c r="C10" s="11">
        <f>[6]Novembro!$H$6</f>
        <v>27.720000000000002</v>
      </c>
      <c r="D10" s="11">
        <f>[6]Novembro!$H$7</f>
        <v>30.6</v>
      </c>
      <c r="E10" s="11">
        <f>[6]Novembro!$H$8</f>
        <v>22.32</v>
      </c>
      <c r="F10" s="11">
        <f>[6]Novembro!$H$9</f>
        <v>27</v>
      </c>
      <c r="G10" s="11">
        <f>[6]Novembro!$H$10</f>
        <v>25.92</v>
      </c>
      <c r="H10" s="11">
        <f>[6]Novembro!$H$11</f>
        <v>24.48</v>
      </c>
      <c r="I10" s="11">
        <f>[6]Novembro!$H$12</f>
        <v>24.840000000000003</v>
      </c>
      <c r="J10" s="11">
        <f>[6]Novembro!$H$13</f>
        <v>19.8</v>
      </c>
      <c r="K10" s="11">
        <f>[6]Novembro!$H$14</f>
        <v>17.28</v>
      </c>
      <c r="L10" s="11">
        <f>[6]Novembro!$H$15</f>
        <v>25.2</v>
      </c>
      <c r="M10" s="11">
        <f>[6]Novembro!$H$16</f>
        <v>19.440000000000001</v>
      </c>
      <c r="N10" s="11">
        <f>[6]Novembro!$H$17</f>
        <v>25.56</v>
      </c>
      <c r="O10" s="11">
        <f>[6]Novembro!$H$18</f>
        <v>33.119999999999997</v>
      </c>
      <c r="P10" s="11">
        <f>[6]Novembro!$H$19</f>
        <v>19.440000000000001</v>
      </c>
      <c r="Q10" s="11">
        <f>[6]Novembro!$H$20</f>
        <v>21.240000000000002</v>
      </c>
      <c r="R10" s="11">
        <f>[6]Novembro!$H$21</f>
        <v>27.36</v>
      </c>
      <c r="S10" s="11">
        <f>[6]Novembro!$H$22</f>
        <v>26.64</v>
      </c>
      <c r="T10" s="11">
        <f>[6]Novembro!$H$23</f>
        <v>25.2</v>
      </c>
      <c r="U10" s="11">
        <f>[6]Novembro!$H$24</f>
        <v>23.400000000000002</v>
      </c>
      <c r="V10" s="11">
        <f>[6]Novembro!$H$25</f>
        <v>19.8</v>
      </c>
      <c r="W10" s="11">
        <f>[6]Novembro!$H$26</f>
        <v>13.32</v>
      </c>
      <c r="X10" s="11">
        <f>[6]Novembro!$H$27</f>
        <v>18.36</v>
      </c>
      <c r="Y10" s="11">
        <f>[6]Novembro!$H$28</f>
        <v>18.720000000000002</v>
      </c>
      <c r="Z10" s="11">
        <f>[6]Novembro!$H$29</f>
        <v>20.16</v>
      </c>
      <c r="AA10" s="11">
        <f>[6]Novembro!$H$30</f>
        <v>23.400000000000002</v>
      </c>
      <c r="AB10" s="11">
        <f>[6]Novembro!$H$31</f>
        <v>20.88</v>
      </c>
      <c r="AC10" s="11">
        <f>[6]Novembro!$H$32</f>
        <v>19.8</v>
      </c>
      <c r="AD10" s="11">
        <f>[6]Novembro!$H$33</f>
        <v>16.2</v>
      </c>
      <c r="AE10" s="11">
        <f>[6]Novembro!$H$34</f>
        <v>27.36</v>
      </c>
      <c r="AF10" s="14">
        <f t="shared" si="1"/>
        <v>33.119999999999997</v>
      </c>
      <c r="AG10" s="96">
        <f t="shared" si="2"/>
        <v>22.98</v>
      </c>
    </row>
    <row r="11" spans="1:33" x14ac:dyDescent="0.2">
      <c r="A11" s="47" t="s">
        <v>51</v>
      </c>
      <c r="B11" s="11">
        <f>[7]Novembro!$H$5</f>
        <v>24.840000000000003</v>
      </c>
      <c r="C11" s="11">
        <f>[7]Novembro!$H$6</f>
        <v>25.56</v>
      </c>
      <c r="D11" s="11">
        <f>[7]Novembro!$H$7</f>
        <v>26.28</v>
      </c>
      <c r="E11" s="11">
        <f>[7]Novembro!$H$8</f>
        <v>21.240000000000002</v>
      </c>
      <c r="F11" s="11">
        <f>[7]Novembro!$H$9</f>
        <v>20.88</v>
      </c>
      <c r="G11" s="11">
        <f>[7]Novembro!$H$10</f>
        <v>20.52</v>
      </c>
      <c r="H11" s="11">
        <f>[7]Novembro!$H$11</f>
        <v>21.96</v>
      </c>
      <c r="I11" s="11">
        <f>[7]Novembro!$H$12</f>
        <v>21.240000000000002</v>
      </c>
      <c r="J11" s="11">
        <f>[7]Novembro!$H$13</f>
        <v>14.4</v>
      </c>
      <c r="K11" s="11">
        <f>[7]Novembro!$H$14</f>
        <v>19.8</v>
      </c>
      <c r="L11" s="11">
        <f>[7]Novembro!$H$15</f>
        <v>29.16</v>
      </c>
      <c r="M11" s="11">
        <f>[7]Novembro!$H$16</f>
        <v>18</v>
      </c>
      <c r="N11" s="11">
        <f>[7]Novembro!$H$17</f>
        <v>25.56</v>
      </c>
      <c r="O11" s="11">
        <f>[7]Novembro!$H$18</f>
        <v>33.840000000000003</v>
      </c>
      <c r="P11" s="11">
        <f>[7]Novembro!$H$19</f>
        <v>19.440000000000001</v>
      </c>
      <c r="Q11" s="11">
        <f>[7]Novembro!$H$20</f>
        <v>15.48</v>
      </c>
      <c r="R11" s="11">
        <f>[7]Novembro!$H$21</f>
        <v>21.240000000000002</v>
      </c>
      <c r="S11" s="11">
        <f>[7]Novembro!$H$22</f>
        <v>22.32</v>
      </c>
      <c r="T11" s="11">
        <f>[7]Novembro!$H$23</f>
        <v>24.12</v>
      </c>
      <c r="U11" s="11">
        <f>[7]Novembro!$H$24</f>
        <v>24.840000000000003</v>
      </c>
      <c r="V11" s="11">
        <f>[7]Novembro!$H$25</f>
        <v>19.440000000000001</v>
      </c>
      <c r="W11" s="11">
        <f>[7]Novembro!$H$26</f>
        <v>20.88</v>
      </c>
      <c r="X11" s="11">
        <f>[7]Novembro!$H$27</f>
        <v>12.6</v>
      </c>
      <c r="Y11" s="11">
        <f>[7]Novembro!$H$28</f>
        <v>15.840000000000002</v>
      </c>
      <c r="Z11" s="11">
        <f>[7]Novembro!$H$29</f>
        <v>21.96</v>
      </c>
      <c r="AA11" s="11">
        <f>[7]Novembro!$H$30</f>
        <v>21.96</v>
      </c>
      <c r="AB11" s="11">
        <f>[7]Novembro!$H$31</f>
        <v>15.840000000000002</v>
      </c>
      <c r="AC11" s="11">
        <f>[7]Novembro!$H$32</f>
        <v>21.240000000000002</v>
      </c>
      <c r="AD11" s="11">
        <f>[7]Novembro!$H$33</f>
        <v>19.079999999999998</v>
      </c>
      <c r="AE11" s="11">
        <f>[7]Novembro!$H$34</f>
        <v>21.6</v>
      </c>
      <c r="AF11" s="14">
        <f t="shared" si="1"/>
        <v>33.840000000000003</v>
      </c>
      <c r="AG11" s="96">
        <f t="shared" si="2"/>
        <v>21.372000000000011</v>
      </c>
    </row>
    <row r="12" spans="1:33" hidden="1" x14ac:dyDescent="0.2">
      <c r="A12" s="91" t="s">
        <v>30</v>
      </c>
      <c r="B12" s="11" t="str">
        <f>[8]Novembro!$H$5</f>
        <v>*</v>
      </c>
      <c r="C12" s="11" t="str">
        <f>[8]Novembro!$H$6</f>
        <v>*</v>
      </c>
      <c r="D12" s="11" t="str">
        <f>[8]Novembro!$H$7</f>
        <v>*</v>
      </c>
      <c r="E12" s="11" t="str">
        <f>[8]Novembro!$H$8</f>
        <v>*</v>
      </c>
      <c r="F12" s="11" t="str">
        <f>[8]Novembro!$H$9</f>
        <v>*</v>
      </c>
      <c r="G12" s="11" t="str">
        <f>[8]Novembro!$H$10</f>
        <v>*</v>
      </c>
      <c r="H12" s="11" t="str">
        <f>[8]Novembro!$H$11</f>
        <v>*</v>
      </c>
      <c r="I12" s="11" t="str">
        <f>[8]Novembro!$H$12</f>
        <v>*</v>
      </c>
      <c r="J12" s="11" t="str">
        <f>[8]Novembro!$H$13</f>
        <v>*</v>
      </c>
      <c r="K12" s="11" t="str">
        <f>[8]Novembro!$H$14</f>
        <v>*</v>
      </c>
      <c r="L12" s="11" t="str">
        <f>[8]Novembro!$H$15</f>
        <v>*</v>
      </c>
      <c r="M12" s="11" t="str">
        <f>[8]Novembro!$H$16</f>
        <v>*</v>
      </c>
      <c r="N12" s="11" t="str">
        <f>[8]Novembro!$H$17</f>
        <v>*</v>
      </c>
      <c r="O12" s="11" t="str">
        <f>[8]Novembro!$H$18</f>
        <v>*</v>
      </c>
      <c r="P12" s="11" t="str">
        <f>[8]Novembro!$H$19</f>
        <v>*</v>
      </c>
      <c r="Q12" s="11" t="str">
        <f>[8]Novembro!$H$20</f>
        <v>*</v>
      </c>
      <c r="R12" s="11" t="str">
        <f>[8]Novembro!$H$21</f>
        <v>*</v>
      </c>
      <c r="S12" s="11" t="str">
        <f>[8]Novembro!$H$22</f>
        <v>*</v>
      </c>
      <c r="T12" s="11" t="str">
        <f>[8]Novembro!$H$23</f>
        <v>*</v>
      </c>
      <c r="U12" s="11" t="str">
        <f>[8]Novembro!$H$24</f>
        <v>*</v>
      </c>
      <c r="V12" s="11" t="str">
        <f>[8]Novembro!$H$25</f>
        <v>*</v>
      </c>
      <c r="W12" s="11" t="str">
        <f>[8]Novembro!$H$26</f>
        <v>*</v>
      </c>
      <c r="X12" s="11" t="str">
        <f>[8]Novembro!$H$27</f>
        <v>*</v>
      </c>
      <c r="Y12" s="11" t="str">
        <f>[8]Novembro!$H$28</f>
        <v>*</v>
      </c>
      <c r="Z12" s="11" t="str">
        <f>[8]Novembro!$H$29</f>
        <v>*</v>
      </c>
      <c r="AA12" s="11" t="str">
        <f>[8]Novembro!$H$30</f>
        <v>*</v>
      </c>
      <c r="AB12" s="11" t="str">
        <f>[8]Novembro!$H$31</f>
        <v>*</v>
      </c>
      <c r="AC12" s="11" t="str">
        <f>[8]Novembro!$H$32</f>
        <v>*</v>
      </c>
      <c r="AD12" s="11" t="str">
        <f>[8]Novembro!$H$33</f>
        <v>*</v>
      </c>
      <c r="AE12" s="11" t="str">
        <f>[8]Novembro!$H$34</f>
        <v>*</v>
      </c>
      <c r="AF12" s="14">
        <f t="shared" si="1"/>
        <v>0</v>
      </c>
      <c r="AG12" s="96" t="e">
        <f t="shared" si="2"/>
        <v>#DIV/0!</v>
      </c>
    </row>
    <row r="13" spans="1:33" hidden="1" x14ac:dyDescent="0.2">
      <c r="A13" s="89" t="s">
        <v>99</v>
      </c>
      <c r="B13" s="11" t="str">
        <f>[9]Novembro!$H$5</f>
        <v>*</v>
      </c>
      <c r="C13" s="11" t="str">
        <f>[9]Novembro!$H$6</f>
        <v>*</v>
      </c>
      <c r="D13" s="11" t="str">
        <f>[9]Novembro!$H$7</f>
        <v>*</v>
      </c>
      <c r="E13" s="11" t="str">
        <f>[9]Novembro!$H$8</f>
        <v>*</v>
      </c>
      <c r="F13" s="11" t="str">
        <f>[9]Novembro!$H$9</f>
        <v>*</v>
      </c>
      <c r="G13" s="11" t="str">
        <f>[9]Novembro!$H$10</f>
        <v>*</v>
      </c>
      <c r="H13" s="11" t="str">
        <f>[9]Novembro!$H$11</f>
        <v>*</v>
      </c>
      <c r="I13" s="11" t="str">
        <f>[9]Novembro!$H$12</f>
        <v>*</v>
      </c>
      <c r="J13" s="11" t="str">
        <f>[9]Novembro!$H$13</f>
        <v>*</v>
      </c>
      <c r="K13" s="11" t="str">
        <f>[9]Novembro!$H$14</f>
        <v>*</v>
      </c>
      <c r="L13" s="11" t="str">
        <f>[9]Novembro!$H$15</f>
        <v>*</v>
      </c>
      <c r="M13" s="11" t="str">
        <f>[9]Novembro!$H$16</f>
        <v>*</v>
      </c>
      <c r="N13" s="11" t="str">
        <f>[9]Novembro!$H$17</f>
        <v>*</v>
      </c>
      <c r="O13" s="11" t="str">
        <f>[9]Novembro!$H$18</f>
        <v>*</v>
      </c>
      <c r="P13" s="11" t="str">
        <f>[9]Novembro!$H$19</f>
        <v>*</v>
      </c>
      <c r="Q13" s="11" t="str">
        <f>[9]Novembro!$H$20</f>
        <v>*</v>
      </c>
      <c r="R13" s="11" t="str">
        <f>[9]Novembro!$H$21</f>
        <v>*</v>
      </c>
      <c r="S13" s="11" t="str">
        <f>[9]Novembro!$H$22</f>
        <v>*</v>
      </c>
      <c r="T13" s="11" t="str">
        <f>[9]Novembro!$H$23</f>
        <v>*</v>
      </c>
      <c r="U13" s="11" t="str">
        <f>[9]Novembro!$H$24</f>
        <v>*</v>
      </c>
      <c r="V13" s="11" t="str">
        <f>[9]Novembro!$H$25</f>
        <v>*</v>
      </c>
      <c r="W13" s="11" t="str">
        <f>[9]Novembro!$H$26</f>
        <v>*</v>
      </c>
      <c r="X13" s="11" t="str">
        <f>[9]Novembro!$H$27</f>
        <v>*</v>
      </c>
      <c r="Y13" s="11" t="str">
        <f>[9]Novembro!$H$28</f>
        <v>*</v>
      </c>
      <c r="Z13" s="11" t="str">
        <f>[9]Novembro!$H$29</f>
        <v>*</v>
      </c>
      <c r="AA13" s="11" t="str">
        <f>[9]Novembro!$H$30</f>
        <v>*</v>
      </c>
      <c r="AB13" s="11" t="str">
        <f>[9]Novembro!$H$31</f>
        <v>*</v>
      </c>
      <c r="AC13" s="11" t="str">
        <f>[9]Novembro!$H$32</f>
        <v>*</v>
      </c>
      <c r="AD13" s="11" t="str">
        <f>[9]Novembro!$H$33</f>
        <v>*</v>
      </c>
      <c r="AE13" s="11" t="str">
        <f>[9]Novembro!$H$34</f>
        <v>*</v>
      </c>
      <c r="AF13" s="14">
        <f t="shared" si="1"/>
        <v>0</v>
      </c>
      <c r="AG13" s="96" t="e">
        <f t="shared" si="2"/>
        <v>#DIV/0!</v>
      </c>
    </row>
    <row r="14" spans="1:33" hidden="1" x14ac:dyDescent="0.2">
      <c r="A14" s="91" t="s">
        <v>103</v>
      </c>
      <c r="B14" s="11" t="str">
        <f>[10]Novembro!$H$5</f>
        <v>*</v>
      </c>
      <c r="C14" s="11" t="str">
        <f>[10]Novembro!$H$6</f>
        <v>*</v>
      </c>
      <c r="D14" s="11" t="str">
        <f>[10]Novembro!$H$7</f>
        <v>*</v>
      </c>
      <c r="E14" s="11" t="str">
        <f>[10]Novembro!$H$8</f>
        <v>*</v>
      </c>
      <c r="F14" s="11" t="str">
        <f>[10]Novembro!$H$9</f>
        <v>*</v>
      </c>
      <c r="G14" s="11" t="str">
        <f>[10]Novembro!$H$10</f>
        <v>*</v>
      </c>
      <c r="H14" s="11" t="str">
        <f>[10]Novembro!$H$11</f>
        <v>*</v>
      </c>
      <c r="I14" s="11" t="str">
        <f>[10]Novembro!$H$12</f>
        <v>*</v>
      </c>
      <c r="J14" s="11" t="str">
        <f>[10]Novembro!$H$13</f>
        <v>*</v>
      </c>
      <c r="K14" s="11" t="str">
        <f>[10]Novembro!$H$14</f>
        <v>*</v>
      </c>
      <c r="L14" s="11" t="str">
        <f>[10]Novembro!$H$15</f>
        <v>*</v>
      </c>
      <c r="M14" s="11" t="str">
        <f>[10]Novembro!$H$16</f>
        <v>*</v>
      </c>
      <c r="N14" s="11" t="str">
        <f>[10]Novembro!$H$17</f>
        <v>*</v>
      </c>
      <c r="O14" s="11" t="str">
        <f>[10]Novembro!$H$18</f>
        <v>*</v>
      </c>
      <c r="P14" s="11" t="str">
        <f>[10]Novembro!$H$19</f>
        <v>*</v>
      </c>
      <c r="Q14" s="11" t="str">
        <f>[10]Novembro!$H$20</f>
        <v>*</v>
      </c>
      <c r="R14" s="11" t="str">
        <f>[10]Novembro!$H$21</f>
        <v>*</v>
      </c>
      <c r="S14" s="11" t="str">
        <f>[10]Novembro!$H$22</f>
        <v>*</v>
      </c>
      <c r="T14" s="11" t="str">
        <f>[10]Novembro!$H$23</f>
        <v>*</v>
      </c>
      <c r="U14" s="11" t="str">
        <f>[10]Novembro!$H$24</f>
        <v>*</v>
      </c>
      <c r="V14" s="11" t="str">
        <f>[10]Novembro!$H$25</f>
        <v>*</v>
      </c>
      <c r="W14" s="11" t="str">
        <f>[10]Novembro!$H$26</f>
        <v>*</v>
      </c>
      <c r="X14" s="11" t="str">
        <f>[10]Novembro!$H$27</f>
        <v>*</v>
      </c>
      <c r="Y14" s="11" t="str">
        <f>[10]Novembro!$H$28</f>
        <v>*</v>
      </c>
      <c r="Z14" s="11" t="str">
        <f>[10]Novembro!$H$29</f>
        <v>*</v>
      </c>
      <c r="AA14" s="11" t="str">
        <f>[10]Novembro!$H$30</f>
        <v>*</v>
      </c>
      <c r="AB14" s="11" t="str">
        <f>[10]Novembro!$H$31</f>
        <v>*</v>
      </c>
      <c r="AC14" s="11" t="str">
        <f>[10]Novembro!$H$32</f>
        <v>*</v>
      </c>
      <c r="AD14" s="11" t="str">
        <f>[10]Novembro!$H$33</f>
        <v>*</v>
      </c>
      <c r="AE14" s="11" t="str">
        <f>[10]Novembro!$H$34</f>
        <v>*</v>
      </c>
      <c r="AF14" s="14">
        <f t="shared" si="1"/>
        <v>0</v>
      </c>
      <c r="AG14" s="96" t="e">
        <f t="shared" si="2"/>
        <v>#DIV/0!</v>
      </c>
    </row>
    <row r="15" spans="1:33" x14ac:dyDescent="0.2">
      <c r="A15" s="47" t="s">
        <v>106</v>
      </c>
      <c r="B15" s="11">
        <f>[11]Novembro!$H$5</f>
        <v>35.28</v>
      </c>
      <c r="C15" s="11" t="str">
        <f>[11]Novembro!$H$6</f>
        <v>*</v>
      </c>
      <c r="D15" s="11">
        <f>[11]Novembro!$H$7</f>
        <v>21.6</v>
      </c>
      <c r="E15" s="11">
        <f>[11]Novembro!$H$8</f>
        <v>20.52</v>
      </c>
      <c r="F15" s="11">
        <f>[11]Novembro!$H$9</f>
        <v>17.28</v>
      </c>
      <c r="G15" s="11">
        <f>[11]Novembro!$H$10</f>
        <v>21.240000000000002</v>
      </c>
      <c r="H15" s="11">
        <f>[11]Novembro!$H$11</f>
        <v>20.88</v>
      </c>
      <c r="I15" s="11">
        <f>[11]Novembro!$H$12</f>
        <v>16.920000000000002</v>
      </c>
      <c r="J15" s="11">
        <f>[11]Novembro!$H$13</f>
        <v>15.48</v>
      </c>
      <c r="K15" s="11">
        <f>[11]Novembro!$H$14</f>
        <v>23.400000000000002</v>
      </c>
      <c r="L15" s="11">
        <f>[11]Novembro!$H$15</f>
        <v>27</v>
      </c>
      <c r="M15" s="11">
        <f>[11]Novembro!$H$16</f>
        <v>19.8</v>
      </c>
      <c r="N15" s="11">
        <f>[11]Novembro!$H$17</f>
        <v>23.400000000000002</v>
      </c>
      <c r="O15" s="11">
        <f>[11]Novembro!$H$18</f>
        <v>27.36</v>
      </c>
      <c r="P15" s="11">
        <f>[11]Novembro!$H$19</f>
        <v>19.079999999999998</v>
      </c>
      <c r="Q15" s="11">
        <f>[11]Novembro!$H$20</f>
        <v>15.120000000000001</v>
      </c>
      <c r="R15" s="11">
        <f>[11]Novembro!$H$21</f>
        <v>24.48</v>
      </c>
      <c r="S15" s="11">
        <f>[11]Novembro!$H$22</f>
        <v>19.079999999999998</v>
      </c>
      <c r="T15" s="11">
        <f>[11]Novembro!$H$23</f>
        <v>25.2</v>
      </c>
      <c r="U15" s="11">
        <f>[11]Novembro!$H$24</f>
        <v>20.16</v>
      </c>
      <c r="V15" s="11">
        <f>[11]Novembro!$H$25</f>
        <v>18.36</v>
      </c>
      <c r="W15" s="11">
        <f>[11]Novembro!$H$26</f>
        <v>12.96</v>
      </c>
      <c r="X15" s="11">
        <f>[11]Novembro!$H$27</f>
        <v>17.64</v>
      </c>
      <c r="Y15" s="11">
        <f>[11]Novembro!$H$28</f>
        <v>12.6</v>
      </c>
      <c r="Z15" s="11">
        <f>[11]Novembro!$H$29</f>
        <v>21.6</v>
      </c>
      <c r="AA15" s="11">
        <f>[11]Novembro!$H$30</f>
        <v>18</v>
      </c>
      <c r="AB15" s="11">
        <f>[11]Novembro!$H$31</f>
        <v>16.559999999999999</v>
      </c>
      <c r="AC15" s="11">
        <f>[11]Novembro!$H$32</f>
        <v>16.920000000000002</v>
      </c>
      <c r="AD15" s="11">
        <f>[11]Novembro!$H$33</f>
        <v>12.6</v>
      </c>
      <c r="AE15" s="11">
        <f>[11]Novembro!$H$34</f>
        <v>12.24</v>
      </c>
      <c r="AF15" s="14">
        <f t="shared" si="1"/>
        <v>35.28</v>
      </c>
      <c r="AG15" s="96">
        <f t="shared" si="2"/>
        <v>19.750344827586208</v>
      </c>
    </row>
    <row r="16" spans="1:33" x14ac:dyDescent="0.2">
      <c r="A16" s="47" t="s">
        <v>153</v>
      </c>
      <c r="B16" s="11">
        <f>[12]Novembro!$H$5</f>
        <v>33.480000000000004</v>
      </c>
      <c r="C16" s="11">
        <f>[12]Novembro!$H$6</f>
        <v>25.92</v>
      </c>
      <c r="D16" s="11">
        <f>[12]Novembro!$H$7</f>
        <v>26.64</v>
      </c>
      <c r="E16" s="11">
        <f>[12]Novembro!$H$8</f>
        <v>22.68</v>
      </c>
      <c r="F16" s="11">
        <f>[12]Novembro!$H$9</f>
        <v>27.720000000000002</v>
      </c>
      <c r="G16" s="11">
        <f>[12]Novembro!$H$10</f>
        <v>20.52</v>
      </c>
      <c r="H16" s="11">
        <f>[12]Novembro!$H$11</f>
        <v>21.240000000000002</v>
      </c>
      <c r="I16" s="11">
        <f>[12]Novembro!$H$12</f>
        <v>17.28</v>
      </c>
      <c r="J16" s="11">
        <f>[12]Novembro!$H$13</f>
        <v>15.48</v>
      </c>
      <c r="K16" s="11">
        <f>[12]Novembro!$H$14</f>
        <v>16.2</v>
      </c>
      <c r="L16" s="11">
        <f>[12]Novembro!$H$15</f>
        <v>30.6</v>
      </c>
      <c r="M16" s="11">
        <f>[12]Novembro!$H$16</f>
        <v>19.079999999999998</v>
      </c>
      <c r="N16" s="11">
        <f>[12]Novembro!$H$17</f>
        <v>22.68</v>
      </c>
      <c r="O16" s="11">
        <f>[12]Novembro!$H$18</f>
        <v>29.52</v>
      </c>
      <c r="P16" s="11">
        <f>[12]Novembro!$H$19</f>
        <v>14.76</v>
      </c>
      <c r="Q16" s="11">
        <f>[12]Novembro!$H$20</f>
        <v>18</v>
      </c>
      <c r="R16" s="11">
        <f>[12]Novembro!$H$21</f>
        <v>16.559999999999999</v>
      </c>
      <c r="S16" s="11">
        <f>[12]Novembro!$H$22</f>
        <v>20.16</v>
      </c>
      <c r="T16" s="11">
        <f>[12]Novembro!$H$23</f>
        <v>14.4</v>
      </c>
      <c r="U16" s="11">
        <f>[12]Novembro!$H$24</f>
        <v>19.8</v>
      </c>
      <c r="V16" s="11">
        <f>[12]Novembro!$H$25</f>
        <v>17.64</v>
      </c>
      <c r="W16" s="11">
        <f>[12]Novembro!$H$26</f>
        <v>17.64</v>
      </c>
      <c r="X16" s="11">
        <f>[12]Novembro!$H$27</f>
        <v>19.079999999999998</v>
      </c>
      <c r="Y16" s="11">
        <f>[12]Novembro!$H$28</f>
        <v>20.16</v>
      </c>
      <c r="Z16" s="11">
        <f>[12]Novembro!$H$29</f>
        <v>16.2</v>
      </c>
      <c r="AA16" s="11">
        <f>[12]Novembro!$H$30</f>
        <v>19.440000000000001</v>
      </c>
      <c r="AB16" s="11">
        <f>[12]Novembro!$H$31</f>
        <v>17.28</v>
      </c>
      <c r="AC16" s="11">
        <f>[12]Novembro!$H$32</f>
        <v>18</v>
      </c>
      <c r="AD16" s="11">
        <f>[12]Novembro!$H$33</f>
        <v>17.64</v>
      </c>
      <c r="AE16" s="11">
        <f>[12]Novembro!$H$34</f>
        <v>20.88</v>
      </c>
      <c r="AF16" s="14">
        <f t="shared" si="1"/>
        <v>33.480000000000004</v>
      </c>
      <c r="AG16" s="96">
        <f t="shared" si="2"/>
        <v>20.555999999999997</v>
      </c>
    </row>
    <row r="17" spans="1:37" x14ac:dyDescent="0.2">
      <c r="A17" s="47" t="s">
        <v>2</v>
      </c>
      <c r="B17" s="11">
        <f>[13]Novembro!$H$5</f>
        <v>25.56</v>
      </c>
      <c r="C17" s="11">
        <f>[13]Novembro!$H$6</f>
        <v>24.12</v>
      </c>
      <c r="D17" s="11">
        <f>[13]Novembro!$H$7</f>
        <v>25.2</v>
      </c>
      <c r="E17" s="11">
        <f>[13]Novembro!$H$8</f>
        <v>20.52</v>
      </c>
      <c r="F17" s="11">
        <f>[13]Novembro!$H$9</f>
        <v>27.720000000000002</v>
      </c>
      <c r="G17" s="11">
        <f>[13]Novembro!$H$10</f>
        <v>23.040000000000003</v>
      </c>
      <c r="H17" s="11">
        <f>[13]Novembro!$H$11</f>
        <v>26.64</v>
      </c>
      <c r="I17" s="11">
        <f>[13]Novembro!$H$12</f>
        <v>24.48</v>
      </c>
      <c r="J17" s="11">
        <f>[13]Novembro!$H$13</f>
        <v>17.28</v>
      </c>
      <c r="K17" s="11">
        <f>[13]Novembro!$H$14</f>
        <v>19.8</v>
      </c>
      <c r="L17" s="11">
        <f>[13]Novembro!$H$15</f>
        <v>24.840000000000003</v>
      </c>
      <c r="M17" s="11">
        <f>[13]Novembro!$H$16</f>
        <v>17.64</v>
      </c>
      <c r="N17" s="11">
        <f>[13]Novembro!$H$17</f>
        <v>23.040000000000003</v>
      </c>
      <c r="O17" s="11">
        <f>[13]Novembro!$H$18</f>
        <v>25.2</v>
      </c>
      <c r="P17" s="11">
        <f>[13]Novembro!$H$19</f>
        <v>18</v>
      </c>
      <c r="Q17" s="11">
        <f>[13]Novembro!$H$20</f>
        <v>15.840000000000002</v>
      </c>
      <c r="R17" s="11">
        <f>[13]Novembro!$H$21</f>
        <v>26.28</v>
      </c>
      <c r="S17" s="11">
        <f>[13]Novembro!$H$22</f>
        <v>24.840000000000003</v>
      </c>
      <c r="T17" s="11">
        <f>[13]Novembro!$H$23</f>
        <v>23.040000000000003</v>
      </c>
      <c r="U17" s="11">
        <f>[13]Novembro!$H$24</f>
        <v>17.64</v>
      </c>
      <c r="V17" s="11">
        <f>[13]Novembro!$H$25</f>
        <v>15.840000000000002</v>
      </c>
      <c r="W17" s="11">
        <f>[13]Novembro!$H$26</f>
        <v>14.04</v>
      </c>
      <c r="X17" s="11">
        <f>[13]Novembro!$H$27</f>
        <v>19.440000000000001</v>
      </c>
      <c r="Y17" s="11">
        <f>[13]Novembro!$H$28</f>
        <v>16.920000000000002</v>
      </c>
      <c r="Z17" s="11">
        <f>[13]Novembro!$H$29</f>
        <v>17.64</v>
      </c>
      <c r="AA17" s="11">
        <f>[13]Novembro!$H$30</f>
        <v>23.759999999999998</v>
      </c>
      <c r="AB17" s="11">
        <f>[13]Novembro!$H$31</f>
        <v>15.120000000000001</v>
      </c>
      <c r="AC17" s="11">
        <f>[13]Novembro!$H$32</f>
        <v>16.559999999999999</v>
      </c>
      <c r="AD17" s="11">
        <f>[13]Novembro!$H$33</f>
        <v>12.24</v>
      </c>
      <c r="AE17" s="11">
        <f>[13]Novembro!$H$34</f>
        <v>33.480000000000004</v>
      </c>
      <c r="AF17" s="14">
        <f t="shared" si="1"/>
        <v>33.480000000000004</v>
      </c>
      <c r="AG17" s="96">
        <f t="shared" si="2"/>
        <v>21.192</v>
      </c>
      <c r="AI17" s="12" t="s">
        <v>34</v>
      </c>
    </row>
    <row r="18" spans="1:37" hidden="1" x14ac:dyDescent="0.2">
      <c r="A18" s="89" t="s">
        <v>3</v>
      </c>
      <c r="B18" s="11" t="str">
        <f>[14]Novembro!$H$5</f>
        <v>*</v>
      </c>
      <c r="C18" s="11" t="str">
        <f>[14]Novembro!$H$6</f>
        <v>*</v>
      </c>
      <c r="D18" s="11" t="str">
        <f>[14]Novembro!$H$7</f>
        <v>*</v>
      </c>
      <c r="E18" s="11" t="str">
        <f>[14]Novembro!$H$8</f>
        <v>*</v>
      </c>
      <c r="F18" s="11" t="str">
        <f>[14]Novembro!$H$9</f>
        <v>*</v>
      </c>
      <c r="G18" s="11" t="str">
        <f>[14]Novembro!$H$10</f>
        <v>*</v>
      </c>
      <c r="H18" s="11" t="str">
        <f>[14]Novembro!$H$11</f>
        <v>*</v>
      </c>
      <c r="I18" s="11" t="str">
        <f>[14]Novembro!$H$12</f>
        <v>*</v>
      </c>
      <c r="J18" s="11" t="str">
        <f>[14]Novembro!$H$13</f>
        <v>*</v>
      </c>
      <c r="K18" s="11" t="str">
        <f>[14]Novembro!$H$14</f>
        <v>*</v>
      </c>
      <c r="L18" s="11" t="str">
        <f>[14]Novembro!$H$15</f>
        <v>*</v>
      </c>
      <c r="M18" s="11" t="str">
        <f>[14]Novembro!$H$16</f>
        <v>*</v>
      </c>
      <c r="N18" s="11" t="str">
        <f>[14]Novembro!$H$17</f>
        <v>*</v>
      </c>
      <c r="O18" s="11" t="str">
        <f>[14]Novembro!$H$18</f>
        <v>*</v>
      </c>
      <c r="P18" s="11" t="str">
        <f>[14]Novembro!$H$19</f>
        <v>*</v>
      </c>
      <c r="Q18" s="11" t="str">
        <f>[14]Novembro!$H$20</f>
        <v>*</v>
      </c>
      <c r="R18" s="11" t="str">
        <f>[14]Novembro!$H$21</f>
        <v>*</v>
      </c>
      <c r="S18" s="11" t="str">
        <f>[14]Novembro!$H$22</f>
        <v>*</v>
      </c>
      <c r="T18" s="11" t="str">
        <f>[14]Novembro!$H$23</f>
        <v>*</v>
      </c>
      <c r="U18" s="11" t="str">
        <f>[14]Novembro!$H$24</f>
        <v>*</v>
      </c>
      <c r="V18" s="11" t="str">
        <f>[14]Novembro!$H$25</f>
        <v>*</v>
      </c>
      <c r="W18" s="11" t="str">
        <f>[14]Novembro!$H$26</f>
        <v>*</v>
      </c>
      <c r="X18" s="11" t="str">
        <f>[14]Novembro!$H$27</f>
        <v>*</v>
      </c>
      <c r="Y18" s="11" t="str">
        <f>[14]Novembro!$H$28</f>
        <v>*</v>
      </c>
      <c r="Z18" s="11" t="str">
        <f>[14]Novembro!$H$29</f>
        <v>*</v>
      </c>
      <c r="AA18" s="11" t="str">
        <f>[14]Novembro!$H$30</f>
        <v>*</v>
      </c>
      <c r="AB18" s="11" t="str">
        <f>[14]Novembro!$H$31</f>
        <v>*</v>
      </c>
      <c r="AC18" s="11" t="str">
        <f>[14]Novembro!$H$32</f>
        <v>*</v>
      </c>
      <c r="AD18" s="11" t="str">
        <f>[14]Novembro!$H$33</f>
        <v>*</v>
      </c>
      <c r="AE18" s="11" t="str">
        <f>[14]Novembro!$H$34</f>
        <v>*</v>
      </c>
      <c r="AF18" s="14">
        <f t="shared" si="1"/>
        <v>0</v>
      </c>
      <c r="AG18" s="96" t="e">
        <f t="shared" si="2"/>
        <v>#DIV/0!</v>
      </c>
      <c r="AH18" s="12" t="s">
        <v>34</v>
      </c>
      <c r="AI18" s="12" t="s">
        <v>34</v>
      </c>
    </row>
    <row r="19" spans="1:37" x14ac:dyDescent="0.2">
      <c r="A19" s="47" t="s">
        <v>4</v>
      </c>
      <c r="B19" s="11">
        <f>[15]Novembro!$H$5</f>
        <v>19.440000000000001</v>
      </c>
      <c r="C19" s="11">
        <f>[15]Novembro!$H$6</f>
        <v>19.079999999999998</v>
      </c>
      <c r="D19" s="11">
        <f>[15]Novembro!$H$7</f>
        <v>15.840000000000002</v>
      </c>
      <c r="E19" s="11">
        <f>[15]Novembro!$H$8</f>
        <v>17.64</v>
      </c>
      <c r="F19" s="11">
        <f>[15]Novembro!$H$9</f>
        <v>16.559999999999999</v>
      </c>
      <c r="G19" s="11">
        <f>[15]Novembro!$H$10</f>
        <v>20.16</v>
      </c>
      <c r="H19" s="11">
        <f>[15]Novembro!$H$11</f>
        <v>15.48</v>
      </c>
      <c r="I19" s="11">
        <f>[15]Novembro!$H$12</f>
        <v>14.4</v>
      </c>
      <c r="J19" s="11">
        <f>[15]Novembro!$H$13</f>
        <v>17.28</v>
      </c>
      <c r="K19" s="11">
        <f>[15]Novembro!$H$14</f>
        <v>14.4</v>
      </c>
      <c r="L19" s="11">
        <f>[15]Novembro!$H$15</f>
        <v>24.12</v>
      </c>
      <c r="M19" s="11">
        <f>[15]Novembro!$H$16</f>
        <v>16.559999999999999</v>
      </c>
      <c r="N19" s="11">
        <f>[15]Novembro!$H$17</f>
        <v>21.96</v>
      </c>
      <c r="O19" s="11">
        <f>[15]Novembro!$H$18</f>
        <v>19.8</v>
      </c>
      <c r="P19" s="11">
        <f>[15]Novembro!$H$19</f>
        <v>14.76</v>
      </c>
      <c r="Q19" s="11">
        <f>[15]Novembro!$H$20</f>
        <v>11.520000000000001</v>
      </c>
      <c r="R19" s="11">
        <f>[15]Novembro!$H$21</f>
        <v>16.559999999999999</v>
      </c>
      <c r="S19" s="11">
        <f>[15]Novembro!$H$22</f>
        <v>16.2</v>
      </c>
      <c r="T19" s="11">
        <f>[15]Novembro!$H$23</f>
        <v>18</v>
      </c>
      <c r="U19" s="11">
        <f>[15]Novembro!$H$24</f>
        <v>23.400000000000002</v>
      </c>
      <c r="V19" s="11">
        <f>[15]Novembro!$H$25</f>
        <v>20.52</v>
      </c>
      <c r="W19" s="11">
        <f>[15]Novembro!$H$26</f>
        <v>14.04</v>
      </c>
      <c r="X19" s="11">
        <f>[15]Novembro!$H$27</f>
        <v>15.48</v>
      </c>
      <c r="Y19" s="11">
        <f>[15]Novembro!$H$28</f>
        <v>9</v>
      </c>
      <c r="Z19" s="11">
        <f>[15]Novembro!$H$29</f>
        <v>14.04</v>
      </c>
      <c r="AA19" s="11">
        <f>[15]Novembro!$H$30</f>
        <v>15.120000000000001</v>
      </c>
      <c r="AB19" s="11">
        <f>[15]Novembro!$H$31</f>
        <v>12.6</v>
      </c>
      <c r="AC19" s="11">
        <f>[15]Novembro!$H$32</f>
        <v>11.879999999999999</v>
      </c>
      <c r="AD19" s="11">
        <f>[15]Novembro!$H$33</f>
        <v>16.559999999999999</v>
      </c>
      <c r="AE19" s="11">
        <f>[15]Novembro!$H$34</f>
        <v>18.720000000000002</v>
      </c>
      <c r="AF19" s="14">
        <f t="shared" si="1"/>
        <v>24.12</v>
      </c>
      <c r="AG19" s="96">
        <f t="shared" si="2"/>
        <v>16.704000000000001</v>
      </c>
      <c r="AI19" t="s">
        <v>34</v>
      </c>
    </row>
    <row r="20" spans="1:37" x14ac:dyDescent="0.2">
      <c r="A20" s="47" t="s">
        <v>5</v>
      </c>
      <c r="B20" s="11">
        <f>[16]Novembro!$H$5</f>
        <v>24.840000000000003</v>
      </c>
      <c r="C20" s="11">
        <f>[16]Novembro!$H$6</f>
        <v>20.52</v>
      </c>
      <c r="D20" s="11">
        <f>[16]Novembro!$H$7</f>
        <v>19.440000000000001</v>
      </c>
      <c r="E20" s="11">
        <f>[16]Novembro!$H$8</f>
        <v>18.36</v>
      </c>
      <c r="F20" s="11">
        <f>[16]Novembro!$H$9</f>
        <v>19.079999999999998</v>
      </c>
      <c r="G20" s="11">
        <f>[16]Novembro!$H$10</f>
        <v>17.28</v>
      </c>
      <c r="H20" s="11">
        <f>[16]Novembro!$H$11</f>
        <v>16.559999999999999</v>
      </c>
      <c r="I20" s="11">
        <f>[16]Novembro!$H$12</f>
        <v>12.24</v>
      </c>
      <c r="J20" s="11">
        <f>[16]Novembro!$H$13</f>
        <v>15.840000000000002</v>
      </c>
      <c r="K20" s="11">
        <f>[16]Novembro!$H$14</f>
        <v>17.64</v>
      </c>
      <c r="L20" s="11">
        <f>[16]Novembro!$H$15</f>
        <v>20.52</v>
      </c>
      <c r="M20" s="11">
        <f>[16]Novembro!$H$16</f>
        <v>14.76</v>
      </c>
      <c r="N20" s="11">
        <f>[16]Novembro!$H$17</f>
        <v>15.48</v>
      </c>
      <c r="O20" s="11">
        <f>[16]Novembro!$H$18</f>
        <v>12.6</v>
      </c>
      <c r="P20" s="11">
        <f>[16]Novembro!$H$19</f>
        <v>12.24</v>
      </c>
      <c r="Q20" s="11">
        <f>[16]Novembro!$H$20</f>
        <v>12.24</v>
      </c>
      <c r="R20" s="11">
        <f>[16]Novembro!$H$21</f>
        <v>10.8</v>
      </c>
      <c r="S20" s="11">
        <f>[16]Novembro!$H$22</f>
        <v>14.04</v>
      </c>
      <c r="T20" s="11">
        <f>[16]Novembro!$H$23</f>
        <v>14.76</v>
      </c>
      <c r="U20" s="11">
        <f>[16]Novembro!$H$24</f>
        <v>14.76</v>
      </c>
      <c r="V20" s="11">
        <f>[16]Novembro!$H$25</f>
        <v>23.400000000000002</v>
      </c>
      <c r="W20" s="11">
        <f>[16]Novembro!$H$26</f>
        <v>18.36</v>
      </c>
      <c r="X20" s="11">
        <f>[16]Novembro!$H$27</f>
        <v>12.96</v>
      </c>
      <c r="Y20" s="11">
        <f>[16]Novembro!$H$28</f>
        <v>14.76</v>
      </c>
      <c r="Z20" s="11">
        <f>[16]Novembro!$H$29</f>
        <v>14.04</v>
      </c>
      <c r="AA20" s="11">
        <f>[16]Novembro!$H$30</f>
        <v>16.2</v>
      </c>
      <c r="AB20" s="11">
        <f>[16]Novembro!$H$31</f>
        <v>12.96</v>
      </c>
      <c r="AC20" s="11">
        <f>[16]Novembro!$H$32</f>
        <v>12.24</v>
      </c>
      <c r="AD20" s="11">
        <f>[16]Novembro!$H$33</f>
        <v>14.04</v>
      </c>
      <c r="AE20" s="11">
        <f>[16]Novembro!$H$34</f>
        <v>15.120000000000001</v>
      </c>
      <c r="AF20" s="14">
        <f t="shared" si="1"/>
        <v>24.840000000000003</v>
      </c>
      <c r="AG20" s="96">
        <f t="shared" si="2"/>
        <v>15.936</v>
      </c>
      <c r="AH20" s="12" t="s">
        <v>34</v>
      </c>
      <c r="AJ20" t="s">
        <v>34</v>
      </c>
    </row>
    <row r="21" spans="1:37" x14ac:dyDescent="0.2">
      <c r="A21" s="47" t="s">
        <v>32</v>
      </c>
      <c r="B21" s="11">
        <f>[17]Novembro!$H$5</f>
        <v>21.96</v>
      </c>
      <c r="C21" s="11">
        <f>[17]Novembro!$H$6</f>
        <v>30.6</v>
      </c>
      <c r="D21" s="11">
        <f>[17]Novembro!$H$7</f>
        <v>25.92</v>
      </c>
      <c r="E21" s="11">
        <f>[17]Novembro!$H$8</f>
        <v>22.68</v>
      </c>
      <c r="F21" s="11">
        <f>[17]Novembro!$H$9</f>
        <v>18.720000000000002</v>
      </c>
      <c r="G21" s="11">
        <f>[17]Novembro!$H$10</f>
        <v>17.64</v>
      </c>
      <c r="H21" s="11">
        <f>[17]Novembro!$H$11</f>
        <v>21.96</v>
      </c>
      <c r="I21" s="11">
        <f>[17]Novembro!$H$12</f>
        <v>22.68</v>
      </c>
      <c r="J21" s="11">
        <f>[17]Novembro!$H$13</f>
        <v>20.52</v>
      </c>
      <c r="K21" s="11">
        <f>[17]Novembro!$H$14</f>
        <v>18.36</v>
      </c>
      <c r="L21" s="11">
        <f>[17]Novembro!$H$15</f>
        <v>29.880000000000003</v>
      </c>
      <c r="M21" s="11">
        <f>[17]Novembro!$H$16</f>
        <v>36.72</v>
      </c>
      <c r="N21" s="11">
        <f>[17]Novembro!$H$17</f>
        <v>24.48</v>
      </c>
      <c r="O21" s="11">
        <f>[17]Novembro!$H$18</f>
        <v>27.720000000000002</v>
      </c>
      <c r="P21" s="11">
        <f>[17]Novembro!$H$19</f>
        <v>16.559999999999999</v>
      </c>
      <c r="Q21" s="11">
        <f>[17]Novembro!$H$20</f>
        <v>17.64</v>
      </c>
      <c r="R21" s="11">
        <f>[17]Novembro!$H$21</f>
        <v>19.079999999999998</v>
      </c>
      <c r="S21" s="11">
        <f>[17]Novembro!$H$22</f>
        <v>16.920000000000002</v>
      </c>
      <c r="T21" s="11">
        <f>[17]Novembro!$H$23</f>
        <v>28.44</v>
      </c>
      <c r="U21" s="11">
        <f>[17]Novembro!$H$24</f>
        <v>27.36</v>
      </c>
      <c r="V21" s="11">
        <f>[17]Novembro!$H$25</f>
        <v>26.64</v>
      </c>
      <c r="W21" s="11">
        <f>[17]Novembro!$H$26</f>
        <v>19.079999999999998</v>
      </c>
      <c r="X21" s="11">
        <f>[17]Novembro!$H$27</f>
        <v>24.48</v>
      </c>
      <c r="Y21" s="11">
        <f>[17]Novembro!$H$28</f>
        <v>14.76</v>
      </c>
      <c r="Z21" s="11">
        <f>[17]Novembro!$H$29</f>
        <v>17.64</v>
      </c>
      <c r="AA21" s="11">
        <f>[17]Novembro!$H$30</f>
        <v>19.079999999999998</v>
      </c>
      <c r="AB21" s="11">
        <f>[17]Novembro!$H$31</f>
        <v>16.559999999999999</v>
      </c>
      <c r="AC21" s="11">
        <f>[17]Novembro!$H$32</f>
        <v>18.720000000000002</v>
      </c>
      <c r="AD21" s="11">
        <f>[17]Novembro!$H$33</f>
        <v>23.400000000000002</v>
      </c>
      <c r="AE21" s="11">
        <f>[17]Novembro!$H$34</f>
        <v>25.56</v>
      </c>
      <c r="AF21" s="14">
        <f t="shared" si="1"/>
        <v>36.72</v>
      </c>
      <c r="AG21" s="96">
        <f t="shared" si="2"/>
        <v>22.391999999999996</v>
      </c>
    </row>
    <row r="22" spans="1:37" x14ac:dyDescent="0.2">
      <c r="A22" s="47" t="s">
        <v>6</v>
      </c>
      <c r="B22" s="11">
        <f>[18]Novembro!$H$5</f>
        <v>17.28</v>
      </c>
      <c r="C22" s="11">
        <f>[18]Novembro!$H$6</f>
        <v>11.16</v>
      </c>
      <c r="D22" s="11">
        <f>[18]Novembro!$H$7</f>
        <v>12.6</v>
      </c>
      <c r="E22" s="11">
        <f>[18]Novembro!$H$8</f>
        <v>14.76</v>
      </c>
      <c r="F22" s="11">
        <f>[18]Novembro!$H$9</f>
        <v>11.879999999999999</v>
      </c>
      <c r="G22" s="11">
        <f>[18]Novembro!$H$10</f>
        <v>11.879999999999999</v>
      </c>
      <c r="H22" s="11">
        <f>[18]Novembro!$H$11</f>
        <v>11.879999999999999</v>
      </c>
      <c r="I22" s="11">
        <f>[18]Novembro!$H$12</f>
        <v>10.44</v>
      </c>
      <c r="J22" s="11">
        <f>[18]Novembro!$H$13</f>
        <v>12.6</v>
      </c>
      <c r="K22" s="11">
        <f>[18]Novembro!$H$14</f>
        <v>12.6</v>
      </c>
      <c r="L22" s="11">
        <f>[18]Novembro!$H$15</f>
        <v>13.68</v>
      </c>
      <c r="M22" s="11">
        <f>[18]Novembro!$H$16</f>
        <v>15.120000000000001</v>
      </c>
      <c r="N22" s="11">
        <f>[18]Novembro!$H$17</f>
        <v>15.840000000000002</v>
      </c>
      <c r="O22" s="11">
        <f>[18]Novembro!$H$18</f>
        <v>13.68</v>
      </c>
      <c r="P22" s="11">
        <f>[18]Novembro!$H$19</f>
        <v>9.3600000000000012</v>
      </c>
      <c r="Q22" s="11">
        <f>[18]Novembro!$H$20</f>
        <v>11.879999999999999</v>
      </c>
      <c r="R22" s="11">
        <f>[18]Novembro!$H$21</f>
        <v>8.2799999999999994</v>
      </c>
      <c r="S22" s="11">
        <f>[18]Novembro!$H$22</f>
        <v>10.44</v>
      </c>
      <c r="T22" s="11">
        <f>[18]Novembro!$H$23</f>
        <v>9.7200000000000006</v>
      </c>
      <c r="U22" s="11">
        <f>[18]Novembro!$H$24</f>
        <v>19.8</v>
      </c>
      <c r="V22" s="11">
        <f>[18]Novembro!$H$25</f>
        <v>20.52</v>
      </c>
      <c r="W22" s="11">
        <f>[18]Novembro!$H$26</f>
        <v>8.64</v>
      </c>
      <c r="X22" s="11">
        <f>[18]Novembro!$H$27</f>
        <v>17.28</v>
      </c>
      <c r="Y22" s="11">
        <f>[18]Novembro!$H$28</f>
        <v>9</v>
      </c>
      <c r="Z22" s="11">
        <f>[18]Novembro!$H$29</f>
        <v>9.7200000000000006</v>
      </c>
      <c r="AA22" s="11">
        <f>[18]Novembro!$H$30</f>
        <v>11.879999999999999</v>
      </c>
      <c r="AB22" s="11">
        <f>[18]Novembro!$H$31</f>
        <v>12.24</v>
      </c>
      <c r="AC22" s="11">
        <f>[18]Novembro!$H$32</f>
        <v>10.8</v>
      </c>
      <c r="AD22" s="11">
        <f>[18]Novembro!$H$33</f>
        <v>17.28</v>
      </c>
      <c r="AE22" s="11">
        <f>[18]Novembro!$H$34</f>
        <v>19.079999999999998</v>
      </c>
      <c r="AF22" s="14">
        <f t="shared" si="1"/>
        <v>20.52</v>
      </c>
      <c r="AG22" s="96">
        <f t="shared" si="2"/>
        <v>13.044</v>
      </c>
    </row>
    <row r="23" spans="1:37" x14ac:dyDescent="0.2">
      <c r="A23" s="47" t="s">
        <v>7</v>
      </c>
      <c r="B23" s="11">
        <f>[19]Novembro!$H$5</f>
        <v>27.36</v>
      </c>
      <c r="C23" s="11">
        <f>[19]Novembro!$H$6</f>
        <v>19.8</v>
      </c>
      <c r="D23" s="11">
        <f>[19]Novembro!$H$7</f>
        <v>16.920000000000002</v>
      </c>
      <c r="E23" s="11">
        <f>[19]Novembro!$H$8</f>
        <v>21.6</v>
      </c>
      <c r="F23" s="11">
        <f>[19]Novembro!$H$9</f>
        <v>15.48</v>
      </c>
      <c r="G23" s="11">
        <f>[19]Novembro!$H$10</f>
        <v>15.120000000000001</v>
      </c>
      <c r="H23" s="11">
        <f>[19]Novembro!$H$11</f>
        <v>16.2</v>
      </c>
      <c r="I23" s="11">
        <f>[19]Novembro!$H$12</f>
        <v>16.920000000000002</v>
      </c>
      <c r="J23" s="11">
        <f>[19]Novembro!$H$13</f>
        <v>14.76</v>
      </c>
      <c r="K23" s="11">
        <f>[19]Novembro!$H$14</f>
        <v>14.76</v>
      </c>
      <c r="L23" s="11">
        <f>[19]Novembro!$H$15</f>
        <v>23.040000000000003</v>
      </c>
      <c r="M23" s="11">
        <f>[19]Novembro!$H$16</f>
        <v>20.16</v>
      </c>
      <c r="N23" s="11">
        <f>[19]Novembro!$H$17</f>
        <v>20.52</v>
      </c>
      <c r="O23" s="11">
        <f>[19]Novembro!$H$18</f>
        <v>22.68</v>
      </c>
      <c r="P23" s="11">
        <f>[19]Novembro!$H$19</f>
        <v>15.840000000000002</v>
      </c>
      <c r="Q23" s="11">
        <f>[19]Novembro!$H$20</f>
        <v>14.76</v>
      </c>
      <c r="R23" s="11">
        <f>[19]Novembro!$H$21</f>
        <v>20.88</v>
      </c>
      <c r="S23" s="11">
        <f>[19]Novembro!$H$22</f>
        <v>15.120000000000001</v>
      </c>
      <c r="T23" s="11">
        <f>[19]Novembro!$H$23</f>
        <v>18.720000000000002</v>
      </c>
      <c r="U23" s="11">
        <f>[19]Novembro!$H$24</f>
        <v>19.079999999999998</v>
      </c>
      <c r="V23" s="11">
        <f>[19]Novembro!$H$25</f>
        <v>12.96</v>
      </c>
      <c r="W23" s="11">
        <f>[19]Novembro!$H$26</f>
        <v>15.120000000000001</v>
      </c>
      <c r="X23" s="11">
        <f>[19]Novembro!$H$27</f>
        <v>15.120000000000001</v>
      </c>
      <c r="Y23" s="11">
        <f>[19]Novembro!$H$28</f>
        <v>15.120000000000001</v>
      </c>
      <c r="Z23" s="11">
        <f>[19]Novembro!$H$29</f>
        <v>12.6</v>
      </c>
      <c r="AA23" s="11">
        <f>[19]Novembro!$H$30</f>
        <v>15.48</v>
      </c>
      <c r="AB23" s="11">
        <f>[19]Novembro!$H$31</f>
        <v>10.8</v>
      </c>
      <c r="AC23" s="11">
        <f>[19]Novembro!$H$32</f>
        <v>16.2</v>
      </c>
      <c r="AD23" s="11">
        <f>[19]Novembro!$H$33</f>
        <v>11.520000000000001</v>
      </c>
      <c r="AE23" s="11">
        <f>[19]Novembro!$H$34</f>
        <v>11.879999999999999</v>
      </c>
      <c r="AF23" s="14">
        <f t="shared" si="1"/>
        <v>27.36</v>
      </c>
      <c r="AG23" s="96">
        <f t="shared" si="2"/>
        <v>16.884</v>
      </c>
    </row>
    <row r="24" spans="1:37" hidden="1" x14ac:dyDescent="0.2">
      <c r="A24" s="89" t="s">
        <v>154</v>
      </c>
      <c r="B24" s="11" t="str">
        <f>[20]Novembro!$H$5</f>
        <v>*</v>
      </c>
      <c r="C24" s="11" t="str">
        <f>[20]Novembro!$H$6</f>
        <v>*</v>
      </c>
      <c r="D24" s="11" t="str">
        <f>[20]Novembro!$H$7</f>
        <v>*</v>
      </c>
      <c r="E24" s="11" t="str">
        <f>[20]Novembro!$H$8</f>
        <v>*</v>
      </c>
      <c r="F24" s="11" t="str">
        <f>[20]Novembro!$H$9</f>
        <v>*</v>
      </c>
      <c r="G24" s="11" t="str">
        <f>[20]Novembro!$H$10</f>
        <v>*</v>
      </c>
      <c r="H24" s="11" t="str">
        <f>[20]Novembro!$H$11</f>
        <v>*</v>
      </c>
      <c r="I24" s="11" t="str">
        <f>[20]Novembro!$H$12</f>
        <v>*</v>
      </c>
      <c r="J24" s="11" t="str">
        <f>[20]Novembro!$H$13</f>
        <v>*</v>
      </c>
      <c r="K24" s="11" t="str">
        <f>[20]Novembro!$H$14</f>
        <v>*</v>
      </c>
      <c r="L24" s="11" t="str">
        <f>[20]Novembro!$H$15</f>
        <v>*</v>
      </c>
      <c r="M24" s="11" t="str">
        <f>[20]Novembro!$H$16</f>
        <v>*</v>
      </c>
      <c r="N24" s="11" t="str">
        <f>[20]Novembro!$H$17</f>
        <v>*</v>
      </c>
      <c r="O24" s="11" t="str">
        <f>[20]Novembro!$H$18</f>
        <v>*</v>
      </c>
      <c r="P24" s="11" t="str">
        <f>[20]Novembro!$H$19</f>
        <v>*</v>
      </c>
      <c r="Q24" s="11" t="str">
        <f>[20]Novembro!$H$20</f>
        <v>*</v>
      </c>
      <c r="R24" s="11" t="str">
        <f>[20]Novembro!$H$21</f>
        <v>*</v>
      </c>
      <c r="S24" s="11" t="str">
        <f>[20]Novembro!$H$22</f>
        <v>*</v>
      </c>
      <c r="T24" s="11" t="str">
        <f>[20]Novembro!$H$23</f>
        <v>*</v>
      </c>
      <c r="U24" s="11" t="str">
        <f>[20]Novembro!$H$24</f>
        <v>*</v>
      </c>
      <c r="V24" s="11" t="str">
        <f>[20]Novembro!$H$25</f>
        <v>*</v>
      </c>
      <c r="W24" s="11" t="str">
        <f>[20]Novembro!$H$25</f>
        <v>*</v>
      </c>
      <c r="X24" s="11" t="str">
        <f>[20]Novembro!$H$27</f>
        <v>*</v>
      </c>
      <c r="Y24" s="11" t="str">
        <f>[20]Novembro!$H$28</f>
        <v>*</v>
      </c>
      <c r="Z24" s="11" t="str">
        <f>[20]Novembro!$H$29</f>
        <v>*</v>
      </c>
      <c r="AA24" s="11" t="str">
        <f>[20]Novembro!$H$30</f>
        <v>*</v>
      </c>
      <c r="AB24" s="11" t="str">
        <f>[20]Novembro!$H$31</f>
        <v>*</v>
      </c>
      <c r="AC24" s="11" t="str">
        <f>[20]Novembro!$H$32</f>
        <v>*</v>
      </c>
      <c r="AD24" s="11" t="str">
        <f>[20]Novembro!$H$33</f>
        <v>*</v>
      </c>
      <c r="AE24" s="11" t="str">
        <f>[20]Novembro!$H$34</f>
        <v>*</v>
      </c>
      <c r="AF24" s="14">
        <f t="shared" si="1"/>
        <v>0</v>
      </c>
      <c r="AG24" s="96" t="e">
        <f t="shared" si="2"/>
        <v>#DIV/0!</v>
      </c>
      <c r="AJ24" t="s">
        <v>34</v>
      </c>
      <c r="AK24" t="s">
        <v>34</v>
      </c>
    </row>
    <row r="25" spans="1:37" hidden="1" x14ac:dyDescent="0.2">
      <c r="A25" s="89" t="s">
        <v>155</v>
      </c>
      <c r="B25" s="11" t="str">
        <f>[21]Novembro!$H$5</f>
        <v>*</v>
      </c>
      <c r="C25" s="11" t="str">
        <f>[21]Novembro!$H$6</f>
        <v>*</v>
      </c>
      <c r="D25" s="11" t="str">
        <f>[21]Novembro!$H$7</f>
        <v>*</v>
      </c>
      <c r="E25" s="11" t="str">
        <f>[21]Novembro!$H$8</f>
        <v>*</v>
      </c>
      <c r="F25" s="11" t="str">
        <f>[21]Novembro!$H$9</f>
        <v>*</v>
      </c>
      <c r="G25" s="11" t="str">
        <f>[21]Novembro!$H$10</f>
        <v>*</v>
      </c>
      <c r="H25" s="11" t="str">
        <f>[21]Novembro!$H$11</f>
        <v>*</v>
      </c>
      <c r="I25" s="11" t="str">
        <f>[21]Novembro!$H$12</f>
        <v>*</v>
      </c>
      <c r="J25" s="11" t="str">
        <f>[21]Novembro!$H$13</f>
        <v>*</v>
      </c>
      <c r="K25" s="11" t="str">
        <f>[21]Novembro!$H$14</f>
        <v>*</v>
      </c>
      <c r="L25" s="11" t="str">
        <f>[21]Novembro!$H$15</f>
        <v>*</v>
      </c>
      <c r="M25" s="11" t="str">
        <f>[21]Novembro!$H$16</f>
        <v>*</v>
      </c>
      <c r="N25" s="11" t="str">
        <f>[21]Novembro!$H$17</f>
        <v>*</v>
      </c>
      <c r="O25" s="11" t="str">
        <f>[21]Novembro!$H$18</f>
        <v>*</v>
      </c>
      <c r="P25" s="11" t="str">
        <f>[21]Novembro!$H$19</f>
        <v>*</v>
      </c>
      <c r="Q25" s="11" t="str">
        <f>[21]Novembro!$H$20</f>
        <v>*</v>
      </c>
      <c r="R25" s="11" t="str">
        <f>[21]Novembro!$H$21</f>
        <v>*</v>
      </c>
      <c r="S25" s="11" t="str">
        <f>[21]Novembro!$H$22</f>
        <v>*</v>
      </c>
      <c r="T25" s="11" t="str">
        <f>[21]Novembro!$H$23</f>
        <v>*</v>
      </c>
      <c r="U25" s="11" t="str">
        <f>[21]Novembro!$H$24</f>
        <v>*</v>
      </c>
      <c r="V25" s="11" t="str">
        <f>[21]Novembro!$H$25</f>
        <v>*</v>
      </c>
      <c r="W25" s="11" t="str">
        <f>[21]Novembro!$H$26</f>
        <v>*</v>
      </c>
      <c r="X25" s="11" t="str">
        <f>[21]Novembro!$H$27</f>
        <v>*</v>
      </c>
      <c r="Y25" s="11" t="str">
        <f>[21]Novembro!$H$28</f>
        <v>*</v>
      </c>
      <c r="Z25" s="11" t="str">
        <f>[21]Novembro!$H$29</f>
        <v>*</v>
      </c>
      <c r="AA25" s="11" t="str">
        <f>[21]Novembro!$H$30</f>
        <v>*</v>
      </c>
      <c r="AB25" s="11" t="str">
        <f>[21]Novembro!$H$31</f>
        <v>*</v>
      </c>
      <c r="AC25" s="11" t="str">
        <f>[21]Novembro!$H$32</f>
        <v>*</v>
      </c>
      <c r="AD25" s="11" t="str">
        <f>[21]Novembro!$H$33</f>
        <v>*</v>
      </c>
      <c r="AE25" s="11" t="str">
        <f>[21]Novembro!$H$34</f>
        <v>*</v>
      </c>
      <c r="AF25" s="14">
        <f t="shared" si="1"/>
        <v>0</v>
      </c>
      <c r="AG25" s="96" t="e">
        <f t="shared" si="2"/>
        <v>#DIV/0!</v>
      </c>
      <c r="AH25" s="12" t="s">
        <v>34</v>
      </c>
    </row>
    <row r="26" spans="1:37" x14ac:dyDescent="0.2">
      <c r="A26" s="47" t="s">
        <v>156</v>
      </c>
      <c r="B26" s="11">
        <f>[22]Novembro!$H$5</f>
        <v>20.88</v>
      </c>
      <c r="C26" s="11">
        <f>[22]Novembro!$H$6</f>
        <v>20.16</v>
      </c>
      <c r="D26" s="11">
        <f>[22]Novembro!$H$7</f>
        <v>16.2</v>
      </c>
      <c r="E26" s="11">
        <f>[22]Novembro!$H$8</f>
        <v>17.64</v>
      </c>
      <c r="F26" s="11">
        <f>[22]Novembro!$H$9</f>
        <v>17.28</v>
      </c>
      <c r="G26" s="11">
        <f>[22]Novembro!$H$10</f>
        <v>15.48</v>
      </c>
      <c r="H26" s="11">
        <f>[22]Novembro!$H$11</f>
        <v>13.32</v>
      </c>
      <c r="I26" s="11">
        <f>[22]Novembro!$H$12</f>
        <v>14.76</v>
      </c>
      <c r="J26" s="11">
        <f>[22]Novembro!$H$13</f>
        <v>13.32</v>
      </c>
      <c r="K26" s="11">
        <f>[22]Novembro!$H$14</f>
        <v>18.36</v>
      </c>
      <c r="L26" s="11">
        <f>[22]Novembro!$H$15</f>
        <v>27</v>
      </c>
      <c r="M26" s="11">
        <f>[22]Novembro!$H$16</f>
        <v>23.040000000000003</v>
      </c>
      <c r="N26" s="11">
        <f>[22]Novembro!$H$17</f>
        <v>36</v>
      </c>
      <c r="O26" s="11">
        <f>[22]Novembro!$H$18</f>
        <v>22.32</v>
      </c>
      <c r="P26" s="11">
        <f>[22]Novembro!$H$19</f>
        <v>17.28</v>
      </c>
      <c r="Q26" s="11">
        <f>[22]Novembro!$H$20</f>
        <v>14.04</v>
      </c>
      <c r="R26" s="11">
        <f>[22]Novembro!$H$21</f>
        <v>18.720000000000002</v>
      </c>
      <c r="S26" s="11">
        <f>[22]Novembro!$H$22</f>
        <v>13.68</v>
      </c>
      <c r="T26" s="11">
        <f>[22]Novembro!$H$23</f>
        <v>18.36</v>
      </c>
      <c r="U26" s="11">
        <f>[22]Novembro!$H$24</f>
        <v>14.4</v>
      </c>
      <c r="V26" s="11">
        <f>[22]Novembro!$H$25</f>
        <v>14.4</v>
      </c>
      <c r="W26" s="11">
        <f>[22]Novembro!$H$26</f>
        <v>13.32</v>
      </c>
      <c r="X26" s="11">
        <f>[22]Novembro!$H$27</f>
        <v>11.16</v>
      </c>
      <c r="Y26" s="11">
        <f>[22]Novembro!$H$28</f>
        <v>13.68</v>
      </c>
      <c r="Z26" s="11">
        <f>[22]Novembro!$H$29</f>
        <v>15.120000000000001</v>
      </c>
      <c r="AA26" s="11">
        <f>[22]Novembro!$H$30</f>
        <v>14.4</v>
      </c>
      <c r="AB26" s="11">
        <f>[22]Novembro!$H$31</f>
        <v>12.24</v>
      </c>
      <c r="AC26" s="11">
        <f>[22]Novembro!$H$32</f>
        <v>13.32</v>
      </c>
      <c r="AD26" s="11">
        <f>[22]Novembro!$H$33</f>
        <v>12.96</v>
      </c>
      <c r="AE26" s="11">
        <f>[22]Novembro!$H$34</f>
        <v>11.16</v>
      </c>
      <c r="AF26" s="14">
        <f t="shared" si="1"/>
        <v>36</v>
      </c>
      <c r="AG26" s="96">
        <f t="shared" si="2"/>
        <v>16.8</v>
      </c>
      <c r="AH26" t="s">
        <v>34</v>
      </c>
      <c r="AI26" t="s">
        <v>34</v>
      </c>
      <c r="AJ26" t="s">
        <v>34</v>
      </c>
      <c r="AK26" t="s">
        <v>34</v>
      </c>
    </row>
    <row r="27" spans="1:37" x14ac:dyDescent="0.2">
      <c r="A27" s="47" t="s">
        <v>8</v>
      </c>
      <c r="B27" s="11">
        <f>[23]Novembro!$H$5</f>
        <v>24.12</v>
      </c>
      <c r="C27" s="11">
        <f>[23]Novembro!$H$6</f>
        <v>23.400000000000002</v>
      </c>
      <c r="D27" s="11">
        <f>[23]Novembro!$H$7</f>
        <v>17.28</v>
      </c>
      <c r="E27" s="11">
        <f>[23]Novembro!$H$8</f>
        <v>17.28</v>
      </c>
      <c r="F27" s="11">
        <f>[23]Novembro!$H$9</f>
        <v>15.48</v>
      </c>
      <c r="G27" s="11">
        <f>[23]Novembro!$H$10</f>
        <v>18.720000000000002</v>
      </c>
      <c r="H27" s="11">
        <f>[23]Novembro!$H$11</f>
        <v>16.559999999999999</v>
      </c>
      <c r="I27" s="11">
        <f>[23]Novembro!$H$12</f>
        <v>17.28</v>
      </c>
      <c r="J27" s="11">
        <f>[23]Novembro!$H$13</f>
        <v>13.68</v>
      </c>
      <c r="K27" s="11">
        <f>[23]Novembro!$H$14</f>
        <v>18.36</v>
      </c>
      <c r="L27" s="11">
        <f>[23]Novembro!$H$15</f>
        <v>18.720000000000002</v>
      </c>
      <c r="M27" s="11">
        <f>[23]Novembro!$H$16</f>
        <v>12.24</v>
      </c>
      <c r="N27" s="11">
        <f>[23]Novembro!$H$17</f>
        <v>20.88</v>
      </c>
      <c r="O27" s="11">
        <f>[23]Novembro!$H$18</f>
        <v>16.920000000000002</v>
      </c>
      <c r="P27" s="11">
        <f>[23]Novembro!$H$19</f>
        <v>17.28</v>
      </c>
      <c r="Q27" s="11">
        <f>[23]Novembro!$H$20</f>
        <v>20.52</v>
      </c>
      <c r="R27" s="11">
        <f>[23]Novembro!$H$21</f>
        <v>23.400000000000002</v>
      </c>
      <c r="S27" s="11">
        <f>[23]Novembro!$H$22</f>
        <v>15.840000000000002</v>
      </c>
      <c r="T27" s="11">
        <f>[23]Novembro!$H$23</f>
        <v>20.16</v>
      </c>
      <c r="U27" s="11">
        <f>[23]Novembro!$H$24</f>
        <v>22.32</v>
      </c>
      <c r="V27" s="11">
        <f>[23]Novembro!$H$25</f>
        <v>16.920000000000002</v>
      </c>
      <c r="W27" s="11">
        <f>[23]Novembro!$H$26</f>
        <v>10.8</v>
      </c>
      <c r="X27" s="11">
        <f>[23]Novembro!$H$27</f>
        <v>9.7200000000000006</v>
      </c>
      <c r="Y27" s="11">
        <f>[23]Novembro!$H$28</f>
        <v>9</v>
      </c>
      <c r="Z27" s="11">
        <f>[23]Novembro!$H$29</f>
        <v>16.920000000000002</v>
      </c>
      <c r="AA27" s="11">
        <f>[23]Novembro!$H$30</f>
        <v>14.76</v>
      </c>
      <c r="AB27" s="11">
        <f>[23]Novembro!$H$31</f>
        <v>13.32</v>
      </c>
      <c r="AC27" s="11">
        <f>[23]Novembro!$H$32</f>
        <v>18.720000000000002</v>
      </c>
      <c r="AD27" s="11">
        <f>[23]Novembro!$H$33</f>
        <v>17.28</v>
      </c>
      <c r="AE27" s="11">
        <f>[23]Novembro!$H$34</f>
        <v>13.68</v>
      </c>
      <c r="AF27" s="14">
        <f t="shared" si="1"/>
        <v>24.12</v>
      </c>
      <c r="AG27" s="96">
        <f t="shared" si="2"/>
        <v>17.052000000000003</v>
      </c>
      <c r="AJ27" t="s">
        <v>34</v>
      </c>
    </row>
    <row r="28" spans="1:37" hidden="1" x14ac:dyDescent="0.2">
      <c r="A28" s="89" t="s">
        <v>9</v>
      </c>
      <c r="B28" s="11" t="str">
        <f>[24]Novembro!$H$5</f>
        <v>*</v>
      </c>
      <c r="C28" s="11" t="str">
        <f>[24]Novembro!$H$6</f>
        <v>*</v>
      </c>
      <c r="D28" s="11" t="str">
        <f>[24]Novembro!$H$7</f>
        <v>*</v>
      </c>
      <c r="E28" s="11" t="str">
        <f>[24]Novembro!$H$8</f>
        <v>*</v>
      </c>
      <c r="F28" s="11" t="str">
        <f>[24]Novembro!$H$9</f>
        <v>*</v>
      </c>
      <c r="G28" s="11" t="str">
        <f>[24]Novembro!$H$10</f>
        <v>*</v>
      </c>
      <c r="H28" s="11" t="str">
        <f>[24]Novembro!$H$11</f>
        <v>*</v>
      </c>
      <c r="I28" s="11" t="str">
        <f>[24]Novembro!$H$12</f>
        <v>*</v>
      </c>
      <c r="J28" s="11" t="str">
        <f>[24]Novembro!$H$13</f>
        <v>*</v>
      </c>
      <c r="K28" s="11" t="str">
        <f>[24]Novembro!$H$14</f>
        <v>*</v>
      </c>
      <c r="L28" s="11" t="str">
        <f>[24]Novembro!$H$15</f>
        <v>*</v>
      </c>
      <c r="M28" s="11" t="str">
        <f>[24]Novembro!$H$16</f>
        <v>*</v>
      </c>
      <c r="N28" s="11" t="str">
        <f>[24]Novembro!$H$17</f>
        <v>*</v>
      </c>
      <c r="O28" s="11" t="str">
        <f>[24]Novembro!$H$18</f>
        <v>*</v>
      </c>
      <c r="P28" s="11" t="str">
        <f>[24]Novembro!$H$19</f>
        <v>*</v>
      </c>
      <c r="Q28" s="11" t="str">
        <f>[24]Novembro!$H$20</f>
        <v>*</v>
      </c>
      <c r="R28" s="11" t="str">
        <f>[24]Novembro!$H$21</f>
        <v>*</v>
      </c>
      <c r="S28" s="11" t="str">
        <f>[24]Novembro!$H$22</f>
        <v>*</v>
      </c>
      <c r="T28" s="11" t="str">
        <f>[24]Novembro!$H$23</f>
        <v>*</v>
      </c>
      <c r="U28" s="11" t="str">
        <f>[24]Novembro!$H$24</f>
        <v>*</v>
      </c>
      <c r="V28" s="11" t="str">
        <f>[24]Novembro!$H$25</f>
        <v>*</v>
      </c>
      <c r="W28" s="11" t="str">
        <f>[24]Novembro!$H$26</f>
        <v>*</v>
      </c>
      <c r="X28" s="11" t="str">
        <f>[24]Novembro!$H$27</f>
        <v>*</v>
      </c>
      <c r="Y28" s="11" t="str">
        <f>[24]Novembro!$H$28</f>
        <v>*</v>
      </c>
      <c r="Z28" s="11" t="str">
        <f>[24]Novembro!$H$29</f>
        <v>*</v>
      </c>
      <c r="AA28" s="11" t="str">
        <f>[24]Novembro!$H$30</f>
        <v>*</v>
      </c>
      <c r="AB28" s="11" t="str">
        <f>[24]Novembro!$H$31</f>
        <v>*</v>
      </c>
      <c r="AC28" s="11" t="str">
        <f>[24]Novembro!$H$32</f>
        <v>*</v>
      </c>
      <c r="AD28" s="11" t="str">
        <f>[24]Novembro!$H$33</f>
        <v>*</v>
      </c>
      <c r="AE28" s="11" t="str">
        <f>[24]Novembro!$H$34</f>
        <v>*</v>
      </c>
      <c r="AF28" s="14">
        <f t="shared" si="1"/>
        <v>0</v>
      </c>
      <c r="AG28" s="96" t="e">
        <f t="shared" si="2"/>
        <v>#DIV/0!</v>
      </c>
      <c r="AJ28" t="s">
        <v>34</v>
      </c>
    </row>
    <row r="29" spans="1:37" x14ac:dyDescent="0.2">
      <c r="A29" s="47" t="s">
        <v>31</v>
      </c>
      <c r="B29" s="11">
        <f>[25]Novembro!$H$5</f>
        <v>16.559999999999999</v>
      </c>
      <c r="C29" s="11">
        <f>[25]Novembro!$H$6</f>
        <v>10.08</v>
      </c>
      <c r="D29" s="11">
        <f>[25]Novembro!$H$7</f>
        <v>10.08</v>
      </c>
      <c r="E29" s="11">
        <f>[25]Novembro!$H$8</f>
        <v>11.520000000000001</v>
      </c>
      <c r="F29" s="11">
        <f>[25]Novembro!$H$9</f>
        <v>11.879999999999999</v>
      </c>
      <c r="G29" s="11">
        <f>[25]Novembro!$H$10</f>
        <v>11.16</v>
      </c>
      <c r="H29" s="11">
        <f>[25]Novembro!$H$11</f>
        <v>13.32</v>
      </c>
      <c r="I29" s="11">
        <f>[25]Novembro!$H$12</f>
        <v>11.520000000000001</v>
      </c>
      <c r="J29" s="11">
        <f>[25]Novembro!$H$13</f>
        <v>12.96</v>
      </c>
      <c r="K29" s="11">
        <f>[25]Novembro!$H$14</f>
        <v>17.64</v>
      </c>
      <c r="L29" s="11">
        <f>[25]Novembro!$H$15</f>
        <v>32.4</v>
      </c>
      <c r="M29" s="11">
        <f>[25]Novembro!$H$16</f>
        <v>14.76</v>
      </c>
      <c r="N29" s="11">
        <f>[25]Novembro!$H$17</f>
        <v>16.920000000000002</v>
      </c>
      <c r="O29" s="11">
        <f>[25]Novembro!$H$18</f>
        <v>14.04</v>
      </c>
      <c r="P29" s="11">
        <f>[25]Novembro!$H$19</f>
        <v>8.64</v>
      </c>
      <c r="Q29" s="11">
        <f>[25]Novembro!$H$20</f>
        <v>6.84</v>
      </c>
      <c r="R29" s="11">
        <f>[25]Novembro!$H$21</f>
        <v>12.96</v>
      </c>
      <c r="S29" s="11">
        <f>[25]Novembro!$H$22</f>
        <v>12.24</v>
      </c>
      <c r="T29" s="11">
        <f>[25]Novembro!$H$23</f>
        <v>17.28</v>
      </c>
      <c r="U29" s="11">
        <f>[25]Novembro!$H$24</f>
        <v>16.920000000000002</v>
      </c>
      <c r="V29" s="11">
        <f>[25]Novembro!$H$25</f>
        <v>19.440000000000001</v>
      </c>
      <c r="W29" s="11">
        <f>[25]Novembro!$H$26</f>
        <v>11.520000000000001</v>
      </c>
      <c r="X29" s="11">
        <f>[25]Novembro!$H$27</f>
        <v>11.520000000000001</v>
      </c>
      <c r="Y29" s="11">
        <f>[25]Novembro!$H$28</f>
        <v>10.08</v>
      </c>
      <c r="Z29" s="11">
        <f>[25]Novembro!$H$29</f>
        <v>8.2799999999999994</v>
      </c>
      <c r="AA29" s="11">
        <f>[25]Novembro!$H$30</f>
        <v>8.64</v>
      </c>
      <c r="AB29" s="11">
        <f>[25]Novembro!$H$31</f>
        <v>9.3600000000000012</v>
      </c>
      <c r="AC29" s="11">
        <f>[25]Novembro!$H$32</f>
        <v>8.2799999999999994</v>
      </c>
      <c r="AD29" s="11">
        <f>[25]Novembro!$H$33</f>
        <v>8.2799999999999994</v>
      </c>
      <c r="AE29" s="11">
        <f>[25]Novembro!$H$34</f>
        <v>11.879999999999999</v>
      </c>
      <c r="AF29" s="14">
        <f t="shared" si="1"/>
        <v>32.4</v>
      </c>
      <c r="AG29" s="96">
        <f t="shared" si="2"/>
        <v>12.899999999999995</v>
      </c>
      <c r="AI29" t="s">
        <v>34</v>
      </c>
    </row>
    <row r="30" spans="1:37" hidden="1" x14ac:dyDescent="0.2">
      <c r="A30" s="89" t="s">
        <v>10</v>
      </c>
      <c r="B30" s="11" t="str">
        <f>[26]Novembro!$H$5</f>
        <v>*</v>
      </c>
      <c r="C30" s="11" t="str">
        <f>[26]Novembro!$H$6</f>
        <v>*</v>
      </c>
      <c r="D30" s="11" t="str">
        <f>[26]Novembro!$H$7</f>
        <v>*</v>
      </c>
      <c r="E30" s="11" t="str">
        <f>[26]Novembro!$H$8</f>
        <v>*</v>
      </c>
      <c r="F30" s="11" t="str">
        <f>[26]Novembro!$H$9</f>
        <v>*</v>
      </c>
      <c r="G30" s="11" t="str">
        <f>[26]Novembro!$H$10</f>
        <v>*</v>
      </c>
      <c r="H30" s="11" t="str">
        <f>[26]Novembro!$H$11</f>
        <v>*</v>
      </c>
      <c r="I30" s="11" t="str">
        <f>[26]Novembro!$H$12</f>
        <v>*</v>
      </c>
      <c r="J30" s="11" t="str">
        <f>[26]Novembro!$H$13</f>
        <v>*</v>
      </c>
      <c r="K30" s="11" t="str">
        <f>[26]Novembro!$H$14</f>
        <v>*</v>
      </c>
      <c r="L30" s="11" t="str">
        <f>[26]Novembro!$H$15</f>
        <v>*</v>
      </c>
      <c r="M30" s="11" t="str">
        <f>[26]Novembro!$H$16</f>
        <v>*</v>
      </c>
      <c r="N30" s="11" t="str">
        <f>[26]Novembro!$H$17</f>
        <v>*</v>
      </c>
      <c r="O30" s="11" t="str">
        <f>[26]Novembro!$H$18</f>
        <v>*</v>
      </c>
      <c r="P30" s="11" t="str">
        <f>[26]Novembro!$H$19</f>
        <v>*</v>
      </c>
      <c r="Q30" s="11" t="str">
        <f>[26]Novembro!$H$20</f>
        <v>*</v>
      </c>
      <c r="R30" s="11" t="str">
        <f>[26]Novembro!$H$21</f>
        <v>*</v>
      </c>
      <c r="S30" s="11" t="str">
        <f>[26]Novembro!$H$22</f>
        <v>*</v>
      </c>
      <c r="T30" s="11" t="str">
        <f>[26]Novembro!$H$23</f>
        <v>*</v>
      </c>
      <c r="U30" s="11" t="str">
        <f>[26]Novembro!$H$24</f>
        <v>*</v>
      </c>
      <c r="V30" s="11" t="str">
        <f>[26]Novembro!$H$25</f>
        <v>*</v>
      </c>
      <c r="W30" s="11" t="str">
        <f>[26]Novembro!$H$26</f>
        <v>*</v>
      </c>
      <c r="X30" s="11" t="str">
        <f>[26]Novembro!$H$27</f>
        <v>*</v>
      </c>
      <c r="Y30" s="11" t="str">
        <f>[26]Novembro!$H$28</f>
        <v>*</v>
      </c>
      <c r="Z30" s="11" t="str">
        <f>[26]Novembro!$H$29</f>
        <v>*</v>
      </c>
      <c r="AA30" s="11" t="str">
        <f>[26]Novembro!$H$30</f>
        <v>*</v>
      </c>
      <c r="AB30" s="11" t="str">
        <f>[26]Novembro!$H$31</f>
        <v>*</v>
      </c>
      <c r="AC30" s="11" t="str">
        <f>[26]Novembro!$H$32</f>
        <v>*</v>
      </c>
      <c r="AD30" s="11" t="str">
        <f>[26]Novembro!$H$33</f>
        <v>*</v>
      </c>
      <c r="AE30" s="11" t="str">
        <f>[26]Novembro!$H$34</f>
        <v>*</v>
      </c>
      <c r="AF30" s="14">
        <f t="shared" si="1"/>
        <v>0</v>
      </c>
      <c r="AG30" s="96" t="e">
        <f t="shared" si="2"/>
        <v>#DIV/0!</v>
      </c>
      <c r="AK30" t="s">
        <v>34</v>
      </c>
    </row>
    <row r="31" spans="1:37" hidden="1" x14ac:dyDescent="0.2">
      <c r="A31" s="89" t="s">
        <v>157</v>
      </c>
      <c r="B31" s="11" t="str">
        <f>[27]Novembro!$H$5</f>
        <v>*</v>
      </c>
      <c r="C31" s="11" t="str">
        <f>[27]Novembro!$H$6</f>
        <v>*</v>
      </c>
      <c r="D31" s="11" t="str">
        <f>[27]Novembro!$H$7</f>
        <v>*</v>
      </c>
      <c r="E31" s="11" t="str">
        <f>[27]Novembro!$H$8</f>
        <v>*</v>
      </c>
      <c r="F31" s="11" t="str">
        <f>[27]Novembro!$H$9</f>
        <v>*</v>
      </c>
      <c r="G31" s="11" t="str">
        <f>[27]Novembro!$H$10</f>
        <v>*</v>
      </c>
      <c r="H31" s="11" t="str">
        <f>[27]Novembro!$H$11</f>
        <v>*</v>
      </c>
      <c r="I31" s="11" t="str">
        <f>[27]Novembro!$H$12</f>
        <v>*</v>
      </c>
      <c r="J31" s="11" t="str">
        <f>[27]Novembro!$H$13</f>
        <v>*</v>
      </c>
      <c r="K31" s="11" t="str">
        <f>[27]Novembro!$H$14</f>
        <v>*</v>
      </c>
      <c r="L31" s="11" t="str">
        <f>[27]Novembro!$H$15</f>
        <v>*</v>
      </c>
      <c r="M31" s="11" t="str">
        <f>[27]Novembro!$H$16</f>
        <v>*</v>
      </c>
      <c r="N31" s="11" t="str">
        <f>[27]Novembro!$H$17</f>
        <v>*</v>
      </c>
      <c r="O31" s="11" t="str">
        <f>[27]Novembro!$H$18</f>
        <v>*</v>
      </c>
      <c r="P31" s="11" t="str">
        <f>[27]Novembro!$H$19</f>
        <v>*</v>
      </c>
      <c r="Q31" s="11" t="str">
        <f>[27]Novembro!$H$20</f>
        <v>*</v>
      </c>
      <c r="R31" s="11" t="str">
        <f>[27]Novembro!$H$21</f>
        <v>*</v>
      </c>
      <c r="S31" s="11" t="str">
        <f>[27]Novembro!$H$22</f>
        <v>*</v>
      </c>
      <c r="T31" s="11" t="str">
        <f>[27]Novembro!$H$23</f>
        <v>*</v>
      </c>
      <c r="U31" s="11" t="str">
        <f>[27]Novembro!$H$24</f>
        <v>*</v>
      </c>
      <c r="V31" s="11" t="str">
        <f>[27]Novembro!$H$25</f>
        <v>*</v>
      </c>
      <c r="W31" s="11" t="str">
        <f>[27]Novembro!$H$26</f>
        <v>*</v>
      </c>
      <c r="X31" s="11" t="str">
        <f>[27]Novembro!$H$27</f>
        <v>*</v>
      </c>
      <c r="Y31" s="11" t="str">
        <f>[27]Novembro!$H$28</f>
        <v>*</v>
      </c>
      <c r="Z31" s="11" t="str">
        <f>[27]Novembro!$H$29</f>
        <v>*</v>
      </c>
      <c r="AA31" s="11" t="str">
        <f>[27]Novembro!$H$30</f>
        <v>*</v>
      </c>
      <c r="AB31" s="11" t="str">
        <f>[27]Novembro!$H$31</f>
        <v>*</v>
      </c>
      <c r="AC31" s="11" t="str">
        <f>[27]Novembro!$H$32</f>
        <v>*</v>
      </c>
      <c r="AD31" s="11" t="str">
        <f>[27]Novembro!$H$33</f>
        <v>*</v>
      </c>
      <c r="AE31" s="11" t="str">
        <f>[27]Novembro!$H$34</f>
        <v>*</v>
      </c>
      <c r="AF31" s="14">
        <f t="shared" si="1"/>
        <v>0</v>
      </c>
      <c r="AG31" s="96" t="e">
        <f t="shared" si="2"/>
        <v>#DIV/0!</v>
      </c>
      <c r="AH31" s="12" t="s">
        <v>34</v>
      </c>
      <c r="AJ31" t="s">
        <v>34</v>
      </c>
    </row>
    <row r="32" spans="1:37" hidden="1" x14ac:dyDescent="0.2">
      <c r="A32" s="89" t="s">
        <v>11</v>
      </c>
      <c r="B32" s="11" t="str">
        <f>[28]Novembro!$H$5</f>
        <v>*</v>
      </c>
      <c r="C32" s="11" t="str">
        <f>[28]Novembro!$H$6</f>
        <v>*</v>
      </c>
      <c r="D32" s="11" t="str">
        <f>[28]Novembro!$H$7</f>
        <v>*</v>
      </c>
      <c r="E32" s="11" t="str">
        <f>[28]Novembro!$H$8</f>
        <v>*</v>
      </c>
      <c r="F32" s="11" t="str">
        <f>[28]Novembro!$H$9</f>
        <v>*</v>
      </c>
      <c r="G32" s="11" t="str">
        <f>[28]Novembro!$H$10</f>
        <v>*</v>
      </c>
      <c r="H32" s="11" t="str">
        <f>[28]Novembro!$H$11</f>
        <v>*</v>
      </c>
      <c r="I32" s="11" t="str">
        <f>[28]Novembro!$H$12</f>
        <v>*</v>
      </c>
      <c r="J32" s="11" t="str">
        <f>[28]Novembro!$H$13</f>
        <v>*</v>
      </c>
      <c r="K32" s="11" t="str">
        <f>[28]Novembro!$H$14</f>
        <v>*</v>
      </c>
      <c r="L32" s="11" t="str">
        <f>[28]Novembro!$H$15</f>
        <v>*</v>
      </c>
      <c r="M32" s="11" t="str">
        <f>[28]Novembro!$H$16</f>
        <v>*</v>
      </c>
      <c r="N32" s="11" t="str">
        <f>[28]Novembro!$H$17</f>
        <v>*</v>
      </c>
      <c r="O32" s="11" t="str">
        <f>[28]Novembro!$H$18</f>
        <v>*</v>
      </c>
      <c r="P32" s="11" t="str">
        <f>[28]Novembro!$H$19</f>
        <v>*</v>
      </c>
      <c r="Q32" s="11" t="str">
        <f>[28]Novembro!$H$20</f>
        <v>*</v>
      </c>
      <c r="R32" s="11" t="str">
        <f>[28]Novembro!$H$21</f>
        <v>*</v>
      </c>
      <c r="S32" s="11" t="str">
        <f>[28]Novembro!$H$22</f>
        <v>*</v>
      </c>
      <c r="T32" s="11" t="str">
        <f>[28]Novembro!$H$23</f>
        <v>*</v>
      </c>
      <c r="U32" s="11" t="str">
        <f>[28]Novembro!$H$24</f>
        <v>*</v>
      </c>
      <c r="V32" s="11" t="str">
        <f>[28]Novembro!$H$25</f>
        <v>*</v>
      </c>
      <c r="W32" s="11" t="str">
        <f>[28]Novembro!$H$26</f>
        <v>*</v>
      </c>
      <c r="X32" s="11" t="str">
        <f>[28]Novembro!$H$27</f>
        <v>*</v>
      </c>
      <c r="Y32" s="11" t="str">
        <f>[28]Novembro!$H$28</f>
        <v>*</v>
      </c>
      <c r="Z32" s="11" t="str">
        <f>[28]Novembro!$H$29</f>
        <v>*</v>
      </c>
      <c r="AA32" s="11" t="str">
        <f>[28]Novembro!$H$30</f>
        <v>*</v>
      </c>
      <c r="AB32" s="11" t="str">
        <f>[28]Novembro!$H$31</f>
        <v>*</v>
      </c>
      <c r="AC32" s="11" t="str">
        <f>[28]Novembro!$H$32</f>
        <v>*</v>
      </c>
      <c r="AD32" s="11" t="str">
        <f>[28]Novembro!$H$33</f>
        <v>*</v>
      </c>
      <c r="AE32" s="11" t="str">
        <f>[28]Novembro!$H$34</f>
        <v>*</v>
      </c>
      <c r="AF32" s="14">
        <f t="shared" si="1"/>
        <v>0</v>
      </c>
      <c r="AG32" s="96" t="e">
        <f t="shared" si="2"/>
        <v>#DIV/0!</v>
      </c>
      <c r="AJ32" t="s">
        <v>34</v>
      </c>
      <c r="AK32" t="s">
        <v>34</v>
      </c>
    </row>
    <row r="33" spans="1:37" s="5" customFormat="1" x14ac:dyDescent="0.2">
      <c r="A33" s="47" t="s">
        <v>12</v>
      </c>
      <c r="B33" s="11">
        <f>[29]Novembro!$H$5</f>
        <v>21.240000000000002</v>
      </c>
      <c r="C33" s="11">
        <f>[29]Novembro!$H$6</f>
        <v>15.120000000000001</v>
      </c>
      <c r="D33" s="11">
        <f>[29]Novembro!$H$7</f>
        <v>12.24</v>
      </c>
      <c r="E33" s="11">
        <f>[29]Novembro!$H$8</f>
        <v>9.7200000000000006</v>
      </c>
      <c r="F33" s="11">
        <f>[29]Novembro!$H$9</f>
        <v>11.16</v>
      </c>
      <c r="G33" s="11">
        <f>[29]Novembro!$H$10</f>
        <v>9</v>
      </c>
      <c r="H33" s="11">
        <f>[29]Novembro!$H$11</f>
        <v>9.7200000000000006</v>
      </c>
      <c r="I33" s="11">
        <f>[29]Novembro!$H$12</f>
        <v>6.12</v>
      </c>
      <c r="J33" s="11">
        <f>[29]Novembro!$H$13</f>
        <v>7.9200000000000008</v>
      </c>
      <c r="K33" s="11">
        <f>[29]Novembro!$H$14</f>
        <v>16.559999999999999</v>
      </c>
      <c r="L33" s="11">
        <f>[29]Novembro!$H$15</f>
        <v>16.2</v>
      </c>
      <c r="M33" s="11">
        <f>[29]Novembro!$H$16</f>
        <v>11.16</v>
      </c>
      <c r="N33" s="11">
        <f>[29]Novembro!$H$17</f>
        <v>15.840000000000002</v>
      </c>
      <c r="O33" s="11">
        <f>[29]Novembro!$H$18</f>
        <v>11.520000000000001</v>
      </c>
      <c r="P33" s="11">
        <f>[29]Novembro!$H$19</f>
        <v>9</v>
      </c>
      <c r="Q33" s="11">
        <f>[29]Novembro!$H$20</f>
        <v>7.5600000000000005</v>
      </c>
      <c r="R33" s="11">
        <f>[29]Novembro!$H$21</f>
        <v>7.2</v>
      </c>
      <c r="S33" s="11">
        <f>[29]Novembro!$H$22</f>
        <v>6.12</v>
      </c>
      <c r="T33" s="11">
        <f>[29]Novembro!$H$23</f>
        <v>12.6</v>
      </c>
      <c r="U33" s="11">
        <f>[29]Novembro!$H$24</f>
        <v>14.76</v>
      </c>
      <c r="V33" s="11">
        <f>[29]Novembro!$H$25</f>
        <v>8.2799999999999994</v>
      </c>
      <c r="W33" s="11">
        <f>[29]Novembro!$H$26</f>
        <v>6.12</v>
      </c>
      <c r="X33" s="11">
        <f>[29]Novembro!$H$27</f>
        <v>12.96</v>
      </c>
      <c r="Y33" s="11">
        <f>[29]Novembro!$H$28</f>
        <v>12.6</v>
      </c>
      <c r="Z33" s="11">
        <f>[29]Novembro!$H$29</f>
        <v>9</v>
      </c>
      <c r="AA33" s="11">
        <f>[29]Novembro!$H$30</f>
        <v>10.08</v>
      </c>
      <c r="AB33" s="11">
        <f>[29]Novembro!$H$31</f>
        <v>7.9200000000000008</v>
      </c>
      <c r="AC33" s="11">
        <f>[29]Novembro!$H$32</f>
        <v>7.5600000000000005</v>
      </c>
      <c r="AD33" s="11">
        <f>[29]Novembro!$H$33</f>
        <v>9</v>
      </c>
      <c r="AE33" s="11">
        <f>[29]Novembro!$H$34</f>
        <v>6.48</v>
      </c>
      <c r="AF33" s="14">
        <f t="shared" si="1"/>
        <v>21.240000000000002</v>
      </c>
      <c r="AG33" s="96">
        <f t="shared" si="2"/>
        <v>10.692000000000002</v>
      </c>
      <c r="AJ33" s="5" t="s">
        <v>34</v>
      </c>
      <c r="AK33" s="5" t="s">
        <v>34</v>
      </c>
    </row>
    <row r="34" spans="1:37" x14ac:dyDescent="0.2">
      <c r="A34" s="47" t="s">
        <v>13</v>
      </c>
      <c r="B34" s="11">
        <f>[30]Novembro!$H$5</f>
        <v>27.36</v>
      </c>
      <c r="C34" s="11">
        <f>[30]Novembro!$H$6</f>
        <v>27.720000000000002</v>
      </c>
      <c r="D34" s="11">
        <f>[30]Novembro!$H$7</f>
        <v>19.440000000000001</v>
      </c>
      <c r="E34" s="11">
        <f>[30]Novembro!$H$8</f>
        <v>15.48</v>
      </c>
      <c r="F34" s="11">
        <f>[30]Novembro!$H$9</f>
        <v>13.68</v>
      </c>
      <c r="G34" s="11">
        <f>[30]Novembro!$H$10</f>
        <v>15.840000000000002</v>
      </c>
      <c r="H34" s="11">
        <f>[30]Novembro!$H$11</f>
        <v>14.04</v>
      </c>
      <c r="I34" s="11">
        <f>[30]Novembro!$H$12</f>
        <v>14.4</v>
      </c>
      <c r="J34" s="11">
        <f>[30]Novembro!$H$13</f>
        <v>13.68</v>
      </c>
      <c r="K34" s="11">
        <f>[30]Novembro!$H$14</f>
        <v>27.720000000000002</v>
      </c>
      <c r="L34" s="11">
        <f>[30]Novembro!$H$15</f>
        <v>33.119999999999997</v>
      </c>
      <c r="M34" s="11">
        <f>[30]Novembro!$H$16</f>
        <v>20.88</v>
      </c>
      <c r="N34" s="11">
        <f>[30]Novembro!$H$17</f>
        <v>25.56</v>
      </c>
      <c r="O34" s="11">
        <f>[30]Novembro!$H$18</f>
        <v>16.920000000000002</v>
      </c>
      <c r="P34" s="11">
        <f>[30]Novembro!$H$19</f>
        <v>14.76</v>
      </c>
      <c r="Q34" s="11">
        <f>[30]Novembro!$H$20</f>
        <v>16.920000000000002</v>
      </c>
      <c r="R34" s="11">
        <f>[30]Novembro!$H$21</f>
        <v>11.16</v>
      </c>
      <c r="S34" s="11">
        <f>[30]Novembro!$H$22</f>
        <v>11.520000000000001</v>
      </c>
      <c r="T34" s="11">
        <f>[30]Novembro!$H$23</f>
        <v>18.720000000000002</v>
      </c>
      <c r="U34" s="11">
        <f>[30]Novembro!$H$24</f>
        <v>25.92</v>
      </c>
      <c r="V34" s="11">
        <f>[30]Novembro!$H$25</f>
        <v>26.64</v>
      </c>
      <c r="W34" s="11">
        <f>[30]Novembro!$H$26</f>
        <v>19.079999999999998</v>
      </c>
      <c r="X34" s="11">
        <f>[30]Novembro!$H$27</f>
        <v>13.68</v>
      </c>
      <c r="Y34" s="11">
        <f>[30]Novembro!$H$28</f>
        <v>12.24</v>
      </c>
      <c r="Z34" s="11">
        <f>[30]Novembro!$H$29</f>
        <v>17.28</v>
      </c>
      <c r="AA34" s="11">
        <f>[30]Novembro!$H$30</f>
        <v>12.24</v>
      </c>
      <c r="AB34" s="11">
        <f>[30]Novembro!$H$31</f>
        <v>16.2</v>
      </c>
      <c r="AC34" s="11">
        <f>[30]Novembro!$H$32</f>
        <v>13.32</v>
      </c>
      <c r="AD34" s="11">
        <f>[30]Novembro!$H$33</f>
        <v>23.759999999999998</v>
      </c>
      <c r="AE34" s="11">
        <f>[30]Novembro!$H$34</f>
        <v>19.079999999999998</v>
      </c>
      <c r="AF34" s="14">
        <f t="shared" si="1"/>
        <v>33.119999999999997</v>
      </c>
      <c r="AG34" s="96">
        <f t="shared" si="2"/>
        <v>18.612000000000005</v>
      </c>
      <c r="AJ34" t="s">
        <v>34</v>
      </c>
    </row>
    <row r="35" spans="1:37" x14ac:dyDescent="0.2">
      <c r="A35" s="47" t="s">
        <v>158</v>
      </c>
      <c r="B35" s="11">
        <f>[31]Novembro!$H$5</f>
        <v>19.079999999999998</v>
      </c>
      <c r="C35" s="11">
        <f>[31]Novembro!$H$6</f>
        <v>13.68</v>
      </c>
      <c r="D35" s="11">
        <f>[31]Novembro!$H$7</f>
        <v>15.840000000000002</v>
      </c>
      <c r="E35" s="11">
        <f>[31]Novembro!$H$8</f>
        <v>19.079999999999998</v>
      </c>
      <c r="F35" s="11">
        <f>[31]Novembro!$H$9</f>
        <v>17.64</v>
      </c>
      <c r="G35" s="11">
        <f>[31]Novembro!$H$10</f>
        <v>19.079999999999998</v>
      </c>
      <c r="H35" s="11">
        <f>[31]Novembro!$H$11</f>
        <v>15.120000000000001</v>
      </c>
      <c r="I35" s="11">
        <f>[31]Novembro!$H$12</f>
        <v>17.64</v>
      </c>
      <c r="J35" s="11">
        <f>[31]Novembro!$H$13</f>
        <v>14.76</v>
      </c>
      <c r="K35" s="11">
        <f>[31]Novembro!$H$14</f>
        <v>17.28</v>
      </c>
      <c r="L35" s="11">
        <f>[31]Novembro!$H$15</f>
        <v>18.720000000000002</v>
      </c>
      <c r="M35" s="11">
        <f>[31]Novembro!$H$16</f>
        <v>13.32</v>
      </c>
      <c r="N35" s="11">
        <f>[31]Novembro!$H$17</f>
        <v>23.400000000000002</v>
      </c>
      <c r="O35" s="11">
        <f>[31]Novembro!$H$18</f>
        <v>18</v>
      </c>
      <c r="P35" s="11">
        <f>[31]Novembro!$H$19</f>
        <v>14.4</v>
      </c>
      <c r="Q35" s="11">
        <f>[31]Novembro!$H$20</f>
        <v>11.520000000000001</v>
      </c>
      <c r="R35" s="11">
        <f>[31]Novembro!$H$21</f>
        <v>19.079999999999998</v>
      </c>
      <c r="S35" s="11">
        <f>[31]Novembro!$H$22</f>
        <v>16.920000000000002</v>
      </c>
      <c r="T35" s="11">
        <f>[31]Novembro!$H$23</f>
        <v>17.64</v>
      </c>
      <c r="U35" s="11">
        <f>[31]Novembro!$H$24</f>
        <v>15.120000000000001</v>
      </c>
      <c r="V35" s="11">
        <f>[31]Novembro!$H$25</f>
        <v>12.6</v>
      </c>
      <c r="W35" s="11">
        <f>[31]Novembro!$H$26</f>
        <v>8.64</v>
      </c>
      <c r="X35" s="11">
        <f>[31]Novembro!$H$27</f>
        <v>12.96</v>
      </c>
      <c r="Y35" s="11">
        <f>[31]Novembro!$H$28</f>
        <v>12.6</v>
      </c>
      <c r="Z35" s="11">
        <f>[31]Novembro!$H$29</f>
        <v>12.96</v>
      </c>
      <c r="AA35" s="11">
        <f>[31]Novembro!$H$30</f>
        <v>15.120000000000001</v>
      </c>
      <c r="AB35" s="11">
        <f>[31]Novembro!$H$31</f>
        <v>9.3600000000000012</v>
      </c>
      <c r="AC35" s="11">
        <f>[31]Novembro!$H$32</f>
        <v>14.04</v>
      </c>
      <c r="AD35" s="11">
        <f>[31]Novembro!$H$33</f>
        <v>11.520000000000001</v>
      </c>
      <c r="AE35" s="11">
        <f>[31]Novembro!$H$34</f>
        <v>11.16</v>
      </c>
      <c r="AF35" s="14">
        <f t="shared" si="1"/>
        <v>23.400000000000002</v>
      </c>
      <c r="AG35" s="96">
        <f t="shared" si="2"/>
        <v>15.276000000000002</v>
      </c>
      <c r="AJ35" t="s">
        <v>34</v>
      </c>
    </row>
    <row r="36" spans="1:37" hidden="1" x14ac:dyDescent="0.2">
      <c r="A36" s="89" t="s">
        <v>129</v>
      </c>
      <c r="B36" s="11" t="str">
        <f>[32]Novembro!$H$5</f>
        <v>*</v>
      </c>
      <c r="C36" s="11" t="str">
        <f>[32]Novembro!$H$6</f>
        <v>*</v>
      </c>
      <c r="D36" s="11" t="str">
        <f>[32]Novembro!$H$7</f>
        <v>*</v>
      </c>
      <c r="E36" s="11" t="str">
        <f>[32]Novembro!$H$8</f>
        <v>*</v>
      </c>
      <c r="F36" s="11" t="str">
        <f>[32]Novembro!$H$9</f>
        <v>*</v>
      </c>
      <c r="G36" s="11" t="str">
        <f>[32]Novembro!$H$10</f>
        <v>*</v>
      </c>
      <c r="H36" s="11" t="str">
        <f>[32]Novembro!$H$11</f>
        <v>*</v>
      </c>
      <c r="I36" s="11" t="str">
        <f>[32]Novembro!$H$12</f>
        <v>*</v>
      </c>
      <c r="J36" s="11" t="str">
        <f>[32]Novembro!$H$13</f>
        <v>*</v>
      </c>
      <c r="K36" s="11" t="str">
        <f>[32]Novembro!$H$14</f>
        <v>*</v>
      </c>
      <c r="L36" s="11" t="str">
        <f>[32]Novembro!$H$15</f>
        <v>*</v>
      </c>
      <c r="M36" s="11" t="str">
        <f>[32]Novembro!$H$16</f>
        <v>*</v>
      </c>
      <c r="N36" s="11" t="str">
        <f>[32]Novembro!$H$17</f>
        <v>*</v>
      </c>
      <c r="O36" s="11" t="str">
        <f>[32]Novembro!$H$18</f>
        <v>*</v>
      </c>
      <c r="P36" s="11" t="str">
        <f>[32]Novembro!$H$19</f>
        <v>*</v>
      </c>
      <c r="Q36" s="11" t="str">
        <f>[32]Novembro!$H$20</f>
        <v>*</v>
      </c>
      <c r="R36" s="11" t="str">
        <f>[32]Novembro!$H$21</f>
        <v>*</v>
      </c>
      <c r="S36" s="11" t="str">
        <f>[32]Novembro!$H$22</f>
        <v>*</v>
      </c>
      <c r="T36" s="11" t="str">
        <f>[32]Novembro!$H$23</f>
        <v>*</v>
      </c>
      <c r="U36" s="11" t="str">
        <f>[32]Novembro!$H$24</f>
        <v>*</v>
      </c>
      <c r="V36" s="11" t="str">
        <f>[32]Novembro!$H$25</f>
        <v>*</v>
      </c>
      <c r="W36" s="11" t="str">
        <f>[32]Novembro!$H$26</f>
        <v>*</v>
      </c>
      <c r="X36" s="11" t="str">
        <f>[32]Novembro!$H$27</f>
        <v>*</v>
      </c>
      <c r="Y36" s="11" t="str">
        <f>[32]Novembro!$H$28</f>
        <v>*</v>
      </c>
      <c r="Z36" s="11" t="str">
        <f>[32]Novembro!$H$29</f>
        <v>*</v>
      </c>
      <c r="AA36" s="11" t="str">
        <f>[32]Novembro!$H$30</f>
        <v>*</v>
      </c>
      <c r="AB36" s="11" t="str">
        <f>[32]Novembro!$H$31</f>
        <v>*</v>
      </c>
      <c r="AC36" s="11" t="str">
        <f>[32]Novembro!$H$32</f>
        <v>*</v>
      </c>
      <c r="AD36" s="11" t="str">
        <f>[32]Novembro!$H$33</f>
        <v>*</v>
      </c>
      <c r="AE36" s="11" t="str">
        <f>[32]Novembro!$H$34</f>
        <v>*</v>
      </c>
      <c r="AF36" s="14">
        <f t="shared" si="1"/>
        <v>0</v>
      </c>
      <c r="AG36" s="96" t="e">
        <f t="shared" si="2"/>
        <v>#DIV/0!</v>
      </c>
      <c r="AJ36" t="s">
        <v>34</v>
      </c>
    </row>
    <row r="37" spans="1:37" x14ac:dyDescent="0.2">
      <c r="A37" s="47" t="s">
        <v>14</v>
      </c>
      <c r="B37" s="11">
        <f>[33]Novembro!$H$5</f>
        <v>18.720000000000002</v>
      </c>
      <c r="C37" s="11">
        <f>[33]Novembro!$H$6</f>
        <v>9.3600000000000012</v>
      </c>
      <c r="D37" s="11">
        <f>[33]Novembro!$H$7</f>
        <v>9</v>
      </c>
      <c r="E37" s="11">
        <f>[33]Novembro!$H$8</f>
        <v>10.44</v>
      </c>
      <c r="F37" s="11">
        <f>[33]Novembro!$H$9</f>
        <v>0.36000000000000004</v>
      </c>
      <c r="G37" s="11">
        <f>[33]Novembro!$H$10</f>
        <v>0.72000000000000008</v>
      </c>
      <c r="H37" s="11">
        <f>[33]Novembro!$H$11</f>
        <v>6.48</v>
      </c>
      <c r="I37" s="11">
        <f>[33]Novembro!$H$12</f>
        <v>0</v>
      </c>
      <c r="J37" s="11">
        <f>[33]Novembro!$H$13</f>
        <v>0</v>
      </c>
      <c r="K37" s="11">
        <f>[33]Novembro!$H$14</f>
        <v>6.84</v>
      </c>
      <c r="L37" s="11">
        <f>[33]Novembro!$H$15</f>
        <v>11.879999999999999</v>
      </c>
      <c r="M37" s="11">
        <f>[33]Novembro!$H$16</f>
        <v>0</v>
      </c>
      <c r="N37" s="11">
        <f>[33]Novembro!$H$17</f>
        <v>7.9200000000000008</v>
      </c>
      <c r="O37" s="11">
        <f>[33]Novembro!$H$18</f>
        <v>25.56</v>
      </c>
      <c r="P37" s="11">
        <f>[33]Novembro!$H$19</f>
        <v>0.72000000000000008</v>
      </c>
      <c r="Q37" s="11">
        <f>[33]Novembro!$H$20</f>
        <v>0.36000000000000004</v>
      </c>
      <c r="R37" s="11">
        <f>[33]Novembro!$H$21</f>
        <v>0</v>
      </c>
      <c r="S37" s="11">
        <f>[33]Novembro!$H$22</f>
        <v>1.4400000000000002</v>
      </c>
      <c r="T37" s="11">
        <f>[33]Novembro!$H$23</f>
        <v>16.920000000000002</v>
      </c>
      <c r="U37" s="11">
        <f>[33]Novembro!$H$24</f>
        <v>18.36</v>
      </c>
      <c r="V37" s="11">
        <f>[33]Novembro!$H$25</f>
        <v>10.8</v>
      </c>
      <c r="W37" s="11">
        <f>[33]Novembro!$H$26</f>
        <v>6.12</v>
      </c>
      <c r="X37" s="11">
        <f>[33]Novembro!$H$27</f>
        <v>0.36000000000000004</v>
      </c>
      <c r="Y37" s="11">
        <f>[33]Novembro!$H$28</f>
        <v>12.6</v>
      </c>
      <c r="Z37" s="11">
        <f>[33]Novembro!$H$29</f>
        <v>11.16</v>
      </c>
      <c r="AA37" s="11">
        <f>[33]Novembro!$H$30</f>
        <v>10.44</v>
      </c>
      <c r="AB37" s="11">
        <f>[33]Novembro!$H$31</f>
        <v>1.4400000000000002</v>
      </c>
      <c r="AC37" s="11">
        <f>[33]Novembro!$H$32</f>
        <v>18</v>
      </c>
      <c r="AD37" s="11">
        <f>[33]Novembro!$H$33</f>
        <v>1.8</v>
      </c>
      <c r="AE37" s="11">
        <f>[33]Novembro!$H$34</f>
        <v>2.52</v>
      </c>
      <c r="AF37" s="14">
        <f t="shared" si="1"/>
        <v>25.56</v>
      </c>
      <c r="AG37" s="96">
        <f t="shared" si="2"/>
        <v>7.3440000000000003</v>
      </c>
      <c r="AJ37" t="s">
        <v>34</v>
      </c>
    </row>
    <row r="38" spans="1:37" hidden="1" x14ac:dyDescent="0.2">
      <c r="A38" s="89" t="s">
        <v>159</v>
      </c>
      <c r="B38" s="11" t="str">
        <f>[34]Novembro!$H$5</f>
        <v>*</v>
      </c>
      <c r="C38" s="11" t="str">
        <f>[34]Novembro!$H$6</f>
        <v>*</v>
      </c>
      <c r="D38" s="11" t="str">
        <f>[34]Novembro!$H$7</f>
        <v>*</v>
      </c>
      <c r="E38" s="11" t="str">
        <f>[34]Novembro!$H$8</f>
        <v>*</v>
      </c>
      <c r="F38" s="11" t="str">
        <f>[34]Novembro!$H$9</f>
        <v>*</v>
      </c>
      <c r="G38" s="11" t="str">
        <f>[34]Novembro!$H$10</f>
        <v>*</v>
      </c>
      <c r="H38" s="11" t="str">
        <f>[34]Novembro!$H$11</f>
        <v>*</v>
      </c>
      <c r="I38" s="11" t="str">
        <f>[34]Novembro!$H$12</f>
        <v>*</v>
      </c>
      <c r="J38" s="11" t="str">
        <f>[34]Novembro!$H$13</f>
        <v>*</v>
      </c>
      <c r="K38" s="11" t="str">
        <f>[34]Novembro!$H$14</f>
        <v>*</v>
      </c>
      <c r="L38" s="11" t="str">
        <f>[34]Novembro!$H$15</f>
        <v>*</v>
      </c>
      <c r="M38" s="11" t="str">
        <f>[34]Novembro!$H$16</f>
        <v>*</v>
      </c>
      <c r="N38" s="11" t="str">
        <f>[34]Novembro!$H$17</f>
        <v>*</v>
      </c>
      <c r="O38" s="11" t="str">
        <f>[34]Novembro!$H$18</f>
        <v>*</v>
      </c>
      <c r="P38" s="11" t="str">
        <f>[34]Novembro!$H$19</f>
        <v>*</v>
      </c>
      <c r="Q38" s="11" t="str">
        <f>[34]Novembro!$H$20</f>
        <v>*</v>
      </c>
      <c r="R38" s="11" t="str">
        <f>[34]Novembro!$H$21</f>
        <v>*</v>
      </c>
      <c r="S38" s="11" t="str">
        <f>[34]Novembro!$H$22</f>
        <v>*</v>
      </c>
      <c r="T38" s="11" t="str">
        <f>[34]Novembro!$H$23</f>
        <v>*</v>
      </c>
      <c r="U38" s="11" t="str">
        <f>[34]Novembro!$H$24</f>
        <v>*</v>
      </c>
      <c r="V38" s="11" t="str">
        <f>[34]Novembro!$H$25</f>
        <v>*</v>
      </c>
      <c r="W38" s="11" t="str">
        <f>[34]Novembro!$H$26</f>
        <v>*</v>
      </c>
      <c r="X38" s="11" t="str">
        <f>[34]Novembro!$H$27</f>
        <v>*</v>
      </c>
      <c r="Y38" s="11" t="str">
        <f>[34]Novembro!$H$28</f>
        <v>*</v>
      </c>
      <c r="Z38" s="11" t="str">
        <f>[34]Novembro!$H$29</f>
        <v>*</v>
      </c>
      <c r="AA38" s="11" t="str">
        <f>[34]Novembro!$H$30</f>
        <v>*</v>
      </c>
      <c r="AB38" s="11" t="str">
        <f>[34]Novembro!$H$31</f>
        <v>*</v>
      </c>
      <c r="AC38" s="11" t="str">
        <f>[34]Novembro!$H$32</f>
        <v>*</v>
      </c>
      <c r="AD38" s="11" t="str">
        <f>[34]Novembro!$H$33</f>
        <v>*</v>
      </c>
      <c r="AE38" s="11" t="str">
        <f>[34]Novembro!$H$34</f>
        <v>*</v>
      </c>
      <c r="AF38" s="14">
        <f t="shared" si="1"/>
        <v>0</v>
      </c>
      <c r="AG38" s="96" t="e">
        <f t="shared" si="2"/>
        <v>#DIV/0!</v>
      </c>
    </row>
    <row r="39" spans="1:37" x14ac:dyDescent="0.2">
      <c r="A39" s="47" t="s">
        <v>15</v>
      </c>
      <c r="B39" s="11">
        <f>[35]Novembro!$H$5</f>
        <v>23.040000000000003</v>
      </c>
      <c r="C39" s="11">
        <f>[35]Novembro!$H$6</f>
        <v>17.28</v>
      </c>
      <c r="D39" s="11">
        <f>[35]Novembro!$H$7</f>
        <v>15.120000000000001</v>
      </c>
      <c r="E39" s="11">
        <f>[35]Novembro!$H$8</f>
        <v>12.96</v>
      </c>
      <c r="F39" s="11">
        <f>[35]Novembro!$H$9</f>
        <v>11.879999999999999</v>
      </c>
      <c r="G39" s="11">
        <f>[35]Novembro!$H$10</f>
        <v>15.840000000000002</v>
      </c>
      <c r="H39" s="11">
        <f>[35]Novembro!$H$11</f>
        <v>16.2</v>
      </c>
      <c r="I39" s="11">
        <f>[35]Novembro!$H$12</f>
        <v>13.32</v>
      </c>
      <c r="J39" s="11">
        <f>[35]Novembro!$H$13</f>
        <v>20.52</v>
      </c>
      <c r="K39" s="11">
        <f>[35]Novembro!$H$14</f>
        <v>17.64</v>
      </c>
      <c r="L39" s="11">
        <f>[35]Novembro!$H$15</f>
        <v>18.720000000000002</v>
      </c>
      <c r="M39" s="11">
        <f>[35]Novembro!$H$16</f>
        <v>15.120000000000001</v>
      </c>
      <c r="N39" s="11">
        <f>[35]Novembro!$H$17</f>
        <v>32.76</v>
      </c>
      <c r="O39" s="11">
        <f>[35]Novembro!$H$18</f>
        <v>19.079999999999998</v>
      </c>
      <c r="P39" s="11">
        <f>[35]Novembro!$H$19</f>
        <v>12.96</v>
      </c>
      <c r="Q39" s="11">
        <f>[35]Novembro!$H$20</f>
        <v>12.6</v>
      </c>
      <c r="R39" s="11">
        <f>[35]Novembro!$H$21</f>
        <v>21.240000000000002</v>
      </c>
      <c r="S39" s="11">
        <f>[35]Novembro!$H$22</f>
        <v>16.2</v>
      </c>
      <c r="T39" s="11">
        <f>[35]Novembro!$H$23</f>
        <v>22.68</v>
      </c>
      <c r="U39" s="11">
        <f>[35]Novembro!$H$24</f>
        <v>19.440000000000001</v>
      </c>
      <c r="V39" s="11">
        <f>[35]Novembro!$H$25</f>
        <v>14.04</v>
      </c>
      <c r="W39" s="11">
        <f>[35]Novembro!$H$26</f>
        <v>11.16</v>
      </c>
      <c r="X39" s="11">
        <f>[35]Novembro!$H$27</f>
        <v>13.32</v>
      </c>
      <c r="Y39" s="11">
        <f>[35]Novembro!$H$28</f>
        <v>11.879999999999999</v>
      </c>
      <c r="Z39" s="11">
        <f>[35]Novembro!$H$29</f>
        <v>14.04</v>
      </c>
      <c r="AA39" s="11">
        <f>[35]Novembro!$H$30</f>
        <v>16.559999999999999</v>
      </c>
      <c r="AB39" s="11">
        <f>[35]Novembro!$H$31</f>
        <v>11.16</v>
      </c>
      <c r="AC39" s="11">
        <f>[35]Novembro!$H$32</f>
        <v>18.36</v>
      </c>
      <c r="AD39" s="11">
        <f>[35]Novembro!$H$33</f>
        <v>13.32</v>
      </c>
      <c r="AE39" s="11">
        <f>[35]Novembro!$H$34</f>
        <v>14.76</v>
      </c>
      <c r="AF39" s="14">
        <f t="shared" si="1"/>
        <v>32.76</v>
      </c>
      <c r="AG39" s="96">
        <f t="shared" si="2"/>
        <v>16.440000000000005</v>
      </c>
      <c r="AH39" s="12" t="s">
        <v>34</v>
      </c>
      <c r="AJ39" t="s">
        <v>34</v>
      </c>
    </row>
    <row r="40" spans="1:37" hidden="1" x14ac:dyDescent="0.2">
      <c r="A40" s="89" t="s">
        <v>16</v>
      </c>
      <c r="B40" s="11" t="str">
        <f>[36]Novembro!$H$5</f>
        <v>*</v>
      </c>
      <c r="C40" s="11" t="str">
        <f>[36]Novembro!$H$6</f>
        <v>*</v>
      </c>
      <c r="D40" s="11" t="str">
        <f>[36]Novembro!$H$7</f>
        <v>*</v>
      </c>
      <c r="E40" s="11" t="str">
        <f>[36]Novembro!$H$8</f>
        <v>*</v>
      </c>
      <c r="F40" s="11" t="str">
        <f>[36]Novembro!$H$9</f>
        <v>*</v>
      </c>
      <c r="G40" s="11" t="str">
        <f>[36]Novembro!$H$10</f>
        <v>*</v>
      </c>
      <c r="H40" s="11" t="str">
        <f>[36]Novembro!$H$11</f>
        <v>*</v>
      </c>
      <c r="I40" s="11" t="str">
        <f>[36]Novembro!$H$12</f>
        <v>*</v>
      </c>
      <c r="J40" s="11" t="str">
        <f>[36]Novembro!$H$13</f>
        <v>*</v>
      </c>
      <c r="K40" s="11" t="str">
        <f>[36]Novembro!$H$14</f>
        <v>*</v>
      </c>
      <c r="L40" s="11" t="str">
        <f>[36]Novembro!$H$15</f>
        <v>*</v>
      </c>
      <c r="M40" s="11" t="str">
        <f>[36]Novembro!$H$16</f>
        <v>*</v>
      </c>
      <c r="N40" s="11" t="str">
        <f>[36]Novembro!$H$17</f>
        <v>*</v>
      </c>
      <c r="O40" s="11" t="str">
        <f>[36]Novembro!$H$18</f>
        <v>*</v>
      </c>
      <c r="P40" s="11" t="str">
        <f>[36]Novembro!$H$19</f>
        <v>*</v>
      </c>
      <c r="Q40" s="11" t="str">
        <f>[36]Novembro!$H$20</f>
        <v>*</v>
      </c>
      <c r="R40" s="11" t="str">
        <f>[36]Novembro!$H$21</f>
        <v>*</v>
      </c>
      <c r="S40" s="11" t="str">
        <f>[36]Novembro!$H$22</f>
        <v>*</v>
      </c>
      <c r="T40" s="11" t="str">
        <f>[36]Novembro!$H$23</f>
        <v>*</v>
      </c>
      <c r="U40" s="11" t="str">
        <f>[36]Novembro!$H$24</f>
        <v>*</v>
      </c>
      <c r="V40" s="11" t="str">
        <f>[36]Novembro!$H$25</f>
        <v>*</v>
      </c>
      <c r="W40" s="11" t="str">
        <f>[36]Novembro!$H$26</f>
        <v>*</v>
      </c>
      <c r="X40" s="11" t="str">
        <f>[36]Novembro!$H$27</f>
        <v>*</v>
      </c>
      <c r="Y40" s="11" t="str">
        <f>[36]Novembro!$H$28</f>
        <v>*</v>
      </c>
      <c r="Z40" s="11" t="str">
        <f>[36]Novembro!$H$29</f>
        <v>*</v>
      </c>
      <c r="AA40" s="11" t="str">
        <f>[36]Novembro!$H$30</f>
        <v>*</v>
      </c>
      <c r="AB40" s="11" t="str">
        <f>[36]Novembro!$H$31</f>
        <v>*</v>
      </c>
      <c r="AC40" s="11" t="str">
        <f>[36]Novembro!$H$32</f>
        <v>*</v>
      </c>
      <c r="AD40" s="11" t="str">
        <f>[36]Novembro!$H$33</f>
        <v>*</v>
      </c>
      <c r="AE40" s="11" t="str">
        <f>[36]Novembro!$H$34</f>
        <v>*</v>
      </c>
      <c r="AF40" s="14">
        <f t="shared" si="1"/>
        <v>0</v>
      </c>
      <c r="AG40" s="96" t="e">
        <f t="shared" si="2"/>
        <v>#DIV/0!</v>
      </c>
      <c r="AJ40" t="s">
        <v>34</v>
      </c>
    </row>
    <row r="41" spans="1:37" x14ac:dyDescent="0.2">
      <c r="A41" s="47" t="s">
        <v>160</v>
      </c>
      <c r="B41" s="11">
        <f>[37]Novembro!$H$5</f>
        <v>25.92</v>
      </c>
      <c r="C41" s="11">
        <f>[37]Novembro!$H$6</f>
        <v>23.400000000000002</v>
      </c>
      <c r="D41" s="11">
        <f>[37]Novembro!$H$7</f>
        <v>21.6</v>
      </c>
      <c r="E41" s="11">
        <f>[37]Novembro!$H$8</f>
        <v>18.720000000000002</v>
      </c>
      <c r="F41" s="11">
        <f>[37]Novembro!$H$9</f>
        <v>15.48</v>
      </c>
      <c r="G41" s="11">
        <f>[37]Novembro!$H$10</f>
        <v>11.879999999999999</v>
      </c>
      <c r="H41" s="11">
        <f>[37]Novembro!$H$11</f>
        <v>13.32</v>
      </c>
      <c r="I41" s="11">
        <f>[37]Novembro!$H$12</f>
        <v>15.840000000000002</v>
      </c>
      <c r="J41" s="11">
        <f>[37]Novembro!$H$13</f>
        <v>12.96</v>
      </c>
      <c r="K41" s="11">
        <f>[37]Novembro!$H$14</f>
        <v>17.28</v>
      </c>
      <c r="L41" s="11">
        <f>[37]Novembro!$H$15</f>
        <v>23.040000000000003</v>
      </c>
      <c r="M41" s="11">
        <f>[37]Novembro!$H$16</f>
        <v>12.96</v>
      </c>
      <c r="N41" s="11">
        <f>[37]Novembro!$H$17</f>
        <v>21.96</v>
      </c>
      <c r="O41" s="11">
        <f>[37]Novembro!$H$18</f>
        <v>42.12</v>
      </c>
      <c r="P41" s="11">
        <f>[37]Novembro!$H$19</f>
        <v>15.840000000000002</v>
      </c>
      <c r="Q41" s="11">
        <f>[37]Novembro!$H$20</f>
        <v>18.36</v>
      </c>
      <c r="R41" s="11">
        <f>[37]Novembro!$H$21</f>
        <v>19.079999999999998</v>
      </c>
      <c r="S41" s="11">
        <f>[37]Novembro!$H$22</f>
        <v>15.840000000000002</v>
      </c>
      <c r="T41" s="11">
        <f>[37]Novembro!$H$23</f>
        <v>14.4</v>
      </c>
      <c r="U41" s="11">
        <f>[37]Novembro!$H$24</f>
        <v>15.48</v>
      </c>
      <c r="V41" s="11">
        <f>[37]Novembro!$H$25</f>
        <v>18</v>
      </c>
      <c r="W41" s="11">
        <f>[37]Novembro!$H$26</f>
        <v>13.68</v>
      </c>
      <c r="X41" s="11">
        <f>[37]Novembro!$H$27</f>
        <v>14.76</v>
      </c>
      <c r="Y41" s="11">
        <f>[37]Novembro!$H$28</f>
        <v>17.64</v>
      </c>
      <c r="Z41" s="11">
        <f>[37]Novembro!$H$29</f>
        <v>14.76</v>
      </c>
      <c r="AA41" s="11">
        <f>[37]Novembro!$H$30</f>
        <v>19.440000000000001</v>
      </c>
      <c r="AB41" s="11">
        <f>[37]Novembro!$H$31</f>
        <v>13.68</v>
      </c>
      <c r="AC41" s="11">
        <f>[37]Novembro!$H$32</f>
        <v>15.120000000000001</v>
      </c>
      <c r="AD41" s="11">
        <f>[37]Novembro!$H$33</f>
        <v>14.4</v>
      </c>
      <c r="AE41" s="11">
        <f>[37]Novembro!$H$34</f>
        <v>15.840000000000002</v>
      </c>
      <c r="AF41" s="14">
        <f t="shared" si="1"/>
        <v>42.12</v>
      </c>
      <c r="AG41" s="96">
        <f t="shared" si="2"/>
        <v>17.759999999999998</v>
      </c>
      <c r="AJ41" t="s">
        <v>34</v>
      </c>
    </row>
    <row r="42" spans="1:37" x14ac:dyDescent="0.2">
      <c r="A42" s="47" t="s">
        <v>17</v>
      </c>
      <c r="B42" s="11">
        <f>[38]Novembro!$H$5</f>
        <v>21.96</v>
      </c>
      <c r="C42" s="11">
        <f>[38]Novembro!$H$6</f>
        <v>14.4</v>
      </c>
      <c r="D42" s="11">
        <f>[38]Novembro!$H$7</f>
        <v>15.48</v>
      </c>
      <c r="E42" s="11">
        <f>[38]Novembro!$H$8</f>
        <v>12.96</v>
      </c>
      <c r="F42" s="11">
        <f>[38]Novembro!$H$9</f>
        <v>11.520000000000001</v>
      </c>
      <c r="G42" s="11">
        <f>[38]Novembro!$H$10</f>
        <v>14.04</v>
      </c>
      <c r="H42" s="11">
        <f>[38]Novembro!$H$11</f>
        <v>11.16</v>
      </c>
      <c r="I42" s="11">
        <f>[38]Novembro!$H$12</f>
        <v>16.920000000000002</v>
      </c>
      <c r="J42" s="11">
        <f>[38]Novembro!$H$13</f>
        <v>14.76</v>
      </c>
      <c r="K42" s="11">
        <f>[38]Novembro!$H$14</f>
        <v>20.52</v>
      </c>
      <c r="L42" s="11">
        <f>[38]Novembro!$H$15</f>
        <v>47.88</v>
      </c>
      <c r="M42" s="11">
        <f>[38]Novembro!$H$16</f>
        <v>12.24</v>
      </c>
      <c r="N42" s="11">
        <f>[38]Novembro!$H$17</f>
        <v>19.8</v>
      </c>
      <c r="O42" s="11">
        <f>[38]Novembro!$H$18</f>
        <v>41.04</v>
      </c>
      <c r="P42" s="11">
        <f>[38]Novembro!$H$19</f>
        <v>12.6</v>
      </c>
      <c r="Q42" s="11">
        <f>[38]Novembro!$H$20</f>
        <v>11.16</v>
      </c>
      <c r="R42" s="11">
        <f>[38]Novembro!$H$21</f>
        <v>14.04</v>
      </c>
      <c r="S42" s="11">
        <f>[38]Novembro!$H$22</f>
        <v>10.08</v>
      </c>
      <c r="T42" s="11">
        <f>[38]Novembro!$H$23</f>
        <v>12.6</v>
      </c>
      <c r="U42" s="11">
        <f>[38]Novembro!$H$24</f>
        <v>18.36</v>
      </c>
      <c r="V42" s="11">
        <f>[38]Novembro!$H$25</f>
        <v>13.32</v>
      </c>
      <c r="W42" s="11">
        <f>[38]Novembro!$H$26</f>
        <v>10.8</v>
      </c>
      <c r="X42" s="11">
        <f>[38]Novembro!$H$27</f>
        <v>12.96</v>
      </c>
      <c r="Y42" s="11">
        <f>[38]Novembro!$H$28</f>
        <v>12.96</v>
      </c>
      <c r="Z42" s="11">
        <f>[38]Novembro!$H$29</f>
        <v>10.44</v>
      </c>
      <c r="AA42" s="11">
        <f>[38]Novembro!$H$30</f>
        <v>12.24</v>
      </c>
      <c r="AB42" s="11">
        <f>[38]Novembro!$H$31</f>
        <v>11.520000000000001</v>
      </c>
      <c r="AC42" s="11">
        <f>[38]Novembro!$H$32</f>
        <v>10.08</v>
      </c>
      <c r="AD42" s="11">
        <f>[38]Novembro!$H$33</f>
        <v>9.3600000000000012</v>
      </c>
      <c r="AE42" s="11">
        <f>[38]Novembro!$H$34</f>
        <v>9.7200000000000006</v>
      </c>
      <c r="AF42" s="14">
        <f t="shared" si="1"/>
        <v>47.88</v>
      </c>
      <c r="AG42" s="96">
        <f t="shared" si="2"/>
        <v>15.564000000000004</v>
      </c>
      <c r="AJ42" t="s">
        <v>34</v>
      </c>
      <c r="AK42" t="s">
        <v>34</v>
      </c>
    </row>
    <row r="43" spans="1:37" x14ac:dyDescent="0.2">
      <c r="A43" s="47" t="s">
        <v>142</v>
      </c>
      <c r="B43" s="11" t="str">
        <f>[39]Novembro!$H$5</f>
        <v>*</v>
      </c>
      <c r="C43" s="11" t="str">
        <f>[39]Novembro!$H$6</f>
        <v>*</v>
      </c>
      <c r="D43" s="11" t="str">
        <f>[39]Novembro!$H$7</f>
        <v>*</v>
      </c>
      <c r="E43" s="11" t="str">
        <f>[39]Novembro!$H$8</f>
        <v>*</v>
      </c>
      <c r="F43" s="11">
        <f>[39]Novembro!$H$9</f>
        <v>28.08</v>
      </c>
      <c r="G43" s="11">
        <f>[39]Novembro!$H$10</f>
        <v>22.32</v>
      </c>
      <c r="H43" s="11">
        <f>[39]Novembro!$H$11</f>
        <v>25.56</v>
      </c>
      <c r="I43" s="11">
        <f>[39]Novembro!$H$12</f>
        <v>29.52</v>
      </c>
      <c r="J43" s="11">
        <f>[39]Novembro!$H$13</f>
        <v>22.32</v>
      </c>
      <c r="K43" s="11">
        <f>[39]Novembro!$H$14</f>
        <v>28.08</v>
      </c>
      <c r="L43" s="11">
        <f>[39]Novembro!$H$15</f>
        <v>26.28</v>
      </c>
      <c r="M43" s="11">
        <f>[39]Novembro!$H$16</f>
        <v>16.2</v>
      </c>
      <c r="N43" s="11">
        <f>[39]Novembro!$H$17</f>
        <v>32.76</v>
      </c>
      <c r="O43" s="11">
        <f>[39]Novembro!$H$18</f>
        <v>34.92</v>
      </c>
      <c r="P43" s="11">
        <f>[39]Novembro!$H$19</f>
        <v>20.16</v>
      </c>
      <c r="Q43" s="11">
        <f>[39]Novembro!$H$20</f>
        <v>14.76</v>
      </c>
      <c r="R43" s="11">
        <f>[39]Novembro!$H$21</f>
        <v>27.720000000000002</v>
      </c>
      <c r="S43" s="11">
        <f>[39]Novembro!$H$22</f>
        <v>24.12</v>
      </c>
      <c r="T43" s="11">
        <f>[39]Novembro!$H$23</f>
        <v>25.56</v>
      </c>
      <c r="U43" s="11">
        <f>[39]Novembro!$H$24</f>
        <v>23.400000000000002</v>
      </c>
      <c r="V43" s="11">
        <f>[39]Novembro!$H$25</f>
        <v>16.920000000000002</v>
      </c>
      <c r="W43" s="11">
        <f>[39]Novembro!$H$26</f>
        <v>12.24</v>
      </c>
      <c r="X43" s="11">
        <f>[39]Novembro!$H$27</f>
        <v>14.76</v>
      </c>
      <c r="Y43" s="11">
        <f>[39]Novembro!$H$28</f>
        <v>16.559999999999999</v>
      </c>
      <c r="Z43" s="11">
        <f>[39]Novembro!$H$29</f>
        <v>27</v>
      </c>
      <c r="AA43" s="11">
        <f>[39]Novembro!$H$30</f>
        <v>22.32</v>
      </c>
      <c r="AB43" s="11">
        <f>[39]Novembro!$H$31</f>
        <v>17.64</v>
      </c>
      <c r="AC43" s="11">
        <f>[39]Novembro!$H$32</f>
        <v>22.32</v>
      </c>
      <c r="AD43" s="11">
        <f>[39]Novembro!$H$33</f>
        <v>16.559999999999999</v>
      </c>
      <c r="AE43" s="11">
        <f>[39]Novembro!$H$34</f>
        <v>13.32</v>
      </c>
      <c r="AF43" s="14">
        <f t="shared" si="1"/>
        <v>34.92</v>
      </c>
      <c r="AG43" s="96">
        <f t="shared" si="2"/>
        <v>22.361538461538466</v>
      </c>
      <c r="AK43" t="s">
        <v>34</v>
      </c>
    </row>
    <row r="44" spans="1:37" x14ac:dyDescent="0.2">
      <c r="A44" s="47" t="s">
        <v>18</v>
      </c>
      <c r="B44" s="11">
        <f>[40]Novembro!$H$5</f>
        <v>39.24</v>
      </c>
      <c r="C44" s="11">
        <f>[40]Novembro!$H$6</f>
        <v>27.720000000000002</v>
      </c>
      <c r="D44" s="11">
        <f>[40]Novembro!$H$7</f>
        <v>8.2799999999999994</v>
      </c>
      <c r="E44" s="11">
        <f>[40]Novembro!$H$8</f>
        <v>10.8</v>
      </c>
      <c r="F44" s="11">
        <f>[40]Novembro!$H$9</f>
        <v>15.840000000000002</v>
      </c>
      <c r="G44" s="11">
        <f>[40]Novembro!$H$10</f>
        <v>10.44</v>
      </c>
      <c r="H44" s="11">
        <f>[40]Novembro!$H$11</f>
        <v>14.76</v>
      </c>
      <c r="I44" s="11">
        <f>[40]Novembro!$H$12</f>
        <v>14.76</v>
      </c>
      <c r="J44" s="11">
        <f>[40]Novembro!$H$13</f>
        <v>14.76</v>
      </c>
      <c r="K44" s="11">
        <f>[40]Novembro!$H$14</f>
        <v>16.2</v>
      </c>
      <c r="L44" s="11">
        <f>[40]Novembro!$H$15</f>
        <v>52.2</v>
      </c>
      <c r="M44" s="11">
        <f>[40]Novembro!$H$16</f>
        <v>15.48</v>
      </c>
      <c r="N44" s="11">
        <f>[40]Novembro!$H$17</f>
        <v>25.2</v>
      </c>
      <c r="O44" s="11">
        <f>[40]Novembro!$H$18</f>
        <v>20.52</v>
      </c>
      <c r="P44" s="11">
        <f>[40]Novembro!$H$19</f>
        <v>19.440000000000001</v>
      </c>
      <c r="Q44" s="11">
        <f>[40]Novembro!$H$20</f>
        <v>18</v>
      </c>
      <c r="R44" s="11">
        <f>[40]Novembro!$H$21</f>
        <v>13.32</v>
      </c>
      <c r="S44" s="11">
        <f>[40]Novembro!$H$22</f>
        <v>12.6</v>
      </c>
      <c r="T44" s="11">
        <f>[40]Novembro!$H$23</f>
        <v>15.840000000000002</v>
      </c>
      <c r="U44" s="11">
        <f>[40]Novembro!$H$24</f>
        <v>24.48</v>
      </c>
      <c r="V44" s="11">
        <f>[40]Novembro!$H$25</f>
        <v>19.8</v>
      </c>
      <c r="W44" s="11">
        <f>[40]Novembro!$H$26</f>
        <v>13.68</v>
      </c>
      <c r="X44" s="11">
        <f>[40]Novembro!$H$27</f>
        <v>22.32</v>
      </c>
      <c r="Y44" s="11">
        <f>[40]Novembro!$H$28</f>
        <v>20.88</v>
      </c>
      <c r="Z44" s="11">
        <f>[40]Novembro!$H$29</f>
        <v>15.48</v>
      </c>
      <c r="AA44" s="11">
        <f>[40]Novembro!$H$30</f>
        <v>14.04</v>
      </c>
      <c r="AB44" s="11">
        <f>[40]Novembro!$H$31</f>
        <v>12.6</v>
      </c>
      <c r="AC44" s="11">
        <f>[40]Novembro!$H$32</f>
        <v>16.920000000000002</v>
      </c>
      <c r="AD44" s="11">
        <f>[40]Novembro!$H$33</f>
        <v>19.440000000000001</v>
      </c>
      <c r="AE44" s="11">
        <f>[40]Novembro!$H$34</f>
        <v>21.96</v>
      </c>
      <c r="AF44" s="14">
        <f t="shared" si="1"/>
        <v>52.2</v>
      </c>
      <c r="AG44" s="96">
        <f t="shared" si="2"/>
        <v>18.900000000000002</v>
      </c>
      <c r="AI44" t="s">
        <v>34</v>
      </c>
      <c r="AJ44" t="s">
        <v>34</v>
      </c>
      <c r="AK44" t="s">
        <v>34</v>
      </c>
    </row>
    <row r="45" spans="1:37" hidden="1" x14ac:dyDescent="0.2">
      <c r="A45" s="91" t="s">
        <v>147</v>
      </c>
      <c r="B45" s="11" t="str">
        <f>[41]Novembro!$H$5</f>
        <v>*</v>
      </c>
      <c r="C45" s="11" t="str">
        <f>[41]Novembro!$H$6</f>
        <v>*</v>
      </c>
      <c r="D45" s="11" t="str">
        <f>[41]Novembro!$H$7</f>
        <v>*</v>
      </c>
      <c r="E45" s="11" t="str">
        <f>[41]Novembro!$H$8</f>
        <v>*</v>
      </c>
      <c r="F45" s="11" t="str">
        <f>[41]Novembro!$H$9</f>
        <v>*</v>
      </c>
      <c r="G45" s="11" t="str">
        <f>[41]Novembro!$H$10</f>
        <v>*</v>
      </c>
      <c r="H45" s="11" t="str">
        <f>[41]Novembro!$H$11</f>
        <v>*</v>
      </c>
      <c r="I45" s="11" t="str">
        <f>[41]Novembro!$H$12</f>
        <v>*</v>
      </c>
      <c r="J45" s="11" t="str">
        <f>[41]Novembro!$H$13</f>
        <v>*</v>
      </c>
      <c r="K45" s="11" t="str">
        <f>[41]Novembro!$H$14</f>
        <v>*</v>
      </c>
      <c r="L45" s="11" t="str">
        <f>[41]Novembro!$H$15</f>
        <v>*</v>
      </c>
      <c r="M45" s="11" t="str">
        <f>[41]Novembro!$H$16</f>
        <v>*</v>
      </c>
      <c r="N45" s="11" t="str">
        <f>[41]Novembro!$H$17</f>
        <v>*</v>
      </c>
      <c r="O45" s="11" t="str">
        <f>[41]Novembro!$H$18</f>
        <v>*</v>
      </c>
      <c r="P45" s="11" t="str">
        <f>[41]Novembro!$H$19</f>
        <v>*</v>
      </c>
      <c r="Q45" s="11" t="str">
        <f>[41]Novembro!$H$20</f>
        <v>*</v>
      </c>
      <c r="R45" s="11" t="str">
        <f>[41]Novembro!$H$21</f>
        <v>*</v>
      </c>
      <c r="S45" s="11" t="str">
        <f>[41]Novembro!$H$22</f>
        <v>*</v>
      </c>
      <c r="T45" s="11" t="str">
        <f>[41]Novembro!$H$23</f>
        <v>*</v>
      </c>
      <c r="U45" s="11" t="str">
        <f>[41]Novembro!$H$24</f>
        <v>*</v>
      </c>
      <c r="V45" s="11" t="str">
        <f>[41]Novembro!$H$25</f>
        <v>*</v>
      </c>
      <c r="W45" s="11" t="str">
        <f>[41]Novembro!$H$26</f>
        <v>*</v>
      </c>
      <c r="X45" s="11" t="str">
        <f>[41]Novembro!$H$27</f>
        <v>*</v>
      </c>
      <c r="Y45" s="11" t="str">
        <f>[41]Novembro!$H$28</f>
        <v>*</v>
      </c>
      <c r="Z45" s="11" t="str">
        <f>[41]Novembro!$H$29</f>
        <v>*</v>
      </c>
      <c r="AA45" s="11" t="str">
        <f>[41]Novembro!$H$30</f>
        <v>*</v>
      </c>
      <c r="AB45" s="11" t="str">
        <f>[41]Novembro!$H$31</f>
        <v>*</v>
      </c>
      <c r="AC45" s="11" t="str">
        <f>[41]Novembro!$H$32</f>
        <v>*</v>
      </c>
      <c r="AD45" s="11" t="str">
        <f>[41]Novembro!$H$33</f>
        <v>*</v>
      </c>
      <c r="AE45" s="11" t="str">
        <f>[41]Novembro!$H$34</f>
        <v>*</v>
      </c>
      <c r="AF45" s="14">
        <f t="shared" si="1"/>
        <v>0</v>
      </c>
      <c r="AG45" s="96" t="e">
        <f t="shared" si="2"/>
        <v>#DIV/0!</v>
      </c>
    </row>
    <row r="46" spans="1:37" x14ac:dyDescent="0.2">
      <c r="A46" s="47" t="s">
        <v>19</v>
      </c>
      <c r="B46" s="11">
        <f>[42]Novembro!$H$5</f>
        <v>13.68</v>
      </c>
      <c r="C46" s="11">
        <f>[42]Novembro!$H$6</f>
        <v>15.120000000000001</v>
      </c>
      <c r="D46" s="11">
        <f>[42]Novembro!$H$7</f>
        <v>3.24</v>
      </c>
      <c r="E46" s="11">
        <f>[42]Novembro!$H$8</f>
        <v>6.48</v>
      </c>
      <c r="F46" s="11">
        <f>[42]Novembro!$H$9</f>
        <v>7.9200000000000008</v>
      </c>
      <c r="G46" s="11">
        <f>[42]Novembro!$H$10</f>
        <v>10.08</v>
      </c>
      <c r="H46" s="11">
        <f>[42]Novembro!$H$11</f>
        <v>3.6</v>
      </c>
      <c r="I46" s="11">
        <f>[42]Novembro!$H$12</f>
        <v>4.32</v>
      </c>
      <c r="J46" s="11">
        <f>[42]Novembro!$H$13</f>
        <v>3.9600000000000004</v>
      </c>
      <c r="K46" s="11">
        <f>[42]Novembro!$H$14</f>
        <v>15.120000000000001</v>
      </c>
      <c r="L46" s="11">
        <f>[42]Novembro!$H$15</f>
        <v>27.720000000000002</v>
      </c>
      <c r="M46" s="11">
        <f>[42]Novembro!$H$16</f>
        <v>1.08</v>
      </c>
      <c r="N46" s="11">
        <f>[42]Novembro!$H$17</f>
        <v>8.64</v>
      </c>
      <c r="O46" s="11">
        <f>[42]Novembro!$H$18</f>
        <v>1.4400000000000002</v>
      </c>
      <c r="P46" s="11">
        <f>[42]Novembro!$H$19</f>
        <v>0.72000000000000008</v>
      </c>
      <c r="Q46" s="11">
        <f>[42]Novembro!$H$20</f>
        <v>0.72000000000000008</v>
      </c>
      <c r="R46" s="11">
        <f>[42]Novembro!$H$21</f>
        <v>9</v>
      </c>
      <c r="S46" s="11">
        <f>[42]Novembro!$H$22</f>
        <v>2.8800000000000003</v>
      </c>
      <c r="T46" s="11">
        <f>[42]Novembro!$H$23</f>
        <v>11.16</v>
      </c>
      <c r="U46" s="11">
        <f>[42]Novembro!$H$24</f>
        <v>14.76</v>
      </c>
      <c r="V46" s="11">
        <f>[42]Novembro!$H$25</f>
        <v>11.879999999999999</v>
      </c>
      <c r="W46" s="11">
        <f>[42]Novembro!$H$26</f>
        <v>0.36000000000000004</v>
      </c>
      <c r="X46" s="11">
        <f>[42]Novembro!$H$27</f>
        <v>6.12</v>
      </c>
      <c r="Y46" s="11">
        <f>[42]Novembro!$H$28</f>
        <v>3.9600000000000004</v>
      </c>
      <c r="Z46" s="11">
        <f>[42]Novembro!$H$29</f>
        <v>3.6</v>
      </c>
      <c r="AA46" s="11">
        <f>[42]Novembro!$H$30</f>
        <v>2.52</v>
      </c>
      <c r="AB46" s="11">
        <f>[42]Novembro!$H$31</f>
        <v>0</v>
      </c>
      <c r="AC46" s="11">
        <f>[42]Novembro!$H$32</f>
        <v>13.68</v>
      </c>
      <c r="AD46" s="11">
        <f>[42]Novembro!$H$33</f>
        <v>3.6</v>
      </c>
      <c r="AE46" s="11">
        <f>[42]Novembro!$H$34</f>
        <v>2.8800000000000003</v>
      </c>
      <c r="AF46" s="14">
        <f t="shared" si="1"/>
        <v>27.720000000000002</v>
      </c>
      <c r="AG46" s="96">
        <f t="shared" si="2"/>
        <v>7.0079999999999991</v>
      </c>
      <c r="AH46" s="12" t="s">
        <v>34</v>
      </c>
    </row>
    <row r="47" spans="1:37" x14ac:dyDescent="0.2">
      <c r="A47" s="47" t="s">
        <v>22</v>
      </c>
      <c r="B47" s="11">
        <f>[43]Novembro!$H$5</f>
        <v>19.8</v>
      </c>
      <c r="C47" s="11">
        <f>[43]Novembro!$H$6</f>
        <v>29.880000000000003</v>
      </c>
      <c r="D47" s="11">
        <f>[43]Novembro!$H$7</f>
        <v>22.32</v>
      </c>
      <c r="E47" s="11">
        <f>[43]Novembro!$H$8</f>
        <v>18.36</v>
      </c>
      <c r="F47" s="11">
        <f>[43]Novembro!$H$9</f>
        <v>21.6</v>
      </c>
      <c r="G47" s="11">
        <f>[43]Novembro!$H$10</f>
        <v>18</v>
      </c>
      <c r="H47" s="11">
        <f>[43]Novembro!$H$11</f>
        <v>16.559999999999999</v>
      </c>
      <c r="I47" s="11">
        <f>[43]Novembro!$H$12</f>
        <v>19.440000000000001</v>
      </c>
      <c r="J47" s="11">
        <f>[43]Novembro!$H$13</f>
        <v>11.16</v>
      </c>
      <c r="K47" s="11">
        <f>[43]Novembro!$H$14</f>
        <v>15.48</v>
      </c>
      <c r="L47" s="11">
        <f>[43]Novembro!$H$15</f>
        <v>23.400000000000002</v>
      </c>
      <c r="M47" s="11">
        <f>[43]Novembro!$H$16</f>
        <v>12.24</v>
      </c>
      <c r="N47" s="11">
        <f>[43]Novembro!$H$17</f>
        <v>21.240000000000002</v>
      </c>
      <c r="O47" s="11">
        <f>[43]Novembro!$H$18</f>
        <v>30.6</v>
      </c>
      <c r="P47" s="11">
        <f>[43]Novembro!$H$19</f>
        <v>22.32</v>
      </c>
      <c r="Q47" s="11">
        <f>[43]Novembro!$H$20</f>
        <v>17.64</v>
      </c>
      <c r="R47" s="11">
        <f>[43]Novembro!$H$21</f>
        <v>17.64</v>
      </c>
      <c r="S47" s="11">
        <f>[43]Novembro!$H$22</f>
        <v>17.28</v>
      </c>
      <c r="T47" s="11">
        <f>[43]Novembro!$H$23</f>
        <v>22.68</v>
      </c>
      <c r="U47" s="11">
        <f>[43]Novembro!$H$24</f>
        <v>14.04</v>
      </c>
      <c r="V47" s="11">
        <f>[43]Novembro!$H$25</f>
        <v>12.96</v>
      </c>
      <c r="W47" s="11">
        <f>[43]Novembro!$H$26</f>
        <v>11.520000000000001</v>
      </c>
      <c r="X47" s="11">
        <f>[43]Novembro!$H$27</f>
        <v>15.840000000000002</v>
      </c>
      <c r="Y47" s="11">
        <f>[43]Novembro!$H$28</f>
        <v>13.32</v>
      </c>
      <c r="Z47" s="11">
        <f>[43]Novembro!$H$29</f>
        <v>16.559999999999999</v>
      </c>
      <c r="AA47" s="11">
        <f>[43]Novembro!$H$30</f>
        <v>15.48</v>
      </c>
      <c r="AB47" s="11">
        <f>[43]Novembro!$H$31</f>
        <v>13.68</v>
      </c>
      <c r="AC47" s="11">
        <f>[43]Novembro!$H$32</f>
        <v>15.48</v>
      </c>
      <c r="AD47" s="11">
        <f>[43]Novembro!$H$33</f>
        <v>11.520000000000001</v>
      </c>
      <c r="AE47" s="11">
        <f>[43]Novembro!$H$34</f>
        <v>13.32</v>
      </c>
      <c r="AF47" s="14">
        <f t="shared" si="1"/>
        <v>30.6</v>
      </c>
      <c r="AG47" s="96">
        <f t="shared" si="2"/>
        <v>17.712000000000003</v>
      </c>
    </row>
    <row r="48" spans="1:37" x14ac:dyDescent="0.2">
      <c r="A48" s="47" t="s">
        <v>33</v>
      </c>
      <c r="B48" s="11">
        <f>[44]Novembro!$H$5</f>
        <v>41.76</v>
      </c>
      <c r="C48" s="11">
        <f>[44]Novembro!$H$6</f>
        <v>21.6</v>
      </c>
      <c r="D48" s="11">
        <f>[44]Novembro!$H$7</f>
        <v>32.4</v>
      </c>
      <c r="E48" s="11">
        <f>[44]Novembro!$H$8</f>
        <v>31.680000000000003</v>
      </c>
      <c r="F48" s="11">
        <f>[44]Novembro!$H$9</f>
        <v>27.36</v>
      </c>
      <c r="G48" s="11">
        <f>[44]Novembro!$H$10</f>
        <v>30.96</v>
      </c>
      <c r="H48" s="11">
        <f>[44]Novembro!$H$11</f>
        <v>29.880000000000003</v>
      </c>
      <c r="I48" s="11">
        <f>[44]Novembro!$H$12</f>
        <v>24.12</v>
      </c>
      <c r="J48" s="11">
        <f>[44]Novembro!$H$13</f>
        <v>20.52</v>
      </c>
      <c r="K48" s="11">
        <f>[44]Novembro!$H$14</f>
        <v>25.2</v>
      </c>
      <c r="L48" s="11">
        <f>[44]Novembro!$H$15</f>
        <v>30.240000000000002</v>
      </c>
      <c r="M48" s="11">
        <f>[44]Novembro!$H$16</f>
        <v>20.52</v>
      </c>
      <c r="N48" s="11">
        <f>[44]Novembro!$H$17</f>
        <v>27</v>
      </c>
      <c r="O48" s="11">
        <f>[44]Novembro!$H$18</f>
        <v>30.96</v>
      </c>
      <c r="P48" s="11">
        <f>[44]Novembro!$H$19</f>
        <v>23.040000000000003</v>
      </c>
      <c r="Q48" s="11">
        <f>[44]Novembro!$H$20</f>
        <v>28.44</v>
      </c>
      <c r="R48" s="11">
        <f>[44]Novembro!$H$21</f>
        <v>17.64</v>
      </c>
      <c r="S48" s="11">
        <f>[44]Novembro!$H$22</f>
        <v>26.28</v>
      </c>
      <c r="T48" s="11">
        <f>[44]Novembro!$H$23</f>
        <v>20.16</v>
      </c>
      <c r="U48" s="11">
        <f>[44]Novembro!$H$24</f>
        <v>37.080000000000005</v>
      </c>
      <c r="V48" s="11">
        <f>[44]Novembro!$H$25</f>
        <v>27</v>
      </c>
      <c r="W48" s="11">
        <f>[44]Novembro!$H$26</f>
        <v>17.28</v>
      </c>
      <c r="X48" s="11">
        <f>[44]Novembro!$H$27</f>
        <v>15.840000000000002</v>
      </c>
      <c r="Y48" s="11">
        <f>[44]Novembro!$H$28</f>
        <v>11.879999999999999</v>
      </c>
      <c r="Z48" s="11">
        <f>[44]Novembro!$H$29</f>
        <v>22.68</v>
      </c>
      <c r="AA48" s="11">
        <f>[44]Novembro!$H$30</f>
        <v>20.88</v>
      </c>
      <c r="AB48" s="11">
        <f>[44]Novembro!$H$31</f>
        <v>20.88</v>
      </c>
      <c r="AC48" s="11">
        <f>[44]Novembro!$H$32</f>
        <v>16.2</v>
      </c>
      <c r="AD48" s="11">
        <f>[44]Novembro!$H$33</f>
        <v>22.32</v>
      </c>
      <c r="AE48" s="11">
        <f>[44]Novembro!$H$34</f>
        <v>22.68</v>
      </c>
      <c r="AF48" s="14">
        <f t="shared" si="1"/>
        <v>41.76</v>
      </c>
      <c r="AG48" s="96">
        <f t="shared" si="2"/>
        <v>24.815999999999999</v>
      </c>
      <c r="AH48" s="12" t="s">
        <v>34</v>
      </c>
    </row>
    <row r="49" spans="1:37" x14ac:dyDescent="0.2">
      <c r="A49" s="47" t="s">
        <v>20</v>
      </c>
      <c r="B49" s="11">
        <f>[45]Novembro!$H$5</f>
        <v>12.24</v>
      </c>
      <c r="C49" s="11">
        <f>[45]Novembro!$H$6</f>
        <v>11.16</v>
      </c>
      <c r="D49" s="11">
        <f>[45]Novembro!$H$7</f>
        <v>11.16</v>
      </c>
      <c r="E49" s="11">
        <f>[45]Novembro!$H$8</f>
        <v>7.9200000000000008</v>
      </c>
      <c r="F49" s="11">
        <f>[45]Novembro!$H$9</f>
        <v>10.44</v>
      </c>
      <c r="G49" s="11">
        <f>[45]Novembro!$H$10</f>
        <v>7.9200000000000008</v>
      </c>
      <c r="H49" s="11">
        <f>[45]Novembro!$H$11</f>
        <v>6.48</v>
      </c>
      <c r="I49" s="11">
        <f>[45]Novembro!$H$12</f>
        <v>6.48</v>
      </c>
      <c r="J49" s="11">
        <f>[45]Novembro!$H$13</f>
        <v>7.5600000000000005</v>
      </c>
      <c r="K49" s="11">
        <f>[45]Novembro!$H$14</f>
        <v>10.44</v>
      </c>
      <c r="L49" s="11">
        <f>[45]Novembro!$H$15</f>
        <v>13.32</v>
      </c>
      <c r="M49" s="11">
        <f>[45]Novembro!$H$16</f>
        <v>7.9200000000000008</v>
      </c>
      <c r="N49" s="11">
        <f>[45]Novembro!$H$17</f>
        <v>13.68</v>
      </c>
      <c r="O49" s="11">
        <f>[45]Novembro!$H$18</f>
        <v>18.36</v>
      </c>
      <c r="P49" s="11">
        <f>[45]Novembro!$H$19</f>
        <v>11.520000000000001</v>
      </c>
      <c r="Q49" s="11">
        <f>[45]Novembro!$H$20</f>
        <v>11.520000000000001</v>
      </c>
      <c r="R49" s="11">
        <f>[45]Novembro!$H$21</f>
        <v>7.9200000000000008</v>
      </c>
      <c r="S49" s="11">
        <f>[45]Novembro!$H$22</f>
        <v>8.2799999999999994</v>
      </c>
      <c r="T49" s="11">
        <f>[45]Novembro!$H$23</f>
        <v>7.5600000000000005</v>
      </c>
      <c r="U49" s="11">
        <f>[45]Novembro!$H$24</f>
        <v>16.2</v>
      </c>
      <c r="V49" s="11">
        <f>[45]Novembro!$H$25</f>
        <v>9.3600000000000012</v>
      </c>
      <c r="W49" s="11">
        <f>[45]Novembro!$H$26</f>
        <v>11.520000000000001</v>
      </c>
      <c r="X49" s="11">
        <f>[45]Novembro!$H$27</f>
        <v>11.520000000000001</v>
      </c>
      <c r="Y49" s="11">
        <f>[45]Novembro!$H$28</f>
        <v>10.08</v>
      </c>
      <c r="Z49" s="11">
        <f>[45]Novembro!$H$29</f>
        <v>9.3600000000000012</v>
      </c>
      <c r="AA49" s="11">
        <f>[45]Novembro!$H$30</f>
        <v>8.2799999999999994</v>
      </c>
      <c r="AB49" s="11">
        <f>[45]Novembro!$H$31</f>
        <v>7.2</v>
      </c>
      <c r="AC49" s="11">
        <f>[45]Novembro!$H$32</f>
        <v>8.64</v>
      </c>
      <c r="AD49" s="11">
        <f>[45]Novembro!$H$33</f>
        <v>8.2799999999999994</v>
      </c>
      <c r="AE49" s="11">
        <f>[45]Novembro!$H$34</f>
        <v>14.04</v>
      </c>
      <c r="AF49" s="14">
        <f t="shared" si="1"/>
        <v>18.36</v>
      </c>
      <c r="AG49" s="96">
        <f t="shared" si="2"/>
        <v>10.211999999999998</v>
      </c>
    </row>
    <row r="50" spans="1:37" s="5" customFormat="1" ht="17.100000000000001" customHeight="1" x14ac:dyDescent="0.2">
      <c r="A50" s="48" t="s">
        <v>23</v>
      </c>
      <c r="B50" s="13">
        <f t="shared" ref="B50:AE50" si="3">MAX(B5:B49)</f>
        <v>41.76</v>
      </c>
      <c r="C50" s="13">
        <f t="shared" si="3"/>
        <v>30.6</v>
      </c>
      <c r="D50" s="13">
        <f t="shared" si="3"/>
        <v>32.4</v>
      </c>
      <c r="E50" s="13">
        <f t="shared" si="3"/>
        <v>31.680000000000003</v>
      </c>
      <c r="F50" s="13">
        <f t="shared" si="3"/>
        <v>28.08</v>
      </c>
      <c r="G50" s="13">
        <f t="shared" si="3"/>
        <v>30.96</v>
      </c>
      <c r="H50" s="13">
        <f t="shared" si="3"/>
        <v>29.880000000000003</v>
      </c>
      <c r="I50" s="13">
        <f t="shared" si="3"/>
        <v>29.52</v>
      </c>
      <c r="J50" s="13">
        <f t="shared" si="3"/>
        <v>22.32</v>
      </c>
      <c r="K50" s="13">
        <f t="shared" si="3"/>
        <v>28.08</v>
      </c>
      <c r="L50" s="13">
        <f t="shared" si="3"/>
        <v>52.2</v>
      </c>
      <c r="M50" s="13">
        <f t="shared" si="3"/>
        <v>36.72</v>
      </c>
      <c r="N50" s="13">
        <f t="shared" si="3"/>
        <v>36</v>
      </c>
      <c r="O50" s="13">
        <f t="shared" si="3"/>
        <v>42.12</v>
      </c>
      <c r="P50" s="13">
        <f t="shared" si="3"/>
        <v>23.040000000000003</v>
      </c>
      <c r="Q50" s="13">
        <f t="shared" si="3"/>
        <v>28.44</v>
      </c>
      <c r="R50" s="13">
        <f t="shared" si="3"/>
        <v>27.720000000000002</v>
      </c>
      <c r="S50" s="13">
        <f t="shared" si="3"/>
        <v>26.64</v>
      </c>
      <c r="T50" s="13">
        <f t="shared" si="3"/>
        <v>28.44</v>
      </c>
      <c r="U50" s="13">
        <f t="shared" si="3"/>
        <v>37.080000000000005</v>
      </c>
      <c r="V50" s="13">
        <f t="shared" si="3"/>
        <v>27</v>
      </c>
      <c r="W50" s="13">
        <f t="shared" si="3"/>
        <v>20.88</v>
      </c>
      <c r="X50" s="13">
        <f t="shared" si="3"/>
        <v>24.48</v>
      </c>
      <c r="Y50" s="13">
        <f t="shared" si="3"/>
        <v>20.88</v>
      </c>
      <c r="Z50" s="13">
        <f t="shared" si="3"/>
        <v>27</v>
      </c>
      <c r="AA50" s="13">
        <f t="shared" si="3"/>
        <v>23.759999999999998</v>
      </c>
      <c r="AB50" s="13">
        <f t="shared" si="3"/>
        <v>20.88</v>
      </c>
      <c r="AC50" s="13">
        <f t="shared" si="3"/>
        <v>22.32</v>
      </c>
      <c r="AD50" s="13">
        <f t="shared" si="3"/>
        <v>23.759999999999998</v>
      </c>
      <c r="AE50" s="13">
        <f t="shared" si="3"/>
        <v>33.480000000000004</v>
      </c>
      <c r="AF50" s="14">
        <f>MAX(AF5:AF49)</f>
        <v>52.2</v>
      </c>
      <c r="AG50" s="96">
        <v>16.46</v>
      </c>
      <c r="AJ50" s="5" t="s">
        <v>34</v>
      </c>
      <c r="AK50" s="5" t="s">
        <v>34</v>
      </c>
    </row>
    <row r="51" spans="1:37" x14ac:dyDescent="0.2">
      <c r="A51" s="36"/>
      <c r="B51" s="37"/>
      <c r="C51" s="37"/>
      <c r="D51" s="37" t="s">
        <v>86</v>
      </c>
      <c r="E51" s="37"/>
      <c r="F51" s="37"/>
      <c r="G51" s="37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44"/>
      <c r="AE51" s="50" t="s">
        <v>34</v>
      </c>
      <c r="AF51" s="41"/>
      <c r="AG51" s="43"/>
      <c r="AJ51" t="s">
        <v>34</v>
      </c>
    </row>
    <row r="52" spans="1:37" x14ac:dyDescent="0.2">
      <c r="A52" s="36"/>
      <c r="B52" s="38" t="s">
        <v>87</v>
      </c>
      <c r="C52" s="38"/>
      <c r="D52" s="38"/>
      <c r="E52" s="38"/>
      <c r="F52" s="38"/>
      <c r="G52" s="38"/>
      <c r="H52" s="38"/>
      <c r="I52" s="38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150"/>
      <c r="U52" s="150"/>
      <c r="V52" s="150"/>
      <c r="W52" s="150"/>
      <c r="X52" s="150"/>
      <c r="Y52" s="64"/>
      <c r="Z52" s="64"/>
      <c r="AA52" s="64"/>
      <c r="AB52" s="64"/>
      <c r="AC52" s="64"/>
      <c r="AD52" s="64"/>
      <c r="AE52" s="64"/>
      <c r="AF52" s="41"/>
      <c r="AG52" s="40"/>
      <c r="AI52" t="s">
        <v>34</v>
      </c>
      <c r="AJ52" t="s">
        <v>34</v>
      </c>
      <c r="AK52" t="s">
        <v>34</v>
      </c>
    </row>
    <row r="53" spans="1:37" x14ac:dyDescent="0.2">
      <c r="A53" s="39"/>
      <c r="B53" s="64"/>
      <c r="C53" s="64"/>
      <c r="D53" s="64"/>
      <c r="E53" s="64"/>
      <c r="F53" s="64"/>
      <c r="G53" s="64"/>
      <c r="H53" s="64"/>
      <c r="I53" s="64"/>
      <c r="J53" s="65"/>
      <c r="K53" s="65"/>
      <c r="L53" s="65"/>
      <c r="M53" s="65"/>
      <c r="N53" s="65"/>
      <c r="O53" s="65"/>
      <c r="P53" s="65"/>
      <c r="Q53" s="64"/>
      <c r="R53" s="64"/>
      <c r="S53" s="64"/>
      <c r="T53" s="151"/>
      <c r="U53" s="151"/>
      <c r="V53" s="151"/>
      <c r="W53" s="151"/>
      <c r="X53" s="151"/>
      <c r="Y53" s="64"/>
      <c r="Z53" s="64"/>
      <c r="AA53" s="64"/>
      <c r="AB53" s="64"/>
      <c r="AC53" s="64"/>
      <c r="AD53" s="44"/>
      <c r="AE53" s="44"/>
      <c r="AF53" s="41"/>
      <c r="AG53" s="40"/>
    </row>
    <row r="54" spans="1:37" x14ac:dyDescent="0.2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44"/>
      <c r="AE54" s="44"/>
      <c r="AF54" s="41"/>
      <c r="AG54" s="69"/>
      <c r="AK54" t="s">
        <v>34</v>
      </c>
    </row>
    <row r="55" spans="1:37" x14ac:dyDescent="0.2">
      <c r="A55" s="39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44"/>
      <c r="AF55" s="41"/>
      <c r="AG55" s="43"/>
    </row>
    <row r="56" spans="1:37" x14ac:dyDescent="0.2">
      <c r="A56" s="39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45"/>
      <c r="AF56" s="41"/>
      <c r="AG56" s="43"/>
      <c r="AJ56" t="s">
        <v>34</v>
      </c>
    </row>
    <row r="57" spans="1:37" ht="13.5" thickBot="1" x14ac:dyDescent="0.25">
      <c r="A57" s="51"/>
      <c r="B57" s="52"/>
      <c r="C57" s="52"/>
      <c r="D57" s="52"/>
      <c r="E57" s="52"/>
      <c r="F57" s="52"/>
      <c r="G57" s="52" t="s">
        <v>34</v>
      </c>
      <c r="H57" s="52"/>
      <c r="I57" s="52"/>
      <c r="J57" s="52"/>
      <c r="K57" s="52"/>
      <c r="L57" s="52" t="s">
        <v>34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3"/>
      <c r="AG57" s="70"/>
    </row>
    <row r="58" spans="1:37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G58" s="1"/>
      <c r="AJ58" t="s">
        <v>34</v>
      </c>
    </row>
    <row r="60" spans="1:37" x14ac:dyDescent="0.2">
      <c r="AA60" s="3" t="s">
        <v>34</v>
      </c>
      <c r="AG60" t="s">
        <v>34</v>
      </c>
      <c r="AJ60" t="s">
        <v>34</v>
      </c>
    </row>
    <row r="61" spans="1:37" x14ac:dyDescent="0.2">
      <c r="U61" s="3" t="s">
        <v>34</v>
      </c>
    </row>
    <row r="62" spans="1:37" x14ac:dyDescent="0.2">
      <c r="J62" s="3" t="s">
        <v>34</v>
      </c>
      <c r="N62" s="3" t="s">
        <v>34</v>
      </c>
      <c r="S62" s="3" t="s">
        <v>34</v>
      </c>
      <c r="V62" s="3" t="s">
        <v>34</v>
      </c>
    </row>
    <row r="63" spans="1:37" x14ac:dyDescent="0.2">
      <c r="G63" s="3" t="s">
        <v>34</v>
      </c>
      <c r="H63" s="3" t="s">
        <v>214</v>
      </c>
      <c r="P63" s="3" t="s">
        <v>34</v>
      </c>
      <c r="S63" s="3" t="s">
        <v>34</v>
      </c>
      <c r="U63" s="3" t="s">
        <v>34</v>
      </c>
      <c r="V63" s="3" t="s">
        <v>34</v>
      </c>
      <c r="AC63" s="3" t="s">
        <v>34</v>
      </c>
    </row>
    <row r="64" spans="1:37" x14ac:dyDescent="0.2">
      <c r="T64" s="3" t="s">
        <v>34</v>
      </c>
      <c r="W64" s="3" t="s">
        <v>34</v>
      </c>
      <c r="AA64" s="3" t="s">
        <v>34</v>
      </c>
      <c r="AE64" s="3" t="s">
        <v>34</v>
      </c>
    </row>
    <row r="65" spans="7:37" x14ac:dyDescent="0.2">
      <c r="W65" s="3" t="s">
        <v>34</v>
      </c>
      <c r="Z65" s="3" t="s">
        <v>34</v>
      </c>
    </row>
    <row r="66" spans="7:37" x14ac:dyDescent="0.2">
      <c r="P66" s="3" t="s">
        <v>34</v>
      </c>
      <c r="Q66" s="3" t="s">
        <v>34</v>
      </c>
      <c r="AA66" s="3" t="s">
        <v>34</v>
      </c>
      <c r="AE66" s="3" t="s">
        <v>34</v>
      </c>
    </row>
    <row r="68" spans="7:37" x14ac:dyDescent="0.2">
      <c r="K68" s="3" t="s">
        <v>34</v>
      </c>
      <c r="M68" s="3" t="s">
        <v>34</v>
      </c>
      <c r="AK68" t="s">
        <v>34</v>
      </c>
    </row>
    <row r="69" spans="7:37" x14ac:dyDescent="0.2">
      <c r="G69" s="3" t="s">
        <v>34</v>
      </c>
    </row>
    <row r="70" spans="7:37" x14ac:dyDescent="0.2">
      <c r="M70" s="3" t="s">
        <v>34</v>
      </c>
    </row>
    <row r="72" spans="7:37" x14ac:dyDescent="0.2">
      <c r="R72" s="3" t="s">
        <v>34</v>
      </c>
    </row>
  </sheetData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sqref="A1:XFD1048576"/>
    </sheetView>
  </sheetViews>
  <sheetFormatPr defaultRowHeight="12.75" x14ac:dyDescent="0.2"/>
  <cols>
    <col min="1" max="1" width="23.7109375" style="119" customWidth="1"/>
    <col min="2" max="2" width="3.7109375" style="119" bestFit="1" customWidth="1"/>
    <col min="3" max="30" width="6.42578125" style="119" bestFit="1" customWidth="1"/>
    <col min="31" max="31" width="3.5703125" style="119" customWidth="1"/>
    <col min="32" max="32" width="18.140625" style="121" bestFit="1" customWidth="1"/>
    <col min="33" max="16384" width="9.140625" style="108"/>
  </cols>
  <sheetData>
    <row r="1" spans="1:37" ht="20.100000000000001" customHeight="1" thickBot="1" x14ac:dyDescent="0.25">
      <c r="A1" s="185" t="s">
        <v>230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7"/>
    </row>
    <row r="2" spans="1:37" ht="16.5" customHeight="1" x14ac:dyDescent="0.2">
      <c r="A2" s="188" t="s">
        <v>21</v>
      </c>
      <c r="B2" s="192" t="s">
        <v>222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4"/>
    </row>
    <row r="3" spans="1:37" s="111" customFormat="1" ht="12" customHeight="1" x14ac:dyDescent="0.2">
      <c r="A3" s="189"/>
      <c r="B3" s="190">
        <v>1</v>
      </c>
      <c r="C3" s="180">
        <f>SUM(B3+1)</f>
        <v>2</v>
      </c>
      <c r="D3" s="180">
        <f t="shared" ref="D3:AD3" si="0">SUM(C3+1)</f>
        <v>3</v>
      </c>
      <c r="E3" s="180">
        <f t="shared" si="0"/>
        <v>4</v>
      </c>
      <c r="F3" s="180">
        <f t="shared" si="0"/>
        <v>5</v>
      </c>
      <c r="G3" s="180">
        <f t="shared" si="0"/>
        <v>6</v>
      </c>
      <c r="H3" s="180">
        <f t="shared" si="0"/>
        <v>7</v>
      </c>
      <c r="I3" s="180">
        <f t="shared" si="0"/>
        <v>8</v>
      </c>
      <c r="J3" s="180">
        <f t="shared" si="0"/>
        <v>9</v>
      </c>
      <c r="K3" s="180">
        <f t="shared" si="0"/>
        <v>10</v>
      </c>
      <c r="L3" s="180">
        <f t="shared" si="0"/>
        <v>11</v>
      </c>
      <c r="M3" s="180">
        <f t="shared" si="0"/>
        <v>12</v>
      </c>
      <c r="N3" s="180">
        <f t="shared" si="0"/>
        <v>13</v>
      </c>
      <c r="O3" s="180">
        <f t="shared" si="0"/>
        <v>14</v>
      </c>
      <c r="P3" s="180">
        <f t="shared" si="0"/>
        <v>15</v>
      </c>
      <c r="Q3" s="180">
        <f t="shared" si="0"/>
        <v>16</v>
      </c>
      <c r="R3" s="180">
        <f t="shared" si="0"/>
        <v>17</v>
      </c>
      <c r="S3" s="180">
        <f t="shared" si="0"/>
        <v>18</v>
      </c>
      <c r="T3" s="180">
        <f t="shared" si="0"/>
        <v>19</v>
      </c>
      <c r="U3" s="180">
        <f t="shared" si="0"/>
        <v>20</v>
      </c>
      <c r="V3" s="180">
        <f t="shared" si="0"/>
        <v>21</v>
      </c>
      <c r="W3" s="180">
        <f t="shared" si="0"/>
        <v>22</v>
      </c>
      <c r="X3" s="180">
        <f t="shared" si="0"/>
        <v>23</v>
      </c>
      <c r="Y3" s="180">
        <f t="shared" si="0"/>
        <v>24</v>
      </c>
      <c r="Z3" s="180">
        <f t="shared" si="0"/>
        <v>25</v>
      </c>
      <c r="AA3" s="180">
        <f t="shared" si="0"/>
        <v>26</v>
      </c>
      <c r="AB3" s="180">
        <f t="shared" si="0"/>
        <v>27</v>
      </c>
      <c r="AC3" s="180">
        <f t="shared" si="0"/>
        <v>28</v>
      </c>
      <c r="AD3" s="180">
        <f t="shared" si="0"/>
        <v>29</v>
      </c>
      <c r="AE3" s="195">
        <v>30</v>
      </c>
      <c r="AF3" s="122" t="s">
        <v>207</v>
      </c>
    </row>
    <row r="4" spans="1:37" s="111" customFormat="1" ht="13.5" customHeight="1" x14ac:dyDescent="0.2">
      <c r="A4" s="189"/>
      <c r="B4" s="19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96"/>
      <c r="AF4" s="123" t="s">
        <v>24</v>
      </c>
    </row>
    <row r="5" spans="1:37" s="111" customFormat="1" x14ac:dyDescent="0.2">
      <c r="A5" s="90" t="s">
        <v>29</v>
      </c>
      <c r="B5" s="106" t="str">
        <f>[1]Novembro!$I$5</f>
        <v>*</v>
      </c>
      <c r="C5" s="106" t="str">
        <f>[1]Novembro!$I$6</f>
        <v>*</v>
      </c>
      <c r="D5" s="106" t="str">
        <f>[1]Novembro!$I$7</f>
        <v>*</v>
      </c>
      <c r="E5" s="106" t="str">
        <f>[1]Novembro!$I$8</f>
        <v>*</v>
      </c>
      <c r="F5" s="106" t="str">
        <f>[1]Novembro!$I$9</f>
        <v>*</v>
      </c>
      <c r="G5" s="106" t="str">
        <f>[1]Novembro!$I$10</f>
        <v>*</v>
      </c>
      <c r="H5" s="106" t="str">
        <f>[1]Novembro!$I$11</f>
        <v>*</v>
      </c>
      <c r="I5" s="106" t="str">
        <f>[1]Novembro!$I$12</f>
        <v>*</v>
      </c>
      <c r="J5" s="106" t="str">
        <f>[1]Novembro!$I$13</f>
        <v>*</v>
      </c>
      <c r="K5" s="106" t="str">
        <f>[1]Novembro!$I$14</f>
        <v>*</v>
      </c>
      <c r="L5" s="106" t="str">
        <f>[1]Novembro!$I$15</f>
        <v>*</v>
      </c>
      <c r="M5" s="106" t="str">
        <f>[1]Novembro!$I$16</f>
        <v>*</v>
      </c>
      <c r="N5" s="106" t="str">
        <f>[1]Novembro!$I$17</f>
        <v>*</v>
      </c>
      <c r="O5" s="106" t="str">
        <f>[1]Novembro!$I$18</f>
        <v>*</v>
      </c>
      <c r="P5" s="106" t="str">
        <f>[1]Novembro!$I$19</f>
        <v>*</v>
      </c>
      <c r="Q5" s="106" t="str">
        <f>[1]Novembro!$I$20</f>
        <v>*</v>
      </c>
      <c r="R5" s="106" t="str">
        <f>[1]Novembro!$I$21</f>
        <v>*</v>
      </c>
      <c r="S5" s="106" t="str">
        <f>[1]Novembro!$I$22</f>
        <v>*</v>
      </c>
      <c r="T5" s="106" t="str">
        <f>[1]Novembro!$I$23</f>
        <v>*</v>
      </c>
      <c r="U5" s="106" t="str">
        <f>[1]Novembro!$I$24</f>
        <v>*</v>
      </c>
      <c r="V5" s="106" t="str">
        <f>[1]Novembro!$I$25</f>
        <v>*</v>
      </c>
      <c r="W5" s="106" t="str">
        <f>[1]Novembro!$I$26</f>
        <v>*</v>
      </c>
      <c r="X5" s="106" t="str">
        <f>[1]Novembro!$I$27</f>
        <v>*</v>
      </c>
      <c r="Y5" s="106" t="str">
        <f>[1]Novembro!$I$28</f>
        <v>*</v>
      </c>
      <c r="Z5" s="106" t="str">
        <f>[1]Novembro!$I$29</f>
        <v>*</v>
      </c>
      <c r="AA5" s="106" t="str">
        <f>[1]Novembro!$I$30</f>
        <v>*</v>
      </c>
      <c r="AB5" s="106" t="str">
        <f>[1]Novembro!$I$31</f>
        <v>*</v>
      </c>
      <c r="AC5" s="106" t="str">
        <f>[1]Novembro!$I$32</f>
        <v>*</v>
      </c>
      <c r="AD5" s="106" t="str">
        <f>[1]Novembro!$I$33</f>
        <v>*</v>
      </c>
      <c r="AE5" s="106" t="str">
        <f>[1]Novembro!$I$34</f>
        <v>*</v>
      </c>
      <c r="AF5" s="124" t="str">
        <f>[1]Novembro!$I$35</f>
        <v>*</v>
      </c>
    </row>
    <row r="6" spans="1:37" x14ac:dyDescent="0.2">
      <c r="A6" s="90" t="s">
        <v>0</v>
      </c>
      <c r="B6" s="105" t="str">
        <f>[2]Novembro!$I$5</f>
        <v>*</v>
      </c>
      <c r="C6" s="105" t="str">
        <f>[2]Novembro!$I$6</f>
        <v>*</v>
      </c>
      <c r="D6" s="105" t="str">
        <f>[2]Novembro!$I$7</f>
        <v>*</v>
      </c>
      <c r="E6" s="105" t="str">
        <f>[2]Novembro!$I$8</f>
        <v>*</v>
      </c>
      <c r="F6" s="105" t="str">
        <f>[2]Novembro!$I$9</f>
        <v>*</v>
      </c>
      <c r="G6" s="105" t="str">
        <f>[2]Novembro!$I$10</f>
        <v>*</v>
      </c>
      <c r="H6" s="105" t="str">
        <f>[2]Novembro!$I$11</f>
        <v>*</v>
      </c>
      <c r="I6" s="105" t="str">
        <f>[2]Novembro!$I$12</f>
        <v>*</v>
      </c>
      <c r="J6" s="105" t="str">
        <f>[2]Novembro!$I$13</f>
        <v>*</v>
      </c>
      <c r="K6" s="105" t="str">
        <f>[2]Novembro!$I$14</f>
        <v>*</v>
      </c>
      <c r="L6" s="105" t="str">
        <f>[2]Novembro!$I$15</f>
        <v>*</v>
      </c>
      <c r="M6" s="105" t="str">
        <f>[2]Novembro!$I$16</f>
        <v>*</v>
      </c>
      <c r="N6" s="105" t="str">
        <f>[2]Novembro!$I$17</f>
        <v>*</v>
      </c>
      <c r="O6" s="105" t="str">
        <f>[2]Novembro!$I$18</f>
        <v>*</v>
      </c>
      <c r="P6" s="105" t="str">
        <f>[2]Novembro!$I$19</f>
        <v>*</v>
      </c>
      <c r="Q6" s="105" t="str">
        <f>[2]Novembro!$I$20</f>
        <v>*</v>
      </c>
      <c r="R6" s="105" t="str">
        <f>[2]Novembro!$I$21</f>
        <v>*</v>
      </c>
      <c r="S6" s="105" t="str">
        <f>[2]Novembro!$I$22</f>
        <v>*</v>
      </c>
      <c r="T6" s="106" t="str">
        <f>[2]Novembro!$I$23</f>
        <v>*</v>
      </c>
      <c r="U6" s="106" t="str">
        <f>[2]Novembro!$I$24</f>
        <v>*</v>
      </c>
      <c r="V6" s="106" t="str">
        <f>[2]Novembro!$I$25</f>
        <v>*</v>
      </c>
      <c r="W6" s="106" t="str">
        <f>[2]Novembro!$I$26</f>
        <v>*</v>
      </c>
      <c r="X6" s="106" t="str">
        <f>[2]Novembro!$I$27</f>
        <v>*</v>
      </c>
      <c r="Y6" s="106" t="str">
        <f>[2]Novembro!$I$28</f>
        <v>*</v>
      </c>
      <c r="Z6" s="106" t="str">
        <f>[2]Novembro!$I$29</f>
        <v>*</v>
      </c>
      <c r="AA6" s="106" t="str">
        <f>[2]Novembro!$I$30</f>
        <v>*</v>
      </c>
      <c r="AB6" s="106" t="str">
        <f>[2]Novembro!$I$31</f>
        <v>*</v>
      </c>
      <c r="AC6" s="106" t="str">
        <f>[2]Novembro!$I$32</f>
        <v>*</v>
      </c>
      <c r="AD6" s="106" t="str">
        <f>[2]Novembro!$I$33</f>
        <v>*</v>
      </c>
      <c r="AE6" s="106" t="str">
        <f>[2]Novembro!$I$34</f>
        <v>*</v>
      </c>
      <c r="AF6" s="125" t="str">
        <f>[2]Novembro!$I$35</f>
        <v>*</v>
      </c>
    </row>
    <row r="7" spans="1:37" x14ac:dyDescent="0.2">
      <c r="A7" s="90" t="s">
        <v>89</v>
      </c>
      <c r="B7" s="106" t="str">
        <f>[3]Novembro!$I$5</f>
        <v>*</v>
      </c>
      <c r="C7" s="106" t="b">
        <f>[3]Novembro!$I$6</f>
        <v>0</v>
      </c>
      <c r="D7" s="106" t="b">
        <f>[3]Novembro!$I$7</f>
        <v>0</v>
      </c>
      <c r="E7" s="106" t="b">
        <f>[3]Novembro!$I$8</f>
        <v>0</v>
      </c>
      <c r="F7" s="106" t="b">
        <f>[3]Novembro!$I$9</f>
        <v>0</v>
      </c>
      <c r="G7" s="106" t="b">
        <f>[3]Novembro!$I$10</f>
        <v>0</v>
      </c>
      <c r="H7" s="106" t="b">
        <f>[3]Novembro!$I$11</f>
        <v>0</v>
      </c>
      <c r="I7" s="106" t="b">
        <f>[3]Novembro!$I$12</f>
        <v>0</v>
      </c>
      <c r="J7" s="106" t="b">
        <f>[3]Novembro!$I$13</f>
        <v>0</v>
      </c>
      <c r="K7" s="106" t="b">
        <f>[3]Novembro!$I$14</f>
        <v>0</v>
      </c>
      <c r="L7" s="106" t="b">
        <f>[3]Novembro!$I$15</f>
        <v>0</v>
      </c>
      <c r="M7" s="106" t="b">
        <f>[3]Novembro!$I$16</f>
        <v>0</v>
      </c>
      <c r="N7" s="106" t="b">
        <f>[3]Novembro!$I$17</f>
        <v>0</v>
      </c>
      <c r="O7" s="106" t="b">
        <f>[3]Novembro!$I$18</f>
        <v>0</v>
      </c>
      <c r="P7" s="106" t="b">
        <f>[3]Novembro!$I$19</f>
        <v>0</v>
      </c>
      <c r="Q7" s="106" t="b">
        <f>[3]Novembro!$I$20</f>
        <v>0</v>
      </c>
      <c r="R7" s="106" t="b">
        <f>[3]Novembro!$I$21</f>
        <v>0</v>
      </c>
      <c r="S7" s="106" t="b">
        <f>[3]Novembro!$I$22</f>
        <v>0</v>
      </c>
      <c r="T7" s="106" t="b">
        <f>[3]Novembro!$I$23</f>
        <v>0</v>
      </c>
      <c r="U7" s="106" t="b">
        <f>[3]Novembro!$I$24</f>
        <v>0</v>
      </c>
      <c r="V7" s="106" t="b">
        <f>[3]Novembro!$I$25</f>
        <v>0</v>
      </c>
      <c r="W7" s="106" t="b">
        <f>[3]Novembro!$I$26</f>
        <v>0</v>
      </c>
      <c r="X7" s="106" t="b">
        <f>[3]Novembro!$I$27</f>
        <v>0</v>
      </c>
      <c r="Y7" s="106" t="b">
        <f>[3]Novembro!$I$28</f>
        <v>0</v>
      </c>
      <c r="Z7" s="106" t="b">
        <f>[3]Novembro!$I$29</f>
        <v>0</v>
      </c>
      <c r="AA7" s="106" t="b">
        <f>[3]Novembro!$I$30</f>
        <v>0</v>
      </c>
      <c r="AB7" s="106" t="b">
        <f>[3]Novembro!$I$31</f>
        <v>0</v>
      </c>
      <c r="AC7" s="106" t="b">
        <f>[3]Novembro!$I$32</f>
        <v>0</v>
      </c>
      <c r="AD7" s="106" t="b">
        <f>[3]Novembro!$I$33</f>
        <v>0</v>
      </c>
      <c r="AE7" s="106" t="b">
        <f>[3]Novembro!$I$34</f>
        <v>0</v>
      </c>
      <c r="AF7" s="125" t="str">
        <f>[3]Novembro!$I$35</f>
        <v>*</v>
      </c>
    </row>
    <row r="8" spans="1:37" x14ac:dyDescent="0.2">
      <c r="A8" s="90" t="s">
        <v>1</v>
      </c>
      <c r="B8" s="105" t="str">
        <f>[4]Novembro!$I$5</f>
        <v>*</v>
      </c>
      <c r="C8" s="105" t="str">
        <f>[4]Novembro!$I$6</f>
        <v>*</v>
      </c>
      <c r="D8" s="105" t="str">
        <f>[4]Novembro!$I$7</f>
        <v>*</v>
      </c>
      <c r="E8" s="105" t="str">
        <f>[4]Novembro!$I$8</f>
        <v>*</v>
      </c>
      <c r="F8" s="105" t="str">
        <f>[4]Novembro!$I$9</f>
        <v>*</v>
      </c>
      <c r="G8" s="105" t="str">
        <f>[4]Novembro!$I$10</f>
        <v>*</v>
      </c>
      <c r="H8" s="105" t="str">
        <f>[4]Novembro!$I$11</f>
        <v>*</v>
      </c>
      <c r="I8" s="105" t="str">
        <f>[4]Novembro!$I$12</f>
        <v>*</v>
      </c>
      <c r="J8" s="105" t="str">
        <f>[4]Novembro!$I$13</f>
        <v>*</v>
      </c>
      <c r="K8" s="105" t="str">
        <f>[4]Novembro!$I$14</f>
        <v>*</v>
      </c>
      <c r="L8" s="105" t="str">
        <f>[4]Novembro!$I$15</f>
        <v>*</v>
      </c>
      <c r="M8" s="105" t="str">
        <f>[4]Novembro!$I$16</f>
        <v>*</v>
      </c>
      <c r="N8" s="105" t="str">
        <f>[4]Novembro!$I$17</f>
        <v>*</v>
      </c>
      <c r="O8" s="105" t="str">
        <f>[4]Novembro!$I$18</f>
        <v>*</v>
      </c>
      <c r="P8" s="105" t="str">
        <f>[4]Novembro!$I$19</f>
        <v>*</v>
      </c>
      <c r="Q8" s="105" t="str">
        <f>[4]Novembro!$I$20</f>
        <v>*</v>
      </c>
      <c r="R8" s="105" t="str">
        <f>[4]Novembro!$I$21</f>
        <v>*</v>
      </c>
      <c r="S8" s="105" t="str">
        <f>[4]Novembro!$I$22</f>
        <v>*</v>
      </c>
      <c r="T8" s="106" t="str">
        <f>[4]Novembro!$I$23</f>
        <v>*</v>
      </c>
      <c r="U8" s="106" t="str">
        <f>[4]Novembro!$I$24</f>
        <v>*</v>
      </c>
      <c r="V8" s="106" t="str">
        <f>[4]Novembro!$I$25</f>
        <v>*</v>
      </c>
      <c r="W8" s="106" t="str">
        <f>[4]Novembro!$I$26</f>
        <v>*</v>
      </c>
      <c r="X8" s="106" t="str">
        <f>[4]Novembro!$I$27</f>
        <v>*</v>
      </c>
      <c r="Y8" s="106" t="str">
        <f>[4]Novembro!$I$28</f>
        <v>*</v>
      </c>
      <c r="Z8" s="106" t="str">
        <f>[4]Novembro!$I$29</f>
        <v>*</v>
      </c>
      <c r="AA8" s="106" t="str">
        <f>[4]Novembro!$I$30</f>
        <v>*</v>
      </c>
      <c r="AB8" s="106" t="str">
        <f>[4]Novembro!$I$31</f>
        <v>*</v>
      </c>
      <c r="AC8" s="106" t="str">
        <f>[4]Novembro!$I$32</f>
        <v>*</v>
      </c>
      <c r="AD8" s="106" t="str">
        <f>[4]Novembro!$I$33</f>
        <v>*</v>
      </c>
      <c r="AE8" s="106" t="str">
        <f>[4]Novembro!$I$34</f>
        <v>*</v>
      </c>
      <c r="AF8" s="125" t="str">
        <f>[4]Novembro!$I$35</f>
        <v>*</v>
      </c>
    </row>
    <row r="9" spans="1:37" x14ac:dyDescent="0.2">
      <c r="A9" s="90" t="s">
        <v>152</v>
      </c>
      <c r="B9" s="105" t="str">
        <f>[5]Novembro!$I$5</f>
        <v>*</v>
      </c>
      <c r="C9" s="105" t="str">
        <f>[5]Novembro!$I$6</f>
        <v>*</v>
      </c>
      <c r="D9" s="105" t="str">
        <f>[5]Novembro!$I$7</f>
        <v>*</v>
      </c>
      <c r="E9" s="105" t="str">
        <f>[5]Novembro!$I$8</f>
        <v>*</v>
      </c>
      <c r="F9" s="105" t="str">
        <f>[5]Novembro!$I$9</f>
        <v>*</v>
      </c>
      <c r="G9" s="105" t="str">
        <f>[5]Novembro!$I$10</f>
        <v>*</v>
      </c>
      <c r="H9" s="105" t="str">
        <f>[5]Novembro!$I$11</f>
        <v>*</v>
      </c>
      <c r="I9" s="105" t="str">
        <f>[5]Novembro!$I$12</f>
        <v>*</v>
      </c>
      <c r="J9" s="105" t="str">
        <f>[5]Novembro!$I$13</f>
        <v>*</v>
      </c>
      <c r="K9" s="105" t="str">
        <f>[5]Novembro!$I$14</f>
        <v>*</v>
      </c>
      <c r="L9" s="105" t="str">
        <f>[5]Novembro!$I$15</f>
        <v>*</v>
      </c>
      <c r="M9" s="105" t="str">
        <f>[5]Novembro!$I$16</f>
        <v>*</v>
      </c>
      <c r="N9" s="105" t="str">
        <f>[5]Novembro!$I$17</f>
        <v>*</v>
      </c>
      <c r="O9" s="105" t="str">
        <f>[5]Novembro!$I$18</f>
        <v>*</v>
      </c>
      <c r="P9" s="105" t="str">
        <f>[5]Novembro!$I$19</f>
        <v>*</v>
      </c>
      <c r="Q9" s="105" t="str">
        <f>[5]Novembro!$I$20</f>
        <v>*</v>
      </c>
      <c r="R9" s="105" t="str">
        <f>[5]Novembro!$I$21</f>
        <v>*</v>
      </c>
      <c r="S9" s="105" t="str">
        <f>[5]Novembro!$I$22</f>
        <v>*</v>
      </c>
      <c r="T9" s="106" t="str">
        <f>[5]Novembro!$I$23</f>
        <v>*</v>
      </c>
      <c r="U9" s="106" t="str">
        <f>[5]Novembro!$I$24</f>
        <v>*</v>
      </c>
      <c r="V9" s="106" t="str">
        <f>[5]Novembro!$I$25</f>
        <v>*</v>
      </c>
      <c r="W9" s="106" t="str">
        <f>[5]Novembro!$I$26</f>
        <v>*</v>
      </c>
      <c r="X9" s="106" t="str">
        <f>[5]Novembro!$I$27</f>
        <v>*</v>
      </c>
      <c r="Y9" s="106" t="str">
        <f>[5]Novembro!$I$28</f>
        <v>*</v>
      </c>
      <c r="Z9" s="106" t="str">
        <f>[5]Novembro!$I$29</f>
        <v>*</v>
      </c>
      <c r="AA9" s="106" t="str">
        <f>[5]Novembro!$I$30</f>
        <v>*</v>
      </c>
      <c r="AB9" s="106" t="str">
        <f>[5]Novembro!$I$31</f>
        <v>*</v>
      </c>
      <c r="AC9" s="106" t="str">
        <f>[5]Novembro!$I$32</f>
        <v>*</v>
      </c>
      <c r="AD9" s="106" t="str">
        <f>[5]Novembro!$I$33</f>
        <v>*</v>
      </c>
      <c r="AE9" s="106" t="str">
        <f>[5]Novembro!$I$34</f>
        <v>*</v>
      </c>
      <c r="AF9" s="126" t="str">
        <f>[5]Novembro!$I$35</f>
        <v>*</v>
      </c>
    </row>
    <row r="10" spans="1:37" x14ac:dyDescent="0.2">
      <c r="A10" s="90" t="s">
        <v>96</v>
      </c>
      <c r="B10" s="105" t="str">
        <f>[6]Novembro!$I$5</f>
        <v>*</v>
      </c>
      <c r="C10" s="105" t="str">
        <f>[6]Novembro!$I$6</f>
        <v>*</v>
      </c>
      <c r="D10" s="105" t="str">
        <f>[6]Novembro!$I$7</f>
        <v>*</v>
      </c>
      <c r="E10" s="105" t="str">
        <f>[6]Novembro!$I$8</f>
        <v>*</v>
      </c>
      <c r="F10" s="105" t="str">
        <f>[6]Novembro!$I$9</f>
        <v>*</v>
      </c>
      <c r="G10" s="105" t="str">
        <f>[6]Novembro!$I$10</f>
        <v>*</v>
      </c>
      <c r="H10" s="105" t="str">
        <f>[6]Novembro!$I$11</f>
        <v>*</v>
      </c>
      <c r="I10" s="105" t="str">
        <f>[6]Novembro!$I$12</f>
        <v>*</v>
      </c>
      <c r="J10" s="105" t="str">
        <f>[6]Novembro!$I$13</f>
        <v>*</v>
      </c>
      <c r="K10" s="105" t="str">
        <f>[6]Novembro!$I$14</f>
        <v>*</v>
      </c>
      <c r="L10" s="105" t="str">
        <f>[6]Novembro!$I$15</f>
        <v>*</v>
      </c>
      <c r="M10" s="105" t="str">
        <f>[6]Novembro!$I$16</f>
        <v>*</v>
      </c>
      <c r="N10" s="105" t="str">
        <f>[6]Novembro!$I$17</f>
        <v>*</v>
      </c>
      <c r="O10" s="105" t="str">
        <f>[6]Novembro!$I$18</f>
        <v>*</v>
      </c>
      <c r="P10" s="105" t="str">
        <f>[6]Novembro!$I$19</f>
        <v>*</v>
      </c>
      <c r="Q10" s="105" t="str">
        <f>[6]Novembro!$I$20</f>
        <v>*</v>
      </c>
      <c r="R10" s="105" t="str">
        <f>[6]Novembro!$I$21</f>
        <v>*</v>
      </c>
      <c r="S10" s="105" t="str">
        <f>[6]Novembro!$I$22</f>
        <v>*</v>
      </c>
      <c r="T10" s="106" t="str">
        <f>[6]Novembro!$I$23</f>
        <v>*</v>
      </c>
      <c r="U10" s="106" t="str">
        <f>[6]Novembro!$I$24</f>
        <v>*</v>
      </c>
      <c r="V10" s="106" t="str">
        <f>[6]Novembro!$I$25</f>
        <v>*</v>
      </c>
      <c r="W10" s="106" t="str">
        <f>[6]Novembro!$I$26</f>
        <v>*</v>
      </c>
      <c r="X10" s="106" t="str">
        <f>[6]Novembro!$I$27</f>
        <v>*</v>
      </c>
      <c r="Y10" s="106" t="str">
        <f>[6]Novembro!$I$28</f>
        <v>*</v>
      </c>
      <c r="Z10" s="106" t="str">
        <f>[6]Novembro!$I$29</f>
        <v>*</v>
      </c>
      <c r="AA10" s="106" t="str">
        <f>[6]Novembro!$I$30</f>
        <v>*</v>
      </c>
      <c r="AB10" s="106" t="str">
        <f>[6]Novembro!$I$31</f>
        <v>*</v>
      </c>
      <c r="AC10" s="106" t="str">
        <f>[6]Novembro!$I$32</f>
        <v>*</v>
      </c>
      <c r="AD10" s="106" t="str">
        <f>[6]Novembro!$I$33</f>
        <v>*</v>
      </c>
      <c r="AE10" s="106" t="str">
        <f>[6]Novembro!$I$34</f>
        <v>*</v>
      </c>
      <c r="AF10" s="126" t="str">
        <f>[6]Novembro!$I$35</f>
        <v>*</v>
      </c>
    </row>
    <row r="11" spans="1:37" x14ac:dyDescent="0.2">
      <c r="A11" s="90" t="s">
        <v>51</v>
      </c>
      <c r="B11" s="105" t="str">
        <f>[7]Novembro!$I$5</f>
        <v>*</v>
      </c>
      <c r="C11" s="105" t="str">
        <f>[7]Novembro!$I$6</f>
        <v>*</v>
      </c>
      <c r="D11" s="105" t="str">
        <f>[7]Novembro!$I$7</f>
        <v>*</v>
      </c>
      <c r="E11" s="105" t="str">
        <f>[7]Novembro!$I$8</f>
        <v>*</v>
      </c>
      <c r="F11" s="105" t="str">
        <f>[7]Novembro!$I$9</f>
        <v>*</v>
      </c>
      <c r="G11" s="105" t="str">
        <f>[7]Novembro!$I$10</f>
        <v>*</v>
      </c>
      <c r="H11" s="105" t="str">
        <f>[7]Novembro!$I$11</f>
        <v>*</v>
      </c>
      <c r="I11" s="105" t="str">
        <f>[7]Novembro!$I$12</f>
        <v>*</v>
      </c>
      <c r="J11" s="105" t="str">
        <f>[7]Novembro!$I$13</f>
        <v>*</v>
      </c>
      <c r="K11" s="105" t="str">
        <f>[7]Novembro!$I$14</f>
        <v>*</v>
      </c>
      <c r="L11" s="105" t="str">
        <f>[7]Novembro!$I$15</f>
        <v>*</v>
      </c>
      <c r="M11" s="105" t="str">
        <f>[7]Novembro!$I$16</f>
        <v>*</v>
      </c>
      <c r="N11" s="105" t="str">
        <f>[7]Novembro!$I$17</f>
        <v>*</v>
      </c>
      <c r="O11" s="105" t="str">
        <f>[7]Novembro!$I$18</f>
        <v>*</v>
      </c>
      <c r="P11" s="105" t="str">
        <f>[7]Novembro!$I$19</f>
        <v>*</v>
      </c>
      <c r="Q11" s="105" t="str">
        <f>[7]Novembro!$I$20</f>
        <v>*</v>
      </c>
      <c r="R11" s="105" t="str">
        <f>[7]Novembro!$I$21</f>
        <v>*</v>
      </c>
      <c r="S11" s="105" t="str">
        <f>[7]Novembro!$I$22</f>
        <v>*</v>
      </c>
      <c r="T11" s="106" t="str">
        <f>[7]Novembro!$I$23</f>
        <v>*</v>
      </c>
      <c r="U11" s="106" t="str">
        <f>[7]Novembro!$I$24</f>
        <v>*</v>
      </c>
      <c r="V11" s="106" t="str">
        <f>[7]Novembro!$I$25</f>
        <v>*</v>
      </c>
      <c r="W11" s="106" t="str">
        <f>[7]Novembro!$I$26</f>
        <v>*</v>
      </c>
      <c r="X11" s="106" t="str">
        <f>[7]Novembro!$I$27</f>
        <v>*</v>
      </c>
      <c r="Y11" s="106" t="str">
        <f>[7]Novembro!$I$28</f>
        <v>*</v>
      </c>
      <c r="Z11" s="106" t="str">
        <f>[7]Novembro!$I$29</f>
        <v>*</v>
      </c>
      <c r="AA11" s="106" t="str">
        <f>[7]Novembro!$I$30</f>
        <v>*</v>
      </c>
      <c r="AB11" s="106" t="str">
        <f>[7]Novembro!$I$31</f>
        <v>*</v>
      </c>
      <c r="AC11" s="106" t="str">
        <f>[7]Novembro!$I$32</f>
        <v>*</v>
      </c>
      <c r="AD11" s="106" t="str">
        <f>[7]Novembro!$I$33</f>
        <v>*</v>
      </c>
      <c r="AE11" s="106" t="str">
        <f>[7]Novembro!$I$34</f>
        <v>*</v>
      </c>
      <c r="AF11" s="125" t="str">
        <f>[7]Novembro!$I$35</f>
        <v>*</v>
      </c>
    </row>
    <row r="12" spans="1:37" x14ac:dyDescent="0.2">
      <c r="A12" s="90" t="s">
        <v>30</v>
      </c>
      <c r="B12" s="107" t="str">
        <f>[8]Novembro!$I$5</f>
        <v>*</v>
      </c>
      <c r="C12" s="107" t="str">
        <f>[8]Novembro!$I$6</f>
        <v>*</v>
      </c>
      <c r="D12" s="107" t="str">
        <f>[8]Novembro!$I$7</f>
        <v>*</v>
      </c>
      <c r="E12" s="107" t="str">
        <f>[8]Novembro!$I$8</f>
        <v>*</v>
      </c>
      <c r="F12" s="107" t="str">
        <f>[8]Novembro!$I$9</f>
        <v>*</v>
      </c>
      <c r="G12" s="107" t="str">
        <f>[8]Novembro!$I$10</f>
        <v>*</v>
      </c>
      <c r="H12" s="107" t="str">
        <f>[8]Novembro!$I$11</f>
        <v>*</v>
      </c>
      <c r="I12" s="107" t="str">
        <f>[8]Novembro!$I$12</f>
        <v>*</v>
      </c>
      <c r="J12" s="107" t="str">
        <f>[8]Novembro!$I$13</f>
        <v>*</v>
      </c>
      <c r="K12" s="107" t="str">
        <f>[8]Novembro!$I$14</f>
        <v>*</v>
      </c>
      <c r="L12" s="107" t="str">
        <f>[8]Novembro!$I$15</f>
        <v>*</v>
      </c>
      <c r="M12" s="107" t="str">
        <f>[8]Novembro!$I$16</f>
        <v>*</v>
      </c>
      <c r="N12" s="107" t="str">
        <f>[8]Novembro!$I$17</f>
        <v>*</v>
      </c>
      <c r="O12" s="107" t="str">
        <f>[8]Novembro!$I$18</f>
        <v>*</v>
      </c>
      <c r="P12" s="107" t="str">
        <f>[8]Novembro!$I$19</f>
        <v>*</v>
      </c>
      <c r="Q12" s="107" t="str">
        <f>[8]Novembro!$I$20</f>
        <v>*</v>
      </c>
      <c r="R12" s="107" t="str">
        <f>[8]Novembro!$I$21</f>
        <v>*</v>
      </c>
      <c r="S12" s="107" t="str">
        <f>[8]Novembro!$I$22</f>
        <v>*</v>
      </c>
      <c r="T12" s="106" t="str">
        <f>[8]Novembro!$I$23</f>
        <v>*</v>
      </c>
      <c r="U12" s="106" t="str">
        <f>[8]Novembro!$I$24</f>
        <v>*</v>
      </c>
      <c r="V12" s="106" t="str">
        <f>[8]Novembro!$I$25</f>
        <v>*</v>
      </c>
      <c r="W12" s="106" t="str">
        <f>[8]Novembro!$I$26</f>
        <v>*</v>
      </c>
      <c r="X12" s="106" t="str">
        <f>[8]Novembro!$I$27</f>
        <v>*</v>
      </c>
      <c r="Y12" s="106" t="str">
        <f>[8]Novembro!$I$28</f>
        <v>*</v>
      </c>
      <c r="Z12" s="106" t="str">
        <f>[8]Novembro!$I$29</f>
        <v>*</v>
      </c>
      <c r="AA12" s="106" t="str">
        <f>[8]Novembro!$I$30</f>
        <v>*</v>
      </c>
      <c r="AB12" s="106" t="str">
        <f>[8]Novembro!$I$31</f>
        <v>*</v>
      </c>
      <c r="AC12" s="106" t="str">
        <f>[8]Novembro!$I$32</f>
        <v>*</v>
      </c>
      <c r="AD12" s="106" t="str">
        <f>[8]Novembro!$I$33</f>
        <v>*</v>
      </c>
      <c r="AE12" s="106" t="str">
        <f>[8]Novembro!$I$34</f>
        <v>*</v>
      </c>
      <c r="AF12" s="125" t="str">
        <f>[8]Novembro!$I$35</f>
        <v>*</v>
      </c>
      <c r="AI12" s="108" t="s">
        <v>34</v>
      </c>
    </row>
    <row r="13" spans="1:37" x14ac:dyDescent="0.2">
      <c r="A13" s="90" t="s">
        <v>99</v>
      </c>
      <c r="B13" s="105" t="str">
        <f>[9]Novembro!$I$5</f>
        <v>*</v>
      </c>
      <c r="C13" s="105" t="str">
        <f>[9]Novembro!$I$6</f>
        <v>*</v>
      </c>
      <c r="D13" s="105" t="str">
        <f>[9]Novembro!$I$7</f>
        <v>*</v>
      </c>
      <c r="E13" s="105" t="str">
        <f>[9]Novembro!$I$8</f>
        <v>*</v>
      </c>
      <c r="F13" s="105" t="str">
        <f>[9]Novembro!$I$9</f>
        <v>*</v>
      </c>
      <c r="G13" s="105" t="str">
        <f>[9]Novembro!$I$10</f>
        <v>*</v>
      </c>
      <c r="H13" s="105" t="str">
        <f>[9]Novembro!$I$11</f>
        <v>*</v>
      </c>
      <c r="I13" s="105" t="str">
        <f>[9]Novembro!$I$12</f>
        <v>*</v>
      </c>
      <c r="J13" s="105" t="str">
        <f>[9]Novembro!$I$13</f>
        <v>*</v>
      </c>
      <c r="K13" s="105" t="str">
        <f>[9]Novembro!$I$14</f>
        <v>*</v>
      </c>
      <c r="L13" s="105" t="str">
        <f>[9]Novembro!$I$15</f>
        <v>*</v>
      </c>
      <c r="M13" s="105" t="str">
        <f>[9]Novembro!$I$16</f>
        <v>*</v>
      </c>
      <c r="N13" s="105" t="str">
        <f>[9]Novembro!$I$17</f>
        <v>*</v>
      </c>
      <c r="O13" s="105" t="str">
        <f>[9]Novembro!$I$18</f>
        <v>*</v>
      </c>
      <c r="P13" s="105" t="str">
        <f>[9]Novembro!$I$19</f>
        <v>*</v>
      </c>
      <c r="Q13" s="105" t="str">
        <f>[9]Novembro!$I$20</f>
        <v>*</v>
      </c>
      <c r="R13" s="105" t="str">
        <f>[9]Novembro!$I$21</f>
        <v>*</v>
      </c>
      <c r="S13" s="105" t="str">
        <f>[9]Novembro!$I$22</f>
        <v>*</v>
      </c>
      <c r="T13" s="105" t="str">
        <f>[9]Novembro!$I$23</f>
        <v>*</v>
      </c>
      <c r="U13" s="105" t="str">
        <f>[9]Novembro!$I$24</f>
        <v>*</v>
      </c>
      <c r="V13" s="105" t="str">
        <f>[9]Novembro!$I$25</f>
        <v>*</v>
      </c>
      <c r="W13" s="105" t="str">
        <f>[9]Novembro!$I$26</f>
        <v>*</v>
      </c>
      <c r="X13" s="105" t="str">
        <f>[9]Novembro!$I$27</f>
        <v>*</v>
      </c>
      <c r="Y13" s="105" t="str">
        <f>[9]Novembro!$I$28</f>
        <v>*</v>
      </c>
      <c r="Z13" s="105" t="str">
        <f>[9]Novembro!$I$29</f>
        <v>*</v>
      </c>
      <c r="AA13" s="105" t="str">
        <f>[9]Novembro!$I$30</f>
        <v>*</v>
      </c>
      <c r="AB13" s="105" t="str">
        <f>[9]Novembro!$I$31</f>
        <v>*</v>
      </c>
      <c r="AC13" s="105" t="str">
        <f>[9]Novembro!$I$32</f>
        <v>*</v>
      </c>
      <c r="AD13" s="105" t="str">
        <f>[9]Novembro!$I$33</f>
        <v>*</v>
      </c>
      <c r="AE13" s="105" t="str">
        <f>[9]Novembro!$I$34</f>
        <v>*</v>
      </c>
      <c r="AF13" s="126" t="str">
        <f>[9]Novembro!$I$35</f>
        <v>*</v>
      </c>
      <c r="AK13" s="108" t="s">
        <v>34</v>
      </c>
    </row>
    <row r="14" spans="1:37" x14ac:dyDescent="0.2">
      <c r="A14" s="90" t="s">
        <v>103</v>
      </c>
      <c r="B14" s="107" t="str">
        <f>[10]Novembro!$I$5</f>
        <v>*</v>
      </c>
      <c r="C14" s="107" t="str">
        <f>[10]Novembro!$I$6</f>
        <v>*</v>
      </c>
      <c r="D14" s="107" t="str">
        <f>[10]Novembro!$I$7</f>
        <v>*</v>
      </c>
      <c r="E14" s="107" t="str">
        <f>[10]Novembro!$I$8</f>
        <v>*</v>
      </c>
      <c r="F14" s="107" t="str">
        <f>[10]Novembro!$I$9</f>
        <v>*</v>
      </c>
      <c r="G14" s="107" t="str">
        <f>[10]Novembro!$I$10</f>
        <v>*</v>
      </c>
      <c r="H14" s="107" t="str">
        <f>[10]Novembro!$I$11</f>
        <v>*</v>
      </c>
      <c r="I14" s="107" t="str">
        <f>[10]Novembro!$I$12</f>
        <v>*</v>
      </c>
      <c r="J14" s="107" t="str">
        <f>[10]Novembro!$I$13</f>
        <v>*</v>
      </c>
      <c r="K14" s="107" t="str">
        <f>[10]Novembro!$I$14</f>
        <v>*</v>
      </c>
      <c r="L14" s="107" t="str">
        <f>[10]Novembro!$I$15</f>
        <v>*</v>
      </c>
      <c r="M14" s="107" t="str">
        <f>[10]Novembro!$I$16</f>
        <v>*</v>
      </c>
      <c r="N14" s="107" t="str">
        <f>[10]Novembro!$I$17</f>
        <v>*</v>
      </c>
      <c r="O14" s="107" t="str">
        <f>[10]Novembro!$I$18</f>
        <v>*</v>
      </c>
      <c r="P14" s="107" t="str">
        <f>[10]Novembro!$I$19</f>
        <v>*</v>
      </c>
      <c r="Q14" s="107" t="str">
        <f>[10]Novembro!$I$20</f>
        <v>*</v>
      </c>
      <c r="R14" s="107" t="str">
        <f>[10]Novembro!$I$21</f>
        <v>*</v>
      </c>
      <c r="S14" s="107" t="str">
        <f>[10]Novembro!$I$22</f>
        <v>*</v>
      </c>
      <c r="T14" s="106" t="str">
        <f>[10]Novembro!$I$23</f>
        <v>*</v>
      </c>
      <c r="U14" s="106" t="str">
        <f>[10]Novembro!$I$24</f>
        <v>*</v>
      </c>
      <c r="V14" s="106" t="str">
        <f>[10]Novembro!$I$25</f>
        <v>*</v>
      </c>
      <c r="W14" s="106" t="str">
        <f>[10]Novembro!$I$26</f>
        <v>*</v>
      </c>
      <c r="X14" s="106" t="str">
        <f>[10]Novembro!$I$27</f>
        <v>*</v>
      </c>
      <c r="Y14" s="106" t="str">
        <f>[10]Novembro!$I$28</f>
        <v>*</v>
      </c>
      <c r="Z14" s="106" t="str">
        <f>[10]Novembro!$I$29</f>
        <v>*</v>
      </c>
      <c r="AA14" s="106" t="str">
        <f>[10]Novembro!$I$30</f>
        <v>*</v>
      </c>
      <c r="AB14" s="106" t="str">
        <f>[10]Novembro!$I$31</f>
        <v>*</v>
      </c>
      <c r="AC14" s="106" t="str">
        <f>[10]Novembro!$I$32</f>
        <v>*</v>
      </c>
      <c r="AD14" s="106" t="str">
        <f>[10]Novembro!$I$33</f>
        <v>*</v>
      </c>
      <c r="AE14" s="106" t="str">
        <f>[10]Novembro!$I$34</f>
        <v>*</v>
      </c>
      <c r="AF14" s="126" t="str">
        <f>[10]Novembro!$I$35</f>
        <v>*</v>
      </c>
    </row>
    <row r="15" spans="1:37" x14ac:dyDescent="0.2">
      <c r="A15" s="90" t="s">
        <v>106</v>
      </c>
      <c r="B15" s="107" t="str">
        <f>[11]Novembro!$I$5</f>
        <v>*</v>
      </c>
      <c r="C15" s="107" t="str">
        <f>[11]Novembro!$I$6</f>
        <v>*</v>
      </c>
      <c r="D15" s="107" t="str">
        <f>[11]Novembro!$I$7</f>
        <v>*</v>
      </c>
      <c r="E15" s="107" t="str">
        <f>[11]Novembro!$I$8</f>
        <v>*</v>
      </c>
      <c r="F15" s="107" t="str">
        <f>[11]Novembro!$I$9</f>
        <v>*</v>
      </c>
      <c r="G15" s="107" t="str">
        <f>[11]Novembro!$I$10</f>
        <v>*</v>
      </c>
      <c r="H15" s="107" t="str">
        <f>[11]Novembro!$I$11</f>
        <v>*</v>
      </c>
      <c r="I15" s="107" t="str">
        <f>[11]Novembro!$I$12</f>
        <v>*</v>
      </c>
      <c r="J15" s="107" t="str">
        <f>[11]Novembro!$I$13</f>
        <v>*</v>
      </c>
      <c r="K15" s="107" t="str">
        <f>[11]Novembro!$I$14</f>
        <v>*</v>
      </c>
      <c r="L15" s="107" t="str">
        <f>[11]Novembro!$I$15</f>
        <v>*</v>
      </c>
      <c r="M15" s="107" t="str">
        <f>[11]Novembro!$I$16</f>
        <v>*</v>
      </c>
      <c r="N15" s="107" t="str">
        <f>[11]Novembro!$I$17</f>
        <v>*</v>
      </c>
      <c r="O15" s="107" t="str">
        <f>[11]Novembro!$I$18</f>
        <v>*</v>
      </c>
      <c r="P15" s="107" t="str">
        <f>[11]Novembro!$I$19</f>
        <v>*</v>
      </c>
      <c r="Q15" s="107" t="str">
        <f>[11]Novembro!$I$20</f>
        <v>*</v>
      </c>
      <c r="R15" s="107" t="str">
        <f>[11]Novembro!$I$21</f>
        <v>*</v>
      </c>
      <c r="S15" s="107" t="str">
        <f>[11]Novembro!$I$22</f>
        <v>*</v>
      </c>
      <c r="T15" s="106" t="str">
        <f>[11]Novembro!$I$23</f>
        <v>*</v>
      </c>
      <c r="U15" s="106" t="str">
        <f>[11]Novembro!$I$24</f>
        <v>*</v>
      </c>
      <c r="V15" s="107" t="str">
        <f>[11]Novembro!$I$25</f>
        <v>*</v>
      </c>
      <c r="W15" s="106" t="str">
        <f>[11]Novembro!$I$26</f>
        <v>*</v>
      </c>
      <c r="X15" s="106" t="str">
        <f>[11]Novembro!$I$27</f>
        <v>*</v>
      </c>
      <c r="Y15" s="106" t="str">
        <f>[11]Novembro!$I$28</f>
        <v>*</v>
      </c>
      <c r="Z15" s="106" t="str">
        <f>[11]Novembro!$I$29</f>
        <v>*</v>
      </c>
      <c r="AA15" s="106" t="str">
        <f>[11]Novembro!$I$30</f>
        <v>*</v>
      </c>
      <c r="AB15" s="106" t="str">
        <f>[11]Novembro!$I$31</f>
        <v>*</v>
      </c>
      <c r="AC15" s="106" t="str">
        <f>[11]Novembro!$I$32</f>
        <v>*</v>
      </c>
      <c r="AD15" s="106" t="str">
        <f>[11]Novembro!$I$33</f>
        <v>*</v>
      </c>
      <c r="AE15" s="106" t="str">
        <f>[11]Novembro!$I$34</f>
        <v>*</v>
      </c>
      <c r="AF15" s="126" t="str">
        <f>[11]Novembro!$I$35</f>
        <v>*</v>
      </c>
    </row>
    <row r="16" spans="1:37" x14ac:dyDescent="0.2">
      <c r="A16" s="90" t="s">
        <v>153</v>
      </c>
      <c r="B16" s="107" t="str">
        <f>[12]Novembro!$I$5</f>
        <v>*</v>
      </c>
      <c r="C16" s="107" t="str">
        <f>[12]Novembro!$I$6</f>
        <v>*</v>
      </c>
      <c r="D16" s="107" t="str">
        <f>[12]Novembro!$I$7</f>
        <v>*</v>
      </c>
      <c r="E16" s="107" t="str">
        <f>[12]Novembro!$I$8</f>
        <v>*</v>
      </c>
      <c r="F16" s="107" t="str">
        <f>[12]Novembro!$I$9</f>
        <v>*</v>
      </c>
      <c r="G16" s="107" t="str">
        <f>[12]Novembro!$I$10</f>
        <v>*</v>
      </c>
      <c r="H16" s="107" t="str">
        <f>[12]Novembro!$I$11</f>
        <v>*</v>
      </c>
      <c r="I16" s="107" t="str">
        <f>[12]Novembro!$I$12</f>
        <v>*</v>
      </c>
      <c r="J16" s="107" t="str">
        <f>[12]Novembro!$I$13</f>
        <v>*</v>
      </c>
      <c r="K16" s="107" t="str">
        <f>[12]Novembro!$I$14</f>
        <v>*</v>
      </c>
      <c r="L16" s="107" t="str">
        <f>[12]Novembro!$I$15</f>
        <v>*</v>
      </c>
      <c r="M16" s="107" t="str">
        <f>[12]Novembro!$I$16</f>
        <v>*</v>
      </c>
      <c r="N16" s="107" t="str">
        <f>[12]Novembro!$I$17</f>
        <v>*</v>
      </c>
      <c r="O16" s="107" t="str">
        <f>[12]Novembro!$I$18</f>
        <v>*</v>
      </c>
      <c r="P16" s="107" t="str">
        <f>[12]Novembro!$I$19</f>
        <v>*</v>
      </c>
      <c r="Q16" s="107" t="str">
        <f>[12]Novembro!$I$20</f>
        <v>*</v>
      </c>
      <c r="R16" s="107" t="str">
        <f>[12]Novembro!$I$21</f>
        <v>*</v>
      </c>
      <c r="S16" s="107" t="str">
        <f>[12]Novembro!$I$22</f>
        <v>*</v>
      </c>
      <c r="T16" s="106" t="str">
        <f>[12]Novembro!$I$23</f>
        <v>*</v>
      </c>
      <c r="U16" s="106" t="str">
        <f>[12]Novembro!$I$24</f>
        <v>*</v>
      </c>
      <c r="V16" s="106" t="str">
        <f>[12]Novembro!$I$25</f>
        <v>*</v>
      </c>
      <c r="W16" s="106" t="str">
        <f>[12]Novembro!$I$26</f>
        <v>*</v>
      </c>
      <c r="X16" s="106" t="str">
        <f>[12]Novembro!$I$27</f>
        <v>*</v>
      </c>
      <c r="Y16" s="106" t="str">
        <f>[12]Novembro!$I$28</f>
        <v>*</v>
      </c>
      <c r="Z16" s="106" t="str">
        <f>[12]Novembro!$I$29</f>
        <v>*</v>
      </c>
      <c r="AA16" s="106" t="str">
        <f>[12]Novembro!$I$30</f>
        <v>*</v>
      </c>
      <c r="AB16" s="106" t="str">
        <f>[12]Novembro!$I$31</f>
        <v>*</v>
      </c>
      <c r="AC16" s="106" t="str">
        <f>[12]Novembro!$I$32</f>
        <v>*</v>
      </c>
      <c r="AD16" s="106" t="str">
        <f>[12]Novembro!$I$33</f>
        <v>*</v>
      </c>
      <c r="AE16" s="106" t="str">
        <f>[12]Novembro!$I$34</f>
        <v>*</v>
      </c>
      <c r="AF16" s="126" t="str">
        <f>[12]Novembro!$I$35</f>
        <v>*</v>
      </c>
      <c r="AI16" s="108" t="s">
        <v>34</v>
      </c>
    </row>
    <row r="17" spans="1:39" x14ac:dyDescent="0.2">
      <c r="A17" s="90" t="s">
        <v>2</v>
      </c>
      <c r="B17" s="107" t="str">
        <f>[13]Novembro!$I$5</f>
        <v>*</v>
      </c>
      <c r="C17" s="107" t="str">
        <f>[13]Novembro!$I$6</f>
        <v>*</v>
      </c>
      <c r="D17" s="107" t="str">
        <f>[13]Novembro!$I$7</f>
        <v>*</v>
      </c>
      <c r="E17" s="107" t="str">
        <f>[13]Novembro!$I$8</f>
        <v>*</v>
      </c>
      <c r="F17" s="107" t="str">
        <f>[13]Novembro!$I$9</f>
        <v>*</v>
      </c>
      <c r="G17" s="107" t="str">
        <f>[13]Novembro!$I$10</f>
        <v>*</v>
      </c>
      <c r="H17" s="107" t="str">
        <f>[13]Novembro!$I$11</f>
        <v>*</v>
      </c>
      <c r="I17" s="107" t="str">
        <f>[13]Novembro!$I$12</f>
        <v>*</v>
      </c>
      <c r="J17" s="107" t="str">
        <f>[13]Novembro!$I$13</f>
        <v>*</v>
      </c>
      <c r="K17" s="107" t="str">
        <f>[13]Novembro!$I$14</f>
        <v>*</v>
      </c>
      <c r="L17" s="107" t="str">
        <f>[13]Novembro!$I$15</f>
        <v>*</v>
      </c>
      <c r="M17" s="107" t="str">
        <f>[13]Novembro!$I$16</f>
        <v>*</v>
      </c>
      <c r="N17" s="107" t="str">
        <f>[13]Novembro!$I$17</f>
        <v>*</v>
      </c>
      <c r="O17" s="107" t="str">
        <f>[13]Novembro!$I$18</f>
        <v>*</v>
      </c>
      <c r="P17" s="107" t="str">
        <f>[13]Novembro!$I$19</f>
        <v>*</v>
      </c>
      <c r="Q17" s="107" t="str">
        <f>[13]Novembro!$I$20</f>
        <v>*</v>
      </c>
      <c r="R17" s="107" t="str">
        <f>[13]Novembro!$I$21</f>
        <v>*</v>
      </c>
      <c r="S17" s="107" t="str">
        <f>[13]Novembro!$I$22</f>
        <v>*</v>
      </c>
      <c r="T17" s="106" t="str">
        <f>[13]Novembro!$I$23</f>
        <v>*</v>
      </c>
      <c r="U17" s="106" t="str">
        <f>[13]Novembro!$I$24</f>
        <v>*</v>
      </c>
      <c r="V17" s="107" t="str">
        <f>[13]Novembro!$I$25</f>
        <v>*</v>
      </c>
      <c r="W17" s="106" t="str">
        <f>[13]Novembro!$I$26</f>
        <v>*</v>
      </c>
      <c r="X17" s="106" t="str">
        <f>[13]Novembro!$I$27</f>
        <v>*</v>
      </c>
      <c r="Y17" s="106" t="str">
        <f>[13]Novembro!$I$28</f>
        <v>*</v>
      </c>
      <c r="Z17" s="106" t="str">
        <f>[13]Novembro!$I$29</f>
        <v>*</v>
      </c>
      <c r="AA17" s="106" t="str">
        <f>[13]Novembro!$I$30</f>
        <v>*</v>
      </c>
      <c r="AB17" s="106" t="str">
        <f>[13]Novembro!$I$31</f>
        <v>*</v>
      </c>
      <c r="AC17" s="106" t="str">
        <f>[13]Novembro!$I$32</f>
        <v>*</v>
      </c>
      <c r="AD17" s="106" t="str">
        <f>[13]Novembro!$I$33</f>
        <v>*</v>
      </c>
      <c r="AE17" s="106" t="str">
        <f>[13]Novembro!$I$34</f>
        <v>*</v>
      </c>
      <c r="AF17" s="125" t="str">
        <f>[13]Novembro!$I$35</f>
        <v>*</v>
      </c>
      <c r="AH17" s="108" t="s">
        <v>34</v>
      </c>
      <c r="AI17" s="108" t="s">
        <v>34</v>
      </c>
    </row>
    <row r="18" spans="1:39" x14ac:dyDescent="0.2">
      <c r="A18" s="90" t="s">
        <v>3</v>
      </c>
      <c r="B18" s="107" t="str">
        <f>[14]Novembro!$I$5</f>
        <v>*</v>
      </c>
      <c r="C18" s="107" t="str">
        <f>[14]Novembro!$I$6</f>
        <v>*</v>
      </c>
      <c r="D18" s="107" t="str">
        <f>[14]Novembro!$I$7</f>
        <v>*</v>
      </c>
      <c r="E18" s="107" t="str">
        <f>[14]Novembro!$I$8</f>
        <v>*</v>
      </c>
      <c r="F18" s="107" t="str">
        <f>[14]Novembro!$I$9</f>
        <v>*</v>
      </c>
      <c r="G18" s="107" t="str">
        <f>[14]Novembro!$I$10</f>
        <v>*</v>
      </c>
      <c r="H18" s="107" t="str">
        <f>[14]Novembro!$I$11</f>
        <v>*</v>
      </c>
      <c r="I18" s="107" t="str">
        <f>[14]Novembro!$I$12</f>
        <v>*</v>
      </c>
      <c r="J18" s="107" t="str">
        <f>[14]Novembro!$I$13</f>
        <v>*</v>
      </c>
      <c r="K18" s="107" t="str">
        <f>[14]Novembro!$I$14</f>
        <v>*</v>
      </c>
      <c r="L18" s="107" t="str">
        <f>[14]Novembro!$I$15</f>
        <v>*</v>
      </c>
      <c r="M18" s="107" t="str">
        <f>[14]Novembro!$I$16</f>
        <v>*</v>
      </c>
      <c r="N18" s="107" t="str">
        <f>[14]Novembro!$I$17</f>
        <v>*</v>
      </c>
      <c r="O18" s="107" t="str">
        <f>[14]Novembro!$I$18</f>
        <v>*</v>
      </c>
      <c r="P18" s="107" t="str">
        <f>[14]Novembro!$I$19</f>
        <v>*</v>
      </c>
      <c r="Q18" s="107" t="str">
        <f>[14]Novembro!$I$20</f>
        <v>*</v>
      </c>
      <c r="R18" s="107" t="str">
        <f>[14]Novembro!$I$21</f>
        <v>*</v>
      </c>
      <c r="S18" s="107" t="str">
        <f>[14]Novembro!$I$22</f>
        <v>*</v>
      </c>
      <c r="T18" s="106" t="str">
        <f>[14]Novembro!$I$23</f>
        <v>*</v>
      </c>
      <c r="U18" s="106" t="str">
        <f>[14]Novembro!$I$24</f>
        <v>*</v>
      </c>
      <c r="V18" s="106" t="str">
        <f>[14]Novembro!$I$25</f>
        <v>*</v>
      </c>
      <c r="W18" s="106" t="str">
        <f>[14]Novembro!$I$26</f>
        <v>*</v>
      </c>
      <c r="X18" s="106" t="str">
        <f>[14]Novembro!$I$27</f>
        <v>*</v>
      </c>
      <c r="Y18" s="106" t="str">
        <f>[14]Novembro!$I$28</f>
        <v>*</v>
      </c>
      <c r="Z18" s="106" t="str">
        <f>[14]Novembro!$I$29</f>
        <v>*</v>
      </c>
      <c r="AA18" s="106" t="str">
        <f>[14]Novembro!$I$30</f>
        <v>*</v>
      </c>
      <c r="AB18" s="106" t="str">
        <f>[14]Novembro!$I$31</f>
        <v>*</v>
      </c>
      <c r="AC18" s="106" t="str">
        <f>[14]Novembro!$I$32</f>
        <v>*</v>
      </c>
      <c r="AD18" s="106" t="str">
        <f>[14]Novembro!$I$33</f>
        <v>*</v>
      </c>
      <c r="AE18" s="106" t="str">
        <f>[14]Novembro!$I$34</f>
        <v>*</v>
      </c>
      <c r="AF18" s="125" t="str">
        <f>[14]Novembro!$I$35</f>
        <v>*</v>
      </c>
      <c r="AG18" s="108" t="s">
        <v>34</v>
      </c>
      <c r="AH18" s="108" t="s">
        <v>34</v>
      </c>
      <c r="AI18" s="108" t="s">
        <v>34</v>
      </c>
    </row>
    <row r="19" spans="1:39" x14ac:dyDescent="0.2">
      <c r="A19" s="90" t="s">
        <v>4</v>
      </c>
      <c r="B19" s="107" t="str">
        <f>[15]Novembro!$I$5</f>
        <v>*</v>
      </c>
      <c r="C19" s="107" t="str">
        <f>[15]Novembro!$I$6</f>
        <v>*</v>
      </c>
      <c r="D19" s="107" t="str">
        <f>[15]Novembro!$I$7</f>
        <v>*</v>
      </c>
      <c r="E19" s="107" t="str">
        <f>[15]Novembro!$I$8</f>
        <v>*</v>
      </c>
      <c r="F19" s="107" t="str">
        <f>[15]Novembro!$I$9</f>
        <v>*</v>
      </c>
      <c r="G19" s="107" t="str">
        <f>[15]Novembro!$I$10</f>
        <v>*</v>
      </c>
      <c r="H19" s="107" t="str">
        <f>[15]Novembro!$I$11</f>
        <v>*</v>
      </c>
      <c r="I19" s="107" t="str">
        <f>[15]Novembro!$I$12</f>
        <v>*</v>
      </c>
      <c r="J19" s="107" t="str">
        <f>[15]Novembro!$I$13</f>
        <v>*</v>
      </c>
      <c r="K19" s="107" t="str">
        <f>[15]Novembro!$I$14</f>
        <v>*</v>
      </c>
      <c r="L19" s="107" t="str">
        <f>[15]Novembro!$I$15</f>
        <v>*</v>
      </c>
      <c r="M19" s="107" t="str">
        <f>[15]Novembro!$I$16</f>
        <v>*</v>
      </c>
      <c r="N19" s="107" t="str">
        <f>[15]Novembro!$I$17</f>
        <v>*</v>
      </c>
      <c r="O19" s="107" t="str">
        <f>[15]Novembro!$I$18</f>
        <v>*</v>
      </c>
      <c r="P19" s="107" t="str">
        <f>[15]Novembro!$I$19</f>
        <v>*</v>
      </c>
      <c r="Q19" s="107" t="str">
        <f>[15]Novembro!$I$20</f>
        <v>*</v>
      </c>
      <c r="R19" s="107" t="str">
        <f>[15]Novembro!$I$21</f>
        <v>*</v>
      </c>
      <c r="S19" s="107" t="str">
        <f>[15]Novembro!$I$22</f>
        <v>*</v>
      </c>
      <c r="T19" s="106" t="str">
        <f>[15]Novembro!$I$23</f>
        <v>*</v>
      </c>
      <c r="U19" s="106" t="str">
        <f>[15]Novembro!$I$24</f>
        <v>*</v>
      </c>
      <c r="V19" s="106" t="str">
        <f>[15]Novembro!$I$25</f>
        <v>*</v>
      </c>
      <c r="W19" s="106" t="str">
        <f>[15]Novembro!$I$26</f>
        <v>*</v>
      </c>
      <c r="X19" s="106" t="str">
        <f>[15]Novembro!$I$27</f>
        <v>*</v>
      </c>
      <c r="Y19" s="106" t="str">
        <f>[15]Novembro!$I$28</f>
        <v>*</v>
      </c>
      <c r="Z19" s="106" t="str">
        <f>[15]Novembro!$I$29</f>
        <v>*</v>
      </c>
      <c r="AA19" s="106" t="str">
        <f>[15]Novembro!$I$30</f>
        <v>*</v>
      </c>
      <c r="AB19" s="106" t="str">
        <f>[15]Novembro!$I$31</f>
        <v>*</v>
      </c>
      <c r="AC19" s="106" t="str">
        <f>[15]Novembro!$I$32</f>
        <v>*</v>
      </c>
      <c r="AD19" s="106" t="str">
        <f>[15]Novembro!$I$33</f>
        <v>*</v>
      </c>
      <c r="AE19" s="106" t="str">
        <f>[15]Novembro!$I$34</f>
        <v>*</v>
      </c>
      <c r="AF19" s="125" t="str">
        <f>[15]Novembro!$I$35</f>
        <v>*</v>
      </c>
      <c r="AI19" s="108" t="s">
        <v>34</v>
      </c>
    </row>
    <row r="20" spans="1:39" x14ac:dyDescent="0.2">
      <c r="A20" s="90" t="s">
        <v>5</v>
      </c>
      <c r="B20" s="106" t="str">
        <f>[16]Novembro!$I$5</f>
        <v>*</v>
      </c>
      <c r="C20" s="106" t="str">
        <f>[16]Novembro!$I$6</f>
        <v>*</v>
      </c>
      <c r="D20" s="106" t="str">
        <f>[16]Novembro!$I$7</f>
        <v>*</v>
      </c>
      <c r="E20" s="106" t="str">
        <f>[16]Novembro!$I$8</f>
        <v>*</v>
      </c>
      <c r="F20" s="106" t="str">
        <f>[16]Novembro!$I$9</f>
        <v>*</v>
      </c>
      <c r="G20" s="106" t="str">
        <f>[16]Novembro!$I$10</f>
        <v>*</v>
      </c>
      <c r="H20" s="106" t="str">
        <f>[16]Novembro!$I$11</f>
        <v>*</v>
      </c>
      <c r="I20" s="106" t="str">
        <f>[16]Novembro!$I$12</f>
        <v>*</v>
      </c>
      <c r="J20" s="106" t="str">
        <f>[16]Novembro!$I$13</f>
        <v>*</v>
      </c>
      <c r="K20" s="106" t="str">
        <f>[16]Novembro!$I$14</f>
        <v>*</v>
      </c>
      <c r="L20" s="106" t="str">
        <f>[16]Novembro!$I$15</f>
        <v>*</v>
      </c>
      <c r="M20" s="106" t="str">
        <f>[16]Novembro!$I$16</f>
        <v>*</v>
      </c>
      <c r="N20" s="106" t="str">
        <f>[16]Novembro!$I$17</f>
        <v>*</v>
      </c>
      <c r="O20" s="106" t="str">
        <f>[16]Novembro!$I$18</f>
        <v>*</v>
      </c>
      <c r="P20" s="106" t="str">
        <f>[16]Novembro!$I$19</f>
        <v>*</v>
      </c>
      <c r="Q20" s="106" t="str">
        <f>[16]Novembro!$I$20</f>
        <v>*</v>
      </c>
      <c r="R20" s="106" t="str">
        <f>[16]Novembro!$I$21</f>
        <v>*</v>
      </c>
      <c r="S20" s="106" t="str">
        <f>[16]Novembro!$I$22</f>
        <v>*</v>
      </c>
      <c r="T20" s="106" t="str">
        <f>[16]Novembro!$I$23</f>
        <v>*</v>
      </c>
      <c r="U20" s="106" t="str">
        <f>[16]Novembro!$I$24</f>
        <v>*</v>
      </c>
      <c r="V20" s="106" t="str">
        <f>[16]Novembro!$I$25</f>
        <v>*</v>
      </c>
      <c r="W20" s="106" t="str">
        <f>[16]Novembro!$I$26</f>
        <v>*</v>
      </c>
      <c r="X20" s="106" t="str">
        <f>[16]Novembro!$I$27</f>
        <v>*</v>
      </c>
      <c r="Y20" s="106" t="str">
        <f>[16]Novembro!$I$28</f>
        <v>*</v>
      </c>
      <c r="Z20" s="106" t="str">
        <f>[16]Novembro!$I$29</f>
        <v>*</v>
      </c>
      <c r="AA20" s="106" t="str">
        <f>[16]Novembro!$I$30</f>
        <v>*</v>
      </c>
      <c r="AB20" s="106" t="str">
        <f>[16]Novembro!$I$31</f>
        <v>*</v>
      </c>
      <c r="AC20" s="106" t="str">
        <f>[16]Novembro!$I$32</f>
        <v>*</v>
      </c>
      <c r="AD20" s="106" t="str">
        <f>[16]Novembro!$I$33</f>
        <v>*</v>
      </c>
      <c r="AE20" s="106" t="str">
        <f>[16]Novembro!$I$34</f>
        <v>*</v>
      </c>
      <c r="AF20" s="125" t="str">
        <f>[16]Novembro!$I$35</f>
        <v>*</v>
      </c>
      <c r="AG20" s="108" t="s">
        <v>34</v>
      </c>
      <c r="AI20" s="108" t="s">
        <v>34</v>
      </c>
      <c r="AJ20" s="108" t="s">
        <v>34</v>
      </c>
      <c r="AK20" s="108" t="s">
        <v>34</v>
      </c>
    </row>
    <row r="21" spans="1:39" x14ac:dyDescent="0.2">
      <c r="A21" s="90" t="s">
        <v>32</v>
      </c>
      <c r="B21" s="106" t="str">
        <f>[17]Novembro!$I$5</f>
        <v>*</v>
      </c>
      <c r="C21" s="106" t="str">
        <f>[17]Novembro!$I$6</f>
        <v>*</v>
      </c>
      <c r="D21" s="106" t="str">
        <f>[17]Novembro!$I$7</f>
        <v>*</v>
      </c>
      <c r="E21" s="106" t="str">
        <f>[17]Novembro!$I$8</f>
        <v>*</v>
      </c>
      <c r="F21" s="106" t="str">
        <f>[17]Novembro!$I$9</f>
        <v>*</v>
      </c>
      <c r="G21" s="106" t="str">
        <f>[17]Novembro!$I$10</f>
        <v>*</v>
      </c>
      <c r="H21" s="106" t="str">
        <f>[17]Novembro!$I$11</f>
        <v>*</v>
      </c>
      <c r="I21" s="106" t="str">
        <f>[17]Novembro!$I$12</f>
        <v>*</v>
      </c>
      <c r="J21" s="106" t="str">
        <f>[17]Novembro!$I$13</f>
        <v>*</v>
      </c>
      <c r="K21" s="106" t="str">
        <f>[17]Novembro!$I$14</f>
        <v>*</v>
      </c>
      <c r="L21" s="106" t="str">
        <f>[17]Novembro!$I$15</f>
        <v>*</v>
      </c>
      <c r="M21" s="106" t="str">
        <f>[17]Novembro!$I$16</f>
        <v>*</v>
      </c>
      <c r="N21" s="106" t="str">
        <f>[17]Novembro!$I$17</f>
        <v>*</v>
      </c>
      <c r="O21" s="106" t="str">
        <f>[17]Novembro!$I$18</f>
        <v>*</v>
      </c>
      <c r="P21" s="106" t="str">
        <f>[17]Novembro!$I$19</f>
        <v>*</v>
      </c>
      <c r="Q21" s="106" t="str">
        <f>[17]Novembro!$I$20</f>
        <v>*</v>
      </c>
      <c r="R21" s="106" t="str">
        <f>[17]Novembro!$I$21</f>
        <v>*</v>
      </c>
      <c r="S21" s="106" t="str">
        <f>[17]Novembro!$I$22</f>
        <v>*</v>
      </c>
      <c r="T21" s="106" t="str">
        <f>[17]Novembro!$I$23</f>
        <v>*</v>
      </c>
      <c r="U21" s="106" t="str">
        <f>[17]Novembro!$I$24</f>
        <v>*</v>
      </c>
      <c r="V21" s="106" t="str">
        <f>[17]Novembro!$I$25</f>
        <v>*</v>
      </c>
      <c r="W21" s="106" t="str">
        <f>[17]Novembro!$I$26</f>
        <v>*</v>
      </c>
      <c r="X21" s="106" t="str">
        <f>[17]Novembro!$I$27</f>
        <v>*</v>
      </c>
      <c r="Y21" s="106" t="str">
        <f>[17]Novembro!$I$28</f>
        <v>*</v>
      </c>
      <c r="Z21" s="106" t="str">
        <f>[17]Novembro!$I$29</f>
        <v>*</v>
      </c>
      <c r="AA21" s="106" t="str">
        <f>[17]Novembro!$I$30</f>
        <v>*</v>
      </c>
      <c r="AB21" s="106" t="str">
        <f>[17]Novembro!$I$31</f>
        <v>*</v>
      </c>
      <c r="AC21" s="106" t="str">
        <f>[17]Novembro!$I$32</f>
        <v>*</v>
      </c>
      <c r="AD21" s="106" t="str">
        <f>[17]Novembro!$I$33</f>
        <v>*</v>
      </c>
      <c r="AE21" s="106" t="str">
        <f>[17]Novembro!$I$34</f>
        <v>*</v>
      </c>
      <c r="AF21" s="125" t="str">
        <f>[17]Novembro!$I$35</f>
        <v>*</v>
      </c>
      <c r="AJ21" s="108" t="s">
        <v>34</v>
      </c>
    </row>
    <row r="22" spans="1:39" x14ac:dyDescent="0.2">
      <c r="A22" s="90" t="s">
        <v>6</v>
      </c>
      <c r="B22" s="106" t="str">
        <f>[18]Novembro!$I$5</f>
        <v>*</v>
      </c>
      <c r="C22" s="106" t="str">
        <f>[18]Novembro!$I$6</f>
        <v>*</v>
      </c>
      <c r="D22" s="106" t="str">
        <f>[18]Novembro!$I$7</f>
        <v>*</v>
      </c>
      <c r="E22" s="106" t="str">
        <f>[18]Novembro!$I$8</f>
        <v>*</v>
      </c>
      <c r="F22" s="106" t="str">
        <f>[18]Novembro!$I$9</f>
        <v>*</v>
      </c>
      <c r="G22" s="106" t="str">
        <f>[18]Novembro!$I$10</f>
        <v>*</v>
      </c>
      <c r="H22" s="106" t="str">
        <f>[18]Novembro!$I$11</f>
        <v>*</v>
      </c>
      <c r="I22" s="106" t="str">
        <f>[18]Novembro!$I$12</f>
        <v>*</v>
      </c>
      <c r="J22" s="106" t="str">
        <f>[18]Novembro!$I$13</f>
        <v>*</v>
      </c>
      <c r="K22" s="106" t="str">
        <f>[18]Novembro!$I$14</f>
        <v>*</v>
      </c>
      <c r="L22" s="106" t="str">
        <f>[18]Novembro!$I$15</f>
        <v>*</v>
      </c>
      <c r="M22" s="106" t="str">
        <f>[18]Novembro!$I$16</f>
        <v>*</v>
      </c>
      <c r="N22" s="106" t="str">
        <f>[18]Novembro!$I$17</f>
        <v>*</v>
      </c>
      <c r="O22" s="106" t="str">
        <f>[18]Novembro!$I$18</f>
        <v>*</v>
      </c>
      <c r="P22" s="106" t="str">
        <f>[18]Novembro!$I$19</f>
        <v>*</v>
      </c>
      <c r="Q22" s="106" t="str">
        <f>[18]Novembro!$I$20</f>
        <v>*</v>
      </c>
      <c r="R22" s="106" t="str">
        <f>[18]Novembro!$I$21</f>
        <v>*</v>
      </c>
      <c r="S22" s="106" t="str">
        <f>[18]Novembro!$I$22</f>
        <v>*</v>
      </c>
      <c r="T22" s="106" t="str">
        <f>[18]Novembro!$I$23</f>
        <v>*</v>
      </c>
      <c r="U22" s="106" t="str">
        <f>[18]Novembro!$I$24</f>
        <v>*</v>
      </c>
      <c r="V22" s="106" t="str">
        <f>[18]Novembro!$I$25</f>
        <v>*</v>
      </c>
      <c r="W22" s="106" t="str">
        <f>[18]Novembro!$I$26</f>
        <v>*</v>
      </c>
      <c r="X22" s="106" t="str">
        <f>[18]Novembro!$I$27</f>
        <v>*</v>
      </c>
      <c r="Y22" s="106" t="str">
        <f>[18]Novembro!$I$28</f>
        <v>*</v>
      </c>
      <c r="Z22" s="106" t="str">
        <f>[18]Novembro!$I$29</f>
        <v>*</v>
      </c>
      <c r="AA22" s="106" t="str">
        <f>[18]Novembro!$I$30</f>
        <v>*</v>
      </c>
      <c r="AB22" s="106" t="str">
        <f>[18]Novembro!$I$31</f>
        <v>*</v>
      </c>
      <c r="AC22" s="106" t="str">
        <f>[18]Novembro!$I$32</f>
        <v>*</v>
      </c>
      <c r="AD22" s="106" t="str">
        <f>[18]Novembro!$I$33</f>
        <v>*</v>
      </c>
      <c r="AE22" s="106" t="str">
        <f>[18]Novembro!$I$34</f>
        <v>*</v>
      </c>
      <c r="AF22" s="125" t="str">
        <f>[18]Novembro!$I$35</f>
        <v>*</v>
      </c>
      <c r="AJ22" s="108" t="s">
        <v>34</v>
      </c>
    </row>
    <row r="23" spans="1:39" x14ac:dyDescent="0.2">
      <c r="A23" s="90" t="s">
        <v>7</v>
      </c>
      <c r="B23" s="107" t="str">
        <f>[19]Novembro!$I$5</f>
        <v>*</v>
      </c>
      <c r="C23" s="107" t="str">
        <f>[19]Novembro!$I$6</f>
        <v>*</v>
      </c>
      <c r="D23" s="107" t="str">
        <f>[19]Novembro!$I$7</f>
        <v>*</v>
      </c>
      <c r="E23" s="107" t="str">
        <f>[19]Novembro!$I$8</f>
        <v>*</v>
      </c>
      <c r="F23" s="107" t="str">
        <f>[19]Novembro!$I$9</f>
        <v>*</v>
      </c>
      <c r="G23" s="107" t="str">
        <f>[19]Novembro!$I$10</f>
        <v>*</v>
      </c>
      <c r="H23" s="107" t="str">
        <f>[19]Novembro!$I$11</f>
        <v>*</v>
      </c>
      <c r="I23" s="107" t="str">
        <f>[19]Novembro!$I$12</f>
        <v>*</v>
      </c>
      <c r="J23" s="107" t="str">
        <f>[19]Novembro!$I$13</f>
        <v>*</v>
      </c>
      <c r="K23" s="107" t="str">
        <f>[19]Novembro!$I$14</f>
        <v>*</v>
      </c>
      <c r="L23" s="107" t="str">
        <f>[19]Novembro!$I$15</f>
        <v>*</v>
      </c>
      <c r="M23" s="107" t="str">
        <f>[19]Novembro!$I$16</f>
        <v>*</v>
      </c>
      <c r="N23" s="107" t="str">
        <f>[19]Novembro!$I$17</f>
        <v>*</v>
      </c>
      <c r="O23" s="107" t="str">
        <f>[19]Novembro!$I$18</f>
        <v>*</v>
      </c>
      <c r="P23" s="107" t="str">
        <f>[19]Novembro!$I$19</f>
        <v>*</v>
      </c>
      <c r="Q23" s="107" t="str">
        <f>[19]Novembro!$I$20</f>
        <v>*</v>
      </c>
      <c r="R23" s="107" t="str">
        <f>[19]Novembro!$I$21</f>
        <v>*</v>
      </c>
      <c r="S23" s="107" t="str">
        <f>[19]Novembro!$I$22</f>
        <v>*</v>
      </c>
      <c r="T23" s="106" t="str">
        <f>[19]Novembro!$I$23</f>
        <v>*</v>
      </c>
      <c r="U23" s="106" t="str">
        <f>[19]Novembro!$I$24</f>
        <v>*</v>
      </c>
      <c r="V23" s="106" t="str">
        <f>[19]Novembro!$I$25</f>
        <v>*</v>
      </c>
      <c r="W23" s="106" t="str">
        <f>[19]Novembro!$I$26</f>
        <v>*</v>
      </c>
      <c r="X23" s="106" t="str">
        <f>[19]Novembro!$I$27</f>
        <v>*</v>
      </c>
      <c r="Y23" s="106" t="str">
        <f>[19]Novembro!$I$28</f>
        <v>*</v>
      </c>
      <c r="Z23" s="106" t="str">
        <f>[19]Novembro!$I$29</f>
        <v>*</v>
      </c>
      <c r="AA23" s="106" t="str">
        <f>[19]Novembro!$I$30</f>
        <v>*</v>
      </c>
      <c r="AB23" s="106" t="str">
        <f>[19]Novembro!$I$31</f>
        <v>*</v>
      </c>
      <c r="AC23" s="106" t="str">
        <f>[19]Novembro!$I$32</f>
        <v>*</v>
      </c>
      <c r="AD23" s="106" t="str">
        <f>[19]Novembro!$I$33</f>
        <v>*</v>
      </c>
      <c r="AE23" s="106" t="str">
        <f>[19]Novembro!$I$34</f>
        <v>*</v>
      </c>
      <c r="AF23" s="125" t="str">
        <f>[19]Novembro!$I$35</f>
        <v>*</v>
      </c>
      <c r="AI23" s="108" t="s">
        <v>34</v>
      </c>
      <c r="AJ23" s="108" t="s">
        <v>34</v>
      </c>
      <c r="AK23" s="108" t="s">
        <v>34</v>
      </c>
    </row>
    <row r="24" spans="1:39" x14ac:dyDescent="0.2">
      <c r="A24" s="90" t="s">
        <v>154</v>
      </c>
      <c r="B24" s="107" t="str">
        <f>[20]Novembro!$I$5</f>
        <v>*</v>
      </c>
      <c r="C24" s="107" t="str">
        <f>[20]Novembro!$I$6</f>
        <v>*</v>
      </c>
      <c r="D24" s="107" t="str">
        <f>[20]Novembro!$I$7</f>
        <v>*</v>
      </c>
      <c r="E24" s="107" t="str">
        <f>[20]Novembro!$I$8</f>
        <v>*</v>
      </c>
      <c r="F24" s="107" t="str">
        <f>[20]Novembro!$I$9</f>
        <v>*</v>
      </c>
      <c r="G24" s="107" t="str">
        <f>[20]Novembro!$I$10</f>
        <v>*</v>
      </c>
      <c r="H24" s="107" t="str">
        <f>[20]Novembro!$I$11</f>
        <v>*</v>
      </c>
      <c r="I24" s="107" t="str">
        <f>[20]Novembro!$I$12</f>
        <v>*</v>
      </c>
      <c r="J24" s="107" t="str">
        <f>[20]Novembro!$I$13</f>
        <v>*</v>
      </c>
      <c r="K24" s="107" t="str">
        <f>[20]Novembro!$I$14</f>
        <v>*</v>
      </c>
      <c r="L24" s="107" t="str">
        <f>[20]Novembro!$I$15</f>
        <v>*</v>
      </c>
      <c r="M24" s="107" t="str">
        <f>[20]Novembro!$I$16</f>
        <v>*</v>
      </c>
      <c r="N24" s="107" t="str">
        <f>[20]Novembro!$I$17</f>
        <v>*</v>
      </c>
      <c r="O24" s="107" t="str">
        <f>[20]Novembro!$I$18</f>
        <v>*</v>
      </c>
      <c r="P24" s="107" t="str">
        <f>[20]Novembro!$I$19</f>
        <v>*</v>
      </c>
      <c r="Q24" s="107" t="str">
        <f>[20]Novembro!$I$20</f>
        <v>*</v>
      </c>
      <c r="R24" s="107" t="str">
        <f>[20]Novembro!$I$21</f>
        <v>*</v>
      </c>
      <c r="S24" s="107" t="str">
        <f>[20]Novembro!$I$22</f>
        <v>*</v>
      </c>
      <c r="T24" s="107" t="str">
        <f>[20]Novembro!$I$23</f>
        <v>*</v>
      </c>
      <c r="U24" s="107" t="str">
        <f>[20]Novembro!$I$24</f>
        <v>*</v>
      </c>
      <c r="V24" s="107" t="str">
        <f>[20]Novembro!$I$25</f>
        <v>*</v>
      </c>
      <c r="W24" s="107" t="str">
        <f>[20]Novembro!$I$26</f>
        <v>*</v>
      </c>
      <c r="X24" s="107" t="str">
        <f>[20]Novembro!$I$27</f>
        <v>*</v>
      </c>
      <c r="Y24" s="107" t="str">
        <f>[20]Novembro!$I$28</f>
        <v>*</v>
      </c>
      <c r="Z24" s="107" t="str">
        <f>[20]Novembro!$I$29</f>
        <v>*</v>
      </c>
      <c r="AA24" s="107" t="str">
        <f>[20]Novembro!$I$30</f>
        <v>*</v>
      </c>
      <c r="AB24" s="107" t="str">
        <f>[20]Novembro!$I$31</f>
        <v>*</v>
      </c>
      <c r="AC24" s="107" t="str">
        <f>[20]Novembro!$I$32</f>
        <v>*</v>
      </c>
      <c r="AD24" s="107" t="str">
        <f>[20]Novembro!$I$33</f>
        <v>*</v>
      </c>
      <c r="AE24" s="107" t="str">
        <f>[20]Novembro!$I$34</f>
        <v>*</v>
      </c>
      <c r="AF24" s="126" t="str">
        <f>[20]Novembro!$I$35</f>
        <v>*</v>
      </c>
      <c r="AJ24" s="108" t="s">
        <v>34</v>
      </c>
      <c r="AK24" s="108" t="s">
        <v>34</v>
      </c>
    </row>
    <row r="25" spans="1:39" x14ac:dyDescent="0.2">
      <c r="A25" s="90" t="s">
        <v>155</v>
      </c>
      <c r="B25" s="106" t="str">
        <f>[21]Novembro!$I$5</f>
        <v>*</v>
      </c>
      <c r="C25" s="106" t="str">
        <f>[21]Novembro!$I$6</f>
        <v>*</v>
      </c>
      <c r="D25" s="106" t="str">
        <f>[21]Novembro!$I$7</f>
        <v>*</v>
      </c>
      <c r="E25" s="106" t="str">
        <f>[21]Novembro!$I$8</f>
        <v>*</v>
      </c>
      <c r="F25" s="106" t="str">
        <f>[21]Novembro!$I$9</f>
        <v>*</v>
      </c>
      <c r="G25" s="106" t="str">
        <f>[21]Novembro!$I$10</f>
        <v>*</v>
      </c>
      <c r="H25" s="106" t="str">
        <f>[21]Novembro!$I$11</f>
        <v>*</v>
      </c>
      <c r="I25" s="106" t="str">
        <f>[21]Novembro!$I$12</f>
        <v>*</v>
      </c>
      <c r="J25" s="106" t="str">
        <f>[21]Novembro!$I$13</f>
        <v>*</v>
      </c>
      <c r="K25" s="106" t="str">
        <f>[21]Novembro!$I$14</f>
        <v>*</v>
      </c>
      <c r="L25" s="106" t="str">
        <f>[21]Novembro!$I$15</f>
        <v>*</v>
      </c>
      <c r="M25" s="106" t="str">
        <f>[21]Novembro!$I$16</f>
        <v>*</v>
      </c>
      <c r="N25" s="106" t="str">
        <f>[21]Novembro!$I$17</f>
        <v>*</v>
      </c>
      <c r="O25" s="106" t="str">
        <f>[21]Novembro!$I$18</f>
        <v>*</v>
      </c>
      <c r="P25" s="106" t="str">
        <f>[21]Novembro!$I$19</f>
        <v>*</v>
      </c>
      <c r="Q25" s="106" t="str">
        <f>[21]Novembro!$I$20</f>
        <v>*</v>
      </c>
      <c r="R25" s="106" t="str">
        <f>[21]Novembro!$I$21</f>
        <v>*</v>
      </c>
      <c r="S25" s="106" t="str">
        <f>[21]Novembro!$I$22</f>
        <v>*</v>
      </c>
      <c r="T25" s="105" t="s">
        <v>211</v>
      </c>
      <c r="U25" s="106" t="str">
        <f>[21]Novembro!$I$24</f>
        <v>*</v>
      </c>
      <c r="V25" s="106" t="str">
        <f>[21]Novembro!$I$25</f>
        <v>*</v>
      </c>
      <c r="W25" s="106" t="str">
        <f>[21]Novembro!$I$26</f>
        <v>*</v>
      </c>
      <c r="X25" s="106" t="str">
        <f>[21]Novembro!$I$27</f>
        <v>*</v>
      </c>
      <c r="Y25" s="106" t="str">
        <f>[21]Novembro!$I$28</f>
        <v>*</v>
      </c>
      <c r="Z25" s="106" t="str">
        <f>[21]Novembro!$I$29</f>
        <v>*</v>
      </c>
      <c r="AA25" s="106" t="str">
        <f>[21]Novembro!$I$30</f>
        <v>*</v>
      </c>
      <c r="AB25" s="106" t="str">
        <f>[21]Novembro!$I$31</f>
        <v>*</v>
      </c>
      <c r="AC25" s="106" t="str">
        <f>[21]Novembro!$I$32</f>
        <v>*</v>
      </c>
      <c r="AD25" s="106" t="str">
        <f>[21]Novembro!$I$33</f>
        <v>*</v>
      </c>
      <c r="AE25" s="106" t="str">
        <f>[21]Novembro!$I$34</f>
        <v>*</v>
      </c>
      <c r="AF25" s="126" t="str">
        <f>[21]Novembro!$I$35</f>
        <v>*</v>
      </c>
      <c r="AG25" s="108" t="s">
        <v>34</v>
      </c>
      <c r="AK25" s="108" t="s">
        <v>34</v>
      </c>
    </row>
    <row r="26" spans="1:39" x14ac:dyDescent="0.2">
      <c r="A26" s="90" t="s">
        <v>156</v>
      </c>
      <c r="B26" s="106" t="str">
        <f>[22]Novembro!$I$5</f>
        <v>*</v>
      </c>
      <c r="C26" s="106" t="str">
        <f>[22]Novembro!$I$6</f>
        <v>*</v>
      </c>
      <c r="D26" s="106" t="str">
        <f>[22]Novembro!$I$7</f>
        <v>*</v>
      </c>
      <c r="E26" s="106" t="str">
        <f>[22]Novembro!$I$8</f>
        <v>*</v>
      </c>
      <c r="F26" s="106" t="str">
        <f>[22]Novembro!$I$9</f>
        <v>*</v>
      </c>
      <c r="G26" s="106" t="str">
        <f>[22]Novembro!$I$10</f>
        <v>*</v>
      </c>
      <c r="H26" s="106" t="str">
        <f>[22]Novembro!$I$11</f>
        <v>*</v>
      </c>
      <c r="I26" s="106" t="str">
        <f>[22]Novembro!$I$12</f>
        <v>*</v>
      </c>
      <c r="J26" s="106" t="str">
        <f>[22]Novembro!$I$13</f>
        <v>*</v>
      </c>
      <c r="K26" s="106" t="str">
        <f>[22]Novembro!$I$14</f>
        <v>*</v>
      </c>
      <c r="L26" s="106" t="str">
        <f>[22]Novembro!$I$15</f>
        <v>*</v>
      </c>
      <c r="M26" s="106" t="str">
        <f>[22]Novembro!$I$16</f>
        <v>*</v>
      </c>
      <c r="N26" s="106" t="str">
        <f>[22]Novembro!$I$17</f>
        <v>*</v>
      </c>
      <c r="O26" s="106" t="str">
        <f>[22]Novembro!$I$18</f>
        <v>*</v>
      </c>
      <c r="P26" s="106" t="str">
        <f>[22]Novembro!$I$19</f>
        <v>*</v>
      </c>
      <c r="Q26" s="106" t="str">
        <f>[22]Novembro!$I$20</f>
        <v>*</v>
      </c>
      <c r="R26" s="106" t="str">
        <f>[22]Novembro!$I$21</f>
        <v>*</v>
      </c>
      <c r="S26" s="106" t="str">
        <f>[22]Novembro!$I$22</f>
        <v>*</v>
      </c>
      <c r="T26" s="106" t="str">
        <f>[22]Novembro!$I$23</f>
        <v>*</v>
      </c>
      <c r="U26" s="106" t="str">
        <f>[22]Novembro!$I$24</f>
        <v>*</v>
      </c>
      <c r="V26" s="106" t="str">
        <f>[22]Novembro!$I$25</f>
        <v>*</v>
      </c>
      <c r="W26" s="106" t="str">
        <f>[22]Novembro!$I$26</f>
        <v>*</v>
      </c>
      <c r="X26" s="106" t="str">
        <f>[22]Novembro!$I$27</f>
        <v>*</v>
      </c>
      <c r="Y26" s="106" t="str">
        <f>[22]Novembro!$I$28</f>
        <v>*</v>
      </c>
      <c r="Z26" s="106" t="str">
        <f>[22]Novembro!$I$29</f>
        <v>*</v>
      </c>
      <c r="AA26" s="106" t="str">
        <f>[22]Novembro!$I$30</f>
        <v>*</v>
      </c>
      <c r="AB26" s="106" t="str">
        <f>[22]Novembro!$I$31</f>
        <v>*</v>
      </c>
      <c r="AC26" s="106" t="str">
        <f>[22]Novembro!$I$32</f>
        <v>*</v>
      </c>
      <c r="AD26" s="106" t="str">
        <f>[22]Novembro!$I$33</f>
        <v>*</v>
      </c>
      <c r="AE26" s="106" t="str">
        <f>[22]Novembro!$I$34</f>
        <v>*</v>
      </c>
      <c r="AF26" s="126" t="str">
        <f>[22]Novembro!$I$35</f>
        <v>*</v>
      </c>
    </row>
    <row r="27" spans="1:39" x14ac:dyDescent="0.2">
      <c r="A27" s="90" t="s">
        <v>8</v>
      </c>
      <c r="B27" s="107" t="str">
        <f>[23]Novembro!$I$5</f>
        <v>*</v>
      </c>
      <c r="C27" s="107" t="str">
        <f>[23]Novembro!$I$6</f>
        <v>*</v>
      </c>
      <c r="D27" s="107" t="str">
        <f>[23]Novembro!$I$7</f>
        <v>*</v>
      </c>
      <c r="E27" s="107" t="str">
        <f>[23]Novembro!$I$8</f>
        <v>*</v>
      </c>
      <c r="F27" s="107" t="str">
        <f>[23]Novembro!$I$9</f>
        <v>*</v>
      </c>
      <c r="G27" s="107" t="str">
        <f>[23]Novembro!$I$10</f>
        <v>*</v>
      </c>
      <c r="H27" s="107" t="str">
        <f>[23]Novembro!$I$11</f>
        <v>*</v>
      </c>
      <c r="I27" s="107" t="str">
        <f>[23]Novembro!$I$12</f>
        <v>*</v>
      </c>
      <c r="J27" s="107" t="str">
        <f>[23]Novembro!$I$13</f>
        <v>*</v>
      </c>
      <c r="K27" s="107" t="str">
        <f>[23]Novembro!$I$14</f>
        <v>*</v>
      </c>
      <c r="L27" s="107" t="str">
        <f>[23]Novembro!$I$15</f>
        <v>*</v>
      </c>
      <c r="M27" s="107" t="str">
        <f>[23]Novembro!$I$16</f>
        <v>*</v>
      </c>
      <c r="N27" s="107" t="str">
        <f>[23]Novembro!$I$17</f>
        <v>*</v>
      </c>
      <c r="O27" s="107" t="str">
        <f>[23]Novembro!$I$18</f>
        <v>*</v>
      </c>
      <c r="P27" s="107" t="str">
        <f>[23]Novembro!$I$19</f>
        <v>*</v>
      </c>
      <c r="Q27" s="106" t="str">
        <f>[23]Novembro!$I$20</f>
        <v>*</v>
      </c>
      <c r="R27" s="106" t="str">
        <f>[23]Novembro!$I$21</f>
        <v>*</v>
      </c>
      <c r="S27" s="106" t="str">
        <f>[23]Novembro!$I$22</f>
        <v>*</v>
      </c>
      <c r="T27" s="106" t="str">
        <f>[23]Novembro!$I$23</f>
        <v>*</v>
      </c>
      <c r="U27" s="106" t="str">
        <f>[23]Novembro!$I$24</f>
        <v>*</v>
      </c>
      <c r="V27" s="106" t="str">
        <f>[23]Novembro!$I$25</f>
        <v>*</v>
      </c>
      <c r="W27" s="106" t="str">
        <f>[23]Novembro!$I$26</f>
        <v>*</v>
      </c>
      <c r="X27" s="106" t="str">
        <f>[23]Novembro!$I$27</f>
        <v>*</v>
      </c>
      <c r="Y27" s="106" t="str">
        <f>[23]Novembro!$I$28</f>
        <v>*</v>
      </c>
      <c r="Z27" s="106" t="str">
        <f>[23]Novembro!$I$29</f>
        <v>*</v>
      </c>
      <c r="AA27" s="106" t="str">
        <f>[23]Novembro!$I$30</f>
        <v>*</v>
      </c>
      <c r="AB27" s="106" t="str">
        <f>[23]Novembro!$I$31</f>
        <v>*</v>
      </c>
      <c r="AC27" s="106" t="str">
        <f>[23]Novembro!$I$32</f>
        <v>*</v>
      </c>
      <c r="AD27" s="106" t="str">
        <f>[23]Novembro!$I$33</f>
        <v>*</v>
      </c>
      <c r="AE27" s="106" t="str">
        <f>[23]Novembro!$I$34</f>
        <v>*</v>
      </c>
      <c r="AF27" s="125" t="str">
        <f>[23]Novembro!$I$35</f>
        <v>*</v>
      </c>
      <c r="AK27" s="108" t="s">
        <v>34</v>
      </c>
      <c r="AM27" s="108" t="s">
        <v>34</v>
      </c>
    </row>
    <row r="28" spans="1:39" x14ac:dyDescent="0.2">
      <c r="A28" s="90" t="s">
        <v>9</v>
      </c>
      <c r="B28" s="107" t="str">
        <f>[24]Novembro!$I$5</f>
        <v>*</v>
      </c>
      <c r="C28" s="107" t="str">
        <f>[24]Novembro!$I$6</f>
        <v>*</v>
      </c>
      <c r="D28" s="107" t="str">
        <f>[24]Novembro!$I$7</f>
        <v>*</v>
      </c>
      <c r="E28" s="107" t="str">
        <f>[24]Novembro!$I$8</f>
        <v>*</v>
      </c>
      <c r="F28" s="107" t="str">
        <f>[24]Novembro!$I$9</f>
        <v>*</v>
      </c>
      <c r="G28" s="107" t="str">
        <f>[24]Novembro!$I$10</f>
        <v>*</v>
      </c>
      <c r="H28" s="107" t="str">
        <f>[24]Novembro!$I$11</f>
        <v>*</v>
      </c>
      <c r="I28" s="107" t="str">
        <f>[24]Novembro!$I$12</f>
        <v>*</v>
      </c>
      <c r="J28" s="107" t="str">
        <f>[24]Novembro!$I$13</f>
        <v>*</v>
      </c>
      <c r="K28" s="107" t="str">
        <f>[24]Novembro!$I$14</f>
        <v>*</v>
      </c>
      <c r="L28" s="107" t="str">
        <f>[24]Novembro!$I$15</f>
        <v>*</v>
      </c>
      <c r="M28" s="107" t="str">
        <f>[24]Novembro!$I$16</f>
        <v>*</v>
      </c>
      <c r="N28" s="107" t="str">
        <f>[24]Novembro!$I$17</f>
        <v>*</v>
      </c>
      <c r="O28" s="107" t="str">
        <f>[24]Novembro!$I$18</f>
        <v>*</v>
      </c>
      <c r="P28" s="107" t="str">
        <f>[24]Novembro!$I$19</f>
        <v>*</v>
      </c>
      <c r="Q28" s="107" t="str">
        <f>[24]Novembro!$I$20</f>
        <v>*</v>
      </c>
      <c r="R28" s="107" t="str">
        <f>[24]Novembro!$I$21</f>
        <v>*</v>
      </c>
      <c r="S28" s="107" t="str">
        <f>[24]Novembro!$I$22</f>
        <v>*</v>
      </c>
      <c r="T28" s="106" t="str">
        <f>[24]Novembro!$I$23</f>
        <v>*</v>
      </c>
      <c r="U28" s="106" t="str">
        <f>[24]Novembro!$I$24</f>
        <v>*</v>
      </c>
      <c r="V28" s="106" t="str">
        <f>[24]Novembro!$I$25</f>
        <v>*</v>
      </c>
      <c r="W28" s="106" t="str">
        <f>[24]Novembro!$I$26</f>
        <v>*</v>
      </c>
      <c r="X28" s="106" t="str">
        <f>[24]Novembro!$I$27</f>
        <v>*</v>
      </c>
      <c r="Y28" s="106" t="str">
        <f>[24]Novembro!$I$28</f>
        <v>*</v>
      </c>
      <c r="Z28" s="106" t="str">
        <f>[24]Novembro!$I$29</f>
        <v>*</v>
      </c>
      <c r="AA28" s="106" t="str">
        <f>[24]Novembro!$I$30</f>
        <v>*</v>
      </c>
      <c r="AB28" s="106" t="str">
        <f>[24]Novembro!$I$31</f>
        <v>*</v>
      </c>
      <c r="AC28" s="106" t="str">
        <f>[24]Novembro!$I$32</f>
        <v>*</v>
      </c>
      <c r="AD28" s="106" t="str">
        <f>[24]Novembro!$I$33</f>
        <v>*</v>
      </c>
      <c r="AE28" s="106" t="str">
        <f>[24]Novembro!$I$34</f>
        <v>*</v>
      </c>
      <c r="AF28" s="125" t="str">
        <f>[24]Novembro!$I$35</f>
        <v>*</v>
      </c>
      <c r="AL28" s="108" t="s">
        <v>34</v>
      </c>
    </row>
    <row r="29" spans="1:39" x14ac:dyDescent="0.2">
      <c r="A29" s="90" t="s">
        <v>31</v>
      </c>
      <c r="B29" s="107" t="str">
        <f>[25]Novembro!$I$5</f>
        <v>*</v>
      </c>
      <c r="C29" s="107" t="str">
        <f>[25]Novembro!$I$6</f>
        <v>*</v>
      </c>
      <c r="D29" s="107" t="str">
        <f>[25]Novembro!$I$7</f>
        <v>*</v>
      </c>
      <c r="E29" s="107" t="str">
        <f>[25]Novembro!$I$8</f>
        <v>*</v>
      </c>
      <c r="F29" s="107" t="str">
        <f>[25]Novembro!$I$9</f>
        <v>*</v>
      </c>
      <c r="G29" s="107" t="str">
        <f>[25]Novembro!$I$10</f>
        <v>*</v>
      </c>
      <c r="H29" s="107" t="str">
        <f>[25]Novembro!$I$11</f>
        <v>*</v>
      </c>
      <c r="I29" s="107" t="str">
        <f>[25]Novembro!$I$12</f>
        <v>*</v>
      </c>
      <c r="J29" s="107" t="str">
        <f>[25]Novembro!$I$13</f>
        <v>*</v>
      </c>
      <c r="K29" s="107" t="str">
        <f>[25]Novembro!$I$14</f>
        <v>*</v>
      </c>
      <c r="L29" s="107" t="str">
        <f>[25]Novembro!$I$15</f>
        <v>*</v>
      </c>
      <c r="M29" s="107" t="str">
        <f>[25]Novembro!$I$16</f>
        <v>*</v>
      </c>
      <c r="N29" s="107" t="str">
        <f>[25]Novembro!$I$17</f>
        <v>*</v>
      </c>
      <c r="O29" s="107" t="str">
        <f>[25]Novembro!$I$18</f>
        <v>*</v>
      </c>
      <c r="P29" s="107" t="str">
        <f>[25]Novembro!$I$19</f>
        <v>*</v>
      </c>
      <c r="Q29" s="107" t="str">
        <f>[25]Novembro!$I$20</f>
        <v>*</v>
      </c>
      <c r="R29" s="107" t="str">
        <f>[25]Novembro!$I$21</f>
        <v>*</v>
      </c>
      <c r="S29" s="107" t="str">
        <f>[25]Novembro!$I$22</f>
        <v>*</v>
      </c>
      <c r="T29" s="106" t="str">
        <f>[25]Novembro!$I$23</f>
        <v>*</v>
      </c>
      <c r="U29" s="106" t="str">
        <f>[25]Novembro!$I$24</f>
        <v>*</v>
      </c>
      <c r="V29" s="106" t="str">
        <f>[25]Novembro!$I$25</f>
        <v>*</v>
      </c>
      <c r="W29" s="106" t="str">
        <f>[25]Novembro!$I$26</f>
        <v>*</v>
      </c>
      <c r="X29" s="106" t="str">
        <f>[25]Novembro!$I$27</f>
        <v>*</v>
      </c>
      <c r="Y29" s="106" t="str">
        <f>[25]Novembro!$I$28</f>
        <v>*</v>
      </c>
      <c r="Z29" s="106" t="str">
        <f>[25]Novembro!$I$29</f>
        <v>*</v>
      </c>
      <c r="AA29" s="106" t="str">
        <f>[25]Novembro!$I$30</f>
        <v>*</v>
      </c>
      <c r="AB29" s="106" t="str">
        <f>[25]Novembro!$I$31</f>
        <v>*</v>
      </c>
      <c r="AC29" s="106" t="str">
        <f>[25]Novembro!$I$32</f>
        <v>*</v>
      </c>
      <c r="AD29" s="106" t="str">
        <f>[25]Novembro!$I$33</f>
        <v>*</v>
      </c>
      <c r="AE29" s="106" t="str">
        <f>[25]Novembro!$I$34</f>
        <v>*</v>
      </c>
      <c r="AF29" s="125" t="str">
        <f>[25]Novembro!$I$35</f>
        <v>*</v>
      </c>
      <c r="AI29" s="108" t="s">
        <v>34</v>
      </c>
    </row>
    <row r="30" spans="1:39" x14ac:dyDescent="0.2">
      <c r="A30" s="90" t="s">
        <v>10</v>
      </c>
      <c r="B30" s="105" t="str">
        <f>[26]Novembro!$I$5</f>
        <v>*</v>
      </c>
      <c r="C30" s="105" t="str">
        <f>[26]Novembro!$I$6</f>
        <v>*</v>
      </c>
      <c r="D30" s="105" t="str">
        <f>[26]Novembro!$I$7</f>
        <v>*</v>
      </c>
      <c r="E30" s="105" t="str">
        <f>[26]Novembro!$I$8</f>
        <v>*</v>
      </c>
      <c r="F30" s="105" t="str">
        <f>[26]Novembro!$I$9</f>
        <v>*</v>
      </c>
      <c r="G30" s="105" t="str">
        <f>[26]Novembro!$I$10</f>
        <v>*</v>
      </c>
      <c r="H30" s="105" t="str">
        <f>[26]Novembro!$I$11</f>
        <v>*</v>
      </c>
      <c r="I30" s="105" t="str">
        <f>[26]Novembro!$I$12</f>
        <v>*</v>
      </c>
      <c r="J30" s="105" t="str">
        <f>[26]Novembro!$I$13</f>
        <v>*</v>
      </c>
      <c r="K30" s="105" t="str">
        <f>[26]Novembro!$I$14</f>
        <v>*</v>
      </c>
      <c r="L30" s="105" t="str">
        <f>[26]Novembro!$I$15</f>
        <v>*</v>
      </c>
      <c r="M30" s="105" t="str">
        <f>[26]Novembro!$I$16</f>
        <v>*</v>
      </c>
      <c r="N30" s="105" t="str">
        <f>[26]Novembro!$I$17</f>
        <v>*</v>
      </c>
      <c r="O30" s="105" t="str">
        <f>[26]Novembro!$I$18</f>
        <v>*</v>
      </c>
      <c r="P30" s="105" t="str">
        <f>[26]Novembro!$I$19</f>
        <v>*</v>
      </c>
      <c r="Q30" s="105" t="str">
        <f>[26]Novembro!$I$20</f>
        <v>*</v>
      </c>
      <c r="R30" s="105" t="str">
        <f>[26]Novembro!$I$21</f>
        <v>*</v>
      </c>
      <c r="S30" s="105" t="str">
        <f>[26]Novembro!$I$22</f>
        <v>*</v>
      </c>
      <c r="T30" s="106" t="str">
        <f>[26]Novembro!$I$23</f>
        <v>*</v>
      </c>
      <c r="U30" s="106" t="str">
        <f>[26]Novembro!$I$24</f>
        <v>*</v>
      </c>
      <c r="V30" s="106" t="str">
        <f>[26]Novembro!$I$25</f>
        <v>*</v>
      </c>
      <c r="W30" s="106" t="str">
        <f>[26]Novembro!$I$26</f>
        <v>*</v>
      </c>
      <c r="X30" s="106" t="str">
        <f>[26]Novembro!$I$27</f>
        <v>*</v>
      </c>
      <c r="Y30" s="106" t="str">
        <f>[26]Novembro!$I$28</f>
        <v>*</v>
      </c>
      <c r="Z30" s="106" t="str">
        <f>[26]Novembro!$I$29</f>
        <v>*</v>
      </c>
      <c r="AA30" s="106" t="str">
        <f>[26]Novembro!$I$30</f>
        <v>*</v>
      </c>
      <c r="AB30" s="106" t="str">
        <f>[26]Novembro!$I$31</f>
        <v>*</v>
      </c>
      <c r="AC30" s="106" t="str">
        <f>[26]Novembro!$I$32</f>
        <v>*</v>
      </c>
      <c r="AD30" s="106" t="str">
        <f>[26]Novembro!$I$33</f>
        <v>*</v>
      </c>
      <c r="AE30" s="106" t="str">
        <f>[26]Novembro!$I$34</f>
        <v>*</v>
      </c>
      <c r="AF30" s="125" t="str">
        <f>[26]Novembro!$I$35</f>
        <v>*</v>
      </c>
      <c r="AI30" s="108" t="s">
        <v>34</v>
      </c>
    </row>
    <row r="31" spans="1:39" x14ac:dyDescent="0.2">
      <c r="A31" s="90" t="s">
        <v>157</v>
      </c>
      <c r="B31" s="106" t="str">
        <f>[27]Novembro!$I$5</f>
        <v>*</v>
      </c>
      <c r="C31" s="106" t="str">
        <f>[27]Novembro!$I$6</f>
        <v>*</v>
      </c>
      <c r="D31" s="106" t="str">
        <f>[27]Novembro!$I$7</f>
        <v>*</v>
      </c>
      <c r="E31" s="106" t="str">
        <f>[27]Novembro!$I$8</f>
        <v>*</v>
      </c>
      <c r="F31" s="106" t="str">
        <f>[27]Novembro!$I$9</f>
        <v>*</v>
      </c>
      <c r="G31" s="106" t="str">
        <f>[27]Novembro!$I$10</f>
        <v>*</v>
      </c>
      <c r="H31" s="106" t="str">
        <f>[27]Novembro!$I$11</f>
        <v>*</v>
      </c>
      <c r="I31" s="106" t="str">
        <f>[27]Novembro!$I$12</f>
        <v>*</v>
      </c>
      <c r="J31" s="106" t="str">
        <f>[27]Novembro!$I$13</f>
        <v>*</v>
      </c>
      <c r="K31" s="106" t="str">
        <f>[27]Novembro!$I$14</f>
        <v>*</v>
      </c>
      <c r="L31" s="106" t="str">
        <f>[27]Novembro!$I$15</f>
        <v>*</v>
      </c>
      <c r="M31" s="106" t="str">
        <f>[27]Novembro!$I$16</f>
        <v>*</v>
      </c>
      <c r="N31" s="106" t="str">
        <f>[27]Novembro!$I$17</f>
        <v>*</v>
      </c>
      <c r="O31" s="106" t="str">
        <f>[27]Novembro!$I$18</f>
        <v>*</v>
      </c>
      <c r="P31" s="106" t="str">
        <f>[27]Novembro!$I$19</f>
        <v>*</v>
      </c>
      <c r="Q31" s="106" t="str">
        <f>[27]Novembro!$I$20</f>
        <v>*</v>
      </c>
      <c r="R31" s="106" t="str">
        <f>[27]Novembro!$I$21</f>
        <v>*</v>
      </c>
      <c r="S31" s="106" t="str">
        <f>[27]Novembro!$I$22</f>
        <v>*</v>
      </c>
      <c r="T31" s="106" t="str">
        <f>[27]Novembro!$I$23</f>
        <v>*</v>
      </c>
      <c r="U31" s="106" t="str">
        <f>[27]Novembro!$I$24</f>
        <v>*</v>
      </c>
      <c r="V31" s="106" t="str">
        <f>[27]Novembro!$I$25</f>
        <v>*</v>
      </c>
      <c r="W31" s="106" t="str">
        <f>[27]Novembro!$I$26</f>
        <v>*</v>
      </c>
      <c r="X31" s="106" t="str">
        <f>[27]Novembro!$I$27</f>
        <v>*</v>
      </c>
      <c r="Y31" s="106" t="str">
        <f>[27]Novembro!$I$28</f>
        <v>*</v>
      </c>
      <c r="Z31" s="106" t="str">
        <f>[27]Novembro!$I$29</f>
        <v>*</v>
      </c>
      <c r="AA31" s="106" t="str">
        <f>[27]Novembro!$I$30</f>
        <v>*</v>
      </c>
      <c r="AB31" s="106" t="str">
        <f>[27]Novembro!$I$31</f>
        <v>*</v>
      </c>
      <c r="AC31" s="106" t="str">
        <f>[27]Novembro!$I$32</f>
        <v>*</v>
      </c>
      <c r="AD31" s="106" t="str">
        <f>[27]Novembro!$I$33</f>
        <v>*</v>
      </c>
      <c r="AE31" s="106" t="str">
        <f>[27]Novembro!$I$34</f>
        <v>*</v>
      </c>
      <c r="AF31" s="126" t="str">
        <f>[27]Novembro!$I$35</f>
        <v>*</v>
      </c>
      <c r="AG31" s="108" t="s">
        <v>34</v>
      </c>
      <c r="AK31" s="108" t="s">
        <v>34</v>
      </c>
    </row>
    <row r="32" spans="1:39" x14ac:dyDescent="0.2">
      <c r="A32" s="90" t="s">
        <v>11</v>
      </c>
      <c r="B32" s="107" t="str">
        <f>[28]Novembro!$I$5</f>
        <v>*</v>
      </c>
      <c r="C32" s="107" t="str">
        <f>[28]Novembro!$I$6</f>
        <v>*</v>
      </c>
      <c r="D32" s="107" t="str">
        <f>[28]Novembro!$I$7</f>
        <v>*</v>
      </c>
      <c r="E32" s="107" t="str">
        <f>[28]Novembro!$I$8</f>
        <v>*</v>
      </c>
      <c r="F32" s="107" t="str">
        <f>[28]Novembro!$I$9</f>
        <v>*</v>
      </c>
      <c r="G32" s="107" t="str">
        <f>[28]Novembro!$I$10</f>
        <v>*</v>
      </c>
      <c r="H32" s="107" t="str">
        <f>[28]Novembro!$I$11</f>
        <v>*</v>
      </c>
      <c r="I32" s="107" t="str">
        <f>[28]Novembro!$I$12</f>
        <v>*</v>
      </c>
      <c r="J32" s="107" t="str">
        <f>[28]Novembro!$I$13</f>
        <v>*</v>
      </c>
      <c r="K32" s="107" t="str">
        <f>[28]Novembro!$I$14</f>
        <v>*</v>
      </c>
      <c r="L32" s="107" t="str">
        <f>[28]Novembro!$I$15</f>
        <v>*</v>
      </c>
      <c r="M32" s="107" t="str">
        <f>[28]Novembro!$I$16</f>
        <v>*</v>
      </c>
      <c r="N32" s="107" t="str">
        <f>[28]Novembro!$I$17</f>
        <v>*</v>
      </c>
      <c r="O32" s="107" t="str">
        <f>[28]Novembro!$I$18</f>
        <v>*</v>
      </c>
      <c r="P32" s="107" t="str">
        <f>[28]Novembro!$I$19</f>
        <v>*</v>
      </c>
      <c r="Q32" s="107" t="str">
        <f>[28]Novembro!$I$20</f>
        <v>*</v>
      </c>
      <c r="R32" s="107" t="str">
        <f>[28]Novembro!$I$21</f>
        <v>*</v>
      </c>
      <c r="S32" s="107" t="str">
        <f>[28]Novembro!$I$22</f>
        <v>*</v>
      </c>
      <c r="T32" s="106" t="str">
        <f>[28]Novembro!$I$23</f>
        <v>*</v>
      </c>
      <c r="U32" s="106" t="str">
        <f>[28]Novembro!$I$24</f>
        <v>*</v>
      </c>
      <c r="V32" s="106" t="str">
        <f>[28]Novembro!$I$25</f>
        <v>*</v>
      </c>
      <c r="W32" s="106" t="str">
        <f>[28]Novembro!$I$26</f>
        <v>*</v>
      </c>
      <c r="X32" s="106" t="str">
        <f>[28]Novembro!$I$27</f>
        <v>*</v>
      </c>
      <c r="Y32" s="106" t="str">
        <f>[28]Novembro!$I$28</f>
        <v>*</v>
      </c>
      <c r="Z32" s="106" t="str">
        <f>[28]Novembro!$I$29</f>
        <v>*</v>
      </c>
      <c r="AA32" s="106" t="str">
        <f>[28]Novembro!$I$30</f>
        <v>*</v>
      </c>
      <c r="AB32" s="106" t="str">
        <f>[28]Novembro!$I$31</f>
        <v>*</v>
      </c>
      <c r="AC32" s="106" t="str">
        <f>[28]Novembro!$I$32</f>
        <v>*</v>
      </c>
      <c r="AD32" s="106" t="str">
        <f>[28]Novembro!$I$33</f>
        <v>*</v>
      </c>
      <c r="AE32" s="106" t="str">
        <f>[28]Novembro!$I$34</f>
        <v>*</v>
      </c>
      <c r="AF32" s="125" t="str">
        <f>[28]Novembro!$I$35</f>
        <v>*</v>
      </c>
      <c r="AI32" s="108" t="s">
        <v>34</v>
      </c>
    </row>
    <row r="33" spans="1:38" s="111" customFormat="1" x14ac:dyDescent="0.2">
      <c r="A33" s="90" t="s">
        <v>12</v>
      </c>
      <c r="B33" s="107" t="str">
        <f>[29]Novembro!$I$5</f>
        <v>*</v>
      </c>
      <c r="C33" s="107" t="str">
        <f>[29]Novembro!$I$6</f>
        <v>*</v>
      </c>
      <c r="D33" s="107" t="str">
        <f>[29]Novembro!$I$7</f>
        <v>*</v>
      </c>
      <c r="E33" s="107" t="str">
        <f>[29]Novembro!$I$8</f>
        <v>*</v>
      </c>
      <c r="F33" s="107" t="str">
        <f>[29]Novembro!$I$9</f>
        <v>*</v>
      </c>
      <c r="G33" s="107" t="str">
        <f>[29]Novembro!$I$10</f>
        <v>*</v>
      </c>
      <c r="H33" s="107" t="str">
        <f>[29]Novembro!$I$11</f>
        <v>*</v>
      </c>
      <c r="I33" s="107" t="str">
        <f>[29]Novembro!$I$12</f>
        <v>*</v>
      </c>
      <c r="J33" s="107" t="str">
        <f>[29]Novembro!$I$13</f>
        <v>*</v>
      </c>
      <c r="K33" s="107" t="str">
        <f>[29]Novembro!$I$14</f>
        <v>*</v>
      </c>
      <c r="L33" s="107" t="str">
        <f>[29]Novembro!$I$15</f>
        <v>*</v>
      </c>
      <c r="M33" s="107" t="str">
        <f>[29]Novembro!$I$16</f>
        <v>*</v>
      </c>
      <c r="N33" s="107" t="str">
        <f>[29]Novembro!$I$17</f>
        <v>*</v>
      </c>
      <c r="O33" s="107" t="str">
        <f>[29]Novembro!$I$18</f>
        <v>*</v>
      </c>
      <c r="P33" s="107" t="str">
        <f>[29]Novembro!$I$19</f>
        <v>*</v>
      </c>
      <c r="Q33" s="107" t="str">
        <f>[29]Novembro!$I$20</f>
        <v>*</v>
      </c>
      <c r="R33" s="107" t="str">
        <f>[29]Novembro!$I$21</f>
        <v>*</v>
      </c>
      <c r="S33" s="107" t="str">
        <f>[29]Novembro!$I$22</f>
        <v>*</v>
      </c>
      <c r="T33" s="107" t="str">
        <f>[29]Novembro!$I$23</f>
        <v>*</v>
      </c>
      <c r="U33" s="107" t="str">
        <f>[29]Novembro!$I$24</f>
        <v>*</v>
      </c>
      <c r="V33" s="107" t="str">
        <f>[29]Novembro!$I$25</f>
        <v>*</v>
      </c>
      <c r="W33" s="107" t="str">
        <f>[29]Novembro!$I$26</f>
        <v>*</v>
      </c>
      <c r="X33" s="107" t="str">
        <f>[29]Novembro!$I$27</f>
        <v>*</v>
      </c>
      <c r="Y33" s="107" t="str">
        <f>[29]Novembro!$I$28</f>
        <v>*</v>
      </c>
      <c r="Z33" s="107" t="str">
        <f>[29]Novembro!$I$29</f>
        <v>*</v>
      </c>
      <c r="AA33" s="107" t="str">
        <f>[29]Novembro!$I$30</f>
        <v>*</v>
      </c>
      <c r="AB33" s="107" t="str">
        <f>[29]Novembro!$I$31</f>
        <v>*</v>
      </c>
      <c r="AC33" s="107" t="str">
        <f>[29]Novembro!$I$32</f>
        <v>*</v>
      </c>
      <c r="AD33" s="107" t="str">
        <f>[29]Novembro!$I$33</f>
        <v>*</v>
      </c>
      <c r="AE33" s="107" t="str">
        <f>[29]Novembro!$I$34</f>
        <v>*</v>
      </c>
      <c r="AF33" s="125" t="str">
        <f>[29]Novembro!$I$35</f>
        <v>*</v>
      </c>
      <c r="AJ33" s="111" t="s">
        <v>34</v>
      </c>
      <c r="AL33" s="111" t="s">
        <v>34</v>
      </c>
    </row>
    <row r="34" spans="1:38" x14ac:dyDescent="0.2">
      <c r="A34" s="90" t="s">
        <v>13</v>
      </c>
      <c r="B34" s="106" t="str">
        <f>[30]Novembro!$I$5</f>
        <v>*</v>
      </c>
      <c r="C34" s="106" t="str">
        <f>[30]Novembro!$I$6</f>
        <v>*</v>
      </c>
      <c r="D34" s="106" t="str">
        <f>[30]Novembro!$I$7</f>
        <v>*</v>
      </c>
      <c r="E34" s="106" t="str">
        <f>[30]Novembro!$I$8</f>
        <v>*</v>
      </c>
      <c r="F34" s="106" t="str">
        <f>[30]Novembro!$I$9</f>
        <v>*</v>
      </c>
      <c r="G34" s="106" t="str">
        <f>[30]Novembro!$I$10</f>
        <v>*</v>
      </c>
      <c r="H34" s="106" t="str">
        <f>[30]Novembro!$I$11</f>
        <v>*</v>
      </c>
      <c r="I34" s="106" t="str">
        <f>[30]Novembro!$I$12</f>
        <v>*</v>
      </c>
      <c r="J34" s="106" t="str">
        <f>[30]Novembro!$I$13</f>
        <v>*</v>
      </c>
      <c r="K34" s="106" t="str">
        <f>[30]Novembro!$I$14</f>
        <v>*</v>
      </c>
      <c r="L34" s="106" t="str">
        <f>[30]Novembro!$I$15</f>
        <v>*</v>
      </c>
      <c r="M34" s="106" t="str">
        <f>[30]Novembro!$I$16</f>
        <v>*</v>
      </c>
      <c r="N34" s="106" t="str">
        <f>[30]Novembro!$I$17</f>
        <v>*</v>
      </c>
      <c r="O34" s="106" t="str">
        <f>[30]Novembro!$I$18</f>
        <v>*</v>
      </c>
      <c r="P34" s="106" t="str">
        <f>[30]Novembro!$I$19</f>
        <v>*</v>
      </c>
      <c r="Q34" s="106" t="str">
        <f>[30]Novembro!$I$20</f>
        <v>*</v>
      </c>
      <c r="R34" s="106" t="str">
        <f>[30]Novembro!$I$21</f>
        <v>*</v>
      </c>
      <c r="S34" s="106" t="str">
        <f>[30]Novembro!$I$22</f>
        <v>*</v>
      </c>
      <c r="T34" s="106" t="str">
        <f>[30]Novembro!$I$23</f>
        <v>*</v>
      </c>
      <c r="U34" s="106" t="str">
        <f>[30]Novembro!$I$24</f>
        <v>*</v>
      </c>
      <c r="V34" s="106" t="str">
        <f>[30]Novembro!$I$25</f>
        <v>*</v>
      </c>
      <c r="W34" s="106" t="str">
        <f>[30]Novembro!$I$26</f>
        <v>*</v>
      </c>
      <c r="X34" s="106" t="str">
        <f>[30]Novembro!$I$27</f>
        <v>*</v>
      </c>
      <c r="Y34" s="106" t="str">
        <f>[30]Novembro!$I$28</f>
        <v>*</v>
      </c>
      <c r="Z34" s="106" t="str">
        <f>[30]Novembro!$I$29</f>
        <v>*</v>
      </c>
      <c r="AA34" s="106" t="str">
        <f>[30]Novembro!$I$30</f>
        <v>*</v>
      </c>
      <c r="AB34" s="106" t="str">
        <f>[30]Novembro!$I$31</f>
        <v>*</v>
      </c>
      <c r="AC34" s="106" t="str">
        <f>[30]Novembro!$I$32</f>
        <v>*</v>
      </c>
      <c r="AD34" s="106" t="str">
        <f>[30]Novembro!$I$33</f>
        <v>*</v>
      </c>
      <c r="AE34" s="106" t="str">
        <f>[30]Novembro!$I$34</f>
        <v>*</v>
      </c>
      <c r="AF34" s="124" t="str">
        <f>[30]Novembro!$I$35</f>
        <v>*</v>
      </c>
      <c r="AI34" s="108" t="s">
        <v>34</v>
      </c>
      <c r="AJ34" s="108" t="s">
        <v>34</v>
      </c>
      <c r="AK34" s="108" t="s">
        <v>34</v>
      </c>
    </row>
    <row r="35" spans="1:38" x14ac:dyDescent="0.2">
      <c r="A35" s="90" t="s">
        <v>158</v>
      </c>
      <c r="B35" s="107" t="str">
        <f>[31]Novembro!$I$5</f>
        <v>*</v>
      </c>
      <c r="C35" s="107" t="str">
        <f>[31]Novembro!$I$6</f>
        <v>*</v>
      </c>
      <c r="D35" s="107" t="str">
        <f>[31]Novembro!$I$7</f>
        <v>*</v>
      </c>
      <c r="E35" s="107" t="str">
        <f>[31]Novembro!$I$8</f>
        <v>*</v>
      </c>
      <c r="F35" s="107" t="str">
        <f>[31]Novembro!$I$9</f>
        <v>*</v>
      </c>
      <c r="G35" s="107" t="str">
        <f>[31]Novembro!$I$10</f>
        <v>*</v>
      </c>
      <c r="H35" s="107" t="str">
        <f>[31]Novembro!$I$11</f>
        <v>*</v>
      </c>
      <c r="I35" s="107" t="str">
        <f>[31]Novembro!$I$12</f>
        <v>*</v>
      </c>
      <c r="J35" s="107" t="str">
        <f>[31]Novembro!$I$13</f>
        <v>*</v>
      </c>
      <c r="K35" s="107" t="str">
        <f>[31]Novembro!$I$14</f>
        <v>*</v>
      </c>
      <c r="L35" s="107" t="str">
        <f>[31]Novembro!$I$15</f>
        <v>*</v>
      </c>
      <c r="M35" s="107" t="str">
        <f>[31]Novembro!$I$16</f>
        <v>*</v>
      </c>
      <c r="N35" s="107" t="str">
        <f>[31]Novembro!$I$17</f>
        <v>*</v>
      </c>
      <c r="O35" s="107" t="str">
        <f>[31]Novembro!$I$18</f>
        <v>*</v>
      </c>
      <c r="P35" s="107" t="str">
        <f>[31]Novembro!$I$19</f>
        <v>*</v>
      </c>
      <c r="Q35" s="107" t="str">
        <f>[31]Novembro!$I$20</f>
        <v>*</v>
      </c>
      <c r="R35" s="107" t="str">
        <f>[31]Novembro!$I$21</f>
        <v>*</v>
      </c>
      <c r="S35" s="107" t="str">
        <f>[31]Novembro!$I$22</f>
        <v>*</v>
      </c>
      <c r="T35" s="106" t="str">
        <f>[31]Novembro!$I$23</f>
        <v>*</v>
      </c>
      <c r="U35" s="106" t="str">
        <f>[31]Novembro!$I$24</f>
        <v>*</v>
      </c>
      <c r="V35" s="106" t="str">
        <f>[31]Novembro!$I$25</f>
        <v>*</v>
      </c>
      <c r="W35" s="106" t="str">
        <f>[31]Novembro!$I$26</f>
        <v>*</v>
      </c>
      <c r="X35" s="106" t="str">
        <f>[31]Novembro!$I$27</f>
        <v>*</v>
      </c>
      <c r="Y35" s="106" t="str">
        <f>[31]Novembro!$I$28</f>
        <v>*</v>
      </c>
      <c r="Z35" s="106" t="str">
        <f>[31]Novembro!$I$29</f>
        <v>*</v>
      </c>
      <c r="AA35" s="106" t="str">
        <f>[31]Novembro!$I$30</f>
        <v>*</v>
      </c>
      <c r="AB35" s="106" t="str">
        <f>[31]Novembro!$I$31</f>
        <v>*</v>
      </c>
      <c r="AC35" s="106" t="str">
        <f>[31]Novembro!$I$32</f>
        <v>*</v>
      </c>
      <c r="AD35" s="106" t="str">
        <f>[31]Novembro!$I$33</f>
        <v>*</v>
      </c>
      <c r="AE35" s="106" t="str">
        <f>[31]Novembro!$I$34</f>
        <v>*</v>
      </c>
      <c r="AF35" s="126" t="str">
        <f>[31]Novembro!$I$35</f>
        <v>*</v>
      </c>
      <c r="AJ35" s="108" t="s">
        <v>34</v>
      </c>
    </row>
    <row r="36" spans="1:38" x14ac:dyDescent="0.2">
      <c r="A36" s="90" t="s">
        <v>129</v>
      </c>
      <c r="B36" s="107" t="str">
        <f>[32]Novembro!$I$5</f>
        <v>*</v>
      </c>
      <c r="C36" s="107" t="str">
        <f>[32]Novembro!$I$6</f>
        <v>*</v>
      </c>
      <c r="D36" s="107" t="str">
        <f>[32]Novembro!$I$7</f>
        <v>*</v>
      </c>
      <c r="E36" s="107" t="str">
        <f>[32]Novembro!$I$8</f>
        <v>*</v>
      </c>
      <c r="F36" s="107" t="str">
        <f>[32]Novembro!$I$9</f>
        <v>*</v>
      </c>
      <c r="G36" s="107" t="str">
        <f>[32]Novembro!$I$10</f>
        <v>*</v>
      </c>
      <c r="H36" s="107" t="str">
        <f>[32]Novembro!$I$11</f>
        <v>*</v>
      </c>
      <c r="I36" s="107" t="str">
        <f>[32]Novembro!$I$12</f>
        <v>*</v>
      </c>
      <c r="J36" s="107" t="str">
        <f>[32]Novembro!$I$13</f>
        <v>*</v>
      </c>
      <c r="K36" s="107" t="str">
        <f>[32]Novembro!$I$14</f>
        <v>*</v>
      </c>
      <c r="L36" s="107" t="str">
        <f>[32]Novembro!$I$15</f>
        <v>*</v>
      </c>
      <c r="M36" s="107" t="str">
        <f>[32]Novembro!$I$16</f>
        <v>*</v>
      </c>
      <c r="N36" s="107" t="str">
        <f>[32]Novembro!$I$17</f>
        <v>*</v>
      </c>
      <c r="O36" s="107" t="str">
        <f>[32]Novembro!$I$18</f>
        <v>*</v>
      </c>
      <c r="P36" s="107" t="str">
        <f>[32]Novembro!$I$19</f>
        <v>*</v>
      </c>
      <c r="Q36" s="106" t="str">
        <f>[32]Novembro!$I$20</f>
        <v>*</v>
      </c>
      <c r="R36" s="106" t="str">
        <f>[32]Novembro!$I$21</f>
        <v>*</v>
      </c>
      <c r="S36" s="106" t="str">
        <f>[32]Novembro!$I$22</f>
        <v>*</v>
      </c>
      <c r="T36" s="106" t="str">
        <f>[32]Novembro!$I$23</f>
        <v>*</v>
      </c>
      <c r="U36" s="106" t="str">
        <f>[32]Novembro!$I$24</f>
        <v>*</v>
      </c>
      <c r="V36" s="106" t="str">
        <f>[32]Novembro!$I$25</f>
        <v>*</v>
      </c>
      <c r="W36" s="106" t="str">
        <f>[32]Novembro!$I$26</f>
        <v>*</v>
      </c>
      <c r="X36" s="106" t="str">
        <f>[32]Novembro!$I$27</f>
        <v>*</v>
      </c>
      <c r="Y36" s="106" t="str">
        <f>[32]Novembro!$I$28</f>
        <v>*</v>
      </c>
      <c r="Z36" s="106" t="str">
        <f>[32]Novembro!$I$29</f>
        <v>*</v>
      </c>
      <c r="AA36" s="106" t="str">
        <f>[32]Novembro!$I$30</f>
        <v>*</v>
      </c>
      <c r="AB36" s="106" t="str">
        <f>[32]Novembro!$I$31</f>
        <v>*</v>
      </c>
      <c r="AC36" s="106" t="str">
        <f>[32]Novembro!$I$32</f>
        <v>*</v>
      </c>
      <c r="AD36" s="106" t="str">
        <f>[32]Novembro!$I$33</f>
        <v>*</v>
      </c>
      <c r="AE36" s="106" t="str">
        <f>[32]Novembro!$I$34</f>
        <v>*</v>
      </c>
      <c r="AF36" s="126" t="str">
        <f>[32]Novembro!$I$35</f>
        <v>*</v>
      </c>
      <c r="AI36" s="108" t="s">
        <v>34</v>
      </c>
      <c r="AJ36" s="108" t="s">
        <v>34</v>
      </c>
    </row>
    <row r="37" spans="1:38" x14ac:dyDescent="0.2">
      <c r="A37" s="90" t="s">
        <v>14</v>
      </c>
      <c r="B37" s="107" t="str">
        <f>[33]Novembro!$I$5</f>
        <v>*</v>
      </c>
      <c r="C37" s="107" t="str">
        <f>[33]Novembro!$I$6</f>
        <v>*</v>
      </c>
      <c r="D37" s="107" t="str">
        <f>[33]Novembro!$I$7</f>
        <v>*</v>
      </c>
      <c r="E37" s="107" t="str">
        <f>[33]Novembro!$I$8</f>
        <v>*</v>
      </c>
      <c r="F37" s="107" t="str">
        <f>[33]Novembro!$I$9</f>
        <v>*</v>
      </c>
      <c r="G37" s="107" t="str">
        <f>[33]Novembro!$I$10</f>
        <v>*</v>
      </c>
      <c r="H37" s="107" t="str">
        <f>[33]Novembro!$I$11</f>
        <v>*</v>
      </c>
      <c r="I37" s="107" t="str">
        <f>[33]Novembro!$I$12</f>
        <v>*</v>
      </c>
      <c r="J37" s="107" t="str">
        <f>[33]Novembro!$I$13</f>
        <v>*</v>
      </c>
      <c r="K37" s="107" t="str">
        <f>[33]Novembro!$I$14</f>
        <v>*</v>
      </c>
      <c r="L37" s="107" t="str">
        <f>[33]Novembro!$I$15</f>
        <v>*</v>
      </c>
      <c r="M37" s="107" t="str">
        <f>[33]Novembro!$I$16</f>
        <v>*</v>
      </c>
      <c r="N37" s="107" t="str">
        <f>[33]Novembro!$I$17</f>
        <v>*</v>
      </c>
      <c r="O37" s="107" t="str">
        <f>[33]Novembro!$I$18</f>
        <v>*</v>
      </c>
      <c r="P37" s="107" t="str">
        <f>[33]Novembro!$I$19</f>
        <v>*</v>
      </c>
      <c r="Q37" s="107" t="str">
        <f>[33]Novembro!$I$20</f>
        <v>*</v>
      </c>
      <c r="R37" s="107" t="str">
        <f>[33]Novembro!$I$21</f>
        <v>*</v>
      </c>
      <c r="S37" s="107" t="str">
        <f>[33]Novembro!$I$22</f>
        <v>*</v>
      </c>
      <c r="T37" s="107" t="str">
        <f>[33]Novembro!$I$23</f>
        <v>*</v>
      </c>
      <c r="U37" s="107" t="str">
        <f>[33]Novembro!$I$24</f>
        <v>*</v>
      </c>
      <c r="V37" s="107" t="str">
        <f>[33]Novembro!$I$25</f>
        <v>*</v>
      </c>
      <c r="W37" s="107" t="str">
        <f>[33]Novembro!$I$26</f>
        <v>*</v>
      </c>
      <c r="X37" s="107" t="str">
        <f>[33]Novembro!$I$27</f>
        <v>*</v>
      </c>
      <c r="Y37" s="107" t="str">
        <f>[33]Novembro!$I$28</f>
        <v>*</v>
      </c>
      <c r="Z37" s="107" t="str">
        <f>[33]Novembro!$I$29</f>
        <v>*</v>
      </c>
      <c r="AA37" s="107" t="str">
        <f>[33]Novembro!$I$30</f>
        <v>*</v>
      </c>
      <c r="AB37" s="107" t="str">
        <f>[33]Novembro!$I$31</f>
        <v>*</v>
      </c>
      <c r="AC37" s="107" t="str">
        <f>[33]Novembro!$I$32</f>
        <v>*</v>
      </c>
      <c r="AD37" s="107" t="str">
        <f>[33]Novembro!$I$33</f>
        <v>*</v>
      </c>
      <c r="AE37" s="107" t="str">
        <f>[33]Novembro!$I$34</f>
        <v>*</v>
      </c>
      <c r="AF37" s="125" t="str">
        <f>[33]Novembro!$I$35</f>
        <v>*</v>
      </c>
      <c r="AJ37" s="108" t="s">
        <v>34</v>
      </c>
    </row>
    <row r="38" spans="1:38" x14ac:dyDescent="0.2">
      <c r="A38" s="90" t="s">
        <v>159</v>
      </c>
      <c r="B38" s="105" t="str">
        <f>[34]Novembro!$I$5</f>
        <v>*</v>
      </c>
      <c r="C38" s="105" t="str">
        <f>[34]Novembro!$I$6</f>
        <v>*</v>
      </c>
      <c r="D38" s="105" t="str">
        <f>[34]Novembro!$I$7</f>
        <v>*</v>
      </c>
      <c r="E38" s="105" t="str">
        <f>[34]Novembro!$I$8</f>
        <v>*</v>
      </c>
      <c r="F38" s="105" t="str">
        <f>[34]Novembro!$I$9</f>
        <v>*</v>
      </c>
      <c r="G38" s="105" t="str">
        <f>[34]Novembro!$I$10</f>
        <v>*</v>
      </c>
      <c r="H38" s="105" t="str">
        <f>[34]Novembro!$I$11</f>
        <v>*</v>
      </c>
      <c r="I38" s="105" t="str">
        <f>[34]Novembro!$I$12</f>
        <v>*</v>
      </c>
      <c r="J38" s="105" t="str">
        <f>[34]Novembro!$I$13</f>
        <v>*</v>
      </c>
      <c r="K38" s="105" t="str">
        <f>[34]Novembro!$I$14</f>
        <v>*</v>
      </c>
      <c r="L38" s="105" t="str">
        <f>[34]Novembro!$I$15</f>
        <v>*</v>
      </c>
      <c r="M38" s="105" t="str">
        <f>[34]Novembro!$I$16</f>
        <v>*</v>
      </c>
      <c r="N38" s="105" t="str">
        <f>[34]Novembro!$I$17</f>
        <v>*</v>
      </c>
      <c r="O38" s="105" t="str">
        <f>[34]Novembro!$I$18</f>
        <v>*</v>
      </c>
      <c r="P38" s="105" t="str">
        <f>[34]Novembro!$I$19</f>
        <v>*</v>
      </c>
      <c r="Q38" s="106" t="str">
        <f>[34]Novembro!$I$20</f>
        <v>*</v>
      </c>
      <c r="R38" s="106" t="str">
        <f>[34]Novembro!$I$21</f>
        <v>*</v>
      </c>
      <c r="S38" s="106" t="str">
        <f>[34]Novembro!$I$22</f>
        <v>*</v>
      </c>
      <c r="T38" s="106" t="str">
        <f>[34]Novembro!$I$23</f>
        <v>*</v>
      </c>
      <c r="U38" s="106" t="str">
        <f>[34]Novembro!$I$24</f>
        <v>*</v>
      </c>
      <c r="V38" s="106" t="str">
        <f>[34]Novembro!$I$25</f>
        <v>*</v>
      </c>
      <c r="W38" s="106" t="str">
        <f>[34]Novembro!$I$26</f>
        <v>*</v>
      </c>
      <c r="X38" s="106" t="str">
        <f>[34]Novembro!$I$27</f>
        <v>*</v>
      </c>
      <c r="Y38" s="106" t="str">
        <f>[34]Novembro!$I$28</f>
        <v>*</v>
      </c>
      <c r="Z38" s="106" t="str">
        <f>[34]Novembro!$I$29</f>
        <v>*</v>
      </c>
      <c r="AA38" s="106" t="str">
        <f>[34]Novembro!$I$30</f>
        <v>*</v>
      </c>
      <c r="AB38" s="106" t="str">
        <f>[34]Novembro!$I$31</f>
        <v>*</v>
      </c>
      <c r="AC38" s="106" t="str">
        <f>[34]Novembro!$I$32</f>
        <v>*</v>
      </c>
      <c r="AD38" s="106" t="str">
        <f>[34]Novembro!$I$33</f>
        <v>*</v>
      </c>
      <c r="AE38" s="106" t="str">
        <f>[34]Novembro!$I$34</f>
        <v>*</v>
      </c>
      <c r="AF38" s="126" t="str">
        <f>[34]Novembro!$I$35</f>
        <v>*</v>
      </c>
      <c r="AI38" s="108" t="s">
        <v>34</v>
      </c>
      <c r="AJ38" s="108" t="s">
        <v>34</v>
      </c>
    </row>
    <row r="39" spans="1:38" x14ac:dyDescent="0.2">
      <c r="A39" s="90" t="s">
        <v>15</v>
      </c>
      <c r="B39" s="107" t="str">
        <f>[35]Novembro!$I$5</f>
        <v>*</v>
      </c>
      <c r="C39" s="107" t="str">
        <f>[35]Novembro!$I$6</f>
        <v>*</v>
      </c>
      <c r="D39" s="107" t="str">
        <f>[35]Novembro!$I$7</f>
        <v>*</v>
      </c>
      <c r="E39" s="107" t="str">
        <f>[35]Novembro!$I$8</f>
        <v>*</v>
      </c>
      <c r="F39" s="107" t="str">
        <f>[35]Novembro!$I$9</f>
        <v>*</v>
      </c>
      <c r="G39" s="107" t="str">
        <f>[35]Novembro!$I$10</f>
        <v>*</v>
      </c>
      <c r="H39" s="107" t="str">
        <f>[35]Novembro!$I$11</f>
        <v>*</v>
      </c>
      <c r="I39" s="107" t="str">
        <f>[35]Novembro!$I$12</f>
        <v>*</v>
      </c>
      <c r="J39" s="107" t="str">
        <f>[35]Novembro!$I$13</f>
        <v>*</v>
      </c>
      <c r="K39" s="107" t="str">
        <f>[35]Novembro!$I$14</f>
        <v>*</v>
      </c>
      <c r="L39" s="107" t="str">
        <f>[35]Novembro!$I$15</f>
        <v>*</v>
      </c>
      <c r="M39" s="107" t="str">
        <f>[35]Novembro!$I$16</f>
        <v>*</v>
      </c>
      <c r="N39" s="107" t="str">
        <f>[35]Novembro!$I$17</f>
        <v>*</v>
      </c>
      <c r="O39" s="107" t="str">
        <f>[35]Novembro!$I$18</f>
        <v>*</v>
      </c>
      <c r="P39" s="107" t="str">
        <f>[35]Novembro!$I$19</f>
        <v>*</v>
      </c>
      <c r="Q39" s="107" t="str">
        <f>[35]Novembro!$I$20</f>
        <v>*</v>
      </c>
      <c r="R39" s="107" t="str">
        <f>[35]Novembro!$I$21</f>
        <v>*</v>
      </c>
      <c r="S39" s="107" t="str">
        <f>[35]Novembro!$I$22</f>
        <v>*</v>
      </c>
      <c r="T39" s="107" t="str">
        <f>[35]Novembro!$I$23</f>
        <v>*</v>
      </c>
      <c r="U39" s="107" t="str">
        <f>[35]Novembro!$I$24</f>
        <v>*</v>
      </c>
      <c r="V39" s="107" t="str">
        <f>[35]Novembro!$I$25</f>
        <v>*</v>
      </c>
      <c r="W39" s="107" t="str">
        <f>[35]Novembro!$I$26</f>
        <v>*</v>
      </c>
      <c r="X39" s="107" t="str">
        <f>[35]Novembro!$I$27</f>
        <v>*</v>
      </c>
      <c r="Y39" s="107" t="str">
        <f>[35]Novembro!$I$28</f>
        <v>*</v>
      </c>
      <c r="Z39" s="107" t="str">
        <f>[35]Novembro!$I$29</f>
        <v>*</v>
      </c>
      <c r="AA39" s="107" t="str">
        <f>[35]Novembro!$I$30</f>
        <v>*</v>
      </c>
      <c r="AB39" s="107" t="str">
        <f>[35]Novembro!$I$31</f>
        <v>*</v>
      </c>
      <c r="AC39" s="107" t="str">
        <f>[35]Novembro!$I$32</f>
        <v>*</v>
      </c>
      <c r="AD39" s="107" t="str">
        <f>[35]Novembro!$I$33</f>
        <v>*</v>
      </c>
      <c r="AE39" s="107" t="str">
        <f>[35]Novembro!$I$34</f>
        <v>*</v>
      </c>
      <c r="AF39" s="125" t="str">
        <f>[35]Novembro!$I$35</f>
        <v>*</v>
      </c>
      <c r="AG39" s="108" t="s">
        <v>34</v>
      </c>
      <c r="AJ39" s="108" t="s">
        <v>34</v>
      </c>
    </row>
    <row r="40" spans="1:38" x14ac:dyDescent="0.2">
      <c r="A40" s="90" t="s">
        <v>16</v>
      </c>
      <c r="B40" s="109" t="str">
        <f>[36]Novembro!$I$5</f>
        <v>*</v>
      </c>
      <c r="C40" s="109" t="str">
        <f>[36]Novembro!$I$6</f>
        <v>*</v>
      </c>
      <c r="D40" s="109" t="str">
        <f>[36]Novembro!$I$7</f>
        <v>*</v>
      </c>
      <c r="E40" s="109" t="str">
        <f>[36]Novembro!$I$8</f>
        <v>*</v>
      </c>
      <c r="F40" s="109" t="str">
        <f>[36]Novembro!$I$9</f>
        <v>*</v>
      </c>
      <c r="G40" s="109" t="str">
        <f>[36]Novembro!$I$10</f>
        <v>*</v>
      </c>
      <c r="H40" s="109" t="str">
        <f>[36]Novembro!$I$11</f>
        <v>*</v>
      </c>
      <c r="I40" s="109" t="str">
        <f>[36]Novembro!$I$12</f>
        <v>*</v>
      </c>
      <c r="J40" s="109" t="str">
        <f>[36]Novembro!$I$13</f>
        <v>*</v>
      </c>
      <c r="K40" s="109" t="str">
        <f>[36]Novembro!$I$14</f>
        <v>*</v>
      </c>
      <c r="L40" s="109" t="str">
        <f>[36]Novembro!$I$15</f>
        <v>*</v>
      </c>
      <c r="M40" s="109" t="str">
        <f>[36]Novembro!$I$16</f>
        <v>*</v>
      </c>
      <c r="N40" s="109" t="str">
        <f>[36]Novembro!$I$17</f>
        <v>*</v>
      </c>
      <c r="O40" s="109" t="str">
        <f>[36]Novembro!$I$18</f>
        <v>*</v>
      </c>
      <c r="P40" s="109" t="str">
        <f>[36]Novembro!$I$19</f>
        <v>*</v>
      </c>
      <c r="Q40" s="109" t="str">
        <f>[36]Novembro!$I$20</f>
        <v>*</v>
      </c>
      <c r="R40" s="109" t="str">
        <f>[36]Novembro!$I$21</f>
        <v>*</v>
      </c>
      <c r="S40" s="109" t="str">
        <f>[36]Novembro!$I$22</f>
        <v>*</v>
      </c>
      <c r="T40" s="109" t="str">
        <f>[36]Novembro!$I$23</f>
        <v>*</v>
      </c>
      <c r="U40" s="109" t="str">
        <f>[36]Novembro!$I$24</f>
        <v>*</v>
      </c>
      <c r="V40" s="109" t="str">
        <f>[36]Novembro!$I$25</f>
        <v>*</v>
      </c>
      <c r="W40" s="109" t="str">
        <f>[36]Novembro!$I$26</f>
        <v>*</v>
      </c>
      <c r="X40" s="109" t="str">
        <f>[36]Novembro!$I$27</f>
        <v>*</v>
      </c>
      <c r="Y40" s="109" t="str">
        <f>[36]Novembro!$I$28</f>
        <v>*</v>
      </c>
      <c r="Z40" s="109" t="str">
        <f>[36]Novembro!$I$29</f>
        <v>*</v>
      </c>
      <c r="AA40" s="109" t="str">
        <f>[36]Novembro!$I$30</f>
        <v>*</v>
      </c>
      <c r="AB40" s="109" t="str">
        <f>[36]Novembro!$I$31</f>
        <v>*</v>
      </c>
      <c r="AC40" s="109" t="str">
        <f>[36]Novembro!$I$32</f>
        <v>*</v>
      </c>
      <c r="AD40" s="109" t="str">
        <f>[36]Novembro!$I$33</f>
        <v>*</v>
      </c>
      <c r="AE40" s="109" t="str">
        <f>[36]Novembro!$I$34</f>
        <v>*</v>
      </c>
      <c r="AF40" s="125" t="str">
        <f>[36]Novembro!$I$35</f>
        <v>*</v>
      </c>
      <c r="AH40" s="108" t="s">
        <v>34</v>
      </c>
      <c r="AI40" s="108" t="s">
        <v>34</v>
      </c>
    </row>
    <row r="41" spans="1:38" x14ac:dyDescent="0.2">
      <c r="A41" s="90" t="s">
        <v>160</v>
      </c>
      <c r="B41" s="107" t="str">
        <f>[37]Novembro!$I$5</f>
        <v>*</v>
      </c>
      <c r="C41" s="107" t="str">
        <f>[37]Novembro!$I$6</f>
        <v>*</v>
      </c>
      <c r="D41" s="107" t="str">
        <f>[37]Novembro!$I$7</f>
        <v>*</v>
      </c>
      <c r="E41" s="107" t="str">
        <f>[37]Novembro!$I$8</f>
        <v>*</v>
      </c>
      <c r="F41" s="107" t="str">
        <f>[37]Novembro!$I$9</f>
        <v>*</v>
      </c>
      <c r="G41" s="107" t="str">
        <f>[37]Novembro!$I$10</f>
        <v>*</v>
      </c>
      <c r="H41" s="107" t="str">
        <f>[37]Novembro!$I$11</f>
        <v>*</v>
      </c>
      <c r="I41" s="107" t="str">
        <f>[37]Novembro!$I$12</f>
        <v>*</v>
      </c>
      <c r="J41" s="107" t="str">
        <f>[37]Novembro!$I$13</f>
        <v>*</v>
      </c>
      <c r="K41" s="107" t="str">
        <f>[37]Novembro!$I$14</f>
        <v>*</v>
      </c>
      <c r="L41" s="107" t="str">
        <f>[37]Novembro!$I$15</f>
        <v>*</v>
      </c>
      <c r="M41" s="107" t="str">
        <f>[37]Novembro!$I$16</f>
        <v>*</v>
      </c>
      <c r="N41" s="107" t="str">
        <f>[37]Novembro!$I$17</f>
        <v>*</v>
      </c>
      <c r="O41" s="107" t="str">
        <f>[37]Novembro!$I$18</f>
        <v>*</v>
      </c>
      <c r="P41" s="107" t="str">
        <f>[37]Novembro!$I$19</f>
        <v>*</v>
      </c>
      <c r="Q41" s="107" t="str">
        <f>[37]Novembro!$I$20</f>
        <v>*</v>
      </c>
      <c r="R41" s="107" t="str">
        <f>[37]Novembro!$I$21</f>
        <v>*</v>
      </c>
      <c r="S41" s="107" t="str">
        <f>[37]Novembro!$I$22</f>
        <v>*</v>
      </c>
      <c r="T41" s="106" t="str">
        <f>[37]Novembro!$I$23</f>
        <v>*</v>
      </c>
      <c r="U41" s="106" t="str">
        <f>[37]Novembro!$I$24</f>
        <v>*</v>
      </c>
      <c r="V41" s="106" t="str">
        <f>[37]Novembro!$I$25</f>
        <v>*</v>
      </c>
      <c r="W41" s="106" t="str">
        <f>[37]Novembro!$I$26</f>
        <v>*</v>
      </c>
      <c r="X41" s="106" t="str">
        <f>[37]Novembro!$I$27</f>
        <v>*</v>
      </c>
      <c r="Y41" s="106" t="str">
        <f>[37]Novembro!$I$28</f>
        <v>*</v>
      </c>
      <c r="Z41" s="106" t="str">
        <f>[37]Novembro!$I$29</f>
        <v>*</v>
      </c>
      <c r="AA41" s="106" t="str">
        <f>[37]Novembro!$I$30</f>
        <v>*</v>
      </c>
      <c r="AB41" s="106" t="str">
        <f>[37]Novembro!$I$31</f>
        <v>*</v>
      </c>
      <c r="AC41" s="106" t="str">
        <f>[37]Novembro!$I$32</f>
        <v>*</v>
      </c>
      <c r="AD41" s="106" t="str">
        <f>[37]Novembro!$I$33</f>
        <v>*</v>
      </c>
      <c r="AE41" s="106" t="str">
        <f>[37]Novembro!$I$34</f>
        <v>*</v>
      </c>
      <c r="AF41" s="126" t="str">
        <f>[37]Novembro!$I$35</f>
        <v>*</v>
      </c>
      <c r="AI41" s="108" t="s">
        <v>34</v>
      </c>
    </row>
    <row r="42" spans="1:38" x14ac:dyDescent="0.2">
      <c r="A42" s="90" t="s">
        <v>17</v>
      </c>
      <c r="B42" s="107" t="str">
        <f>[38]Novembro!$I$5</f>
        <v>*</v>
      </c>
      <c r="C42" s="107" t="str">
        <f>[38]Novembro!$I$6</f>
        <v>*</v>
      </c>
      <c r="D42" s="107" t="str">
        <f>[38]Novembro!$I$7</f>
        <v>*</v>
      </c>
      <c r="E42" s="107" t="str">
        <f>[38]Novembro!$I$8</f>
        <v>*</v>
      </c>
      <c r="F42" s="107" t="str">
        <f>[38]Novembro!$I$9</f>
        <v>*</v>
      </c>
      <c r="G42" s="107" t="str">
        <f>[38]Novembro!$I$10</f>
        <v>*</v>
      </c>
      <c r="H42" s="107" t="str">
        <f>[38]Novembro!$I$11</f>
        <v>*</v>
      </c>
      <c r="I42" s="107" t="str">
        <f>[38]Novembro!$I$12</f>
        <v>*</v>
      </c>
      <c r="J42" s="107" t="str">
        <f>[38]Novembro!$I$13</f>
        <v>*</v>
      </c>
      <c r="K42" s="107" t="str">
        <f>[38]Novembro!$I$14</f>
        <v>*</v>
      </c>
      <c r="L42" s="107" t="str">
        <f>[38]Novembro!$I$15</f>
        <v>*</v>
      </c>
      <c r="M42" s="107" t="str">
        <f>[38]Novembro!$I$16</f>
        <v>*</v>
      </c>
      <c r="N42" s="107" t="str">
        <f>[38]Novembro!$I$17</f>
        <v>*</v>
      </c>
      <c r="O42" s="107" t="str">
        <f>[38]Novembro!$I$18</f>
        <v>*</v>
      </c>
      <c r="P42" s="107" t="str">
        <f>[38]Novembro!$I$19</f>
        <v>*</v>
      </c>
      <c r="Q42" s="107" t="str">
        <f>[38]Novembro!$I$20</f>
        <v>*</v>
      </c>
      <c r="R42" s="107" t="str">
        <f>[38]Novembro!$I$21</f>
        <v>*</v>
      </c>
      <c r="S42" s="107" t="str">
        <f>[38]Novembro!$I$22</f>
        <v>*</v>
      </c>
      <c r="T42" s="107" t="str">
        <f>[38]Novembro!$I$23</f>
        <v>*</v>
      </c>
      <c r="U42" s="107" t="str">
        <f>[38]Novembro!$I$24</f>
        <v>*</v>
      </c>
      <c r="V42" s="107" t="str">
        <f>[38]Novembro!$I$25</f>
        <v>*</v>
      </c>
      <c r="W42" s="107" t="str">
        <f>[38]Novembro!$I$26</f>
        <v>*</v>
      </c>
      <c r="X42" s="107" t="str">
        <f>[38]Novembro!$I$27</f>
        <v>*</v>
      </c>
      <c r="Y42" s="107" t="str">
        <f>[38]Novembro!$I$28</f>
        <v>*</v>
      </c>
      <c r="Z42" s="107" t="str">
        <f>[38]Novembro!$I$29</f>
        <v>*</v>
      </c>
      <c r="AA42" s="107" t="str">
        <f>[38]Novembro!$I$30</f>
        <v>*</v>
      </c>
      <c r="AB42" s="107" t="str">
        <f>[38]Novembro!$I$31</f>
        <v>*</v>
      </c>
      <c r="AC42" s="107" t="str">
        <f>[38]Novembro!$I$32</f>
        <v>*</v>
      </c>
      <c r="AD42" s="107" t="str">
        <f>[38]Novembro!$I$33</f>
        <v>*</v>
      </c>
      <c r="AE42" s="107" t="str">
        <f>[38]Novembro!$I$34</f>
        <v>*</v>
      </c>
      <c r="AF42" s="125" t="str">
        <f>[38]Novembro!$I$35</f>
        <v>*</v>
      </c>
    </row>
    <row r="43" spans="1:38" x14ac:dyDescent="0.2">
      <c r="A43" s="90" t="s">
        <v>142</v>
      </c>
      <c r="B43" s="105" t="str">
        <f>[39]Novembro!$I$5</f>
        <v>*</v>
      </c>
      <c r="C43" s="105" t="str">
        <f>[39]Novembro!$I$6</f>
        <v>*</v>
      </c>
      <c r="D43" s="105" t="str">
        <f>[39]Novembro!$I$7</f>
        <v>*</v>
      </c>
      <c r="E43" s="105" t="str">
        <f>[39]Novembro!$I$8</f>
        <v>*</v>
      </c>
      <c r="F43" s="105" t="str">
        <f>[39]Novembro!$I$9</f>
        <v>*</v>
      </c>
      <c r="G43" s="105" t="str">
        <f>[39]Novembro!$I$10</f>
        <v>*</v>
      </c>
      <c r="H43" s="105" t="str">
        <f>[39]Novembro!$I$11</f>
        <v>*</v>
      </c>
      <c r="I43" s="105" t="str">
        <f>[39]Novembro!$I$12</f>
        <v>*</v>
      </c>
      <c r="J43" s="105" t="str">
        <f>[39]Novembro!$I$13</f>
        <v>*</v>
      </c>
      <c r="K43" s="105" t="str">
        <f>[39]Novembro!$I$14</f>
        <v>*</v>
      </c>
      <c r="L43" s="105" t="str">
        <f>[39]Novembro!$I$15</f>
        <v>*</v>
      </c>
      <c r="M43" s="105" t="str">
        <f>[39]Novembro!$I$16</f>
        <v>*</v>
      </c>
      <c r="N43" s="105" t="str">
        <f>[39]Novembro!$I$17</f>
        <v>*</v>
      </c>
      <c r="O43" s="105" t="str">
        <f>[39]Novembro!$I$18</f>
        <v>*</v>
      </c>
      <c r="P43" s="105" t="str">
        <f>[39]Novembro!$I$19</f>
        <v>*</v>
      </c>
      <c r="Q43" s="105" t="str">
        <f>[39]Novembro!$I$20</f>
        <v>*</v>
      </c>
      <c r="R43" s="105" t="str">
        <f>[39]Novembro!$I$21</f>
        <v>*</v>
      </c>
      <c r="S43" s="105" t="str">
        <f>[39]Novembro!$I$22</f>
        <v>*</v>
      </c>
      <c r="T43" s="106" t="str">
        <f>[39]Novembro!$I$23</f>
        <v>*</v>
      </c>
      <c r="U43" s="106" t="str">
        <f>[39]Novembro!$I$24</f>
        <v>*</v>
      </c>
      <c r="V43" s="106" t="str">
        <f>[39]Novembro!$I$25</f>
        <v>*</v>
      </c>
      <c r="W43" s="106" t="str">
        <f>[39]Novembro!$I$26</f>
        <v>*</v>
      </c>
      <c r="X43" s="106" t="str">
        <f>[39]Novembro!$I$27</f>
        <v>*</v>
      </c>
      <c r="Y43" s="106" t="str">
        <f>[39]Novembro!$I$28</f>
        <v>*</v>
      </c>
      <c r="Z43" s="106" t="str">
        <f>[39]Novembro!$I$29</f>
        <v>*</v>
      </c>
      <c r="AA43" s="106" t="str">
        <f>[39]Novembro!$I$30</f>
        <v>*</v>
      </c>
      <c r="AB43" s="106" t="str">
        <f>[39]Novembro!$I$31</f>
        <v>*</v>
      </c>
      <c r="AC43" s="106" t="str">
        <f>[39]Novembro!$I$32</f>
        <v>*</v>
      </c>
      <c r="AD43" s="106" t="str">
        <f>[39]Novembro!$I$33</f>
        <v>*</v>
      </c>
      <c r="AE43" s="106" t="str">
        <f>[39]Novembro!$I$34</f>
        <v>*</v>
      </c>
      <c r="AF43" s="126" t="str">
        <f>[39]Novembro!$I$35</f>
        <v>*</v>
      </c>
      <c r="AI43" s="108" t="s">
        <v>34</v>
      </c>
      <c r="AJ43" s="108" t="s">
        <v>34</v>
      </c>
      <c r="AK43" s="108" t="s">
        <v>34</v>
      </c>
    </row>
    <row r="44" spans="1:38" x14ac:dyDescent="0.2">
      <c r="A44" s="90" t="s">
        <v>18</v>
      </c>
      <c r="B44" s="107" t="str">
        <f>[40]Novembro!$I$5</f>
        <v>*</v>
      </c>
      <c r="C44" s="107" t="str">
        <f>[40]Novembro!$I$6</f>
        <v>*</v>
      </c>
      <c r="D44" s="107" t="str">
        <f>[40]Novembro!$I$7</f>
        <v>*</v>
      </c>
      <c r="E44" s="107" t="str">
        <f>[40]Novembro!$I$8</f>
        <v>*</v>
      </c>
      <c r="F44" s="107" t="str">
        <f>[40]Novembro!$I$9</f>
        <v>*</v>
      </c>
      <c r="G44" s="107" t="str">
        <f>[40]Novembro!$I$10</f>
        <v>*</v>
      </c>
      <c r="H44" s="107" t="str">
        <f>[40]Novembro!$I$11</f>
        <v>*</v>
      </c>
      <c r="I44" s="107" t="str">
        <f>[40]Novembro!$I$12</f>
        <v>*</v>
      </c>
      <c r="J44" s="107" t="str">
        <f>[40]Novembro!$I$13</f>
        <v>*</v>
      </c>
      <c r="K44" s="107" t="str">
        <f>[40]Novembro!$I$14</f>
        <v>*</v>
      </c>
      <c r="L44" s="107" t="str">
        <f>[40]Novembro!$I$15</f>
        <v>*</v>
      </c>
      <c r="M44" s="107" t="str">
        <f>[40]Novembro!$I$16</f>
        <v>*</v>
      </c>
      <c r="N44" s="107" t="str">
        <f>[40]Novembro!$I$17</f>
        <v>*</v>
      </c>
      <c r="O44" s="107" t="str">
        <f>[40]Novembro!$I$18</f>
        <v>*</v>
      </c>
      <c r="P44" s="107" t="str">
        <f>[40]Novembro!$I$19</f>
        <v>*</v>
      </c>
      <c r="Q44" s="107" t="str">
        <f>[40]Novembro!$I$20</f>
        <v>*</v>
      </c>
      <c r="R44" s="107" t="str">
        <f>[40]Novembro!$I$21</f>
        <v>*</v>
      </c>
      <c r="S44" s="107" t="str">
        <f>[40]Novembro!$I$22</f>
        <v>*</v>
      </c>
      <c r="T44" s="107" t="str">
        <f>[40]Novembro!$I$23</f>
        <v>*</v>
      </c>
      <c r="U44" s="107" t="str">
        <f>[40]Novembro!$I$24</f>
        <v>*</v>
      </c>
      <c r="V44" s="107" t="str">
        <f>[40]Novembro!$I$25</f>
        <v>*</v>
      </c>
      <c r="W44" s="107" t="str">
        <f>[40]Novembro!$I$26</f>
        <v>*</v>
      </c>
      <c r="X44" s="107" t="str">
        <f>[40]Novembro!$I$27</f>
        <v>*</v>
      </c>
      <c r="Y44" s="107" t="str">
        <f>[40]Novembro!$I$28</f>
        <v>*</v>
      </c>
      <c r="Z44" s="107" t="str">
        <f>[40]Novembro!$I$29</f>
        <v>*</v>
      </c>
      <c r="AA44" s="107" t="str">
        <f>[40]Novembro!$I$30</f>
        <v>*</v>
      </c>
      <c r="AB44" s="107" t="str">
        <f>[40]Novembro!$I$31</f>
        <v>*</v>
      </c>
      <c r="AC44" s="107" t="str">
        <f>[40]Novembro!$I$32</f>
        <v>*</v>
      </c>
      <c r="AD44" s="107" t="str">
        <f>[40]Novembro!$I$33</f>
        <v>*</v>
      </c>
      <c r="AE44" s="107" t="str">
        <f>[40]Novembro!$I$34</f>
        <v>*</v>
      </c>
      <c r="AF44" s="125" t="str">
        <f>[40]Novembro!$I$35</f>
        <v>*</v>
      </c>
      <c r="AI44" s="108" t="s">
        <v>34</v>
      </c>
      <c r="AJ44" s="108" t="s">
        <v>34</v>
      </c>
      <c r="AK44" s="108" t="s">
        <v>34</v>
      </c>
    </row>
    <row r="45" spans="1:38" x14ac:dyDescent="0.2">
      <c r="A45" s="90" t="s">
        <v>147</v>
      </c>
      <c r="B45" s="107" t="str">
        <f>[41]Novembro!$I$5</f>
        <v>*</v>
      </c>
      <c r="C45" s="107" t="str">
        <f>[41]Novembro!$I$6</f>
        <v>*</v>
      </c>
      <c r="D45" s="107" t="str">
        <f>[41]Novembro!$I$7</f>
        <v>*</v>
      </c>
      <c r="E45" s="107" t="str">
        <f>[41]Novembro!$I$8</f>
        <v>*</v>
      </c>
      <c r="F45" s="107" t="str">
        <f>[41]Novembro!$I$9</f>
        <v>*</v>
      </c>
      <c r="G45" s="107" t="str">
        <f>[41]Novembro!$I$10</f>
        <v>*</v>
      </c>
      <c r="H45" s="107" t="str">
        <f>[41]Novembro!$I$11</f>
        <v>*</v>
      </c>
      <c r="I45" s="107" t="str">
        <f>[41]Novembro!$I$12</f>
        <v>*</v>
      </c>
      <c r="J45" s="107" t="str">
        <f>[41]Novembro!$I$13</f>
        <v>*</v>
      </c>
      <c r="K45" s="107" t="str">
        <f>[41]Novembro!$I$14</f>
        <v>*</v>
      </c>
      <c r="L45" s="107" t="str">
        <f>[41]Novembro!$I$15</f>
        <v>*</v>
      </c>
      <c r="M45" s="107" t="str">
        <f>[41]Novembro!$I$16</f>
        <v>*</v>
      </c>
      <c r="N45" s="107" t="str">
        <f>[41]Novembro!$I$17</f>
        <v>*</v>
      </c>
      <c r="O45" s="107" t="str">
        <f>[41]Novembro!$I$18</f>
        <v>*</v>
      </c>
      <c r="P45" s="107" t="str">
        <f>[41]Novembro!$I$19</f>
        <v>*</v>
      </c>
      <c r="Q45" s="107" t="str">
        <f>[41]Novembro!$I$20</f>
        <v>*</v>
      </c>
      <c r="R45" s="107" t="str">
        <f>[41]Novembro!$I$21</f>
        <v>*</v>
      </c>
      <c r="S45" s="107" t="str">
        <f>[41]Novembro!$I$22</f>
        <v>*</v>
      </c>
      <c r="T45" s="106" t="str">
        <f>[41]Novembro!$I$23</f>
        <v>*</v>
      </c>
      <c r="U45" s="106" t="str">
        <f>[41]Novembro!$I$24</f>
        <v>*</v>
      </c>
      <c r="V45" s="106" t="str">
        <f>[41]Novembro!$I$25</f>
        <v>*</v>
      </c>
      <c r="W45" s="106" t="str">
        <f>[41]Novembro!$I$26</f>
        <v>*</v>
      </c>
      <c r="X45" s="106" t="str">
        <f>[41]Novembro!$I$27</f>
        <v>*</v>
      </c>
      <c r="Y45" s="106" t="str">
        <f>[41]Novembro!$I$28</f>
        <v>*</v>
      </c>
      <c r="Z45" s="106" t="str">
        <f>[41]Novembro!$I$29</f>
        <v>*</v>
      </c>
      <c r="AA45" s="106" t="str">
        <f>[41]Novembro!$I$30</f>
        <v>*</v>
      </c>
      <c r="AB45" s="106" t="str">
        <f>[41]Novembro!$I$31</f>
        <v>*</v>
      </c>
      <c r="AC45" s="106" t="str">
        <f>[41]Novembro!$I$32</f>
        <v>*</v>
      </c>
      <c r="AD45" s="106" t="str">
        <f>[41]Novembro!$I$33</f>
        <v>*</v>
      </c>
      <c r="AE45" s="106" t="str">
        <f>[41]Novembro!$I$34</f>
        <v>*</v>
      </c>
      <c r="AF45" s="126" t="str">
        <f>[41]Novembro!$I$35</f>
        <v>*</v>
      </c>
      <c r="AH45" s="108" t="s">
        <v>34</v>
      </c>
      <c r="AI45" s="108" t="s">
        <v>34</v>
      </c>
      <c r="AJ45" s="108" t="s">
        <v>34</v>
      </c>
      <c r="AK45" s="108" t="s">
        <v>214</v>
      </c>
    </row>
    <row r="46" spans="1:38" x14ac:dyDescent="0.2">
      <c r="A46" s="90" t="s">
        <v>19</v>
      </c>
      <c r="B46" s="107" t="str">
        <f>[42]Novembro!$I$5</f>
        <v>*</v>
      </c>
      <c r="C46" s="107" t="str">
        <f>[42]Novembro!$I$6</f>
        <v>*</v>
      </c>
      <c r="D46" s="107" t="str">
        <f>[42]Novembro!$I$7</f>
        <v>*</v>
      </c>
      <c r="E46" s="107" t="str">
        <f>[42]Novembro!$I$8</f>
        <v>*</v>
      </c>
      <c r="F46" s="107" t="str">
        <f>[42]Novembro!$I$9</f>
        <v>*</v>
      </c>
      <c r="G46" s="107" t="str">
        <f>[42]Novembro!$I$10</f>
        <v>*</v>
      </c>
      <c r="H46" s="107" t="str">
        <f>[42]Novembro!$I$11</f>
        <v>*</v>
      </c>
      <c r="I46" s="107" t="str">
        <f>[42]Novembro!$I$12</f>
        <v>*</v>
      </c>
      <c r="J46" s="107" t="str">
        <f>[42]Novembro!$I$13</f>
        <v>*</v>
      </c>
      <c r="K46" s="107" t="str">
        <f>[42]Novembro!$I$14</f>
        <v>*</v>
      </c>
      <c r="L46" s="107" t="str">
        <f>[42]Novembro!$I$15</f>
        <v>*</v>
      </c>
      <c r="M46" s="107" t="str">
        <f>[42]Novembro!$I$16</f>
        <v>*</v>
      </c>
      <c r="N46" s="107" t="str">
        <f>[42]Novembro!$I$17</f>
        <v>*</v>
      </c>
      <c r="O46" s="107" t="str">
        <f>[42]Novembro!$I$18</f>
        <v>*</v>
      </c>
      <c r="P46" s="107" t="str">
        <f>[42]Novembro!$I$19</f>
        <v>*</v>
      </c>
      <c r="Q46" s="107" t="str">
        <f>[42]Novembro!$I$20</f>
        <v>*</v>
      </c>
      <c r="R46" s="107" t="str">
        <f>[42]Novembro!$I$21</f>
        <v>*</v>
      </c>
      <c r="S46" s="107" t="str">
        <f>[42]Novembro!$I$22</f>
        <v>*</v>
      </c>
      <c r="T46" s="107" t="str">
        <f>[42]Novembro!$I$23</f>
        <v>*</v>
      </c>
      <c r="U46" s="107" t="str">
        <f>[42]Novembro!$I$24</f>
        <v>*</v>
      </c>
      <c r="V46" s="107" t="str">
        <f>[42]Novembro!$I$25</f>
        <v>*</v>
      </c>
      <c r="W46" s="107" t="str">
        <f>[42]Novembro!$I$26</f>
        <v>*</v>
      </c>
      <c r="X46" s="107" t="str">
        <f>[42]Novembro!$I$27</f>
        <v>*</v>
      </c>
      <c r="Y46" s="107" t="str">
        <f>[42]Novembro!$I$28</f>
        <v>*</v>
      </c>
      <c r="Z46" s="107" t="str">
        <f>[42]Novembro!$I$29</f>
        <v>*</v>
      </c>
      <c r="AA46" s="107" t="str">
        <f>[42]Novembro!$I$30</f>
        <v>*</v>
      </c>
      <c r="AB46" s="107" t="str">
        <f>[42]Novembro!$I$31</f>
        <v>*</v>
      </c>
      <c r="AC46" s="107" t="str">
        <f>[42]Novembro!$I$32</f>
        <v>*</v>
      </c>
      <c r="AD46" s="107" t="str">
        <f>[42]Novembro!$I$33</f>
        <v>*</v>
      </c>
      <c r="AE46" s="107" t="str">
        <f>[42]Novembro!$I$34</f>
        <v>*</v>
      </c>
      <c r="AF46" s="125" t="str">
        <f>[42]Novembro!$I$35</f>
        <v>*</v>
      </c>
      <c r="AG46" s="108" t="s">
        <v>34</v>
      </c>
      <c r="AI46" s="108" t="s">
        <v>34</v>
      </c>
    </row>
    <row r="47" spans="1:38" x14ac:dyDescent="0.2">
      <c r="A47" s="90" t="s">
        <v>22</v>
      </c>
      <c r="B47" s="107" t="str">
        <f>[43]Novembro!$I$5</f>
        <v>*</v>
      </c>
      <c r="C47" s="107" t="str">
        <f>[43]Novembro!$I$6</f>
        <v>*</v>
      </c>
      <c r="D47" s="107" t="str">
        <f>[43]Novembro!$I$7</f>
        <v>*</v>
      </c>
      <c r="E47" s="107" t="str">
        <f>[43]Novembro!$I$8</f>
        <v>*</v>
      </c>
      <c r="F47" s="107" t="str">
        <f>[43]Novembro!$I$9</f>
        <v>*</v>
      </c>
      <c r="G47" s="107" t="str">
        <f>[43]Novembro!$I$10</f>
        <v>*</v>
      </c>
      <c r="H47" s="107" t="str">
        <f>[43]Novembro!$I$11</f>
        <v>*</v>
      </c>
      <c r="I47" s="107" t="str">
        <f>[43]Novembro!$I$12</f>
        <v>*</v>
      </c>
      <c r="J47" s="107" t="str">
        <f>[43]Novembro!$I$13</f>
        <v>*</v>
      </c>
      <c r="K47" s="107" t="str">
        <f>[43]Novembro!$I$14</f>
        <v>*</v>
      </c>
      <c r="L47" s="107" t="str">
        <f>[43]Novembro!$I$15</f>
        <v>*</v>
      </c>
      <c r="M47" s="107" t="str">
        <f>[43]Novembro!$I$16</f>
        <v>*</v>
      </c>
      <c r="N47" s="107" t="str">
        <f>[43]Novembro!$I$17</f>
        <v>*</v>
      </c>
      <c r="O47" s="107" t="str">
        <f>[43]Novembro!$I$18</f>
        <v>*</v>
      </c>
      <c r="P47" s="107" t="str">
        <f>[43]Novembro!$I$19</f>
        <v>*</v>
      </c>
      <c r="Q47" s="107" t="str">
        <f>[43]Novembro!$I$20</f>
        <v>*</v>
      </c>
      <c r="R47" s="107" t="str">
        <f>[43]Novembro!$I$21</f>
        <v>*</v>
      </c>
      <c r="S47" s="107" t="str">
        <f>[43]Novembro!$I$22</f>
        <v>*</v>
      </c>
      <c r="T47" s="107" t="str">
        <f>[43]Novembro!$I$23</f>
        <v>*</v>
      </c>
      <c r="U47" s="107" t="str">
        <f>[43]Novembro!$I$24</f>
        <v>*</v>
      </c>
      <c r="V47" s="107" t="str">
        <f>[43]Novembro!$I$25</f>
        <v>*</v>
      </c>
      <c r="W47" s="107" t="str">
        <f>[43]Novembro!$I$26</f>
        <v>*</v>
      </c>
      <c r="X47" s="107" t="str">
        <f>[43]Novembro!$I$27</f>
        <v>*</v>
      </c>
      <c r="Y47" s="107" t="str">
        <f>[43]Novembro!$I$28</f>
        <v>*</v>
      </c>
      <c r="Z47" s="107" t="str">
        <f>[43]Novembro!$I$29</f>
        <v>*</v>
      </c>
      <c r="AA47" s="107" t="str">
        <f>[43]Novembro!$I$30</f>
        <v>*</v>
      </c>
      <c r="AB47" s="107" t="str">
        <f>[43]Novembro!$I$31</f>
        <v>*</v>
      </c>
      <c r="AC47" s="107" t="str">
        <f>[43]Novembro!$I$32</f>
        <v>*</v>
      </c>
      <c r="AD47" s="107" t="str">
        <f>[43]Novembro!$I$33</f>
        <v>*</v>
      </c>
      <c r="AE47" s="107" t="str">
        <f>[43]Novembro!$I$34</f>
        <v>*</v>
      </c>
      <c r="AF47" s="125" t="str">
        <f>[43]Novembro!$I$35</f>
        <v>*</v>
      </c>
      <c r="AH47" s="108" t="s">
        <v>34</v>
      </c>
      <c r="AJ47" s="108" t="s">
        <v>34</v>
      </c>
      <c r="AK47" s="108" t="s">
        <v>34</v>
      </c>
    </row>
    <row r="48" spans="1:38" x14ac:dyDescent="0.2">
      <c r="A48" s="90" t="s">
        <v>33</v>
      </c>
      <c r="B48" s="107" t="str">
        <f>[44]Novembro!$I$5</f>
        <v>*</v>
      </c>
      <c r="C48" s="107" t="str">
        <f>[44]Novembro!$I$6</f>
        <v>*</v>
      </c>
      <c r="D48" s="107" t="str">
        <f>[44]Novembro!$I$7</f>
        <v>*</v>
      </c>
      <c r="E48" s="107" t="str">
        <f>[44]Novembro!$I$8</f>
        <v>*</v>
      </c>
      <c r="F48" s="107" t="str">
        <f>[44]Novembro!$I$9</f>
        <v>*</v>
      </c>
      <c r="G48" s="107" t="str">
        <f>[44]Novembro!$I$10</f>
        <v>*</v>
      </c>
      <c r="H48" s="107" t="str">
        <f>[44]Novembro!$I$11</f>
        <v>*</v>
      </c>
      <c r="I48" s="107" t="str">
        <f>[44]Novembro!$I$12</f>
        <v>*</v>
      </c>
      <c r="J48" s="107" t="str">
        <f>[44]Novembro!$I$13</f>
        <v>*</v>
      </c>
      <c r="K48" s="107" t="str">
        <f>[44]Novembro!$I$14</f>
        <v>*</v>
      </c>
      <c r="L48" s="107" t="str">
        <f>[44]Novembro!$I$15</f>
        <v>*</v>
      </c>
      <c r="M48" s="107" t="str">
        <f>[44]Novembro!$I$16</f>
        <v>*</v>
      </c>
      <c r="N48" s="107" t="str">
        <f>[44]Novembro!$I$17</f>
        <v>*</v>
      </c>
      <c r="O48" s="107" t="str">
        <f>[44]Novembro!$I$18</f>
        <v>*</v>
      </c>
      <c r="P48" s="107" t="str">
        <f>[44]Novembro!$I$19</f>
        <v>*</v>
      </c>
      <c r="Q48" s="107" t="str">
        <f>[44]Novembro!$I$20</f>
        <v>*</v>
      </c>
      <c r="R48" s="107" t="str">
        <f>[44]Novembro!$I$21</f>
        <v>*</v>
      </c>
      <c r="S48" s="107" t="str">
        <f>[44]Novembro!$I$22</f>
        <v>*</v>
      </c>
      <c r="T48" s="107" t="str">
        <f>[44]Novembro!$I$23</f>
        <v>*</v>
      </c>
      <c r="U48" s="107" t="str">
        <f>[44]Novembro!$I$24</f>
        <v>*</v>
      </c>
      <c r="V48" s="107" t="str">
        <f>[44]Novembro!$I$25</f>
        <v>*</v>
      </c>
      <c r="W48" s="107" t="str">
        <f>[44]Novembro!$I$26</f>
        <v>*</v>
      </c>
      <c r="X48" s="107" t="str">
        <f>[44]Novembro!$I$27</f>
        <v>*</v>
      </c>
      <c r="Y48" s="107" t="str">
        <f>[44]Novembro!$I$28</f>
        <v>*</v>
      </c>
      <c r="Z48" s="107" t="str">
        <f>[44]Novembro!$I$29</f>
        <v>*</v>
      </c>
      <c r="AA48" s="107" t="str">
        <f>[44]Novembro!$I$30</f>
        <v>*</v>
      </c>
      <c r="AB48" s="107" t="str">
        <f>[44]Novembro!$I$31</f>
        <v>*</v>
      </c>
      <c r="AC48" s="107" t="str">
        <f>[44]Novembro!$I$32</f>
        <v>*</v>
      </c>
      <c r="AD48" s="107" t="str">
        <f>[44]Novembro!$I$33</f>
        <v>*</v>
      </c>
      <c r="AE48" s="107" t="str">
        <f>[44]Novembro!$I$34</f>
        <v>*</v>
      </c>
      <c r="AF48" s="125" t="str">
        <f>[44]Novembro!$I$35</f>
        <v>*</v>
      </c>
      <c r="AG48" s="108" t="s">
        <v>34</v>
      </c>
      <c r="AI48" s="108" t="s">
        <v>34</v>
      </c>
      <c r="AJ48" s="108" t="s">
        <v>34</v>
      </c>
      <c r="AL48" s="108" t="s">
        <v>34</v>
      </c>
    </row>
    <row r="49" spans="1:37" ht="13.5" thickBot="1" x14ac:dyDescent="0.25">
      <c r="A49" s="90" t="s">
        <v>20</v>
      </c>
      <c r="B49" s="106" t="str">
        <f>[45]Novembro!$I$5</f>
        <v>*</v>
      </c>
      <c r="C49" s="106" t="str">
        <f>[45]Novembro!$I$6</f>
        <v>*</v>
      </c>
      <c r="D49" s="106" t="str">
        <f>[45]Novembro!$I$7</f>
        <v>*</v>
      </c>
      <c r="E49" s="106" t="str">
        <f>[45]Novembro!$I$8</f>
        <v>*</v>
      </c>
      <c r="F49" s="106" t="str">
        <f>[45]Novembro!$I$9</f>
        <v>*</v>
      </c>
      <c r="G49" s="106" t="str">
        <f>[45]Novembro!$I$10</f>
        <v>*</v>
      </c>
      <c r="H49" s="106" t="str">
        <f>[45]Novembro!$I$11</f>
        <v>*</v>
      </c>
      <c r="I49" s="106" t="str">
        <f>[45]Novembro!$I$12</f>
        <v>*</v>
      </c>
      <c r="J49" s="106" t="str">
        <f>[45]Novembro!$I$13</f>
        <v>*</v>
      </c>
      <c r="K49" s="106" t="str">
        <f>[45]Novembro!$I$14</f>
        <v>*</v>
      </c>
      <c r="L49" s="106" t="str">
        <f>[45]Novembro!$I$15</f>
        <v>*</v>
      </c>
      <c r="M49" s="106" t="str">
        <f>[45]Novembro!$I$16</f>
        <v>*</v>
      </c>
      <c r="N49" s="106" t="str">
        <f>[45]Novembro!$I$17</f>
        <v>*</v>
      </c>
      <c r="O49" s="106" t="str">
        <f>[45]Novembro!$I$18</f>
        <v>*</v>
      </c>
      <c r="P49" s="106" t="str">
        <f>[45]Novembro!$I$19</f>
        <v>*</v>
      </c>
      <c r="Q49" s="106" t="str">
        <f>[45]Novembro!$I$20</f>
        <v>*</v>
      </c>
      <c r="R49" s="106" t="str">
        <f>[45]Novembro!$I$21</f>
        <v>*</v>
      </c>
      <c r="S49" s="106" t="str">
        <f>[45]Novembro!$I$22</f>
        <v>*</v>
      </c>
      <c r="T49" s="106" t="str">
        <f>[45]Novembro!$I$23</f>
        <v>*</v>
      </c>
      <c r="U49" s="106" t="str">
        <f>[45]Novembro!$I$24</f>
        <v>*</v>
      </c>
      <c r="V49" s="106" t="str">
        <f>[45]Novembro!$I$25</f>
        <v>*</v>
      </c>
      <c r="W49" s="106" t="str">
        <f>[45]Novembro!$I$26</f>
        <v>*</v>
      </c>
      <c r="X49" s="106" t="str">
        <f>[45]Novembro!$I$27</f>
        <v>*</v>
      </c>
      <c r="Y49" s="106" t="str">
        <f>[45]Novembro!$I$28</f>
        <v>*</v>
      </c>
      <c r="Z49" s="106" t="str">
        <f>[45]Novembro!$I$29</f>
        <v>*</v>
      </c>
      <c r="AA49" s="106" t="str">
        <f>[45]Novembro!$I$30</f>
        <v>*</v>
      </c>
      <c r="AB49" s="106" t="str">
        <f>[45]Novembro!$I$31</f>
        <v>*</v>
      </c>
      <c r="AC49" s="106" t="str">
        <f>[45]Novembro!$I$32</f>
        <v>*</v>
      </c>
      <c r="AD49" s="106" t="str">
        <f>[45]Novembro!$I$33</f>
        <v>*</v>
      </c>
      <c r="AE49" s="106" t="str">
        <f>[45]Novembro!$I$34</f>
        <v>*</v>
      </c>
      <c r="AF49" s="125" t="str">
        <f>[45]Novembro!$I$35</f>
        <v>*</v>
      </c>
    </row>
    <row r="50" spans="1:37" s="111" customFormat="1" ht="17.100000000000001" customHeight="1" thickBot="1" x14ac:dyDescent="0.25">
      <c r="A50" s="127" t="s">
        <v>209</v>
      </c>
      <c r="B50" s="128" t="s">
        <v>215</v>
      </c>
      <c r="C50" s="129" t="s">
        <v>216</v>
      </c>
      <c r="D50" s="129" t="s">
        <v>216</v>
      </c>
      <c r="E50" s="129" t="s">
        <v>217</v>
      </c>
      <c r="F50" s="129" t="s">
        <v>217</v>
      </c>
      <c r="G50" s="129" t="s">
        <v>216</v>
      </c>
      <c r="H50" s="129" t="s">
        <v>216</v>
      </c>
      <c r="I50" s="129" t="s">
        <v>216</v>
      </c>
      <c r="J50" s="129" t="s">
        <v>218</v>
      </c>
      <c r="K50" s="129" t="s">
        <v>216</v>
      </c>
      <c r="L50" s="129" t="s">
        <v>219</v>
      </c>
      <c r="M50" s="129" t="s">
        <v>218</v>
      </c>
      <c r="N50" s="129" t="s">
        <v>216</v>
      </c>
      <c r="O50" s="129" t="s">
        <v>216</v>
      </c>
      <c r="P50" s="129" t="s">
        <v>216</v>
      </c>
      <c r="Q50" s="129" t="s">
        <v>216</v>
      </c>
      <c r="R50" s="129" t="s">
        <v>219</v>
      </c>
      <c r="S50" s="129" t="s">
        <v>220</v>
      </c>
      <c r="T50" s="129" t="s">
        <v>216</v>
      </c>
      <c r="U50" s="129" t="s">
        <v>216</v>
      </c>
      <c r="V50" s="129" t="s">
        <v>216</v>
      </c>
      <c r="W50" s="129" t="s">
        <v>216</v>
      </c>
      <c r="X50" s="129" t="s">
        <v>221</v>
      </c>
      <c r="Y50" s="129" t="s">
        <v>216</v>
      </c>
      <c r="Z50" s="129" t="s">
        <v>216</v>
      </c>
      <c r="AA50" s="129" t="s">
        <v>216</v>
      </c>
      <c r="AB50" s="129" t="s">
        <v>216</v>
      </c>
      <c r="AC50" s="129" t="s">
        <v>216</v>
      </c>
      <c r="AD50" s="129" t="s">
        <v>216</v>
      </c>
      <c r="AE50" s="130" t="s">
        <v>217</v>
      </c>
      <c r="AF50" s="110"/>
      <c r="AK50" s="111" t="s">
        <v>34</v>
      </c>
    </row>
    <row r="51" spans="1:37" s="111" customFormat="1" ht="13.5" thickBot="1" x14ac:dyDescent="0.25">
      <c r="A51" s="182" t="s">
        <v>208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4"/>
      <c r="AF51" s="131" t="s">
        <v>216</v>
      </c>
      <c r="AK51" s="111" t="s">
        <v>34</v>
      </c>
    </row>
    <row r="52" spans="1:37" x14ac:dyDescent="0.2">
      <c r="A52" s="132"/>
      <c r="B52" s="133"/>
      <c r="C52" s="133"/>
      <c r="D52" s="133" t="s">
        <v>86</v>
      </c>
      <c r="E52" s="133"/>
      <c r="F52" s="133"/>
      <c r="G52" s="133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3"/>
      <c r="AE52" s="113" t="s">
        <v>34</v>
      </c>
      <c r="AF52" s="114"/>
    </row>
    <row r="53" spans="1:37" x14ac:dyDescent="0.2">
      <c r="A53" s="132"/>
      <c r="B53" s="134" t="s">
        <v>87</v>
      </c>
      <c r="C53" s="134"/>
      <c r="D53" s="134"/>
      <c r="E53" s="134"/>
      <c r="F53" s="134"/>
      <c r="G53" s="134"/>
      <c r="H53" s="134"/>
      <c r="I53" s="134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78"/>
      <c r="U53" s="178"/>
      <c r="V53" s="178"/>
      <c r="W53" s="178"/>
      <c r="X53" s="178"/>
      <c r="Y53" s="112"/>
      <c r="Z53" s="112"/>
      <c r="AA53" s="112"/>
      <c r="AB53" s="112"/>
      <c r="AC53" s="112"/>
      <c r="AD53" s="112"/>
      <c r="AE53" s="112"/>
      <c r="AF53" s="114"/>
      <c r="AK53" s="108" t="s">
        <v>34</v>
      </c>
    </row>
    <row r="54" spans="1:37" x14ac:dyDescent="0.2">
      <c r="A54" s="115"/>
      <c r="B54" s="112"/>
      <c r="C54" s="112"/>
      <c r="D54" s="112"/>
      <c r="E54" s="112"/>
      <c r="F54" s="112"/>
      <c r="G54" s="112"/>
      <c r="H54" s="112"/>
      <c r="I54" s="112"/>
      <c r="J54" s="116"/>
      <c r="K54" s="116"/>
      <c r="L54" s="116"/>
      <c r="M54" s="116"/>
      <c r="N54" s="116"/>
      <c r="O54" s="116"/>
      <c r="P54" s="116"/>
      <c r="Q54" s="112"/>
      <c r="R54" s="112"/>
      <c r="S54" s="112"/>
      <c r="T54" s="179"/>
      <c r="U54" s="179"/>
      <c r="V54" s="179"/>
      <c r="W54" s="179"/>
      <c r="X54" s="179"/>
      <c r="Y54" s="112"/>
      <c r="Z54" s="112"/>
      <c r="AA54" s="112"/>
      <c r="AB54" s="112"/>
      <c r="AC54" s="112"/>
      <c r="AD54" s="113"/>
      <c r="AE54" s="113"/>
      <c r="AF54" s="114"/>
    </row>
    <row r="55" spans="1:37" x14ac:dyDescent="0.2">
      <c r="A55" s="132"/>
      <c r="B55" s="133"/>
      <c r="C55" s="133"/>
      <c r="D55" s="133"/>
      <c r="E55" s="133"/>
      <c r="F55" s="133"/>
      <c r="G55" s="133"/>
      <c r="H55" s="133"/>
      <c r="I55" s="133"/>
      <c r="J55" s="133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3"/>
      <c r="AE55" s="113"/>
      <c r="AF55" s="114"/>
    </row>
    <row r="56" spans="1:37" x14ac:dyDescent="0.2">
      <c r="A56" s="115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3"/>
      <c r="AF56" s="114"/>
    </row>
    <row r="57" spans="1:37" x14ac:dyDescent="0.2">
      <c r="A57" s="115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35"/>
      <c r="AF57" s="114"/>
    </row>
    <row r="58" spans="1:37" ht="13.5" thickBot="1" x14ac:dyDescent="0.25">
      <c r="A58" s="117"/>
      <c r="B58" s="118"/>
      <c r="C58" s="118"/>
      <c r="D58" s="118"/>
      <c r="E58" s="118"/>
      <c r="F58" s="118"/>
      <c r="G58" s="118" t="s">
        <v>34</v>
      </c>
      <c r="H58" s="118"/>
      <c r="I58" s="118"/>
      <c r="J58" s="118"/>
      <c r="K58" s="118"/>
      <c r="L58" s="118" t="s">
        <v>34</v>
      </c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36"/>
    </row>
    <row r="59" spans="1:37" x14ac:dyDescent="0.2">
      <c r="AF59" s="120"/>
    </row>
    <row r="62" spans="1:37" x14ac:dyDescent="0.2">
      <c r="V62" s="119" t="s">
        <v>34</v>
      </c>
    </row>
    <row r="66" spans="10:33" x14ac:dyDescent="0.2">
      <c r="Q66" s="119" t="s">
        <v>34</v>
      </c>
    </row>
    <row r="67" spans="10:33" x14ac:dyDescent="0.2">
      <c r="J67" s="119" t="s">
        <v>34</v>
      </c>
      <c r="AG67" s="108" t="s">
        <v>34</v>
      </c>
    </row>
    <row r="69" spans="10:33" x14ac:dyDescent="0.2">
      <c r="O69" s="119" t="s">
        <v>34</v>
      </c>
    </row>
    <row r="70" spans="10:33" x14ac:dyDescent="0.2">
      <c r="P70" s="119" t="s">
        <v>34</v>
      </c>
      <c r="AB70" s="119" t="s">
        <v>34</v>
      </c>
    </row>
    <row r="74" spans="10:33" x14ac:dyDescent="0.2">
      <c r="Z74" s="119" t="s">
        <v>34</v>
      </c>
    </row>
    <row r="82" spans="22:22" x14ac:dyDescent="0.2">
      <c r="V82" s="119" t="s">
        <v>34</v>
      </c>
    </row>
  </sheetData>
  <mergeCells count="36"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T53:X53"/>
    <mergeCell ref="T54:X54"/>
    <mergeCell ref="M3:M4"/>
    <mergeCell ref="N3:N4"/>
    <mergeCell ref="O3:O4"/>
    <mergeCell ref="P3:P4"/>
    <mergeCell ref="Q3:Q4"/>
    <mergeCell ref="A51:AE51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zoomScale="90" zoomScaleNormal="90" workbookViewId="0">
      <selection activeCell="A43" sqref="A4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5.42578125" style="2" bestFit="1" customWidth="1"/>
    <col min="15" max="15" width="6.42578125" style="2" bestFit="1" customWidth="1"/>
    <col min="16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04"/>
  </cols>
  <sheetData>
    <row r="1" spans="1:33" ht="20.100000000000001" customHeight="1" x14ac:dyDescent="0.2">
      <c r="A1" s="156" t="s">
        <v>231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97"/>
    </row>
    <row r="2" spans="1:33" s="4" customFormat="1" ht="20.100000000000001" customHeight="1" x14ac:dyDescent="0.2">
      <c r="A2" s="159" t="s">
        <v>21</v>
      </c>
      <c r="B2" s="153" t="s">
        <v>222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</row>
    <row r="3" spans="1:33" s="5" customFormat="1" ht="20.100000000000001" customHeight="1" x14ac:dyDescent="0.2">
      <c r="A3" s="159"/>
      <c r="B3" s="152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70">
        <v>30</v>
      </c>
      <c r="AF3" s="35" t="s">
        <v>26</v>
      </c>
      <c r="AG3" s="98" t="s">
        <v>25</v>
      </c>
    </row>
    <row r="4" spans="1:33" s="5" customFormat="1" ht="20.100000000000001" customHeight="1" x14ac:dyDescent="0.2">
      <c r="A4" s="159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70"/>
      <c r="AF4" s="35" t="s">
        <v>24</v>
      </c>
      <c r="AG4" s="99" t="s">
        <v>24</v>
      </c>
    </row>
    <row r="5" spans="1:33" s="5" customFormat="1" x14ac:dyDescent="0.2">
      <c r="A5" s="47" t="s">
        <v>29</v>
      </c>
      <c r="B5" s="82">
        <f>[1]Novembro!$J$5</f>
        <v>43.2</v>
      </c>
      <c r="C5" s="82">
        <f>[1]Novembro!$J$6</f>
        <v>36.36</v>
      </c>
      <c r="D5" s="82">
        <f>[1]Novembro!$J$7</f>
        <v>29.880000000000003</v>
      </c>
      <c r="E5" s="82">
        <f>[1]Novembro!$J$8</f>
        <v>27.36</v>
      </c>
      <c r="F5" s="82">
        <f>[1]Novembro!$J$9</f>
        <v>29.880000000000003</v>
      </c>
      <c r="G5" s="82">
        <f>[1]Novembro!$J$10</f>
        <v>23.400000000000002</v>
      </c>
      <c r="H5" s="82">
        <f>[1]Novembro!$J$11</f>
        <v>31.319999999999997</v>
      </c>
      <c r="I5" s="82">
        <f>[1]Novembro!$J$12</f>
        <v>27</v>
      </c>
      <c r="J5" s="82">
        <f>[1]Novembro!$J$13</f>
        <v>22.32</v>
      </c>
      <c r="K5" s="82">
        <f>[1]Novembro!$J$14</f>
        <v>28.8</v>
      </c>
      <c r="L5" s="82">
        <f>[1]Novembro!$J$15</f>
        <v>48.6</v>
      </c>
      <c r="M5" s="82">
        <f>[1]Novembro!$J$16</f>
        <v>35.64</v>
      </c>
      <c r="N5" s="82">
        <f>[1]Novembro!$J$17</f>
        <v>37.800000000000004</v>
      </c>
      <c r="O5" s="82">
        <f>[1]Novembro!$J$18</f>
        <v>66.600000000000009</v>
      </c>
      <c r="P5" s="82">
        <f>[1]Novembro!$J$19</f>
        <v>31.319999999999997</v>
      </c>
      <c r="Q5" s="82">
        <f>[1]Novembro!$J$20</f>
        <v>24.48</v>
      </c>
      <c r="R5" s="82">
        <f>[1]Novembro!$J$21</f>
        <v>26.64</v>
      </c>
      <c r="S5" s="82">
        <f>[1]Novembro!$J$22</f>
        <v>27.36</v>
      </c>
      <c r="T5" s="82">
        <f>[1]Novembro!$J$23</f>
        <v>37.440000000000005</v>
      </c>
      <c r="U5" s="82">
        <f>[1]Novembro!$J$24</f>
        <v>30.96</v>
      </c>
      <c r="V5" s="82">
        <f>[1]Novembro!$J$25</f>
        <v>51.480000000000004</v>
      </c>
      <c r="W5" s="82">
        <f>[1]Novembro!$J$26</f>
        <v>41.76</v>
      </c>
      <c r="X5" s="82">
        <f>[1]Novembro!$J$27</f>
        <v>25.2</v>
      </c>
      <c r="Y5" s="82">
        <f>[1]Novembro!$J$28</f>
        <v>31.680000000000003</v>
      </c>
      <c r="Z5" s="82">
        <f>[1]Novembro!$J$29</f>
        <v>26.28</v>
      </c>
      <c r="AA5" s="82">
        <f>[1]Novembro!$J$30</f>
        <v>26.64</v>
      </c>
      <c r="AB5" s="82">
        <f>[1]Novembro!$J$31</f>
        <v>24.840000000000003</v>
      </c>
      <c r="AC5" s="82">
        <f>[1]Novembro!$J$32</f>
        <v>29.16</v>
      </c>
      <c r="AD5" s="82">
        <f>[1]Novembro!$J$33</f>
        <v>31.319999999999997</v>
      </c>
      <c r="AE5" s="82">
        <f>[1]Novembro!$J$34</f>
        <v>36.36</v>
      </c>
      <c r="AF5" s="14">
        <f>MAX(B5:AE5)</f>
        <v>66.600000000000009</v>
      </c>
      <c r="AG5" s="96">
        <f>AVERAGE(B5:AE5)</f>
        <v>33.036000000000008</v>
      </c>
    </row>
    <row r="6" spans="1:33" x14ac:dyDescent="0.2">
      <c r="A6" s="47" t="s">
        <v>0</v>
      </c>
      <c r="B6" s="11">
        <f>[2]Novembro!$J$5</f>
        <v>40.680000000000007</v>
      </c>
      <c r="C6" s="11">
        <f>[2]Novembro!$J$6</f>
        <v>30.96</v>
      </c>
      <c r="D6" s="11">
        <f>[2]Novembro!$J$7</f>
        <v>29.52</v>
      </c>
      <c r="E6" s="11">
        <f>[2]Novembro!$J$8</f>
        <v>29.880000000000003</v>
      </c>
      <c r="F6" s="11">
        <f>[2]Novembro!$J$9</f>
        <v>35.64</v>
      </c>
      <c r="G6" s="11">
        <f>[2]Novembro!$J$10</f>
        <v>36</v>
      </c>
      <c r="H6" s="11">
        <f>[2]Novembro!$J$11</f>
        <v>29.880000000000003</v>
      </c>
      <c r="I6" s="11">
        <f>[2]Novembro!$J$12</f>
        <v>32.4</v>
      </c>
      <c r="J6" s="11">
        <f>[2]Novembro!$J$13</f>
        <v>32.76</v>
      </c>
      <c r="K6" s="11">
        <f>[2]Novembro!$J$14</f>
        <v>36.72</v>
      </c>
      <c r="L6" s="11">
        <f>[2]Novembro!$J$15</f>
        <v>37.800000000000004</v>
      </c>
      <c r="M6" s="11">
        <f>[2]Novembro!$J$16</f>
        <v>39.24</v>
      </c>
      <c r="N6" s="11">
        <f>[2]Novembro!$J$17</f>
        <v>29.16</v>
      </c>
      <c r="O6" s="11">
        <f>[2]Novembro!$J$18</f>
        <v>27.36</v>
      </c>
      <c r="P6" s="11">
        <f>[2]Novembro!$J$19</f>
        <v>19.8</v>
      </c>
      <c r="Q6" s="11">
        <f>[2]Novembro!$J$20</f>
        <v>27.720000000000002</v>
      </c>
      <c r="R6" s="11">
        <f>[2]Novembro!$J$21</f>
        <v>33.840000000000003</v>
      </c>
      <c r="S6" s="11">
        <f>[2]Novembro!$J$22</f>
        <v>32.4</v>
      </c>
      <c r="T6" s="11">
        <f>[2]Novembro!$J$23</f>
        <v>32.04</v>
      </c>
      <c r="U6" s="11">
        <f>[2]Novembro!$J$24</f>
        <v>33.480000000000004</v>
      </c>
      <c r="V6" s="11">
        <f>[2]Novembro!$J$25</f>
        <v>27.36</v>
      </c>
      <c r="W6" s="11">
        <f>[2]Novembro!$J$26</f>
        <v>16.2</v>
      </c>
      <c r="X6" s="11">
        <f>[2]Novembro!$J$27</f>
        <v>18.36</v>
      </c>
      <c r="Y6" s="11">
        <f>[2]Novembro!$J$28</f>
        <v>26.28</v>
      </c>
      <c r="Z6" s="11">
        <f>[2]Novembro!$J$29</f>
        <v>28.08</v>
      </c>
      <c r="AA6" s="11">
        <f>[2]Novembro!$J$30</f>
        <v>27</v>
      </c>
      <c r="AB6" s="11">
        <f>[2]Novembro!$J$31</f>
        <v>25.2</v>
      </c>
      <c r="AC6" s="11">
        <f>[2]Novembro!$J$32</f>
        <v>27.36</v>
      </c>
      <c r="AD6" s="11">
        <f>[2]Novembro!$J$33</f>
        <v>22.68</v>
      </c>
      <c r="AE6" s="11">
        <f>[2]Novembro!$J$34</f>
        <v>24.840000000000003</v>
      </c>
      <c r="AF6" s="14">
        <f t="shared" ref="AF6:AF49" si="1">MAX(B6:AE6)</f>
        <v>40.680000000000007</v>
      </c>
      <c r="AG6" s="96">
        <f t="shared" ref="AG6:AG49" si="2">AVERAGE(B6:AE6)</f>
        <v>29.688000000000002</v>
      </c>
    </row>
    <row r="7" spans="1:33" x14ac:dyDescent="0.2">
      <c r="A7" s="47" t="s">
        <v>89</v>
      </c>
      <c r="B7" s="11">
        <f>[3]Novembro!$J$5</f>
        <v>58.680000000000007</v>
      </c>
      <c r="C7" s="11">
        <f>[3]Novembro!$J$6</f>
        <v>34.200000000000003</v>
      </c>
      <c r="D7" s="11">
        <f>[3]Novembro!$J$7</f>
        <v>41.04</v>
      </c>
      <c r="E7" s="11">
        <f>[3]Novembro!$J$8</f>
        <v>34.92</v>
      </c>
      <c r="F7" s="11">
        <f>[3]Novembro!$J$9</f>
        <v>30.96</v>
      </c>
      <c r="G7" s="11">
        <f>[3]Novembro!$J$10</f>
        <v>32.04</v>
      </c>
      <c r="H7" s="11">
        <f>[3]Novembro!$J$11</f>
        <v>29.880000000000003</v>
      </c>
      <c r="I7" s="11">
        <f>[3]Novembro!$J$12</f>
        <v>30.6</v>
      </c>
      <c r="J7" s="11">
        <f>[3]Novembro!$J$13</f>
        <v>34.92</v>
      </c>
      <c r="K7" s="11">
        <f>[3]Novembro!$J$14</f>
        <v>39.24</v>
      </c>
      <c r="L7" s="11">
        <f>[3]Novembro!$J$15</f>
        <v>58.32</v>
      </c>
      <c r="M7" s="11">
        <f>[3]Novembro!$J$16</f>
        <v>36</v>
      </c>
      <c r="N7" s="11">
        <f>[3]Novembro!$J$17</f>
        <v>63.360000000000007</v>
      </c>
      <c r="O7" s="11">
        <f>[3]Novembro!$J$18</f>
        <v>60.839999999999996</v>
      </c>
      <c r="P7" s="11">
        <f>[3]Novembro!$J$19</f>
        <v>36</v>
      </c>
      <c r="Q7" s="11">
        <f>[3]Novembro!$J$20</f>
        <v>32.76</v>
      </c>
      <c r="R7" s="11">
        <f>[3]Novembro!$J$21</f>
        <v>43.92</v>
      </c>
      <c r="S7" s="11">
        <f>[3]Novembro!$J$22</f>
        <v>32.04</v>
      </c>
      <c r="T7" s="11">
        <f>[3]Novembro!$J$23</f>
        <v>39.6</v>
      </c>
      <c r="U7" s="11">
        <f>[3]Novembro!$J$24</f>
        <v>42.84</v>
      </c>
      <c r="V7" s="11">
        <f>[3]Novembro!$J$25</f>
        <v>46.440000000000005</v>
      </c>
      <c r="W7" s="11">
        <f>[3]Novembro!$J$26</f>
        <v>23.759999999999998</v>
      </c>
      <c r="X7" s="11">
        <f>[3]Novembro!$J$27</f>
        <v>31.680000000000003</v>
      </c>
      <c r="Y7" s="11">
        <f>[3]Novembro!$J$28</f>
        <v>29.16</v>
      </c>
      <c r="Z7" s="11">
        <f>[3]Novembro!$J$29</f>
        <v>35.28</v>
      </c>
      <c r="AA7" s="11">
        <f>[3]Novembro!$J$30</f>
        <v>34.56</v>
      </c>
      <c r="AB7" s="11">
        <f>[3]Novembro!$J$31</f>
        <v>30.240000000000002</v>
      </c>
      <c r="AC7" s="11">
        <f>[3]Novembro!$J$32</f>
        <v>30.96</v>
      </c>
      <c r="AD7" s="11">
        <f>[3]Novembro!$J$33</f>
        <v>27</v>
      </c>
      <c r="AE7" s="11">
        <f>[3]Novembro!$J$34</f>
        <v>27</v>
      </c>
      <c r="AF7" s="14">
        <f t="shared" si="1"/>
        <v>63.360000000000007</v>
      </c>
      <c r="AG7" s="96">
        <f t="shared" si="2"/>
        <v>37.607999999999997</v>
      </c>
    </row>
    <row r="8" spans="1:33" x14ac:dyDescent="0.2">
      <c r="A8" s="47" t="s">
        <v>1</v>
      </c>
      <c r="B8" s="11">
        <f>[4]Novembro!$J$5</f>
        <v>37.800000000000004</v>
      </c>
      <c r="C8" s="11">
        <f>[4]Novembro!$J$6</f>
        <v>35.28</v>
      </c>
      <c r="D8" s="11">
        <f>[4]Novembro!$J$7</f>
        <v>42.84</v>
      </c>
      <c r="E8" s="11">
        <f>[4]Novembro!$J$8</f>
        <v>34.92</v>
      </c>
      <c r="F8" s="11">
        <f>[4]Novembro!$J$9</f>
        <v>35.28</v>
      </c>
      <c r="G8" s="11">
        <f>[4]Novembro!$J$10</f>
        <v>37.800000000000004</v>
      </c>
      <c r="H8" s="11">
        <f>[4]Novembro!$J$11</f>
        <v>34.56</v>
      </c>
      <c r="I8" s="11">
        <f>[4]Novembro!$J$12</f>
        <v>30.240000000000002</v>
      </c>
      <c r="J8" s="11">
        <f>[4]Novembro!$J$13</f>
        <v>28.44</v>
      </c>
      <c r="K8" s="11">
        <f>[4]Novembro!$J$14</f>
        <v>35.28</v>
      </c>
      <c r="L8" s="11">
        <f>[4]Novembro!$J$15</f>
        <v>50.4</v>
      </c>
      <c r="M8" s="11">
        <f>[4]Novembro!$J$16</f>
        <v>29.880000000000003</v>
      </c>
      <c r="N8" s="11">
        <f>[4]Novembro!$J$17</f>
        <v>42.480000000000004</v>
      </c>
      <c r="O8" s="11">
        <f>[4]Novembro!$J$18</f>
        <v>68.400000000000006</v>
      </c>
      <c r="P8" s="11">
        <f>[4]Novembro!$J$19</f>
        <v>31.319999999999997</v>
      </c>
      <c r="Q8" s="11">
        <f>[4]Novembro!$J$20</f>
        <v>21.96</v>
      </c>
      <c r="R8" s="11">
        <f>[4]Novembro!$J$21</f>
        <v>30.240000000000002</v>
      </c>
      <c r="S8" s="11">
        <f>[4]Novembro!$J$22</f>
        <v>32.76</v>
      </c>
      <c r="T8" s="11">
        <f>[4]Novembro!$J$23</f>
        <v>31.680000000000003</v>
      </c>
      <c r="U8" s="11">
        <f>[4]Novembro!$J$24</f>
        <v>36.72</v>
      </c>
      <c r="V8" s="11">
        <f>[4]Novembro!$J$25</f>
        <v>28.8</v>
      </c>
      <c r="W8" s="11">
        <f>[4]Novembro!$J$26</f>
        <v>18.36</v>
      </c>
      <c r="X8" s="11">
        <f>[4]Novembro!$J$27</f>
        <v>23.759999999999998</v>
      </c>
      <c r="Y8" s="11">
        <f>[4]Novembro!$J$28</f>
        <v>19.440000000000001</v>
      </c>
      <c r="Z8" s="11">
        <f>[4]Novembro!$J$29</f>
        <v>23.759999999999998</v>
      </c>
      <c r="AA8" s="11">
        <f>[4]Novembro!$J$30</f>
        <v>27.36</v>
      </c>
      <c r="AB8" s="11">
        <f>[4]Novembro!$J$31</f>
        <v>24.12</v>
      </c>
      <c r="AC8" s="11">
        <f>[4]Novembro!$J$32</f>
        <v>20.88</v>
      </c>
      <c r="AD8" s="11">
        <f>[4]Novembro!$J$33</f>
        <v>24.12</v>
      </c>
      <c r="AE8" s="11">
        <f>[4]Novembro!$J$34</f>
        <v>28.44</v>
      </c>
      <c r="AF8" s="14">
        <f t="shared" si="1"/>
        <v>68.400000000000006</v>
      </c>
      <c r="AG8" s="96">
        <f t="shared" si="2"/>
        <v>32.244000000000007</v>
      </c>
    </row>
    <row r="9" spans="1:33" hidden="1" x14ac:dyDescent="0.2">
      <c r="A9" s="89" t="s">
        <v>152</v>
      </c>
      <c r="B9" s="11" t="str">
        <f>[5]Novembro!$J$5</f>
        <v>*</v>
      </c>
      <c r="C9" s="11" t="str">
        <f>[5]Novembro!$J$6</f>
        <v>*</v>
      </c>
      <c r="D9" s="11" t="str">
        <f>[5]Novembro!$J$7</f>
        <v>*</v>
      </c>
      <c r="E9" s="11" t="str">
        <f>[5]Novembro!$J$8</f>
        <v>*</v>
      </c>
      <c r="F9" s="11" t="str">
        <f>[5]Novembro!$J$9</f>
        <v>*</v>
      </c>
      <c r="G9" s="11" t="str">
        <f>[5]Novembro!$J$10</f>
        <v>*</v>
      </c>
      <c r="H9" s="11" t="str">
        <f>[5]Novembro!$J$11</f>
        <v>*</v>
      </c>
      <c r="I9" s="11" t="str">
        <f>[5]Novembro!$J$12</f>
        <v>*</v>
      </c>
      <c r="J9" s="11" t="str">
        <f>[5]Novembro!$J$13</f>
        <v>*</v>
      </c>
      <c r="K9" s="11" t="str">
        <f>[5]Novembro!$J$14</f>
        <v>*</v>
      </c>
      <c r="L9" s="11" t="str">
        <f>[5]Novembro!$J$15</f>
        <v>*</v>
      </c>
      <c r="M9" s="11" t="str">
        <f>[5]Novembro!$J$16</f>
        <v>*</v>
      </c>
      <c r="N9" s="11" t="str">
        <f>[5]Novembro!$J$17</f>
        <v>*</v>
      </c>
      <c r="O9" s="11" t="str">
        <f>[5]Novembro!$J$18</f>
        <v>*</v>
      </c>
      <c r="P9" s="11" t="str">
        <f>[5]Novembro!$J$19</f>
        <v>*</v>
      </c>
      <c r="Q9" s="11" t="str">
        <f>[5]Novembro!$J$20</f>
        <v>*</v>
      </c>
      <c r="R9" s="11" t="str">
        <f>[5]Novembro!$J$21</f>
        <v>*</v>
      </c>
      <c r="S9" s="11" t="str">
        <f>[5]Novembro!$J$22</f>
        <v>*</v>
      </c>
      <c r="T9" s="11" t="str">
        <f>[5]Novembro!$J$23</f>
        <v>*</v>
      </c>
      <c r="U9" s="11" t="str">
        <f>[5]Novembro!$J$24</f>
        <v>*</v>
      </c>
      <c r="V9" s="11" t="str">
        <f>[5]Novembro!$J$25</f>
        <v>*</v>
      </c>
      <c r="W9" s="11" t="str">
        <f>[5]Novembro!$J$26</f>
        <v>*</v>
      </c>
      <c r="X9" s="11" t="str">
        <f>[5]Novembro!$J$27</f>
        <v>*</v>
      </c>
      <c r="Y9" s="11" t="str">
        <f>[5]Novembro!$J$28</f>
        <v>*</v>
      </c>
      <c r="Z9" s="11" t="str">
        <f>[5]Novembro!$J$29</f>
        <v>*</v>
      </c>
      <c r="AA9" s="11" t="str">
        <f>[5]Novembro!$J$30</f>
        <v>*</v>
      </c>
      <c r="AB9" s="11" t="str">
        <f>[5]Novembro!$J$31</f>
        <v>*</v>
      </c>
      <c r="AC9" s="11" t="str">
        <f>[5]Novembro!$J$32</f>
        <v>*</v>
      </c>
      <c r="AD9" s="11" t="str">
        <f>[5]Novembro!$J$33</f>
        <v>*</v>
      </c>
      <c r="AE9" s="11" t="str">
        <f>[5]Novembro!$J$34</f>
        <v>*</v>
      </c>
      <c r="AF9" s="14">
        <f t="shared" si="1"/>
        <v>0</v>
      </c>
      <c r="AG9" s="96" t="e">
        <f t="shared" si="2"/>
        <v>#DIV/0!</v>
      </c>
    </row>
    <row r="10" spans="1:33" x14ac:dyDescent="0.2">
      <c r="A10" s="47" t="s">
        <v>96</v>
      </c>
      <c r="B10" s="11">
        <f>[6]Novembro!$J$5</f>
        <v>43.56</v>
      </c>
      <c r="C10" s="11">
        <f>[6]Novembro!$J$6</f>
        <v>48.6</v>
      </c>
      <c r="D10" s="11">
        <f>[6]Novembro!$J$7</f>
        <v>46.080000000000005</v>
      </c>
      <c r="E10" s="11">
        <f>[6]Novembro!$J$8</f>
        <v>37.800000000000004</v>
      </c>
      <c r="F10" s="11">
        <f>[6]Novembro!$J$9</f>
        <v>44.64</v>
      </c>
      <c r="G10" s="11">
        <f>[6]Novembro!$J$10</f>
        <v>38.159999999999997</v>
      </c>
      <c r="H10" s="11">
        <f>[6]Novembro!$J$11</f>
        <v>41.04</v>
      </c>
      <c r="I10" s="11">
        <f>[6]Novembro!$J$12</f>
        <v>38.519999999999996</v>
      </c>
      <c r="J10" s="11">
        <f>[6]Novembro!$J$13</f>
        <v>33.480000000000004</v>
      </c>
      <c r="K10" s="11">
        <f>[6]Novembro!$J$14</f>
        <v>37.800000000000004</v>
      </c>
      <c r="L10" s="11">
        <f>[6]Novembro!$J$15</f>
        <v>61.2</v>
      </c>
      <c r="M10" s="11">
        <f>[6]Novembro!$J$16</f>
        <v>36</v>
      </c>
      <c r="N10" s="11">
        <f>[6]Novembro!$J$17</f>
        <v>47.16</v>
      </c>
      <c r="O10" s="11">
        <f>[6]Novembro!$J$18</f>
        <v>67.319999999999993</v>
      </c>
      <c r="P10" s="11">
        <f>[6]Novembro!$J$19</f>
        <v>32.4</v>
      </c>
      <c r="Q10" s="11">
        <f>[6]Novembro!$J$20</f>
        <v>32.04</v>
      </c>
      <c r="R10" s="11">
        <f>[6]Novembro!$J$21</f>
        <v>38.519999999999996</v>
      </c>
      <c r="S10" s="11">
        <f>[6]Novembro!$J$22</f>
        <v>41.04</v>
      </c>
      <c r="T10" s="11">
        <f>[6]Novembro!$J$23</f>
        <v>36.72</v>
      </c>
      <c r="U10" s="11">
        <f>[6]Novembro!$J$24</f>
        <v>40.32</v>
      </c>
      <c r="V10" s="11">
        <f>[6]Novembro!$J$25</f>
        <v>39.6</v>
      </c>
      <c r="W10" s="11">
        <f>[6]Novembro!$J$26</f>
        <v>38.880000000000003</v>
      </c>
      <c r="X10" s="11">
        <f>[6]Novembro!$J$27</f>
        <v>34.200000000000003</v>
      </c>
      <c r="Y10" s="11">
        <f>[6]Novembro!$J$28</f>
        <v>29.52</v>
      </c>
      <c r="Z10" s="11">
        <f>[6]Novembro!$J$29</f>
        <v>31.680000000000003</v>
      </c>
      <c r="AA10" s="11">
        <f>[6]Novembro!$J$30</f>
        <v>46.800000000000004</v>
      </c>
      <c r="AB10" s="11">
        <f>[6]Novembro!$J$31</f>
        <v>31.680000000000003</v>
      </c>
      <c r="AC10" s="11">
        <f>[6]Novembro!$J$32</f>
        <v>33.840000000000003</v>
      </c>
      <c r="AD10" s="11">
        <f>[6]Novembro!$J$33</f>
        <v>34.92</v>
      </c>
      <c r="AE10" s="11">
        <f>[6]Novembro!$J$34</f>
        <v>40.32</v>
      </c>
      <c r="AF10" s="14">
        <f t="shared" si="1"/>
        <v>67.319999999999993</v>
      </c>
      <c r="AG10" s="96">
        <f t="shared" si="2"/>
        <v>40.128000000000007</v>
      </c>
    </row>
    <row r="11" spans="1:33" x14ac:dyDescent="0.2">
      <c r="A11" s="47" t="s">
        <v>51</v>
      </c>
      <c r="B11" s="11">
        <f>[7]Novembro!$J$5</f>
        <v>44.28</v>
      </c>
      <c r="C11" s="11">
        <f>[7]Novembro!$J$6</f>
        <v>46.440000000000005</v>
      </c>
      <c r="D11" s="11">
        <f>[7]Novembro!$J$7</f>
        <v>46.800000000000004</v>
      </c>
      <c r="E11" s="11">
        <f>[7]Novembro!$J$8</f>
        <v>37.440000000000005</v>
      </c>
      <c r="F11" s="11">
        <f>[7]Novembro!$J$9</f>
        <v>36.36</v>
      </c>
      <c r="G11" s="11">
        <f>[7]Novembro!$J$10</f>
        <v>34.92</v>
      </c>
      <c r="H11" s="11">
        <f>[7]Novembro!$J$11</f>
        <v>32.76</v>
      </c>
      <c r="I11" s="11">
        <f>[7]Novembro!$J$12</f>
        <v>36</v>
      </c>
      <c r="J11" s="11">
        <f>[7]Novembro!$J$13</f>
        <v>27</v>
      </c>
      <c r="K11" s="11">
        <f>[7]Novembro!$J$14</f>
        <v>34.56</v>
      </c>
      <c r="L11" s="11">
        <f>[7]Novembro!$J$15</f>
        <v>63.72</v>
      </c>
      <c r="M11" s="11">
        <f>[7]Novembro!$J$16</f>
        <v>30.96</v>
      </c>
      <c r="N11" s="11">
        <f>[7]Novembro!$J$17</f>
        <v>56.519999999999996</v>
      </c>
      <c r="O11" s="11">
        <f>[7]Novembro!$J$18</f>
        <v>76.319999999999993</v>
      </c>
      <c r="P11" s="11">
        <f>[7]Novembro!$J$19</f>
        <v>33.480000000000004</v>
      </c>
      <c r="Q11" s="11">
        <f>[7]Novembro!$J$20</f>
        <v>27</v>
      </c>
      <c r="R11" s="11">
        <f>[7]Novembro!$J$21</f>
        <v>37.440000000000005</v>
      </c>
      <c r="S11" s="11">
        <f>[7]Novembro!$J$22</f>
        <v>38.880000000000003</v>
      </c>
      <c r="T11" s="11">
        <f>[7]Novembro!$J$23</f>
        <v>39.96</v>
      </c>
      <c r="U11" s="11">
        <f>[7]Novembro!$J$24</f>
        <v>43.92</v>
      </c>
      <c r="V11" s="11">
        <f>[7]Novembro!$J$25</f>
        <v>46.440000000000005</v>
      </c>
      <c r="W11" s="11">
        <f>[7]Novembro!$J$26</f>
        <v>38.519999999999996</v>
      </c>
      <c r="X11" s="11">
        <f>[7]Novembro!$J$27</f>
        <v>29.880000000000003</v>
      </c>
      <c r="Y11" s="11">
        <f>[7]Novembro!$J$28</f>
        <v>27</v>
      </c>
      <c r="Z11" s="11">
        <f>[7]Novembro!$J$29</f>
        <v>35.28</v>
      </c>
      <c r="AA11" s="11">
        <f>[7]Novembro!$J$30</f>
        <v>33.480000000000004</v>
      </c>
      <c r="AB11" s="11">
        <f>[7]Novembro!$J$31</f>
        <v>27.720000000000002</v>
      </c>
      <c r="AC11" s="11">
        <f>[7]Novembro!$J$32</f>
        <v>36.72</v>
      </c>
      <c r="AD11" s="11">
        <f>[7]Novembro!$J$33</f>
        <v>30.240000000000002</v>
      </c>
      <c r="AE11" s="11">
        <f>[7]Novembro!$J$34</f>
        <v>37.440000000000005</v>
      </c>
      <c r="AF11" s="14">
        <f t="shared" si="1"/>
        <v>76.319999999999993</v>
      </c>
      <c r="AG11" s="96">
        <f t="shared" si="2"/>
        <v>38.916000000000004</v>
      </c>
    </row>
    <row r="12" spans="1:33" hidden="1" x14ac:dyDescent="0.2">
      <c r="A12" s="91" t="s">
        <v>30</v>
      </c>
      <c r="B12" s="11" t="str">
        <f>[8]Novembro!$J$5</f>
        <v>*</v>
      </c>
      <c r="C12" s="11" t="str">
        <f>[8]Novembro!$J$6</f>
        <v>*</v>
      </c>
      <c r="D12" s="11" t="str">
        <f>[8]Novembro!$J$7</f>
        <v>*</v>
      </c>
      <c r="E12" s="11" t="str">
        <f>[8]Novembro!$J$8</f>
        <v>*</v>
      </c>
      <c r="F12" s="11" t="str">
        <f>[8]Novembro!$J$9</f>
        <v>*</v>
      </c>
      <c r="G12" s="11" t="str">
        <f>[8]Novembro!$J$10</f>
        <v>*</v>
      </c>
      <c r="H12" s="11" t="str">
        <f>[8]Novembro!$J$11</f>
        <v>*</v>
      </c>
      <c r="I12" s="11" t="str">
        <f>[8]Novembro!$J$12</f>
        <v>*</v>
      </c>
      <c r="J12" s="11" t="str">
        <f>[8]Novembro!$J$13</f>
        <v>*</v>
      </c>
      <c r="K12" s="11" t="str">
        <f>[8]Novembro!$J$14</f>
        <v>*</v>
      </c>
      <c r="L12" s="11" t="str">
        <f>[8]Novembro!$J$15</f>
        <v>*</v>
      </c>
      <c r="M12" s="11" t="str">
        <f>[8]Novembro!$J$16</f>
        <v>*</v>
      </c>
      <c r="N12" s="11" t="str">
        <f>[8]Novembro!$J$17</f>
        <v>*</v>
      </c>
      <c r="O12" s="11" t="str">
        <f>[8]Novembro!$J$18</f>
        <v>*</v>
      </c>
      <c r="P12" s="11" t="str">
        <f>[8]Novembro!$J$19</f>
        <v>*</v>
      </c>
      <c r="Q12" s="11" t="str">
        <f>[8]Novembro!$J$20</f>
        <v>*</v>
      </c>
      <c r="R12" s="11" t="str">
        <f>[8]Novembro!$J$21</f>
        <v>*</v>
      </c>
      <c r="S12" s="11" t="str">
        <f>[8]Novembro!$J$22</f>
        <v>*</v>
      </c>
      <c r="T12" s="11" t="str">
        <f>[8]Novembro!$J$23</f>
        <v>*</v>
      </c>
      <c r="U12" s="11" t="str">
        <f>[8]Novembro!$J$24</f>
        <v>*</v>
      </c>
      <c r="V12" s="11" t="str">
        <f>[8]Novembro!$J$25</f>
        <v>*</v>
      </c>
      <c r="W12" s="11" t="str">
        <f>[8]Novembro!$J$26</f>
        <v>*</v>
      </c>
      <c r="X12" s="11" t="str">
        <f>[8]Novembro!$J$27</f>
        <v>*</v>
      </c>
      <c r="Y12" s="11" t="str">
        <f>[8]Novembro!$J$28</f>
        <v>*</v>
      </c>
      <c r="Z12" s="11" t="str">
        <f>[8]Novembro!$J$29</f>
        <v>*</v>
      </c>
      <c r="AA12" s="11" t="str">
        <f>[8]Novembro!$J$30</f>
        <v>*</v>
      </c>
      <c r="AB12" s="11" t="str">
        <f>[8]Novembro!$J$31</f>
        <v>*</v>
      </c>
      <c r="AC12" s="11" t="str">
        <f>[8]Novembro!$J$32</f>
        <v>*</v>
      </c>
      <c r="AD12" s="11" t="str">
        <f>[8]Novembro!$J$33</f>
        <v>*</v>
      </c>
      <c r="AE12" s="11" t="str">
        <f>[8]Novembro!$J$34</f>
        <v>*</v>
      </c>
      <c r="AF12" s="14">
        <f t="shared" si="1"/>
        <v>0</v>
      </c>
      <c r="AG12" s="96" t="e">
        <f t="shared" si="2"/>
        <v>#DIV/0!</v>
      </c>
    </row>
    <row r="13" spans="1:33" hidden="1" x14ac:dyDescent="0.2">
      <c r="A13" s="89" t="s">
        <v>99</v>
      </c>
      <c r="B13" s="11" t="str">
        <f>[9]Novembro!$J$5</f>
        <v>*</v>
      </c>
      <c r="C13" s="11" t="str">
        <f>[9]Novembro!$J$6</f>
        <v>*</v>
      </c>
      <c r="D13" s="11" t="str">
        <f>[9]Novembro!$J$7</f>
        <v>*</v>
      </c>
      <c r="E13" s="11" t="str">
        <f>[9]Novembro!$J$8</f>
        <v>*</v>
      </c>
      <c r="F13" s="11" t="str">
        <f>[9]Novembro!$J$9</f>
        <v>*</v>
      </c>
      <c r="G13" s="11" t="str">
        <f>[9]Novembro!$J$10</f>
        <v>*</v>
      </c>
      <c r="H13" s="11" t="str">
        <f>[9]Novembro!$J$11</f>
        <v>*</v>
      </c>
      <c r="I13" s="11" t="str">
        <f>[9]Novembro!$J$12</f>
        <v>*</v>
      </c>
      <c r="J13" s="11" t="str">
        <f>[9]Novembro!$J$13</f>
        <v>*</v>
      </c>
      <c r="K13" s="11" t="str">
        <f>[9]Novembro!$J$14</f>
        <v>*</v>
      </c>
      <c r="L13" s="11" t="str">
        <f>[9]Novembro!$J$15</f>
        <v>*</v>
      </c>
      <c r="M13" s="11" t="str">
        <f>[9]Novembro!$J$16</f>
        <v>*</v>
      </c>
      <c r="N13" s="11" t="str">
        <f>[9]Novembro!$J$17</f>
        <v>*</v>
      </c>
      <c r="O13" s="11" t="str">
        <f>[9]Novembro!$J$18</f>
        <v>*</v>
      </c>
      <c r="P13" s="11" t="str">
        <f>[9]Novembro!$J$19</f>
        <v>*</v>
      </c>
      <c r="Q13" s="11" t="str">
        <f>[9]Novembro!$J$20</f>
        <v>*</v>
      </c>
      <c r="R13" s="11" t="str">
        <f>[9]Novembro!$J$21</f>
        <v>*</v>
      </c>
      <c r="S13" s="11" t="str">
        <f>[9]Novembro!$J$22</f>
        <v>*</v>
      </c>
      <c r="T13" s="11" t="str">
        <f>[9]Novembro!$J$23</f>
        <v>*</v>
      </c>
      <c r="U13" s="11" t="str">
        <f>[9]Novembro!$J$24</f>
        <v>*</v>
      </c>
      <c r="V13" s="11" t="str">
        <f>[9]Novembro!$J$25</f>
        <v>*</v>
      </c>
      <c r="W13" s="11" t="str">
        <f>[9]Novembro!$J$26</f>
        <v>*</v>
      </c>
      <c r="X13" s="11" t="str">
        <f>[9]Novembro!$J$27</f>
        <v>*</v>
      </c>
      <c r="Y13" s="11" t="str">
        <f>[9]Novembro!$J$28</f>
        <v>*</v>
      </c>
      <c r="Z13" s="11" t="str">
        <f>[9]Novembro!$J$29</f>
        <v>*</v>
      </c>
      <c r="AA13" s="11" t="str">
        <f>[9]Novembro!$J$30</f>
        <v>*</v>
      </c>
      <c r="AB13" s="11" t="str">
        <f>[9]Novembro!$J$31</f>
        <v>*</v>
      </c>
      <c r="AC13" s="11" t="str">
        <f>[9]Novembro!$J$32</f>
        <v>*</v>
      </c>
      <c r="AD13" s="11" t="str">
        <f>[9]Novembro!$J$33</f>
        <v>*</v>
      </c>
      <c r="AE13" s="11" t="str">
        <f>[9]Novembro!$J$34</f>
        <v>*</v>
      </c>
      <c r="AF13" s="14">
        <f t="shared" si="1"/>
        <v>0</v>
      </c>
      <c r="AG13" s="96" t="e">
        <f t="shared" si="2"/>
        <v>#DIV/0!</v>
      </c>
    </row>
    <row r="14" spans="1:33" hidden="1" x14ac:dyDescent="0.2">
      <c r="A14" s="91" t="s">
        <v>103</v>
      </c>
      <c r="B14" s="11" t="str">
        <f>[10]Novembro!$J$5</f>
        <v>*</v>
      </c>
      <c r="C14" s="11" t="str">
        <f>[10]Novembro!$J$6</f>
        <v>*</v>
      </c>
      <c r="D14" s="11" t="str">
        <f>[10]Novembro!$J$7</f>
        <v>*</v>
      </c>
      <c r="E14" s="11" t="str">
        <f>[10]Novembro!$J$8</f>
        <v>*</v>
      </c>
      <c r="F14" s="11" t="str">
        <f>[10]Novembro!$J$9</f>
        <v>*</v>
      </c>
      <c r="G14" s="11" t="str">
        <f>[10]Novembro!$J$10</f>
        <v>*</v>
      </c>
      <c r="H14" s="11" t="str">
        <f>[10]Novembro!$J$11</f>
        <v>*</v>
      </c>
      <c r="I14" s="11" t="str">
        <f>[10]Novembro!$J$12</f>
        <v>*</v>
      </c>
      <c r="J14" s="11" t="str">
        <f>[10]Novembro!$J$13</f>
        <v>*</v>
      </c>
      <c r="K14" s="11" t="str">
        <f>[10]Novembro!$J$14</f>
        <v>*</v>
      </c>
      <c r="L14" s="11" t="str">
        <f>[10]Novembro!$J$15</f>
        <v>*</v>
      </c>
      <c r="M14" s="11" t="str">
        <f>[10]Novembro!$J$16</f>
        <v>*</v>
      </c>
      <c r="N14" s="11" t="str">
        <f>[10]Novembro!$J$17</f>
        <v>*</v>
      </c>
      <c r="O14" s="11" t="str">
        <f>[10]Novembro!$J$18</f>
        <v>*</v>
      </c>
      <c r="P14" s="11" t="str">
        <f>[10]Novembro!$J$19</f>
        <v>*</v>
      </c>
      <c r="Q14" s="11" t="str">
        <f>[10]Novembro!$J$20</f>
        <v>*</v>
      </c>
      <c r="R14" s="11" t="str">
        <f>[10]Novembro!$J$21</f>
        <v>*</v>
      </c>
      <c r="S14" s="11" t="str">
        <f>[10]Novembro!$J$22</f>
        <v>*</v>
      </c>
      <c r="T14" s="11" t="str">
        <f>[10]Novembro!$J$23</f>
        <v>*</v>
      </c>
      <c r="U14" s="11" t="str">
        <f>[10]Novembro!$J$24</f>
        <v>*</v>
      </c>
      <c r="V14" s="11" t="str">
        <f>[10]Novembro!$J$25</f>
        <v>*</v>
      </c>
      <c r="W14" s="11" t="str">
        <f>[10]Novembro!$J$26</f>
        <v>*</v>
      </c>
      <c r="X14" s="11" t="str">
        <f>[10]Novembro!$J$27</f>
        <v>*</v>
      </c>
      <c r="Y14" s="11" t="str">
        <f>[10]Novembro!$J$28</f>
        <v>*</v>
      </c>
      <c r="Z14" s="11" t="str">
        <f>[10]Novembro!$J$29</f>
        <v>*</v>
      </c>
      <c r="AA14" s="11" t="str">
        <f>[10]Novembro!$J$30</f>
        <v>*</v>
      </c>
      <c r="AB14" s="11" t="str">
        <f>[10]Novembro!$J$31</f>
        <v>*</v>
      </c>
      <c r="AC14" s="11" t="str">
        <f>[10]Novembro!$J$32</f>
        <v>*</v>
      </c>
      <c r="AD14" s="11" t="str">
        <f>[10]Novembro!$J$33</f>
        <v>*</v>
      </c>
      <c r="AE14" s="11" t="str">
        <f>[10]Novembro!$J$34</f>
        <v>*</v>
      </c>
      <c r="AF14" s="14">
        <f t="shared" si="1"/>
        <v>0</v>
      </c>
      <c r="AG14" s="96" t="e">
        <f t="shared" si="2"/>
        <v>#DIV/0!</v>
      </c>
    </row>
    <row r="15" spans="1:33" x14ac:dyDescent="0.2">
      <c r="A15" s="47" t="s">
        <v>106</v>
      </c>
      <c r="B15" s="11">
        <f>[11]Novembro!$J$5</f>
        <v>61.560000000000009</v>
      </c>
      <c r="C15" s="11" t="str">
        <f>[11]Novembro!$J$6</f>
        <v>*</v>
      </c>
      <c r="D15" s="11">
        <f>[11]Novembro!$J$7</f>
        <v>38.519999999999996</v>
      </c>
      <c r="E15" s="11">
        <f>[11]Novembro!$J$8</f>
        <v>39.24</v>
      </c>
      <c r="F15" s="11">
        <f>[11]Novembro!$J$9</f>
        <v>32.4</v>
      </c>
      <c r="G15" s="11">
        <f>[11]Novembro!$J$10</f>
        <v>35.28</v>
      </c>
      <c r="H15" s="11">
        <f>[11]Novembro!$J$11</f>
        <v>41.04</v>
      </c>
      <c r="I15" s="11">
        <f>[11]Novembro!$J$12</f>
        <v>31.680000000000003</v>
      </c>
      <c r="J15" s="11">
        <f>[11]Novembro!$J$13</f>
        <v>34.92</v>
      </c>
      <c r="K15" s="11">
        <f>[11]Novembro!$J$14</f>
        <v>43.2</v>
      </c>
      <c r="L15" s="11">
        <f>[11]Novembro!$J$15</f>
        <v>42.12</v>
      </c>
      <c r="M15" s="11">
        <f>[11]Novembro!$J$16</f>
        <v>38.159999999999997</v>
      </c>
      <c r="N15" s="11">
        <f>[11]Novembro!$J$17</f>
        <v>48.6</v>
      </c>
      <c r="O15" s="11">
        <f>[11]Novembro!$J$18</f>
        <v>58.32</v>
      </c>
      <c r="P15" s="11">
        <f>[11]Novembro!$J$19</f>
        <v>33.840000000000003</v>
      </c>
      <c r="Q15" s="11">
        <f>[11]Novembro!$J$20</f>
        <v>29.52</v>
      </c>
      <c r="R15" s="11">
        <f>[11]Novembro!$J$21</f>
        <v>42.12</v>
      </c>
      <c r="S15" s="11">
        <f>[11]Novembro!$J$22</f>
        <v>34.92</v>
      </c>
      <c r="T15" s="11">
        <f>[11]Novembro!$J$23</f>
        <v>42.12</v>
      </c>
      <c r="U15" s="11">
        <f>[11]Novembro!$J$24</f>
        <v>37.080000000000005</v>
      </c>
      <c r="V15" s="11">
        <f>[11]Novembro!$J$25</f>
        <v>47.16</v>
      </c>
      <c r="W15" s="11">
        <f>[11]Novembro!$J$26</f>
        <v>30.6</v>
      </c>
      <c r="X15" s="11">
        <f>[11]Novembro!$J$27</f>
        <v>29.52</v>
      </c>
      <c r="Y15" s="11">
        <f>[11]Novembro!$J$28</f>
        <v>28.44</v>
      </c>
      <c r="Z15" s="11">
        <f>[11]Novembro!$J$29</f>
        <v>33.480000000000004</v>
      </c>
      <c r="AA15" s="11">
        <f>[11]Novembro!$J$30</f>
        <v>32.76</v>
      </c>
      <c r="AB15" s="11">
        <f>[11]Novembro!$J$31</f>
        <v>28.08</v>
      </c>
      <c r="AC15" s="11">
        <f>[11]Novembro!$J$32</f>
        <v>32.4</v>
      </c>
      <c r="AD15" s="11">
        <f>[11]Novembro!$J$33</f>
        <v>28.08</v>
      </c>
      <c r="AE15" s="11">
        <f>[11]Novembro!$J$34</f>
        <v>29.52</v>
      </c>
      <c r="AF15" s="14">
        <f t="shared" si="1"/>
        <v>61.560000000000009</v>
      </c>
      <c r="AG15" s="96">
        <f t="shared" si="2"/>
        <v>37.40275862068966</v>
      </c>
    </row>
    <row r="16" spans="1:33" x14ac:dyDescent="0.2">
      <c r="A16" s="47" t="s">
        <v>153</v>
      </c>
      <c r="B16" s="11">
        <f>[12]Novembro!$J$5</f>
        <v>58.680000000000007</v>
      </c>
      <c r="C16" s="11">
        <f>[12]Novembro!$J$6</f>
        <v>49.32</v>
      </c>
      <c r="D16" s="11">
        <f>[12]Novembro!$J$7</f>
        <v>47.16</v>
      </c>
      <c r="E16" s="11">
        <f>[12]Novembro!$J$8</f>
        <v>42.12</v>
      </c>
      <c r="F16" s="11">
        <f>[12]Novembro!$J$9</f>
        <v>46.080000000000005</v>
      </c>
      <c r="G16" s="11">
        <f>[12]Novembro!$J$10</f>
        <v>34.200000000000003</v>
      </c>
      <c r="H16" s="11">
        <f>[12]Novembro!$J$11</f>
        <v>39.24</v>
      </c>
      <c r="I16" s="11">
        <f>[12]Novembro!$J$12</f>
        <v>33.480000000000004</v>
      </c>
      <c r="J16" s="11">
        <f>[12]Novembro!$J$13</f>
        <v>34.56</v>
      </c>
      <c r="K16" s="11">
        <f>[12]Novembro!$J$14</f>
        <v>36.36</v>
      </c>
      <c r="L16" s="11">
        <f>[12]Novembro!$J$15</f>
        <v>56.16</v>
      </c>
      <c r="M16" s="11">
        <f>[12]Novembro!$J$16</f>
        <v>30.6</v>
      </c>
      <c r="N16" s="11">
        <f>[12]Novembro!$J$17</f>
        <v>44.64</v>
      </c>
      <c r="O16" s="11">
        <f>[12]Novembro!$J$18</f>
        <v>61.560000000000009</v>
      </c>
      <c r="P16" s="11">
        <f>[12]Novembro!$J$19</f>
        <v>30.96</v>
      </c>
      <c r="Q16" s="11">
        <f>[12]Novembro!$J$20</f>
        <v>30.6</v>
      </c>
      <c r="R16" s="11">
        <f>[12]Novembro!$J$21</f>
        <v>33.480000000000004</v>
      </c>
      <c r="S16" s="11">
        <f>[12]Novembro!$J$22</f>
        <v>38.159999999999997</v>
      </c>
      <c r="T16" s="11">
        <f>[12]Novembro!$J$23</f>
        <v>43.2</v>
      </c>
      <c r="U16" s="11">
        <f>[12]Novembro!$J$24</f>
        <v>41.04</v>
      </c>
      <c r="V16" s="11">
        <f>[12]Novembro!$J$25</f>
        <v>36.36</v>
      </c>
      <c r="W16" s="11">
        <f>[12]Novembro!$J$26</f>
        <v>30.6</v>
      </c>
      <c r="X16" s="11">
        <f>[12]Novembro!$J$27</f>
        <v>33.840000000000003</v>
      </c>
      <c r="Y16" s="11">
        <f>[12]Novembro!$J$28</f>
        <v>38.159999999999997</v>
      </c>
      <c r="Z16" s="11">
        <f>[12]Novembro!$J$29</f>
        <v>29.52</v>
      </c>
      <c r="AA16" s="11">
        <f>[12]Novembro!$J$30</f>
        <v>36</v>
      </c>
      <c r="AB16" s="11">
        <f>[12]Novembro!$J$31</f>
        <v>30.96</v>
      </c>
      <c r="AC16" s="11">
        <f>[12]Novembro!$J$32</f>
        <v>36</v>
      </c>
      <c r="AD16" s="11">
        <f>[12]Novembro!$J$33</f>
        <v>36.72</v>
      </c>
      <c r="AE16" s="11">
        <f>[12]Novembro!$J$34</f>
        <v>69.48</v>
      </c>
      <c r="AF16" s="14">
        <f t="shared" si="1"/>
        <v>69.48</v>
      </c>
      <c r="AG16" s="96">
        <f t="shared" si="2"/>
        <v>40.308000000000007</v>
      </c>
    </row>
    <row r="17" spans="1:37" x14ac:dyDescent="0.2">
      <c r="A17" s="47" t="s">
        <v>2</v>
      </c>
      <c r="B17" s="11">
        <f>[13]Novembro!$J$5</f>
        <v>47.519999999999996</v>
      </c>
      <c r="C17" s="11">
        <f>[13]Novembro!$J$6</f>
        <v>50.4</v>
      </c>
      <c r="D17" s="11">
        <f>[13]Novembro!$J$7</f>
        <v>42.84</v>
      </c>
      <c r="E17" s="11">
        <f>[13]Novembro!$J$8</f>
        <v>38.880000000000003</v>
      </c>
      <c r="F17" s="11">
        <f>[13]Novembro!$J$9</f>
        <v>46.800000000000004</v>
      </c>
      <c r="G17" s="11">
        <f>[13]Novembro!$J$10</f>
        <v>39.96</v>
      </c>
      <c r="H17" s="11">
        <f>[13]Novembro!$J$11</f>
        <v>49.32</v>
      </c>
      <c r="I17" s="11">
        <f>[13]Novembro!$J$12</f>
        <v>42.12</v>
      </c>
      <c r="J17" s="11">
        <f>[13]Novembro!$J$13</f>
        <v>30.240000000000002</v>
      </c>
      <c r="K17" s="11">
        <f>[13]Novembro!$J$14</f>
        <v>36</v>
      </c>
      <c r="L17" s="11">
        <f>[13]Novembro!$J$15</f>
        <v>59.760000000000005</v>
      </c>
      <c r="M17" s="11">
        <f>[13]Novembro!$J$16</f>
        <v>31.319999999999997</v>
      </c>
      <c r="N17" s="11">
        <f>[13]Novembro!$J$17</f>
        <v>48.24</v>
      </c>
      <c r="O17" s="11">
        <f>[13]Novembro!$J$18</f>
        <v>70.2</v>
      </c>
      <c r="P17" s="11">
        <f>[13]Novembro!$J$19</f>
        <v>36</v>
      </c>
      <c r="Q17" s="11">
        <f>[13]Novembro!$J$20</f>
        <v>32.76</v>
      </c>
      <c r="R17" s="11">
        <f>[13]Novembro!$J$21</f>
        <v>43.56</v>
      </c>
      <c r="S17" s="11">
        <f>[13]Novembro!$J$22</f>
        <v>44.64</v>
      </c>
      <c r="T17" s="11">
        <f>[13]Novembro!$J$23</f>
        <v>39.96</v>
      </c>
      <c r="U17" s="11">
        <f>[13]Novembro!$J$24</f>
        <v>36.36</v>
      </c>
      <c r="V17" s="11">
        <f>[13]Novembro!$J$25</f>
        <v>33.840000000000003</v>
      </c>
      <c r="W17" s="11">
        <f>[13]Novembro!$J$26</f>
        <v>24.840000000000003</v>
      </c>
      <c r="X17" s="11">
        <f>[13]Novembro!$J$27</f>
        <v>32.04</v>
      </c>
      <c r="Y17" s="11">
        <f>[13]Novembro!$J$28</f>
        <v>28.44</v>
      </c>
      <c r="Z17" s="11">
        <f>[13]Novembro!$J$29</f>
        <v>30.240000000000002</v>
      </c>
      <c r="AA17" s="11">
        <f>[13]Novembro!$J$30</f>
        <v>36.36</v>
      </c>
      <c r="AB17" s="11">
        <f>[13]Novembro!$J$31</f>
        <v>27.36</v>
      </c>
      <c r="AC17" s="11">
        <f>[13]Novembro!$J$32</f>
        <v>46.800000000000004</v>
      </c>
      <c r="AD17" s="11">
        <f>[13]Novembro!$J$33</f>
        <v>25.2</v>
      </c>
      <c r="AE17" s="11">
        <f>[13]Novembro!$J$34</f>
        <v>67.319999999999993</v>
      </c>
      <c r="AF17" s="14">
        <f t="shared" si="1"/>
        <v>70.2</v>
      </c>
      <c r="AG17" s="96">
        <f t="shared" si="2"/>
        <v>40.643999999999998</v>
      </c>
      <c r="AI17" s="12" t="s">
        <v>34</v>
      </c>
      <c r="AJ17" t="s">
        <v>34</v>
      </c>
    </row>
    <row r="18" spans="1:37" hidden="1" x14ac:dyDescent="0.2">
      <c r="A18" s="89" t="s">
        <v>3</v>
      </c>
      <c r="B18" s="11" t="str">
        <f>[14]Novembro!$J$5</f>
        <v>*</v>
      </c>
      <c r="C18" s="11" t="str">
        <f>[14]Novembro!$J$6</f>
        <v>*</v>
      </c>
      <c r="D18" s="11" t="str">
        <f>[14]Novembro!$J$7</f>
        <v>*</v>
      </c>
      <c r="E18" s="11" t="str">
        <f>[14]Novembro!$J$8</f>
        <v>*</v>
      </c>
      <c r="F18" s="11" t="str">
        <f>[14]Novembro!$J$9</f>
        <v>*</v>
      </c>
      <c r="G18" s="11" t="str">
        <f>[14]Novembro!$J$10</f>
        <v>*</v>
      </c>
      <c r="H18" s="11" t="str">
        <f>[14]Novembro!$J$11</f>
        <v>*</v>
      </c>
      <c r="I18" s="11" t="str">
        <f>[14]Novembro!$J$12</f>
        <v>*</v>
      </c>
      <c r="J18" s="11" t="str">
        <f>[14]Novembro!$J$13</f>
        <v>*</v>
      </c>
      <c r="K18" s="11" t="str">
        <f>[14]Novembro!$J$14</f>
        <v>*</v>
      </c>
      <c r="L18" s="11" t="str">
        <f>[14]Novembro!$J$15</f>
        <v>*</v>
      </c>
      <c r="M18" s="11" t="str">
        <f>[14]Novembro!$J$16</f>
        <v>*</v>
      </c>
      <c r="N18" s="11" t="str">
        <f>[14]Novembro!$J$17</f>
        <v>*</v>
      </c>
      <c r="O18" s="11" t="str">
        <f>[14]Novembro!$J$18</f>
        <v>*</v>
      </c>
      <c r="P18" s="11" t="str">
        <f>[14]Novembro!$J$19</f>
        <v>*</v>
      </c>
      <c r="Q18" s="11" t="str">
        <f>[14]Novembro!$J$20</f>
        <v>*</v>
      </c>
      <c r="R18" s="11" t="str">
        <f>[14]Novembro!$J$21</f>
        <v>*</v>
      </c>
      <c r="S18" s="11" t="str">
        <f>[14]Novembro!$J$22</f>
        <v>*</v>
      </c>
      <c r="T18" s="11" t="str">
        <f>[14]Novembro!$J$23</f>
        <v>*</v>
      </c>
      <c r="U18" s="11" t="str">
        <f>[14]Novembro!$J$24</f>
        <v>*</v>
      </c>
      <c r="V18" s="11" t="str">
        <f>[14]Novembro!$J$25</f>
        <v>*</v>
      </c>
      <c r="W18" s="11" t="str">
        <f>[14]Novembro!$J$26</f>
        <v>*</v>
      </c>
      <c r="X18" s="11" t="str">
        <f>[14]Novembro!$J$27</f>
        <v>*</v>
      </c>
      <c r="Y18" s="11" t="str">
        <f>[14]Novembro!$J$28</f>
        <v>*</v>
      </c>
      <c r="Z18" s="11" t="str">
        <f>[14]Novembro!$J$29</f>
        <v>*</v>
      </c>
      <c r="AA18" s="11" t="str">
        <f>[14]Novembro!$J$30</f>
        <v>*</v>
      </c>
      <c r="AB18" s="11" t="str">
        <f>[14]Novembro!$J$31</f>
        <v>*</v>
      </c>
      <c r="AC18" s="11" t="str">
        <f>[14]Novembro!$J$32</f>
        <v>*</v>
      </c>
      <c r="AD18" s="11" t="str">
        <f>[14]Novembro!$J$33</f>
        <v>*</v>
      </c>
      <c r="AE18" s="11" t="str">
        <f>[14]Novembro!$J$34</f>
        <v>*</v>
      </c>
      <c r="AF18" s="14">
        <f t="shared" si="1"/>
        <v>0</v>
      </c>
      <c r="AG18" s="96" t="e">
        <f t="shared" si="2"/>
        <v>#DIV/0!</v>
      </c>
      <c r="AH18" s="12" t="s">
        <v>34</v>
      </c>
      <c r="AI18" s="12" t="s">
        <v>34</v>
      </c>
    </row>
    <row r="19" spans="1:37" x14ac:dyDescent="0.2">
      <c r="A19" s="47" t="s">
        <v>4</v>
      </c>
      <c r="B19" s="11">
        <f>[15]Novembro!$J$5</f>
        <v>45</v>
      </c>
      <c r="C19" s="11">
        <f>[15]Novembro!$J$6</f>
        <v>41.4</v>
      </c>
      <c r="D19" s="11">
        <f>[15]Novembro!$J$7</f>
        <v>33.480000000000004</v>
      </c>
      <c r="E19" s="11">
        <f>[15]Novembro!$J$8</f>
        <v>33.119999999999997</v>
      </c>
      <c r="F19" s="11">
        <f>[15]Novembro!$J$9</f>
        <v>32.76</v>
      </c>
      <c r="G19" s="11">
        <f>[15]Novembro!$J$10</f>
        <v>37.440000000000005</v>
      </c>
      <c r="H19" s="11">
        <f>[15]Novembro!$J$11</f>
        <v>34.56</v>
      </c>
      <c r="I19" s="11">
        <f>[15]Novembro!$J$12</f>
        <v>31.680000000000003</v>
      </c>
      <c r="J19" s="11">
        <f>[15]Novembro!$J$13</f>
        <v>36.36</v>
      </c>
      <c r="K19" s="11">
        <f>[15]Novembro!$J$14</f>
        <v>29.52</v>
      </c>
      <c r="L19" s="11">
        <f>[15]Novembro!$J$15</f>
        <v>60.839999999999996</v>
      </c>
      <c r="M19" s="11">
        <f>[15]Novembro!$J$16</f>
        <v>38.159999999999997</v>
      </c>
      <c r="N19" s="11">
        <f>[15]Novembro!$J$17</f>
        <v>47.88</v>
      </c>
      <c r="O19" s="11">
        <f>[15]Novembro!$J$18</f>
        <v>48.96</v>
      </c>
      <c r="P19" s="11">
        <f>[15]Novembro!$J$19</f>
        <v>33.119999999999997</v>
      </c>
      <c r="Q19" s="11">
        <f>[15]Novembro!$J$20</f>
        <v>28.8</v>
      </c>
      <c r="R19" s="11">
        <f>[15]Novembro!$J$21</f>
        <v>29.880000000000003</v>
      </c>
      <c r="S19" s="11">
        <f>[15]Novembro!$J$22</f>
        <v>35.28</v>
      </c>
      <c r="T19" s="11">
        <f>[15]Novembro!$J$23</f>
        <v>50.4</v>
      </c>
      <c r="U19" s="11">
        <f>[15]Novembro!$J$24</f>
        <v>40.32</v>
      </c>
      <c r="V19" s="11">
        <f>[15]Novembro!$J$25</f>
        <v>39.96</v>
      </c>
      <c r="W19" s="11">
        <f>[15]Novembro!$J$26</f>
        <v>29.880000000000003</v>
      </c>
      <c r="X19" s="11">
        <f>[15]Novembro!$J$27</f>
        <v>39.24</v>
      </c>
      <c r="Y19" s="11">
        <f>[15]Novembro!$J$28</f>
        <v>29.880000000000003</v>
      </c>
      <c r="Z19" s="11">
        <f>[15]Novembro!$J$29</f>
        <v>26.64</v>
      </c>
      <c r="AA19" s="11">
        <f>[15]Novembro!$J$30</f>
        <v>29.52</v>
      </c>
      <c r="AB19" s="11">
        <f>[15]Novembro!$J$31</f>
        <v>30.240000000000002</v>
      </c>
      <c r="AC19" s="11">
        <f>[15]Novembro!$J$32</f>
        <v>34.200000000000003</v>
      </c>
      <c r="AD19" s="11">
        <f>[15]Novembro!$J$33</f>
        <v>70.2</v>
      </c>
      <c r="AE19" s="11">
        <f>[15]Novembro!$J$34</f>
        <v>40.680000000000007</v>
      </c>
      <c r="AF19" s="14">
        <f t="shared" si="1"/>
        <v>70.2</v>
      </c>
      <c r="AG19" s="96">
        <f t="shared" si="2"/>
        <v>37.980000000000004</v>
      </c>
    </row>
    <row r="20" spans="1:37" x14ac:dyDescent="0.2">
      <c r="A20" s="47" t="s">
        <v>5</v>
      </c>
      <c r="B20" s="11">
        <f>[16]Novembro!$J$5</f>
        <v>60.839999999999996</v>
      </c>
      <c r="C20" s="11">
        <f>[16]Novembro!$J$6</f>
        <v>50.76</v>
      </c>
      <c r="D20" s="11">
        <f>[16]Novembro!$J$7</f>
        <v>45.72</v>
      </c>
      <c r="E20" s="11">
        <f>[16]Novembro!$J$8</f>
        <v>34.200000000000003</v>
      </c>
      <c r="F20" s="11">
        <f>[16]Novembro!$J$9</f>
        <v>33.480000000000004</v>
      </c>
      <c r="G20" s="11">
        <f>[16]Novembro!$J$10</f>
        <v>34.92</v>
      </c>
      <c r="H20" s="11">
        <f>[16]Novembro!$J$11</f>
        <v>35.28</v>
      </c>
      <c r="I20" s="11">
        <f>[16]Novembro!$J$12</f>
        <v>25.2</v>
      </c>
      <c r="J20" s="11">
        <f>[16]Novembro!$J$13</f>
        <v>28.8</v>
      </c>
      <c r="K20" s="11">
        <f>[16]Novembro!$J$14</f>
        <v>42.84</v>
      </c>
      <c r="L20" s="11">
        <f>[16]Novembro!$J$15</f>
        <v>65.88000000000001</v>
      </c>
      <c r="M20" s="11">
        <f>[16]Novembro!$J$16</f>
        <v>38.159999999999997</v>
      </c>
      <c r="N20" s="11">
        <f>[16]Novembro!$J$17</f>
        <v>39.96</v>
      </c>
      <c r="O20" s="11">
        <f>[16]Novembro!$J$18</f>
        <v>42.12</v>
      </c>
      <c r="P20" s="11">
        <f>[16]Novembro!$J$19</f>
        <v>25.92</v>
      </c>
      <c r="Q20" s="11">
        <f>[16]Novembro!$J$20</f>
        <v>26.64</v>
      </c>
      <c r="R20" s="11">
        <f>[16]Novembro!$J$21</f>
        <v>24.840000000000003</v>
      </c>
      <c r="S20" s="11">
        <f>[16]Novembro!$J$22</f>
        <v>26.28</v>
      </c>
      <c r="T20" s="11">
        <f>[16]Novembro!$J$23</f>
        <v>30.96</v>
      </c>
      <c r="U20" s="11">
        <f>[16]Novembro!$J$24</f>
        <v>40.32</v>
      </c>
      <c r="V20" s="11">
        <f>[16]Novembro!$J$25</f>
        <v>59.04</v>
      </c>
      <c r="W20" s="11">
        <f>[16]Novembro!$J$26</f>
        <v>41.04</v>
      </c>
      <c r="X20" s="11">
        <f>[16]Novembro!$J$27</f>
        <v>38.159999999999997</v>
      </c>
      <c r="Y20" s="11">
        <f>[16]Novembro!$J$28</f>
        <v>32.04</v>
      </c>
      <c r="Z20" s="11">
        <f>[16]Novembro!$J$29</f>
        <v>32.76</v>
      </c>
      <c r="AA20" s="11">
        <f>[16]Novembro!$J$30</f>
        <v>33.480000000000004</v>
      </c>
      <c r="AB20" s="11">
        <f>[16]Novembro!$J$31</f>
        <v>32.76</v>
      </c>
      <c r="AC20" s="11">
        <f>[16]Novembro!$J$32</f>
        <v>29.52</v>
      </c>
      <c r="AD20" s="11">
        <f>[16]Novembro!$J$33</f>
        <v>41.4</v>
      </c>
      <c r="AE20" s="11">
        <f>[16]Novembro!$J$34</f>
        <v>35.28</v>
      </c>
      <c r="AF20" s="14">
        <f t="shared" si="1"/>
        <v>65.88000000000001</v>
      </c>
      <c r="AG20" s="96">
        <f t="shared" si="2"/>
        <v>37.620000000000005</v>
      </c>
      <c r="AH20" s="12" t="s">
        <v>34</v>
      </c>
    </row>
    <row r="21" spans="1:37" x14ac:dyDescent="0.2">
      <c r="A21" s="47" t="s">
        <v>32</v>
      </c>
      <c r="B21" s="11">
        <f>[17]Novembro!$J$5</f>
        <v>41.04</v>
      </c>
      <c r="C21" s="11">
        <f>[17]Novembro!$J$6</f>
        <v>46.080000000000005</v>
      </c>
      <c r="D21" s="11">
        <f>[17]Novembro!$J$7</f>
        <v>40.32</v>
      </c>
      <c r="E21" s="11">
        <f>[17]Novembro!$J$8</f>
        <v>36.72</v>
      </c>
      <c r="F21" s="11">
        <f>[17]Novembro!$J$9</f>
        <v>37.080000000000005</v>
      </c>
      <c r="G21" s="11">
        <f>[17]Novembro!$J$10</f>
        <v>32.76</v>
      </c>
      <c r="H21" s="11">
        <f>[17]Novembro!$J$11</f>
        <v>32.04</v>
      </c>
      <c r="I21" s="11">
        <f>[17]Novembro!$J$12</f>
        <v>45</v>
      </c>
      <c r="J21" s="11">
        <f>[17]Novembro!$J$13</f>
        <v>38.519999999999996</v>
      </c>
      <c r="K21" s="11">
        <f>[17]Novembro!$J$14</f>
        <v>34.200000000000003</v>
      </c>
      <c r="L21" s="11">
        <f>[17]Novembro!$J$15</f>
        <v>46.440000000000005</v>
      </c>
      <c r="M21" s="11">
        <f>[17]Novembro!$J$16</f>
        <v>54.72</v>
      </c>
      <c r="N21" s="11">
        <f>[17]Novembro!$J$17</f>
        <v>39.24</v>
      </c>
      <c r="O21" s="11">
        <f>[17]Novembro!$J$18</f>
        <v>45.36</v>
      </c>
      <c r="P21" s="11">
        <f>[17]Novembro!$J$19</f>
        <v>37.440000000000005</v>
      </c>
      <c r="Q21" s="11">
        <f>[17]Novembro!$J$20</f>
        <v>36</v>
      </c>
      <c r="R21" s="11">
        <f>[17]Novembro!$J$21</f>
        <v>29.52</v>
      </c>
      <c r="S21" s="11">
        <f>[17]Novembro!$J$22</f>
        <v>26.64</v>
      </c>
      <c r="T21" s="11">
        <f>[17]Novembro!$J$23</f>
        <v>59.4</v>
      </c>
      <c r="U21" s="11">
        <f>[17]Novembro!$J$24</f>
        <v>41.76</v>
      </c>
      <c r="V21" s="11">
        <f>[17]Novembro!$J$25</f>
        <v>47.16</v>
      </c>
      <c r="W21" s="11">
        <f>[17]Novembro!$J$26</f>
        <v>40.32</v>
      </c>
      <c r="X21" s="11">
        <f>[17]Novembro!$J$27</f>
        <v>41.04</v>
      </c>
      <c r="Y21" s="11">
        <f>[17]Novembro!$J$28</f>
        <v>54</v>
      </c>
      <c r="Z21" s="11">
        <f>[17]Novembro!$J$29</f>
        <v>31.319999999999997</v>
      </c>
      <c r="AA21" s="11">
        <f>[17]Novembro!$J$30</f>
        <v>34.92</v>
      </c>
      <c r="AB21" s="11">
        <f>[17]Novembro!$J$31</f>
        <v>35.64</v>
      </c>
      <c r="AC21" s="11">
        <f>[17]Novembro!$J$32</f>
        <v>33.840000000000003</v>
      </c>
      <c r="AD21" s="11">
        <f>[17]Novembro!$J$33</f>
        <v>54.36</v>
      </c>
      <c r="AE21" s="11">
        <f>[17]Novembro!$J$34</f>
        <v>41.04</v>
      </c>
      <c r="AF21" s="14">
        <f t="shared" si="1"/>
        <v>59.4</v>
      </c>
      <c r="AG21" s="96">
        <f t="shared" si="2"/>
        <v>40.463999999999992</v>
      </c>
    </row>
    <row r="22" spans="1:37" x14ac:dyDescent="0.2">
      <c r="A22" s="47" t="s">
        <v>6</v>
      </c>
      <c r="B22" s="11">
        <f>[18]Novembro!$J$5</f>
        <v>37.440000000000005</v>
      </c>
      <c r="C22" s="11">
        <f>[18]Novembro!$J$6</f>
        <v>27.36</v>
      </c>
      <c r="D22" s="11">
        <f>[18]Novembro!$J$7</f>
        <v>28.44</v>
      </c>
      <c r="E22" s="11">
        <f>[18]Novembro!$J$8</f>
        <v>31.680000000000003</v>
      </c>
      <c r="F22" s="11">
        <f>[18]Novembro!$J$9</f>
        <v>28.44</v>
      </c>
      <c r="G22" s="11">
        <f>[18]Novembro!$J$10</f>
        <v>27</v>
      </c>
      <c r="H22" s="11">
        <f>[18]Novembro!$J$11</f>
        <v>25.2</v>
      </c>
      <c r="I22" s="11">
        <f>[18]Novembro!$J$12</f>
        <v>23.759999999999998</v>
      </c>
      <c r="J22" s="11">
        <f>[18]Novembro!$J$13</f>
        <v>23.040000000000003</v>
      </c>
      <c r="K22" s="11">
        <f>[18]Novembro!$J$14</f>
        <v>28.08</v>
      </c>
      <c r="L22" s="11">
        <f>[18]Novembro!$J$15</f>
        <v>50.4</v>
      </c>
      <c r="M22" s="11">
        <f>[18]Novembro!$J$16</f>
        <v>28.44</v>
      </c>
      <c r="N22" s="11">
        <f>[18]Novembro!$J$17</f>
        <v>36.72</v>
      </c>
      <c r="O22" s="11">
        <f>[18]Novembro!$J$18</f>
        <v>33.480000000000004</v>
      </c>
      <c r="P22" s="11">
        <f>[18]Novembro!$J$19</f>
        <v>20.52</v>
      </c>
      <c r="Q22" s="11">
        <f>[18]Novembro!$J$20</f>
        <v>24.840000000000003</v>
      </c>
      <c r="R22" s="11">
        <f>[18]Novembro!$J$21</f>
        <v>20.16</v>
      </c>
      <c r="S22" s="11">
        <f>[18]Novembro!$J$22</f>
        <v>22.68</v>
      </c>
      <c r="T22" s="11">
        <f>[18]Novembro!$J$23</f>
        <v>19.440000000000001</v>
      </c>
      <c r="U22" s="11">
        <f>[18]Novembro!$J$24</f>
        <v>41.76</v>
      </c>
      <c r="V22" s="11">
        <f>[18]Novembro!$J$25</f>
        <v>36.36</v>
      </c>
      <c r="W22" s="11">
        <f>[18]Novembro!$J$26</f>
        <v>28.44</v>
      </c>
      <c r="X22" s="11">
        <f>[18]Novembro!$J$27</f>
        <v>32.04</v>
      </c>
      <c r="Y22" s="11">
        <f>[18]Novembro!$J$28</f>
        <v>37.440000000000005</v>
      </c>
      <c r="Z22" s="11">
        <f>[18]Novembro!$J$29</f>
        <v>23.400000000000002</v>
      </c>
      <c r="AA22" s="11">
        <f>[18]Novembro!$J$30</f>
        <v>26.64</v>
      </c>
      <c r="AB22" s="11">
        <f>[18]Novembro!$J$31</f>
        <v>38.880000000000003</v>
      </c>
      <c r="AC22" s="11">
        <f>[18]Novembro!$J$32</f>
        <v>30.6</v>
      </c>
      <c r="AD22" s="11">
        <f>[18]Novembro!$J$33</f>
        <v>39.96</v>
      </c>
      <c r="AE22" s="11">
        <f>[18]Novembro!$J$34</f>
        <v>50.04</v>
      </c>
      <c r="AF22" s="14">
        <f t="shared" si="1"/>
        <v>50.4</v>
      </c>
      <c r="AG22" s="96">
        <f t="shared" si="2"/>
        <v>30.756000000000007</v>
      </c>
    </row>
    <row r="23" spans="1:37" x14ac:dyDescent="0.2">
      <c r="A23" s="47" t="s">
        <v>7</v>
      </c>
      <c r="B23" s="11">
        <f>[19]Novembro!$J$5</f>
        <v>58.680000000000007</v>
      </c>
      <c r="C23" s="11">
        <f>[19]Novembro!$J$6</f>
        <v>40.32</v>
      </c>
      <c r="D23" s="11">
        <f>[19]Novembro!$J$7</f>
        <v>35.64</v>
      </c>
      <c r="E23" s="11">
        <f>[19]Novembro!$J$8</f>
        <v>41.4</v>
      </c>
      <c r="F23" s="11">
        <f>[19]Novembro!$J$9</f>
        <v>32.04</v>
      </c>
      <c r="G23" s="11">
        <f>[19]Novembro!$J$10</f>
        <v>33.840000000000003</v>
      </c>
      <c r="H23" s="11">
        <f>[19]Novembro!$J$11</f>
        <v>32.76</v>
      </c>
      <c r="I23" s="11">
        <f>[19]Novembro!$J$12</f>
        <v>32.76</v>
      </c>
      <c r="J23" s="11">
        <f>[19]Novembro!$J$13</f>
        <v>32.76</v>
      </c>
      <c r="K23" s="11">
        <f>[19]Novembro!$J$14</f>
        <v>38.880000000000003</v>
      </c>
      <c r="L23" s="11">
        <f>[19]Novembro!$J$15</f>
        <v>48.24</v>
      </c>
      <c r="M23" s="11">
        <f>[19]Novembro!$J$16</f>
        <v>38.159999999999997</v>
      </c>
      <c r="N23" s="11">
        <f>[19]Novembro!$J$17</f>
        <v>45.36</v>
      </c>
      <c r="O23" s="11">
        <f>[19]Novembro!$J$18</f>
        <v>60.839999999999996</v>
      </c>
      <c r="P23" s="11">
        <f>[19]Novembro!$J$19</f>
        <v>32.76</v>
      </c>
      <c r="Q23" s="11">
        <f>[19]Novembro!$J$20</f>
        <v>28.44</v>
      </c>
      <c r="R23" s="11">
        <f>[19]Novembro!$J$21</f>
        <v>46.440000000000005</v>
      </c>
      <c r="S23" s="11">
        <f>[19]Novembro!$J$22</f>
        <v>34.56</v>
      </c>
      <c r="T23" s="11">
        <f>[19]Novembro!$J$23</f>
        <v>37.800000000000004</v>
      </c>
      <c r="U23" s="11">
        <f>[19]Novembro!$J$24</f>
        <v>35.64</v>
      </c>
      <c r="V23" s="11">
        <f>[19]Novembro!$J$25</f>
        <v>58.680000000000007</v>
      </c>
      <c r="W23" s="11">
        <f>[19]Novembro!$J$26</f>
        <v>35.28</v>
      </c>
      <c r="X23" s="11">
        <f>[19]Novembro!$J$27</f>
        <v>28.08</v>
      </c>
      <c r="Y23" s="11">
        <f>[19]Novembro!$J$28</f>
        <v>25.2</v>
      </c>
      <c r="Z23" s="11">
        <f>[19]Novembro!$J$29</f>
        <v>27.720000000000002</v>
      </c>
      <c r="AA23" s="11">
        <f>[19]Novembro!$J$30</f>
        <v>31.319999999999997</v>
      </c>
      <c r="AB23" s="11">
        <f>[19]Novembro!$J$31</f>
        <v>23.400000000000002</v>
      </c>
      <c r="AC23" s="11">
        <f>[19]Novembro!$J$32</f>
        <v>28.08</v>
      </c>
      <c r="AD23" s="11">
        <f>[19]Novembro!$J$33</f>
        <v>24.840000000000003</v>
      </c>
      <c r="AE23" s="11">
        <f>[19]Novembro!$J$34</f>
        <v>23.040000000000003</v>
      </c>
      <c r="AF23" s="14">
        <f t="shared" si="1"/>
        <v>60.839999999999996</v>
      </c>
      <c r="AG23" s="96">
        <f t="shared" si="2"/>
        <v>36.432000000000002</v>
      </c>
      <c r="AJ23" t="s">
        <v>34</v>
      </c>
      <c r="AK23" t="s">
        <v>34</v>
      </c>
    </row>
    <row r="24" spans="1:37" hidden="1" x14ac:dyDescent="0.2">
      <c r="A24" s="89" t="s">
        <v>154</v>
      </c>
      <c r="B24" s="11" t="str">
        <f>[20]Novembro!$J$5</f>
        <v>*</v>
      </c>
      <c r="C24" s="11" t="str">
        <f>[20]Novembro!$J$6</f>
        <v>*</v>
      </c>
      <c r="D24" s="11" t="str">
        <f>[20]Novembro!$J$7</f>
        <v>*</v>
      </c>
      <c r="E24" s="11" t="str">
        <f>[20]Novembro!$J$8</f>
        <v>*</v>
      </c>
      <c r="F24" s="11" t="str">
        <f>[20]Novembro!$J$9</f>
        <v>*</v>
      </c>
      <c r="G24" s="11" t="str">
        <f>[20]Novembro!$J$10</f>
        <v>*</v>
      </c>
      <c r="H24" s="11" t="str">
        <f>[20]Novembro!$J$11</f>
        <v>*</v>
      </c>
      <c r="I24" s="11" t="str">
        <f>[20]Novembro!$J$12</f>
        <v>*</v>
      </c>
      <c r="J24" s="11" t="str">
        <f>[20]Novembro!$J$13</f>
        <v>*</v>
      </c>
      <c r="K24" s="11" t="str">
        <f>[20]Novembro!$J$14</f>
        <v>*</v>
      </c>
      <c r="L24" s="11" t="str">
        <f>[20]Novembro!$J$15</f>
        <v>*</v>
      </c>
      <c r="M24" s="11" t="str">
        <f>[20]Novembro!$J$16</f>
        <v>*</v>
      </c>
      <c r="N24" s="11" t="str">
        <f>[20]Novembro!$J$17</f>
        <v>*</v>
      </c>
      <c r="O24" s="11" t="str">
        <f>[20]Novembro!$J$18</f>
        <v>*</v>
      </c>
      <c r="P24" s="11" t="str">
        <f>[20]Novembro!$J$19</f>
        <v>*</v>
      </c>
      <c r="Q24" s="11" t="str">
        <f>[20]Novembro!$J$20</f>
        <v>*</v>
      </c>
      <c r="R24" s="11" t="str">
        <f>[20]Novembro!$J$21</f>
        <v>*</v>
      </c>
      <c r="S24" s="11" t="str">
        <f>[20]Novembro!$J$22</f>
        <v>*</v>
      </c>
      <c r="T24" s="11" t="str">
        <f>[20]Novembro!$J$23</f>
        <v>*</v>
      </c>
      <c r="U24" s="11" t="str">
        <f>[20]Novembro!$J$24</f>
        <v>*</v>
      </c>
      <c r="V24" s="11" t="str">
        <f>[20]Novembro!$J$25</f>
        <v>*</v>
      </c>
      <c r="W24" s="11" t="str">
        <f>[20]Novembro!$J$26</f>
        <v>*</v>
      </c>
      <c r="X24" s="11" t="str">
        <f>[20]Novembro!$J$27</f>
        <v>*</v>
      </c>
      <c r="Y24" s="11" t="str">
        <f>[20]Novembro!$J$28</f>
        <v>*</v>
      </c>
      <c r="Z24" s="11" t="str">
        <f>[20]Novembro!$J$29</f>
        <v>*</v>
      </c>
      <c r="AA24" s="11" t="str">
        <f>[20]Novembro!$J$30</f>
        <v>*</v>
      </c>
      <c r="AB24" s="11" t="str">
        <f>[20]Novembro!$J$31</f>
        <v>*</v>
      </c>
      <c r="AC24" s="11" t="str">
        <f>[20]Novembro!$J$32</f>
        <v>*</v>
      </c>
      <c r="AD24" s="11" t="str">
        <f>[20]Novembro!$J$33</f>
        <v>*</v>
      </c>
      <c r="AE24" s="11" t="str">
        <f>[20]Novembro!$J$34</f>
        <v>*</v>
      </c>
      <c r="AF24" s="14">
        <f t="shared" si="1"/>
        <v>0</v>
      </c>
      <c r="AG24" s="96" t="e">
        <f t="shared" si="2"/>
        <v>#DIV/0!</v>
      </c>
      <c r="AK24" t="s">
        <v>34</v>
      </c>
    </row>
    <row r="25" spans="1:37" hidden="1" x14ac:dyDescent="0.2">
      <c r="A25" s="89" t="s">
        <v>155</v>
      </c>
      <c r="B25" s="11" t="str">
        <f>[21]Novembro!$J$5</f>
        <v>*</v>
      </c>
      <c r="C25" s="11" t="str">
        <f>[21]Novembro!$J$6</f>
        <v>*</v>
      </c>
      <c r="D25" s="11" t="str">
        <f>[21]Novembro!$J$7</f>
        <v>*</v>
      </c>
      <c r="E25" s="11" t="str">
        <f>[21]Novembro!$J$8</f>
        <v>*</v>
      </c>
      <c r="F25" s="11" t="str">
        <f>[21]Novembro!$J$9</f>
        <v>*</v>
      </c>
      <c r="G25" s="11" t="str">
        <f>[21]Novembro!$J$10</f>
        <v>*</v>
      </c>
      <c r="H25" s="11" t="str">
        <f>[21]Novembro!$J$11</f>
        <v>*</v>
      </c>
      <c r="I25" s="11" t="str">
        <f>[21]Novembro!$J$12</f>
        <v>*</v>
      </c>
      <c r="J25" s="11" t="str">
        <f>[21]Novembro!$J$13</f>
        <v>*</v>
      </c>
      <c r="K25" s="11" t="str">
        <f>[21]Novembro!$J$14</f>
        <v>*</v>
      </c>
      <c r="L25" s="11" t="str">
        <f>[21]Novembro!$J$15</f>
        <v>*</v>
      </c>
      <c r="M25" s="11" t="str">
        <f>[21]Novembro!$J$16</f>
        <v>*</v>
      </c>
      <c r="N25" s="11" t="str">
        <f>[21]Novembro!$J$17</f>
        <v>*</v>
      </c>
      <c r="O25" s="11" t="str">
        <f>[21]Novembro!$J$18</f>
        <v>*</v>
      </c>
      <c r="P25" s="11" t="str">
        <f>[21]Novembro!$J$19</f>
        <v>*</v>
      </c>
      <c r="Q25" s="11" t="str">
        <f>[21]Novembro!$J$20</f>
        <v>*</v>
      </c>
      <c r="R25" s="11" t="str">
        <f>[21]Novembro!$J$21</f>
        <v>*</v>
      </c>
      <c r="S25" s="11" t="str">
        <f>[21]Novembro!$J$22</f>
        <v>*</v>
      </c>
      <c r="T25" s="11" t="str">
        <f>[21]Novembro!$J$23</f>
        <v>*</v>
      </c>
      <c r="U25" s="11" t="str">
        <f>[21]Novembro!$J$24</f>
        <v>*</v>
      </c>
      <c r="V25" s="11" t="str">
        <f>[21]Novembro!$J$25</f>
        <v>*</v>
      </c>
      <c r="W25" s="11" t="str">
        <f>[21]Novembro!$J$26</f>
        <v>*</v>
      </c>
      <c r="X25" s="11" t="str">
        <f>[21]Novembro!$J$27</f>
        <v>*</v>
      </c>
      <c r="Y25" s="11" t="str">
        <f>[21]Novembro!$J$28</f>
        <v>*</v>
      </c>
      <c r="Z25" s="11" t="str">
        <f>[21]Novembro!$J$29</f>
        <v>*</v>
      </c>
      <c r="AA25" s="11" t="str">
        <f>[21]Novembro!$J$30</f>
        <v>*</v>
      </c>
      <c r="AB25" s="11" t="str">
        <f>[21]Novembro!$J$31</f>
        <v>*</v>
      </c>
      <c r="AC25" s="11" t="str">
        <f>[21]Novembro!$J$32</f>
        <v>*</v>
      </c>
      <c r="AD25" s="11" t="str">
        <f>[21]Novembro!$J$33</f>
        <v>*</v>
      </c>
      <c r="AE25" s="11" t="str">
        <f>[21]Novembro!$J$34</f>
        <v>*</v>
      </c>
      <c r="AF25" s="14">
        <f t="shared" si="1"/>
        <v>0</v>
      </c>
      <c r="AG25" s="96" t="e">
        <f t="shared" si="2"/>
        <v>#DIV/0!</v>
      </c>
      <c r="AH25" s="12" t="s">
        <v>34</v>
      </c>
      <c r="AJ25" t="s">
        <v>34</v>
      </c>
    </row>
    <row r="26" spans="1:37" x14ac:dyDescent="0.2">
      <c r="A26" s="47" t="s">
        <v>156</v>
      </c>
      <c r="B26" s="11">
        <f>[22]Novembro!$J$5</f>
        <v>49.32</v>
      </c>
      <c r="C26" s="11">
        <f>[22]Novembro!$J$6</f>
        <v>39.6</v>
      </c>
      <c r="D26" s="11">
        <f>[22]Novembro!$J$7</f>
        <v>43.2</v>
      </c>
      <c r="E26" s="11">
        <f>[22]Novembro!$J$8</f>
        <v>38.159999999999997</v>
      </c>
      <c r="F26" s="11">
        <f>[22]Novembro!$J$9</f>
        <v>40.32</v>
      </c>
      <c r="G26" s="11">
        <f>[22]Novembro!$J$10</f>
        <v>32.04</v>
      </c>
      <c r="H26" s="11">
        <f>[22]Novembro!$J$11</f>
        <v>30.6</v>
      </c>
      <c r="I26" s="11">
        <f>[22]Novembro!$J$12</f>
        <v>31.680000000000003</v>
      </c>
      <c r="J26" s="11">
        <f>[22]Novembro!$J$13</f>
        <v>34.200000000000003</v>
      </c>
      <c r="K26" s="11">
        <f>[22]Novembro!$J$14</f>
        <v>38.519999999999996</v>
      </c>
      <c r="L26" s="11">
        <f>[22]Novembro!$J$15</f>
        <v>67.319999999999993</v>
      </c>
      <c r="M26" s="11">
        <f>[22]Novembro!$J$16</f>
        <v>43.92</v>
      </c>
      <c r="N26" s="11">
        <f>[22]Novembro!$J$17</f>
        <v>90</v>
      </c>
      <c r="O26" s="11">
        <f>[22]Novembro!$J$18</f>
        <v>60.839999999999996</v>
      </c>
      <c r="P26" s="11">
        <f>[22]Novembro!$J$19</f>
        <v>34.200000000000003</v>
      </c>
      <c r="Q26" s="11">
        <f>[22]Novembro!$J$20</f>
        <v>30.240000000000002</v>
      </c>
      <c r="R26" s="11">
        <f>[22]Novembro!$J$21</f>
        <v>39.96</v>
      </c>
      <c r="S26" s="11">
        <f>[22]Novembro!$J$22</f>
        <v>33.480000000000004</v>
      </c>
      <c r="T26" s="11">
        <f>[22]Novembro!$J$23</f>
        <v>36</v>
      </c>
      <c r="U26" s="11">
        <f>[22]Novembro!$J$24</f>
        <v>36.72</v>
      </c>
      <c r="V26" s="11">
        <f>[22]Novembro!$J$25</f>
        <v>47.88</v>
      </c>
      <c r="W26" s="11">
        <f>[22]Novembro!$J$26</f>
        <v>35.64</v>
      </c>
      <c r="X26" s="11">
        <f>[22]Novembro!$J$27</f>
        <v>31.319999999999997</v>
      </c>
      <c r="Y26" s="11">
        <f>[22]Novembro!$J$28</f>
        <v>27.720000000000002</v>
      </c>
      <c r="Z26" s="11">
        <f>[22]Novembro!$J$29</f>
        <v>27</v>
      </c>
      <c r="AA26" s="11">
        <f>[22]Novembro!$J$30</f>
        <v>28.8</v>
      </c>
      <c r="AB26" s="11">
        <f>[22]Novembro!$J$31</f>
        <v>27</v>
      </c>
      <c r="AC26" s="11">
        <f>[22]Novembro!$J$32</f>
        <v>33.119999999999997</v>
      </c>
      <c r="AD26" s="11">
        <f>[22]Novembro!$J$33</f>
        <v>26.64</v>
      </c>
      <c r="AE26" s="11">
        <f>[22]Novembro!$J$34</f>
        <v>22.32</v>
      </c>
      <c r="AF26" s="14">
        <f t="shared" si="1"/>
        <v>90</v>
      </c>
      <c r="AG26" s="96">
        <f t="shared" si="2"/>
        <v>38.592000000000006</v>
      </c>
      <c r="AJ26" t="s">
        <v>34</v>
      </c>
    </row>
    <row r="27" spans="1:37" x14ac:dyDescent="0.2">
      <c r="A27" s="47" t="s">
        <v>8</v>
      </c>
      <c r="B27" s="11">
        <f>[23]Novembro!$J$5</f>
        <v>43.92</v>
      </c>
      <c r="C27" s="11">
        <f>[23]Novembro!$J$6</f>
        <v>37.800000000000004</v>
      </c>
      <c r="D27" s="11">
        <f>[23]Novembro!$J$7</f>
        <v>30.240000000000002</v>
      </c>
      <c r="E27" s="11">
        <f>[23]Novembro!$J$8</f>
        <v>34.200000000000003</v>
      </c>
      <c r="F27" s="11">
        <f>[23]Novembro!$J$9</f>
        <v>33.480000000000004</v>
      </c>
      <c r="G27" s="11">
        <f>[23]Novembro!$J$10</f>
        <v>32.4</v>
      </c>
      <c r="H27" s="11">
        <f>[23]Novembro!$J$11</f>
        <v>29.880000000000003</v>
      </c>
      <c r="I27" s="11">
        <f>[23]Novembro!$J$12</f>
        <v>31.680000000000003</v>
      </c>
      <c r="J27" s="11">
        <f>[23]Novembro!$J$13</f>
        <v>34.92</v>
      </c>
      <c r="K27" s="11">
        <f>[23]Novembro!$J$14</f>
        <v>37.080000000000005</v>
      </c>
      <c r="L27" s="11">
        <f>[23]Novembro!$J$15</f>
        <v>53.64</v>
      </c>
      <c r="M27" s="11">
        <f>[23]Novembro!$J$16</f>
        <v>25.92</v>
      </c>
      <c r="N27" s="11">
        <f>[23]Novembro!$J$17</f>
        <v>48.96</v>
      </c>
      <c r="O27" s="11">
        <f>[23]Novembro!$J$18</f>
        <v>37.440000000000005</v>
      </c>
      <c r="P27" s="11">
        <f>[23]Novembro!$J$19</f>
        <v>29.16</v>
      </c>
      <c r="Q27" s="11">
        <f>[23]Novembro!$J$20</f>
        <v>30.96</v>
      </c>
      <c r="R27" s="11">
        <f>[23]Novembro!$J$21</f>
        <v>41.4</v>
      </c>
      <c r="S27" s="11">
        <f>[23]Novembro!$J$22</f>
        <v>33.840000000000003</v>
      </c>
      <c r="T27" s="11">
        <f>[23]Novembro!$J$23</f>
        <v>39.6</v>
      </c>
      <c r="U27" s="11">
        <f>[23]Novembro!$J$24</f>
        <v>40.32</v>
      </c>
      <c r="V27" s="11">
        <f>[23]Novembro!$J$25</f>
        <v>30.6</v>
      </c>
      <c r="W27" s="11">
        <f>[23]Novembro!$J$26</f>
        <v>25.92</v>
      </c>
      <c r="X27" s="11">
        <f>[23]Novembro!$J$27</f>
        <v>28.08</v>
      </c>
      <c r="Y27" s="11">
        <f>[23]Novembro!$J$28</f>
        <v>22.68</v>
      </c>
      <c r="Z27" s="11">
        <f>[23]Novembro!$J$29</f>
        <v>35.28</v>
      </c>
      <c r="AA27" s="11">
        <f>[23]Novembro!$J$30</f>
        <v>27.36</v>
      </c>
      <c r="AB27" s="11">
        <f>[23]Novembro!$J$31</f>
        <v>25.2</v>
      </c>
      <c r="AC27" s="11">
        <f>[23]Novembro!$J$32</f>
        <v>33.119999999999997</v>
      </c>
      <c r="AD27" s="11">
        <f>[23]Novembro!$J$33</f>
        <v>32.4</v>
      </c>
      <c r="AE27" s="11">
        <f>[23]Novembro!$J$34</f>
        <v>25.2</v>
      </c>
      <c r="AF27" s="14">
        <f t="shared" si="1"/>
        <v>53.64</v>
      </c>
      <c r="AG27" s="96">
        <f t="shared" si="2"/>
        <v>33.756000000000007</v>
      </c>
      <c r="AJ27" t="s">
        <v>34</v>
      </c>
    </row>
    <row r="28" spans="1:37" hidden="1" x14ac:dyDescent="0.2">
      <c r="A28" s="89" t="s">
        <v>9</v>
      </c>
      <c r="B28" s="11" t="str">
        <f>[24]Novembro!$J$5</f>
        <v>*</v>
      </c>
      <c r="C28" s="11" t="str">
        <f>[24]Novembro!$J$6</f>
        <v>*</v>
      </c>
      <c r="D28" s="11" t="str">
        <f>[24]Novembro!$J$7</f>
        <v>*</v>
      </c>
      <c r="E28" s="11" t="str">
        <f>[24]Novembro!$J$8</f>
        <v>*</v>
      </c>
      <c r="F28" s="11" t="str">
        <f>[24]Novembro!$J$9</f>
        <v>*</v>
      </c>
      <c r="G28" s="11" t="str">
        <f>[24]Novembro!$J$10</f>
        <v>*</v>
      </c>
      <c r="H28" s="11" t="str">
        <f>[24]Novembro!$J$11</f>
        <v>*</v>
      </c>
      <c r="I28" s="11" t="str">
        <f>[24]Novembro!$J$12</f>
        <v>*</v>
      </c>
      <c r="J28" s="11" t="str">
        <f>[24]Novembro!$J$13</f>
        <v>*</v>
      </c>
      <c r="K28" s="11" t="str">
        <f>[24]Novembro!$J$14</f>
        <v>*</v>
      </c>
      <c r="L28" s="11" t="str">
        <f>[24]Novembro!$J$15</f>
        <v>*</v>
      </c>
      <c r="M28" s="11" t="str">
        <f>[24]Novembro!$J$16</f>
        <v>*</v>
      </c>
      <c r="N28" s="11" t="str">
        <f>[24]Novembro!$J$17</f>
        <v>*</v>
      </c>
      <c r="O28" s="11" t="str">
        <f>[24]Novembro!$J$18</f>
        <v>*</v>
      </c>
      <c r="P28" s="11" t="str">
        <f>[24]Novembro!$J$19</f>
        <v>*</v>
      </c>
      <c r="Q28" s="11" t="str">
        <f>[24]Novembro!$J$20</f>
        <v>*</v>
      </c>
      <c r="R28" s="11" t="str">
        <f>[24]Novembro!$J$21</f>
        <v>*</v>
      </c>
      <c r="S28" s="11" t="str">
        <f>[24]Novembro!$J$22</f>
        <v>*</v>
      </c>
      <c r="T28" s="11" t="str">
        <f>[24]Novembro!$J$23</f>
        <v>*</v>
      </c>
      <c r="U28" s="11" t="str">
        <f>[24]Novembro!$J$24</f>
        <v>*</v>
      </c>
      <c r="V28" s="11" t="str">
        <f>[24]Novembro!$J$25</f>
        <v>*</v>
      </c>
      <c r="W28" s="11" t="str">
        <f>[24]Novembro!$J$26</f>
        <v>*</v>
      </c>
      <c r="X28" s="11" t="str">
        <f>[24]Novembro!$J$27</f>
        <v>*</v>
      </c>
      <c r="Y28" s="11" t="str">
        <f>[24]Novembro!$J$28</f>
        <v>*</v>
      </c>
      <c r="Z28" s="11" t="str">
        <f>[24]Novembro!$J$29</f>
        <v>*</v>
      </c>
      <c r="AA28" s="11" t="str">
        <f>[24]Novembro!$J$30</f>
        <v>*</v>
      </c>
      <c r="AB28" s="11" t="str">
        <f>[24]Novembro!$J$31</f>
        <v>*</v>
      </c>
      <c r="AC28" s="11" t="str">
        <f>[24]Novembro!$J$32</f>
        <v>*</v>
      </c>
      <c r="AD28" s="11" t="str">
        <f>[24]Novembro!$J$33</f>
        <v>*</v>
      </c>
      <c r="AE28" s="11" t="str">
        <f>[24]Novembro!$J$34</f>
        <v>*</v>
      </c>
      <c r="AF28" s="14">
        <f t="shared" si="1"/>
        <v>0</v>
      </c>
      <c r="AG28" s="96" t="e">
        <f t="shared" si="2"/>
        <v>#DIV/0!</v>
      </c>
      <c r="AJ28" t="s">
        <v>34</v>
      </c>
    </row>
    <row r="29" spans="1:37" x14ac:dyDescent="0.2">
      <c r="A29" s="47" t="s">
        <v>31</v>
      </c>
      <c r="B29" s="11">
        <f>[25]Novembro!$J$5</f>
        <v>50.04</v>
      </c>
      <c r="C29" s="11">
        <f>[25]Novembro!$J$6</f>
        <v>33.840000000000003</v>
      </c>
      <c r="D29" s="11">
        <f>[25]Novembro!$J$7</f>
        <v>29.880000000000003</v>
      </c>
      <c r="E29" s="11">
        <f>[25]Novembro!$J$8</f>
        <v>27.36</v>
      </c>
      <c r="F29" s="11">
        <f>[25]Novembro!$J$9</f>
        <v>31.319999999999997</v>
      </c>
      <c r="G29" s="11">
        <f>[25]Novembro!$J$10</f>
        <v>28.44</v>
      </c>
      <c r="H29" s="11">
        <f>[25]Novembro!$J$11</f>
        <v>30.96</v>
      </c>
      <c r="I29" s="11">
        <f>[25]Novembro!$J$12</f>
        <v>23.759999999999998</v>
      </c>
      <c r="J29" s="11">
        <f>[25]Novembro!$J$13</f>
        <v>26.64</v>
      </c>
      <c r="K29" s="11">
        <f>[25]Novembro!$J$14</f>
        <v>38.519999999999996</v>
      </c>
      <c r="L29" s="11">
        <f>[25]Novembro!$J$15</f>
        <v>82.8</v>
      </c>
      <c r="M29" s="11">
        <f>[25]Novembro!$J$16</f>
        <v>30.6</v>
      </c>
      <c r="N29" s="11">
        <f>[25]Novembro!$J$17</f>
        <v>57.6</v>
      </c>
      <c r="O29" s="11">
        <f>[25]Novembro!$J$18</f>
        <v>38.880000000000003</v>
      </c>
      <c r="P29" s="11">
        <f>[25]Novembro!$J$19</f>
        <v>24.48</v>
      </c>
      <c r="Q29" s="11">
        <f>[25]Novembro!$J$20</f>
        <v>21.240000000000002</v>
      </c>
      <c r="R29" s="11">
        <f>[25]Novembro!$J$21</f>
        <v>30.240000000000002</v>
      </c>
      <c r="S29" s="11">
        <f>[25]Novembro!$J$22</f>
        <v>27</v>
      </c>
      <c r="T29" s="11">
        <f>[25]Novembro!$J$23</f>
        <v>38.159999999999997</v>
      </c>
      <c r="U29" s="11">
        <f>[25]Novembro!$J$24</f>
        <v>39.6</v>
      </c>
      <c r="V29" s="11">
        <f>[25]Novembro!$J$25</f>
        <v>40.32</v>
      </c>
      <c r="W29" s="11">
        <f>[25]Novembro!$J$26</f>
        <v>22.32</v>
      </c>
      <c r="X29" s="11">
        <f>[25]Novembro!$J$27</f>
        <v>25.56</v>
      </c>
      <c r="Y29" s="11">
        <f>[25]Novembro!$J$28</f>
        <v>26.64</v>
      </c>
      <c r="Z29" s="11">
        <f>[25]Novembro!$J$29</f>
        <v>20.52</v>
      </c>
      <c r="AA29" s="11">
        <f>[25]Novembro!$J$30</f>
        <v>20.88</v>
      </c>
      <c r="AB29" s="11">
        <f>[25]Novembro!$J$31</f>
        <v>26.64</v>
      </c>
      <c r="AC29" s="11">
        <f>[25]Novembro!$J$32</f>
        <v>36.36</v>
      </c>
      <c r="AD29" s="11">
        <f>[25]Novembro!$J$33</f>
        <v>24.12</v>
      </c>
      <c r="AE29" s="11">
        <f>[25]Novembro!$J$34</f>
        <v>34.200000000000003</v>
      </c>
      <c r="AF29" s="14">
        <f t="shared" si="1"/>
        <v>82.8</v>
      </c>
      <c r="AG29" s="96">
        <f t="shared" si="2"/>
        <v>32.964000000000006</v>
      </c>
      <c r="AJ29" t="s">
        <v>34</v>
      </c>
    </row>
    <row r="30" spans="1:37" hidden="1" x14ac:dyDescent="0.2">
      <c r="A30" s="89" t="s">
        <v>10</v>
      </c>
      <c r="B30" s="11" t="str">
        <f>[26]Novembro!$J$5</f>
        <v>*</v>
      </c>
      <c r="C30" s="11" t="str">
        <f>[26]Novembro!$J$6</f>
        <v>*</v>
      </c>
      <c r="D30" s="11" t="str">
        <f>[26]Novembro!$J$7</f>
        <v>*</v>
      </c>
      <c r="E30" s="11" t="str">
        <f>[26]Novembro!$J$8</f>
        <v>*</v>
      </c>
      <c r="F30" s="11" t="str">
        <f>[26]Novembro!$J$9</f>
        <v>*</v>
      </c>
      <c r="G30" s="11" t="str">
        <f>[26]Novembro!$J$10</f>
        <v>*</v>
      </c>
      <c r="H30" s="11" t="str">
        <f>[26]Novembro!$J$11</f>
        <v>*</v>
      </c>
      <c r="I30" s="11" t="str">
        <f>[26]Novembro!$J$12</f>
        <v>*</v>
      </c>
      <c r="J30" s="11" t="str">
        <f>[26]Novembro!$J$13</f>
        <v>*</v>
      </c>
      <c r="K30" s="11" t="str">
        <f>[26]Novembro!$J$14</f>
        <v>*</v>
      </c>
      <c r="L30" s="11" t="str">
        <f>[26]Novembro!$J$15</f>
        <v>*</v>
      </c>
      <c r="M30" s="11" t="str">
        <f>[26]Novembro!$J$16</f>
        <v>*</v>
      </c>
      <c r="N30" s="11" t="str">
        <f>[26]Novembro!$J$17</f>
        <v>*</v>
      </c>
      <c r="O30" s="11" t="str">
        <f>[26]Novembro!$J$18</f>
        <v>*</v>
      </c>
      <c r="P30" s="11" t="str">
        <f>[26]Novembro!$J$19</f>
        <v>*</v>
      </c>
      <c r="Q30" s="11" t="str">
        <f>[26]Novembro!$J$20</f>
        <v>*</v>
      </c>
      <c r="R30" s="11" t="str">
        <f>[26]Novembro!$J$21</f>
        <v>*</v>
      </c>
      <c r="S30" s="11" t="str">
        <f>[26]Novembro!$J$22</f>
        <v>*</v>
      </c>
      <c r="T30" s="11" t="str">
        <f>[26]Novembro!$J$23</f>
        <v>*</v>
      </c>
      <c r="U30" s="11" t="str">
        <f>[26]Novembro!$J$24</f>
        <v>*</v>
      </c>
      <c r="V30" s="11" t="str">
        <f>[26]Novembro!$J$25</f>
        <v>*</v>
      </c>
      <c r="W30" s="11" t="str">
        <f>[26]Novembro!$J$26</f>
        <v>*</v>
      </c>
      <c r="X30" s="11" t="str">
        <f>[26]Novembro!$J$27</f>
        <v>*</v>
      </c>
      <c r="Y30" s="11" t="str">
        <f>[26]Novembro!$J$28</f>
        <v>*</v>
      </c>
      <c r="Z30" s="11" t="str">
        <f>[26]Novembro!$J$29</f>
        <v>*</v>
      </c>
      <c r="AA30" s="11" t="str">
        <f>[26]Novembro!$J$30</f>
        <v>*</v>
      </c>
      <c r="AB30" s="11" t="str">
        <f>[26]Novembro!$J$31</f>
        <v>*</v>
      </c>
      <c r="AC30" s="11" t="str">
        <f>[26]Novembro!$J$32</f>
        <v>*</v>
      </c>
      <c r="AD30" s="11" t="str">
        <f>[26]Novembro!$J$33</f>
        <v>*</v>
      </c>
      <c r="AE30" s="11" t="str">
        <f>[26]Novembro!$J$34</f>
        <v>*</v>
      </c>
      <c r="AF30" s="14">
        <f t="shared" si="1"/>
        <v>0</v>
      </c>
      <c r="AG30" s="96" t="e">
        <f t="shared" si="2"/>
        <v>#DIV/0!</v>
      </c>
      <c r="AJ30" t="s">
        <v>34</v>
      </c>
    </row>
    <row r="31" spans="1:37" hidden="1" x14ac:dyDescent="0.2">
      <c r="A31" s="89" t="s">
        <v>157</v>
      </c>
      <c r="B31" s="11" t="str">
        <f>[27]Novembro!$J$5</f>
        <v>*</v>
      </c>
      <c r="C31" s="11" t="str">
        <f>[27]Novembro!$J$6</f>
        <v>*</v>
      </c>
      <c r="D31" s="11" t="str">
        <f>[27]Novembro!$J$7</f>
        <v>*</v>
      </c>
      <c r="E31" s="11" t="str">
        <f>[27]Novembro!$J$8</f>
        <v>*</v>
      </c>
      <c r="F31" s="11" t="str">
        <f>[27]Novembro!$J$9</f>
        <v>*</v>
      </c>
      <c r="G31" s="11" t="str">
        <f>[27]Novembro!$J$10</f>
        <v>*</v>
      </c>
      <c r="H31" s="11" t="str">
        <f>[27]Novembro!$J$11</f>
        <v>*</v>
      </c>
      <c r="I31" s="11" t="str">
        <f>[27]Novembro!$J$12</f>
        <v>*</v>
      </c>
      <c r="J31" s="11" t="str">
        <f>[27]Novembro!$J$13</f>
        <v>*</v>
      </c>
      <c r="K31" s="11" t="str">
        <f>[27]Novembro!$J$14</f>
        <v>*</v>
      </c>
      <c r="L31" s="11" t="str">
        <f>[27]Novembro!$J$15</f>
        <v>*</v>
      </c>
      <c r="M31" s="11" t="str">
        <f>[27]Novembro!$J$16</f>
        <v>*</v>
      </c>
      <c r="N31" s="11" t="str">
        <f>[27]Novembro!$J$17</f>
        <v>*</v>
      </c>
      <c r="O31" s="11" t="str">
        <f>[27]Novembro!$J$18</f>
        <v>*</v>
      </c>
      <c r="P31" s="11" t="str">
        <f>[27]Novembro!$J$19</f>
        <v>*</v>
      </c>
      <c r="Q31" s="11" t="str">
        <f>[27]Novembro!$J$20</f>
        <v>*</v>
      </c>
      <c r="R31" s="11" t="str">
        <f>[27]Novembro!$J$21</f>
        <v>*</v>
      </c>
      <c r="S31" s="11" t="str">
        <f>[27]Novembro!$J$22</f>
        <v>*</v>
      </c>
      <c r="T31" s="11" t="str">
        <f>[27]Novembro!$J$23</f>
        <v>*</v>
      </c>
      <c r="U31" s="11" t="str">
        <f>[27]Novembro!$J$24</f>
        <v>*</v>
      </c>
      <c r="V31" s="11" t="str">
        <f>[27]Novembro!$J$25</f>
        <v>*</v>
      </c>
      <c r="W31" s="11" t="str">
        <f>[27]Novembro!$J$26</f>
        <v>*</v>
      </c>
      <c r="X31" s="11" t="str">
        <f>[27]Novembro!$J$27</f>
        <v>*</v>
      </c>
      <c r="Y31" s="11" t="str">
        <f>[27]Novembro!$J$28</f>
        <v>*</v>
      </c>
      <c r="Z31" s="11" t="str">
        <f>[27]Novembro!$J$29</f>
        <v>*</v>
      </c>
      <c r="AA31" s="11" t="str">
        <f>[27]Novembro!$J$30</f>
        <v>*</v>
      </c>
      <c r="AB31" s="11" t="str">
        <f>[27]Novembro!$J$31</f>
        <v>*</v>
      </c>
      <c r="AC31" s="11" t="str">
        <f>[27]Novembro!$J$32</f>
        <v>*</v>
      </c>
      <c r="AD31" s="11" t="str">
        <f>[27]Novembro!$J$33</f>
        <v>*</v>
      </c>
      <c r="AE31" s="11" t="str">
        <f>[27]Novembro!$J$34</f>
        <v>*</v>
      </c>
      <c r="AF31" s="14">
        <f t="shared" si="1"/>
        <v>0</v>
      </c>
      <c r="AG31" s="96" t="e">
        <f t="shared" si="2"/>
        <v>#DIV/0!</v>
      </c>
      <c r="AH31" s="12" t="s">
        <v>34</v>
      </c>
      <c r="AJ31" t="s">
        <v>34</v>
      </c>
    </row>
    <row r="32" spans="1:37" hidden="1" x14ac:dyDescent="0.2">
      <c r="A32" s="89" t="s">
        <v>11</v>
      </c>
      <c r="B32" s="11" t="str">
        <f>[28]Novembro!$J$5</f>
        <v>*</v>
      </c>
      <c r="C32" s="11" t="str">
        <f>[28]Novembro!$J$6</f>
        <v>*</v>
      </c>
      <c r="D32" s="11" t="str">
        <f>[28]Novembro!$J$7</f>
        <v>*</v>
      </c>
      <c r="E32" s="11" t="str">
        <f>[28]Novembro!$J$8</f>
        <v>*</v>
      </c>
      <c r="F32" s="11" t="str">
        <f>[28]Novembro!$J$9</f>
        <v>*</v>
      </c>
      <c r="G32" s="11" t="str">
        <f>[28]Novembro!$J$10</f>
        <v>*</v>
      </c>
      <c r="H32" s="11" t="str">
        <f>[28]Novembro!$J$11</f>
        <v>*</v>
      </c>
      <c r="I32" s="11" t="str">
        <f>[28]Novembro!$J$12</f>
        <v>*</v>
      </c>
      <c r="J32" s="11" t="str">
        <f>[28]Novembro!$J$13</f>
        <v>*</v>
      </c>
      <c r="K32" s="11" t="str">
        <f>[28]Novembro!$J$14</f>
        <v>*</v>
      </c>
      <c r="L32" s="11" t="str">
        <f>[28]Novembro!$J$15</f>
        <v>*</v>
      </c>
      <c r="M32" s="11" t="str">
        <f>[28]Novembro!$J$16</f>
        <v>*</v>
      </c>
      <c r="N32" s="11" t="str">
        <f>[28]Novembro!$J$17</f>
        <v>*</v>
      </c>
      <c r="O32" s="11" t="str">
        <f>[28]Novembro!$J$18</f>
        <v>*</v>
      </c>
      <c r="P32" s="11" t="str">
        <f>[28]Novembro!$J$19</f>
        <v>*</v>
      </c>
      <c r="Q32" s="11" t="str">
        <f>[28]Novembro!$J$20</f>
        <v>*</v>
      </c>
      <c r="R32" s="11" t="str">
        <f>[28]Novembro!$J$21</f>
        <v>*</v>
      </c>
      <c r="S32" s="11" t="str">
        <f>[28]Novembro!$J$22</f>
        <v>*</v>
      </c>
      <c r="T32" s="11" t="str">
        <f>[28]Novembro!$J$23</f>
        <v>*</v>
      </c>
      <c r="U32" s="11" t="str">
        <f>[28]Novembro!$J$24</f>
        <v>*</v>
      </c>
      <c r="V32" s="11" t="str">
        <f>[28]Novembro!$J$25</f>
        <v>*</v>
      </c>
      <c r="W32" s="11" t="str">
        <f>[28]Novembro!$J$26</f>
        <v>*</v>
      </c>
      <c r="X32" s="11" t="str">
        <f>[28]Novembro!$J$27</f>
        <v>*</v>
      </c>
      <c r="Y32" s="11" t="str">
        <f>[28]Novembro!$J$28</f>
        <v>*</v>
      </c>
      <c r="Z32" s="11" t="str">
        <f>[28]Novembro!$J$29</f>
        <v>*</v>
      </c>
      <c r="AA32" s="11" t="str">
        <f>[28]Novembro!$J$30</f>
        <v>*</v>
      </c>
      <c r="AB32" s="11" t="str">
        <f>[28]Novembro!$J$31</f>
        <v>*</v>
      </c>
      <c r="AC32" s="11" t="str">
        <f>[28]Novembro!$J$32</f>
        <v>*</v>
      </c>
      <c r="AD32" s="11" t="str">
        <f>[28]Novembro!$J$33</f>
        <v>*</v>
      </c>
      <c r="AE32" s="11" t="str">
        <f>[28]Novembro!$J$34</f>
        <v>*</v>
      </c>
      <c r="AF32" s="14">
        <f t="shared" si="1"/>
        <v>0</v>
      </c>
      <c r="AG32" s="96" t="e">
        <f t="shared" si="2"/>
        <v>#DIV/0!</v>
      </c>
      <c r="AJ32" t="s">
        <v>34</v>
      </c>
    </row>
    <row r="33" spans="1:37" s="5" customFormat="1" x14ac:dyDescent="0.2">
      <c r="A33" s="47" t="s">
        <v>12</v>
      </c>
      <c r="B33" s="11">
        <f>[29]Novembro!$J$5</f>
        <v>42.12</v>
      </c>
      <c r="C33" s="11">
        <f>[29]Novembro!$J$6</f>
        <v>36.36</v>
      </c>
      <c r="D33" s="11">
        <f>[29]Novembro!$J$7</f>
        <v>33.480000000000004</v>
      </c>
      <c r="E33" s="11">
        <f>[29]Novembro!$J$8</f>
        <v>30.240000000000002</v>
      </c>
      <c r="F33" s="11">
        <f>[29]Novembro!$J$9</f>
        <v>29.52</v>
      </c>
      <c r="G33" s="11">
        <f>[29]Novembro!$J$10</f>
        <v>25.92</v>
      </c>
      <c r="H33" s="11">
        <f>[29]Novembro!$J$11</f>
        <v>25.2</v>
      </c>
      <c r="I33" s="11">
        <f>[29]Novembro!$J$12</f>
        <v>17.28</v>
      </c>
      <c r="J33" s="11">
        <f>[29]Novembro!$J$13</f>
        <v>23.400000000000002</v>
      </c>
      <c r="K33" s="11">
        <f>[29]Novembro!$J$14</f>
        <v>38.880000000000003</v>
      </c>
      <c r="L33" s="11">
        <f>[29]Novembro!$J$15</f>
        <v>50.04</v>
      </c>
      <c r="M33" s="11">
        <f>[29]Novembro!$J$16</f>
        <v>27.36</v>
      </c>
      <c r="N33" s="11">
        <f>[29]Novembro!$J$17</f>
        <v>36.72</v>
      </c>
      <c r="O33" s="11">
        <f>[29]Novembro!$J$18</f>
        <v>69.48</v>
      </c>
      <c r="P33" s="11">
        <f>[29]Novembro!$J$19</f>
        <v>22.68</v>
      </c>
      <c r="Q33" s="11">
        <f>[29]Novembro!$J$20</f>
        <v>19.079999999999998</v>
      </c>
      <c r="R33" s="11">
        <f>[29]Novembro!$J$21</f>
        <v>28.08</v>
      </c>
      <c r="S33" s="11">
        <f>[29]Novembro!$J$22</f>
        <v>21.6</v>
      </c>
      <c r="T33" s="11">
        <f>[29]Novembro!$J$23</f>
        <v>29.52</v>
      </c>
      <c r="U33" s="11">
        <f>[29]Novembro!$J$24</f>
        <v>33.119999999999997</v>
      </c>
      <c r="V33" s="11">
        <f>[29]Novembro!$J$25</f>
        <v>29.16</v>
      </c>
      <c r="W33" s="11">
        <f>[29]Novembro!$J$26</f>
        <v>26.64</v>
      </c>
      <c r="X33" s="11">
        <f>[29]Novembro!$J$27</f>
        <v>31.680000000000003</v>
      </c>
      <c r="Y33" s="11">
        <f>[29]Novembro!$J$28</f>
        <v>25.56</v>
      </c>
      <c r="Z33" s="11">
        <f>[29]Novembro!$J$29</f>
        <v>25.56</v>
      </c>
      <c r="AA33" s="11">
        <f>[29]Novembro!$J$30</f>
        <v>23.400000000000002</v>
      </c>
      <c r="AB33" s="11">
        <f>[29]Novembro!$J$31</f>
        <v>21.96</v>
      </c>
      <c r="AC33" s="11">
        <f>[29]Novembro!$J$32</f>
        <v>22.32</v>
      </c>
      <c r="AD33" s="11">
        <f>[29]Novembro!$J$33</f>
        <v>31.319999999999997</v>
      </c>
      <c r="AE33" s="11">
        <f>[29]Novembro!$J$34</f>
        <v>23.040000000000003</v>
      </c>
      <c r="AF33" s="14">
        <f t="shared" si="1"/>
        <v>69.48</v>
      </c>
      <c r="AG33" s="96">
        <f t="shared" si="2"/>
        <v>30.023999999999997</v>
      </c>
      <c r="AJ33" s="5" t="s">
        <v>34</v>
      </c>
    </row>
    <row r="34" spans="1:37" x14ac:dyDescent="0.2">
      <c r="A34" s="47" t="s">
        <v>13</v>
      </c>
      <c r="B34" s="11">
        <f>[30]Novembro!$J$5</f>
        <v>48.96</v>
      </c>
      <c r="C34" s="11">
        <f>[30]Novembro!$J$6</f>
        <v>47.519999999999996</v>
      </c>
      <c r="D34" s="11">
        <f>[30]Novembro!$J$7</f>
        <v>37.800000000000004</v>
      </c>
      <c r="E34" s="11">
        <f>[30]Novembro!$J$8</f>
        <v>35.28</v>
      </c>
      <c r="F34" s="11">
        <f>[30]Novembro!$J$9</f>
        <v>29.16</v>
      </c>
      <c r="G34" s="11">
        <f>[30]Novembro!$J$10</f>
        <v>27.36</v>
      </c>
      <c r="H34" s="11">
        <f>[30]Novembro!$J$11</f>
        <v>28.44</v>
      </c>
      <c r="I34" s="11">
        <f>[30]Novembro!$J$12</f>
        <v>28.44</v>
      </c>
      <c r="J34" s="11">
        <f>[30]Novembro!$J$13</f>
        <v>38.880000000000003</v>
      </c>
      <c r="K34" s="11">
        <f>[30]Novembro!$J$14</f>
        <v>48.24</v>
      </c>
      <c r="L34" s="11">
        <f>[30]Novembro!$J$15</f>
        <v>48.6</v>
      </c>
      <c r="M34" s="11">
        <f>[30]Novembro!$J$16</f>
        <v>40.680000000000007</v>
      </c>
      <c r="N34" s="11">
        <f>[30]Novembro!$J$17</f>
        <v>48.6</v>
      </c>
      <c r="O34" s="11">
        <f>[30]Novembro!$J$18</f>
        <v>55.800000000000004</v>
      </c>
      <c r="P34" s="11">
        <f>[30]Novembro!$J$19</f>
        <v>25.92</v>
      </c>
      <c r="Q34" s="11">
        <f>[30]Novembro!$J$20</f>
        <v>30.6</v>
      </c>
      <c r="R34" s="11">
        <f>[30]Novembro!$J$21</f>
        <v>19.8</v>
      </c>
      <c r="S34" s="11">
        <f>[30]Novembro!$J$22</f>
        <v>27</v>
      </c>
      <c r="T34" s="11">
        <f>[30]Novembro!$J$23</f>
        <v>36.36</v>
      </c>
      <c r="U34" s="11">
        <f>[30]Novembro!$J$24</f>
        <v>45.36</v>
      </c>
      <c r="V34" s="11">
        <f>[30]Novembro!$J$25</f>
        <v>42.12</v>
      </c>
      <c r="W34" s="11">
        <f>[30]Novembro!$J$26</f>
        <v>31.319999999999997</v>
      </c>
      <c r="X34" s="11">
        <f>[30]Novembro!$J$27</f>
        <v>27.720000000000002</v>
      </c>
      <c r="Y34" s="11">
        <f>[30]Novembro!$J$28</f>
        <v>25.2</v>
      </c>
      <c r="Z34" s="11">
        <f>[30]Novembro!$J$29</f>
        <v>29.880000000000003</v>
      </c>
      <c r="AA34" s="11">
        <f>[30]Novembro!$J$30</f>
        <v>28.8</v>
      </c>
      <c r="AB34" s="11">
        <f>[30]Novembro!$J$31</f>
        <v>34.200000000000003</v>
      </c>
      <c r="AC34" s="11">
        <f>[30]Novembro!$J$32</f>
        <v>24.12</v>
      </c>
      <c r="AD34" s="11">
        <f>[30]Novembro!$J$33</f>
        <v>42.12</v>
      </c>
      <c r="AE34" s="11">
        <f>[30]Novembro!$J$34</f>
        <v>32.76</v>
      </c>
      <c r="AF34" s="14">
        <f t="shared" si="1"/>
        <v>55.800000000000004</v>
      </c>
      <c r="AG34" s="96">
        <f t="shared" si="2"/>
        <v>35.567999999999998</v>
      </c>
      <c r="AJ34" t="s">
        <v>34</v>
      </c>
      <c r="AK34" t="s">
        <v>34</v>
      </c>
    </row>
    <row r="35" spans="1:37" x14ac:dyDescent="0.2">
      <c r="A35" s="47" t="s">
        <v>158</v>
      </c>
      <c r="B35" s="11">
        <f>[31]Novembro!$J$5</f>
        <v>45.36</v>
      </c>
      <c r="C35" s="11">
        <f>[31]Novembro!$J$6</f>
        <v>31.319999999999997</v>
      </c>
      <c r="D35" s="11">
        <f>[31]Novembro!$J$7</f>
        <v>36.72</v>
      </c>
      <c r="E35" s="11">
        <f>[31]Novembro!$J$8</f>
        <v>37.800000000000004</v>
      </c>
      <c r="F35" s="11">
        <f>[31]Novembro!$J$9</f>
        <v>32.4</v>
      </c>
      <c r="G35" s="11">
        <f>[31]Novembro!$J$10</f>
        <v>34.200000000000003</v>
      </c>
      <c r="H35" s="11">
        <f>[31]Novembro!$J$11</f>
        <v>36.36</v>
      </c>
      <c r="I35" s="11">
        <f>[31]Novembro!$J$12</f>
        <v>36.72</v>
      </c>
      <c r="J35" s="11">
        <f>[31]Novembro!$J$13</f>
        <v>30.240000000000002</v>
      </c>
      <c r="K35" s="11">
        <f>[31]Novembro!$J$14</f>
        <v>45.72</v>
      </c>
      <c r="L35" s="11">
        <f>[31]Novembro!$J$15</f>
        <v>70.92</v>
      </c>
      <c r="M35" s="11">
        <f>[31]Novembro!$J$16</f>
        <v>29.16</v>
      </c>
      <c r="N35" s="11">
        <f>[31]Novembro!$J$17</f>
        <v>43.2</v>
      </c>
      <c r="O35" s="11">
        <f>[31]Novembro!$J$18</f>
        <v>74.160000000000011</v>
      </c>
      <c r="P35" s="11">
        <f>[31]Novembro!$J$19</f>
        <v>31.319999999999997</v>
      </c>
      <c r="Q35" s="11">
        <f>[31]Novembro!$J$20</f>
        <v>27.36</v>
      </c>
      <c r="R35" s="11">
        <f>[31]Novembro!$J$21</f>
        <v>43.92</v>
      </c>
      <c r="S35" s="11">
        <f>[31]Novembro!$J$22</f>
        <v>32.4</v>
      </c>
      <c r="T35" s="11">
        <f>[31]Novembro!$J$23</f>
        <v>37.080000000000005</v>
      </c>
      <c r="U35" s="11">
        <f>[31]Novembro!$J$24</f>
        <v>32.04</v>
      </c>
      <c r="V35" s="11">
        <f>[31]Novembro!$J$25</f>
        <v>33.480000000000004</v>
      </c>
      <c r="W35" s="11">
        <f>[31]Novembro!$J$26</f>
        <v>22.68</v>
      </c>
      <c r="X35" s="11">
        <f>[31]Novembro!$J$27</f>
        <v>29.16</v>
      </c>
      <c r="Y35" s="11">
        <f>[31]Novembro!$J$28</f>
        <v>32.76</v>
      </c>
      <c r="Z35" s="11">
        <f>[31]Novembro!$J$29</f>
        <v>28.44</v>
      </c>
      <c r="AA35" s="11">
        <f>[31]Novembro!$J$30</f>
        <v>31.680000000000003</v>
      </c>
      <c r="AB35" s="11">
        <f>[31]Novembro!$J$31</f>
        <v>24.840000000000003</v>
      </c>
      <c r="AC35" s="11">
        <f>[31]Novembro!$J$32</f>
        <v>28.44</v>
      </c>
      <c r="AD35" s="11">
        <f>[31]Novembro!$J$33</f>
        <v>28.44</v>
      </c>
      <c r="AE35" s="11">
        <f>[31]Novembro!$J$34</f>
        <v>28.8</v>
      </c>
      <c r="AF35" s="14">
        <f t="shared" si="1"/>
        <v>74.160000000000011</v>
      </c>
      <c r="AG35" s="96">
        <f t="shared" si="2"/>
        <v>35.904000000000003</v>
      </c>
    </row>
    <row r="36" spans="1:37" hidden="1" x14ac:dyDescent="0.2">
      <c r="A36" s="89" t="s">
        <v>129</v>
      </c>
      <c r="B36" s="11" t="str">
        <f>[32]Novembro!$J$5</f>
        <v>*</v>
      </c>
      <c r="C36" s="11" t="str">
        <f>[32]Novembro!$J$6</f>
        <v>*</v>
      </c>
      <c r="D36" s="11" t="str">
        <f>[32]Novembro!$J$7</f>
        <v>*</v>
      </c>
      <c r="E36" s="11" t="str">
        <f>[32]Novembro!$J$8</f>
        <v>*</v>
      </c>
      <c r="F36" s="11" t="str">
        <f>[32]Novembro!$J$9</f>
        <v>*</v>
      </c>
      <c r="G36" s="11" t="str">
        <f>[32]Novembro!$J$10</f>
        <v>*</v>
      </c>
      <c r="H36" s="11" t="str">
        <f>[32]Novembro!$J$11</f>
        <v>*</v>
      </c>
      <c r="I36" s="11" t="str">
        <f>[32]Novembro!$J$12</f>
        <v>*</v>
      </c>
      <c r="J36" s="11" t="str">
        <f>[32]Novembro!$J$13</f>
        <v>*</v>
      </c>
      <c r="K36" s="11" t="str">
        <f>[32]Novembro!$J$14</f>
        <v>*</v>
      </c>
      <c r="L36" s="11" t="str">
        <f>[32]Novembro!$J$15</f>
        <v>*</v>
      </c>
      <c r="M36" s="11" t="str">
        <f>[32]Novembro!$J$16</f>
        <v>*</v>
      </c>
      <c r="N36" s="11" t="str">
        <f>[32]Novembro!$J$17</f>
        <v>*</v>
      </c>
      <c r="O36" s="11" t="str">
        <f>[32]Novembro!$J$18</f>
        <v>*</v>
      </c>
      <c r="P36" s="11" t="str">
        <f>[32]Novembro!$J$19</f>
        <v>*</v>
      </c>
      <c r="Q36" s="11" t="str">
        <f>[32]Novembro!$J$20</f>
        <v>*</v>
      </c>
      <c r="R36" s="11" t="str">
        <f>[32]Novembro!$J$21</f>
        <v>*</v>
      </c>
      <c r="S36" s="11" t="str">
        <f>[32]Novembro!$J$22</f>
        <v>*</v>
      </c>
      <c r="T36" s="11" t="str">
        <f>[32]Novembro!$J$23</f>
        <v>*</v>
      </c>
      <c r="U36" s="11" t="str">
        <f>[32]Novembro!$J$24</f>
        <v>*</v>
      </c>
      <c r="V36" s="11" t="str">
        <f>[32]Novembro!$J$25</f>
        <v>*</v>
      </c>
      <c r="W36" s="11" t="str">
        <f>[32]Novembro!$J$26</f>
        <v>*</v>
      </c>
      <c r="X36" s="11" t="str">
        <f>[32]Novembro!$J$27</f>
        <v>*</v>
      </c>
      <c r="Y36" s="11" t="str">
        <f>[32]Novembro!$J$28</f>
        <v>*</v>
      </c>
      <c r="Z36" s="11" t="str">
        <f>[32]Novembro!$J$29</f>
        <v>*</v>
      </c>
      <c r="AA36" s="11" t="str">
        <f>[32]Novembro!$J$30</f>
        <v>*</v>
      </c>
      <c r="AB36" s="11" t="str">
        <f>[32]Novembro!$J$31</f>
        <v>*</v>
      </c>
      <c r="AC36" s="11" t="str">
        <f>[32]Novembro!$J$32</f>
        <v>*</v>
      </c>
      <c r="AD36" s="11" t="str">
        <f>[32]Novembro!$J$33</f>
        <v>*</v>
      </c>
      <c r="AE36" s="11" t="str">
        <f>[32]Novembro!$J$34</f>
        <v>*</v>
      </c>
      <c r="AF36" s="14">
        <f t="shared" si="1"/>
        <v>0</v>
      </c>
      <c r="AG36" s="96" t="e">
        <f t="shared" si="2"/>
        <v>#DIV/0!</v>
      </c>
      <c r="AJ36" t="s">
        <v>34</v>
      </c>
    </row>
    <row r="37" spans="1:37" x14ac:dyDescent="0.2">
      <c r="A37" s="47" t="s">
        <v>14</v>
      </c>
      <c r="B37" s="11">
        <f>[33]Novembro!$J$5</f>
        <v>40.680000000000007</v>
      </c>
      <c r="C37" s="11">
        <f>[33]Novembro!$J$6</f>
        <v>35.28</v>
      </c>
      <c r="D37" s="11">
        <f>[33]Novembro!$J$7</f>
        <v>34.200000000000003</v>
      </c>
      <c r="E37" s="11">
        <f>[33]Novembro!$J$8</f>
        <v>33.840000000000003</v>
      </c>
      <c r="F37" s="11">
        <f>[33]Novembro!$J$9</f>
        <v>25.56</v>
      </c>
      <c r="G37" s="11">
        <f>[33]Novembro!$J$10</f>
        <v>29.880000000000003</v>
      </c>
      <c r="H37" s="11">
        <f>[33]Novembro!$J$11</f>
        <v>28.8</v>
      </c>
      <c r="I37" s="11">
        <f>[33]Novembro!$J$12</f>
        <v>23.400000000000002</v>
      </c>
      <c r="J37" s="11">
        <f>[33]Novembro!$J$13</f>
        <v>24.12</v>
      </c>
      <c r="K37" s="11">
        <f>[33]Novembro!$J$14</f>
        <v>31.680000000000003</v>
      </c>
      <c r="L37" s="11">
        <f>[33]Novembro!$J$15</f>
        <v>57.6</v>
      </c>
      <c r="M37" s="11">
        <f>[33]Novembro!$J$16</f>
        <v>12.24</v>
      </c>
      <c r="N37" s="11">
        <f>[33]Novembro!$J$17</f>
        <v>33.119999999999997</v>
      </c>
      <c r="O37" s="11">
        <f>[33]Novembro!$J$18</f>
        <v>58.32</v>
      </c>
      <c r="P37" s="11">
        <f>[33]Novembro!$J$19</f>
        <v>33.119999999999997</v>
      </c>
      <c r="Q37" s="11">
        <f>[33]Novembro!$J$20</f>
        <v>24.48</v>
      </c>
      <c r="R37" s="11">
        <f>[33]Novembro!$J$21</f>
        <v>7.2</v>
      </c>
      <c r="S37" s="11">
        <f>[33]Novembro!$J$22</f>
        <v>28.08</v>
      </c>
      <c r="T37" s="11">
        <f>[33]Novembro!$J$23</f>
        <v>38.519999999999996</v>
      </c>
      <c r="U37" s="11">
        <f>[33]Novembro!$J$24</f>
        <v>45.72</v>
      </c>
      <c r="V37" s="11">
        <f>[33]Novembro!$J$25</f>
        <v>34.200000000000003</v>
      </c>
      <c r="W37" s="11">
        <f>[33]Novembro!$J$26</f>
        <v>38.880000000000003</v>
      </c>
      <c r="X37" s="11">
        <f>[33]Novembro!$J$27</f>
        <v>29.16</v>
      </c>
      <c r="Y37" s="11">
        <f>[33]Novembro!$J$28</f>
        <v>35.28</v>
      </c>
      <c r="Z37" s="11">
        <f>[33]Novembro!$J$29</f>
        <v>29.16</v>
      </c>
      <c r="AA37" s="11">
        <f>[33]Novembro!$J$30</f>
        <v>30.240000000000002</v>
      </c>
      <c r="AB37" s="11">
        <f>[33]Novembro!$J$31</f>
        <v>34.56</v>
      </c>
      <c r="AC37" s="11">
        <f>[33]Novembro!$J$32</f>
        <v>31.680000000000003</v>
      </c>
      <c r="AD37" s="11">
        <f>[33]Novembro!$J$33</f>
        <v>37.800000000000004</v>
      </c>
      <c r="AE37" s="11">
        <f>[33]Novembro!$J$34</f>
        <v>45.72</v>
      </c>
      <c r="AF37" s="14">
        <f t="shared" si="1"/>
        <v>58.32</v>
      </c>
      <c r="AG37" s="96">
        <f t="shared" si="2"/>
        <v>33.084000000000003</v>
      </c>
    </row>
    <row r="38" spans="1:37" hidden="1" x14ac:dyDescent="0.2">
      <c r="A38" s="89" t="s">
        <v>159</v>
      </c>
      <c r="B38" s="11" t="str">
        <f>[34]Novembro!$J$5</f>
        <v>*</v>
      </c>
      <c r="C38" s="11" t="str">
        <f>[34]Novembro!$J$6</f>
        <v>*</v>
      </c>
      <c r="D38" s="11" t="str">
        <f>[34]Novembro!$J$7</f>
        <v>*</v>
      </c>
      <c r="E38" s="11" t="str">
        <f>[34]Novembro!$J$8</f>
        <v>*</v>
      </c>
      <c r="F38" s="11" t="str">
        <f>[34]Novembro!$J$9</f>
        <v>*</v>
      </c>
      <c r="G38" s="11" t="str">
        <f>[34]Novembro!$J$10</f>
        <v>*</v>
      </c>
      <c r="H38" s="11" t="str">
        <f>[34]Novembro!$J$11</f>
        <v>*</v>
      </c>
      <c r="I38" s="11" t="str">
        <f>[34]Novembro!$J$12</f>
        <v>*</v>
      </c>
      <c r="J38" s="11" t="str">
        <f>[34]Novembro!$J$13</f>
        <v>*</v>
      </c>
      <c r="K38" s="11" t="str">
        <f>[34]Novembro!$J$14</f>
        <v>*</v>
      </c>
      <c r="L38" s="11" t="str">
        <f>[34]Novembro!$J$15</f>
        <v>*</v>
      </c>
      <c r="M38" s="11" t="str">
        <f>[34]Novembro!$J$16</f>
        <v>*</v>
      </c>
      <c r="N38" s="11" t="str">
        <f>[34]Novembro!$J$17</f>
        <v>*</v>
      </c>
      <c r="O38" s="11" t="str">
        <f>[34]Novembro!$J$18</f>
        <v>*</v>
      </c>
      <c r="P38" s="11" t="str">
        <f>[34]Novembro!$J$19</f>
        <v>*</v>
      </c>
      <c r="Q38" s="11" t="str">
        <f>[34]Novembro!$J$20</f>
        <v>*</v>
      </c>
      <c r="R38" s="11" t="str">
        <f>[34]Novembro!$J$21</f>
        <v>*</v>
      </c>
      <c r="S38" s="11" t="str">
        <f>[34]Novembro!$J$22</f>
        <v>*</v>
      </c>
      <c r="T38" s="11" t="str">
        <f>[34]Novembro!$J$23</f>
        <v>*</v>
      </c>
      <c r="U38" s="11" t="str">
        <f>[34]Novembro!$J$24</f>
        <v>*</v>
      </c>
      <c r="V38" s="11" t="str">
        <f>[34]Novembro!$J$25</f>
        <v>*</v>
      </c>
      <c r="W38" s="11" t="str">
        <f>[34]Novembro!$J$26</f>
        <v>*</v>
      </c>
      <c r="X38" s="11" t="str">
        <f>[34]Novembro!$J$27</f>
        <v>*</v>
      </c>
      <c r="Y38" s="11" t="str">
        <f>[34]Novembro!$J$28</f>
        <v>*</v>
      </c>
      <c r="Z38" s="11" t="str">
        <f>[34]Novembro!$J$29</f>
        <v>*</v>
      </c>
      <c r="AA38" s="11" t="str">
        <f>[34]Novembro!$J$30</f>
        <v>*</v>
      </c>
      <c r="AB38" s="11" t="str">
        <f>[34]Novembro!$J$31</f>
        <v>*</v>
      </c>
      <c r="AC38" s="11" t="str">
        <f>[34]Novembro!$J$32</f>
        <v>*</v>
      </c>
      <c r="AD38" s="11" t="str">
        <f>[34]Novembro!$J$33</f>
        <v>*</v>
      </c>
      <c r="AE38" s="11" t="str">
        <f>[34]Novembro!$J$34</f>
        <v>*</v>
      </c>
      <c r="AF38" s="14">
        <f t="shared" si="1"/>
        <v>0</v>
      </c>
      <c r="AG38" s="96" t="e">
        <f t="shared" si="2"/>
        <v>#DIV/0!</v>
      </c>
      <c r="AJ38" t="s">
        <v>34</v>
      </c>
    </row>
    <row r="39" spans="1:37" x14ac:dyDescent="0.2">
      <c r="A39" s="47" t="s">
        <v>15</v>
      </c>
      <c r="B39" s="11">
        <f>[35]Novembro!$J$5</f>
        <v>59.760000000000005</v>
      </c>
      <c r="C39" s="11">
        <f>[35]Novembro!$J$6</f>
        <v>40.680000000000007</v>
      </c>
      <c r="D39" s="11">
        <f>[35]Novembro!$J$7</f>
        <v>36</v>
      </c>
      <c r="E39" s="11">
        <f>[35]Novembro!$J$8</f>
        <v>33.119999999999997</v>
      </c>
      <c r="F39" s="11">
        <f>[35]Novembro!$J$9</f>
        <v>32.04</v>
      </c>
      <c r="G39" s="11">
        <f>[35]Novembro!$J$10</f>
        <v>36.72</v>
      </c>
      <c r="H39" s="11">
        <f>[35]Novembro!$J$11</f>
        <v>36.36</v>
      </c>
      <c r="I39" s="11">
        <f>[35]Novembro!$J$12</f>
        <v>28.44</v>
      </c>
      <c r="J39" s="11">
        <f>[35]Novembro!$J$13</f>
        <v>36</v>
      </c>
      <c r="K39" s="11">
        <f>[35]Novembro!$J$14</f>
        <v>40.680000000000007</v>
      </c>
      <c r="L39" s="11">
        <f>[35]Novembro!$J$15</f>
        <v>45.36</v>
      </c>
      <c r="M39" s="11">
        <f>[35]Novembro!$J$16</f>
        <v>41.4</v>
      </c>
      <c r="N39" s="11">
        <f>[35]Novembro!$J$17</f>
        <v>71.64</v>
      </c>
      <c r="O39" s="11">
        <f>[35]Novembro!$J$18</f>
        <v>50.4</v>
      </c>
      <c r="P39" s="11">
        <f>[35]Novembro!$J$19</f>
        <v>29.16</v>
      </c>
      <c r="Q39" s="11">
        <f>[35]Novembro!$J$20</f>
        <v>34.56</v>
      </c>
      <c r="R39" s="11">
        <f>[35]Novembro!$J$21</f>
        <v>44.64</v>
      </c>
      <c r="S39" s="11">
        <f>[35]Novembro!$J$22</f>
        <v>35.28</v>
      </c>
      <c r="T39" s="11">
        <f>[35]Novembro!$J$23</f>
        <v>47.16</v>
      </c>
      <c r="U39" s="11">
        <f>[35]Novembro!$J$24</f>
        <v>38.519999999999996</v>
      </c>
      <c r="V39" s="11">
        <f>[35]Novembro!$J$25</f>
        <v>46.800000000000004</v>
      </c>
      <c r="W39" s="11">
        <f>[35]Novembro!$J$26</f>
        <v>31.319999999999997</v>
      </c>
      <c r="X39" s="11">
        <f>[35]Novembro!$J$27</f>
        <v>29.52</v>
      </c>
      <c r="Y39" s="11">
        <f>[35]Novembro!$J$28</f>
        <v>26.64</v>
      </c>
      <c r="Z39" s="11">
        <f>[35]Novembro!$J$29</f>
        <v>31.680000000000003</v>
      </c>
      <c r="AA39" s="11">
        <f>[35]Novembro!$J$30</f>
        <v>31.319999999999997</v>
      </c>
      <c r="AB39" s="11">
        <f>[35]Novembro!$J$31</f>
        <v>29.16</v>
      </c>
      <c r="AC39" s="11">
        <f>[35]Novembro!$J$32</f>
        <v>33.840000000000003</v>
      </c>
      <c r="AD39" s="11">
        <f>[35]Novembro!$J$33</f>
        <v>27.720000000000002</v>
      </c>
      <c r="AE39" s="11">
        <f>[35]Novembro!$J$34</f>
        <v>27.720000000000002</v>
      </c>
      <c r="AF39" s="14">
        <f t="shared" si="1"/>
        <v>71.64</v>
      </c>
      <c r="AG39" s="96">
        <f t="shared" si="2"/>
        <v>37.787999999999997</v>
      </c>
      <c r="AH39" s="12" t="s">
        <v>34</v>
      </c>
      <c r="AJ39" t="s">
        <v>34</v>
      </c>
    </row>
    <row r="40" spans="1:37" hidden="1" x14ac:dyDescent="0.2">
      <c r="A40" s="89" t="s">
        <v>16</v>
      </c>
      <c r="B40" s="11" t="str">
        <f>[36]Novembro!$J$5</f>
        <v>*</v>
      </c>
      <c r="C40" s="11" t="str">
        <f>[36]Novembro!$J$6</f>
        <v>*</v>
      </c>
      <c r="D40" s="11" t="str">
        <f>[36]Novembro!$J$7</f>
        <v>*</v>
      </c>
      <c r="E40" s="11" t="str">
        <f>[36]Novembro!$J$8</f>
        <v>*</v>
      </c>
      <c r="F40" s="11" t="str">
        <f>[36]Novembro!$J$9</f>
        <v>*</v>
      </c>
      <c r="G40" s="11" t="str">
        <f>[36]Novembro!$J$10</f>
        <v>*</v>
      </c>
      <c r="H40" s="11" t="str">
        <f>[36]Novembro!$J$11</f>
        <v>*</v>
      </c>
      <c r="I40" s="11" t="str">
        <f>[36]Novembro!$J$12</f>
        <v>*</v>
      </c>
      <c r="J40" s="11" t="str">
        <f>[36]Novembro!$J$13</f>
        <v>*</v>
      </c>
      <c r="K40" s="11" t="str">
        <f>[36]Novembro!$J$14</f>
        <v>*</v>
      </c>
      <c r="L40" s="11" t="str">
        <f>[36]Novembro!$J$15</f>
        <v>*</v>
      </c>
      <c r="M40" s="11" t="str">
        <f>[36]Novembro!$J$16</f>
        <v>*</v>
      </c>
      <c r="N40" s="11" t="str">
        <f>[36]Novembro!$J$17</f>
        <v>*</v>
      </c>
      <c r="O40" s="11" t="str">
        <f>[36]Novembro!$J$18</f>
        <v>*</v>
      </c>
      <c r="P40" s="11" t="str">
        <f>[36]Novembro!$J$19</f>
        <v>*</v>
      </c>
      <c r="Q40" s="11" t="str">
        <f>[36]Novembro!$J$20</f>
        <v>*</v>
      </c>
      <c r="R40" s="11" t="str">
        <f>[36]Novembro!$J$21</f>
        <v>*</v>
      </c>
      <c r="S40" s="11" t="str">
        <f>[36]Novembro!$J$22</f>
        <v>*</v>
      </c>
      <c r="T40" s="11" t="str">
        <f>[36]Novembro!$J$23</f>
        <v>*</v>
      </c>
      <c r="U40" s="11" t="str">
        <f>[36]Novembro!$J$24</f>
        <v>*</v>
      </c>
      <c r="V40" s="11" t="str">
        <f>[36]Novembro!$J$25</f>
        <v>*</v>
      </c>
      <c r="W40" s="11" t="str">
        <f>[36]Novembro!$J$26</f>
        <v>*</v>
      </c>
      <c r="X40" s="11" t="str">
        <f>[36]Novembro!$J$27</f>
        <v>*</v>
      </c>
      <c r="Y40" s="11" t="str">
        <f>[36]Novembro!$J$28</f>
        <v>*</v>
      </c>
      <c r="Z40" s="11" t="str">
        <f>[36]Novembro!$J$29</f>
        <v>*</v>
      </c>
      <c r="AA40" s="11" t="str">
        <f>[36]Novembro!$J$30</f>
        <v>*</v>
      </c>
      <c r="AB40" s="11" t="str">
        <f>[36]Novembro!$J$31</f>
        <v>*</v>
      </c>
      <c r="AC40" s="11" t="str">
        <f>[36]Novembro!$J$32</f>
        <v>*</v>
      </c>
      <c r="AD40" s="11" t="str">
        <f>[36]Novembro!$J$33</f>
        <v>*</v>
      </c>
      <c r="AE40" s="11" t="str">
        <f>[36]Novembro!$J$34</f>
        <v>*</v>
      </c>
      <c r="AF40" s="14">
        <f t="shared" si="1"/>
        <v>0</v>
      </c>
      <c r="AG40" s="96" t="e">
        <f t="shared" si="2"/>
        <v>#DIV/0!</v>
      </c>
      <c r="AK40" t="s">
        <v>34</v>
      </c>
    </row>
    <row r="41" spans="1:37" x14ac:dyDescent="0.2">
      <c r="A41" s="47" t="s">
        <v>160</v>
      </c>
      <c r="B41" s="11">
        <f>[37]Novembro!$J$5</f>
        <v>46.800000000000004</v>
      </c>
      <c r="C41" s="11">
        <f>[37]Novembro!$J$6</f>
        <v>43.56</v>
      </c>
      <c r="D41" s="11">
        <f>[37]Novembro!$J$7</f>
        <v>39.24</v>
      </c>
      <c r="E41" s="11">
        <f>[37]Novembro!$J$8</f>
        <v>31.680000000000003</v>
      </c>
      <c r="F41" s="11">
        <f>[37]Novembro!$J$9</f>
        <v>33.480000000000004</v>
      </c>
      <c r="G41" s="11">
        <f>[37]Novembro!$J$10</f>
        <v>34.92</v>
      </c>
      <c r="H41" s="11">
        <f>[37]Novembro!$J$11</f>
        <v>27.720000000000002</v>
      </c>
      <c r="I41" s="11">
        <f>[37]Novembro!$J$12</f>
        <v>27.720000000000002</v>
      </c>
      <c r="J41" s="11">
        <f>[37]Novembro!$J$13</f>
        <v>28.44</v>
      </c>
      <c r="K41" s="11">
        <f>[37]Novembro!$J$14</f>
        <v>30.96</v>
      </c>
      <c r="L41" s="11">
        <f>[37]Novembro!$J$15</f>
        <v>53.28</v>
      </c>
      <c r="M41" s="11">
        <f>[37]Novembro!$J$16</f>
        <v>31.319999999999997</v>
      </c>
      <c r="N41" s="11">
        <f>[37]Novembro!$J$17</f>
        <v>60.12</v>
      </c>
      <c r="O41" s="11">
        <f>[37]Novembro!$J$18</f>
        <v>70.92</v>
      </c>
      <c r="P41" s="11">
        <f>[37]Novembro!$J$19</f>
        <v>33.119999999999997</v>
      </c>
      <c r="Q41" s="11">
        <f>[37]Novembro!$J$20</f>
        <v>30.240000000000002</v>
      </c>
      <c r="R41" s="11">
        <f>[37]Novembro!$J$21</f>
        <v>36</v>
      </c>
      <c r="S41" s="11">
        <f>[37]Novembro!$J$22</f>
        <v>26.28</v>
      </c>
      <c r="T41" s="11">
        <f>[37]Novembro!$J$23</f>
        <v>28.44</v>
      </c>
      <c r="U41" s="11">
        <f>[37]Novembro!$J$24</f>
        <v>31.319999999999997</v>
      </c>
      <c r="V41" s="11">
        <f>[37]Novembro!$J$25</f>
        <v>44.28</v>
      </c>
      <c r="W41" s="11">
        <f>[37]Novembro!$J$26</f>
        <v>41.04</v>
      </c>
      <c r="X41" s="11">
        <f>[37]Novembro!$J$27</f>
        <v>27.36</v>
      </c>
      <c r="Y41" s="11">
        <f>[37]Novembro!$J$28</f>
        <v>32.4</v>
      </c>
      <c r="Z41" s="11">
        <f>[37]Novembro!$J$29</f>
        <v>28.08</v>
      </c>
      <c r="AA41" s="11">
        <f>[37]Novembro!$J$30</f>
        <v>33.840000000000003</v>
      </c>
      <c r="AB41" s="11">
        <f>[37]Novembro!$J$31</f>
        <v>30.6</v>
      </c>
      <c r="AC41" s="11">
        <f>[37]Novembro!$J$32</f>
        <v>35.64</v>
      </c>
      <c r="AD41" s="11">
        <f>[37]Novembro!$J$33</f>
        <v>34.200000000000003</v>
      </c>
      <c r="AE41" s="11">
        <f>[37]Novembro!$J$34</f>
        <v>36.36</v>
      </c>
      <c r="AF41" s="14">
        <f t="shared" si="1"/>
        <v>70.92</v>
      </c>
      <c r="AG41" s="96">
        <f t="shared" si="2"/>
        <v>36.312000000000005</v>
      </c>
    </row>
    <row r="42" spans="1:37" x14ac:dyDescent="0.2">
      <c r="A42" s="47" t="s">
        <v>17</v>
      </c>
      <c r="B42" s="11">
        <f>[38]Novembro!$J$5</f>
        <v>47.519999999999996</v>
      </c>
      <c r="C42" s="11">
        <f>[38]Novembro!$J$6</f>
        <v>34.56</v>
      </c>
      <c r="D42" s="11">
        <f>[38]Novembro!$J$7</f>
        <v>35.28</v>
      </c>
      <c r="E42" s="11">
        <f>[38]Novembro!$J$8</f>
        <v>32.4</v>
      </c>
      <c r="F42" s="11">
        <f>[38]Novembro!$J$9</f>
        <v>38.519999999999996</v>
      </c>
      <c r="G42" s="11">
        <f>[38]Novembro!$J$10</f>
        <v>34.92</v>
      </c>
      <c r="H42" s="11">
        <f>[38]Novembro!$J$11</f>
        <v>30.6</v>
      </c>
      <c r="I42" s="11">
        <f>[38]Novembro!$J$12</f>
        <v>34.56</v>
      </c>
      <c r="J42" s="11">
        <f>[38]Novembro!$J$13</f>
        <v>27.720000000000002</v>
      </c>
      <c r="K42" s="11">
        <f>[38]Novembro!$J$14</f>
        <v>40.680000000000007</v>
      </c>
      <c r="L42" s="11">
        <f>[38]Novembro!$J$15</f>
        <v>95.039999999999992</v>
      </c>
      <c r="M42" s="11">
        <f>[38]Novembro!$J$16</f>
        <v>32.04</v>
      </c>
      <c r="N42" s="11">
        <f>[38]Novembro!$J$17</f>
        <v>54.72</v>
      </c>
      <c r="O42" s="11">
        <f>[38]Novembro!$J$18</f>
        <v>83.52</v>
      </c>
      <c r="P42" s="11">
        <f>[38]Novembro!$J$19</f>
        <v>26.28</v>
      </c>
      <c r="Q42" s="11">
        <f>[38]Novembro!$J$20</f>
        <v>26.28</v>
      </c>
      <c r="R42" s="11">
        <f>[38]Novembro!$J$21</f>
        <v>34.56</v>
      </c>
      <c r="S42" s="11">
        <f>[38]Novembro!$J$22</f>
        <v>37.080000000000005</v>
      </c>
      <c r="T42" s="11">
        <f>[38]Novembro!$J$23</f>
        <v>34.200000000000003</v>
      </c>
      <c r="U42" s="11">
        <f>[38]Novembro!$J$24</f>
        <v>43.2</v>
      </c>
      <c r="V42" s="11">
        <f>[38]Novembro!$J$25</f>
        <v>31.319999999999997</v>
      </c>
      <c r="W42" s="11">
        <f>[38]Novembro!$J$26</f>
        <v>32.76</v>
      </c>
      <c r="X42" s="11">
        <f>[38]Novembro!$J$27</f>
        <v>24.12</v>
      </c>
      <c r="Y42" s="11">
        <f>[38]Novembro!$J$28</f>
        <v>32.04</v>
      </c>
      <c r="Z42" s="11">
        <f>[38]Novembro!$J$29</f>
        <v>25.2</v>
      </c>
      <c r="AA42" s="11">
        <f>[38]Novembro!$J$30</f>
        <v>32.04</v>
      </c>
      <c r="AB42" s="11">
        <f>[38]Novembro!$J$31</f>
        <v>22.32</v>
      </c>
      <c r="AC42" s="11">
        <f>[38]Novembro!$J$32</f>
        <v>27</v>
      </c>
      <c r="AD42" s="11">
        <f>[38]Novembro!$J$33</f>
        <v>28.8</v>
      </c>
      <c r="AE42" s="11">
        <f>[38]Novembro!$J$34</f>
        <v>24.48</v>
      </c>
      <c r="AF42" s="14">
        <f t="shared" si="1"/>
        <v>95.039999999999992</v>
      </c>
      <c r="AG42" s="96">
        <f t="shared" si="2"/>
        <v>36.792000000000009</v>
      </c>
      <c r="AJ42" t="s">
        <v>34</v>
      </c>
      <c r="AK42" t="s">
        <v>34</v>
      </c>
    </row>
    <row r="43" spans="1:37" x14ac:dyDescent="0.2">
      <c r="A43" s="47" t="s">
        <v>142</v>
      </c>
      <c r="B43" s="11" t="str">
        <f>[39]Novembro!$J$5</f>
        <v>*</v>
      </c>
      <c r="C43" s="11" t="str">
        <f>[39]Novembro!$J$6</f>
        <v>*</v>
      </c>
      <c r="D43" s="11" t="str">
        <f>[39]Novembro!$J$7</f>
        <v>*</v>
      </c>
      <c r="E43" s="11" t="str">
        <f>[39]Novembro!$J$8</f>
        <v>*</v>
      </c>
      <c r="F43" s="11">
        <f>[39]Novembro!$J$9</f>
        <v>40.680000000000007</v>
      </c>
      <c r="G43" s="11">
        <f>[39]Novembro!$J$10</f>
        <v>41.76</v>
      </c>
      <c r="H43" s="11">
        <f>[39]Novembro!$J$11</f>
        <v>40.32</v>
      </c>
      <c r="I43" s="11">
        <f>[39]Novembro!$J$12</f>
        <v>42.480000000000004</v>
      </c>
      <c r="J43" s="11">
        <f>[39]Novembro!$J$13</f>
        <v>30.240000000000002</v>
      </c>
      <c r="K43" s="11">
        <f>[39]Novembro!$J$14</f>
        <v>43.56</v>
      </c>
      <c r="L43" s="11">
        <f>[39]Novembro!$J$15</f>
        <v>69.84</v>
      </c>
      <c r="M43" s="11">
        <f>[39]Novembro!$J$16</f>
        <v>37.080000000000005</v>
      </c>
      <c r="N43" s="11">
        <f>[39]Novembro!$J$17</f>
        <v>48.24</v>
      </c>
      <c r="O43" s="11">
        <f>[39]Novembro!$J$18</f>
        <v>119.88</v>
      </c>
      <c r="P43" s="11">
        <f>[39]Novembro!$J$19</f>
        <v>40.32</v>
      </c>
      <c r="Q43" s="11">
        <f>[39]Novembro!$J$20</f>
        <v>26.64</v>
      </c>
      <c r="R43" s="11">
        <f>[39]Novembro!$J$21</f>
        <v>45</v>
      </c>
      <c r="S43" s="11">
        <f>[39]Novembro!$J$22</f>
        <v>40.32</v>
      </c>
      <c r="T43" s="11">
        <f>[39]Novembro!$J$23</f>
        <v>39.96</v>
      </c>
      <c r="U43" s="11">
        <f>[39]Novembro!$J$24</f>
        <v>41.4</v>
      </c>
      <c r="V43" s="11">
        <f>[39]Novembro!$J$25</f>
        <v>40.680000000000007</v>
      </c>
      <c r="W43" s="11">
        <f>[39]Novembro!$J$26</f>
        <v>66.239999999999995</v>
      </c>
      <c r="X43" s="11">
        <f>[39]Novembro!$J$27</f>
        <v>30.240000000000002</v>
      </c>
      <c r="Y43" s="11">
        <f>[39]Novembro!$J$28</f>
        <v>28.8</v>
      </c>
      <c r="Z43" s="11">
        <f>[39]Novembro!$J$29</f>
        <v>40.680000000000007</v>
      </c>
      <c r="AA43" s="11">
        <f>[39]Novembro!$J$30</f>
        <v>34.92</v>
      </c>
      <c r="AB43" s="11">
        <f>[39]Novembro!$J$31</f>
        <v>29.16</v>
      </c>
      <c r="AC43" s="11">
        <f>[39]Novembro!$J$32</f>
        <v>33.840000000000003</v>
      </c>
      <c r="AD43" s="11">
        <f>[39]Novembro!$J$33</f>
        <v>31.680000000000003</v>
      </c>
      <c r="AE43" s="11">
        <f>[39]Novembro!$J$34</f>
        <v>30.6</v>
      </c>
      <c r="AF43" s="14">
        <f t="shared" si="1"/>
        <v>119.88</v>
      </c>
      <c r="AG43" s="96">
        <f t="shared" si="2"/>
        <v>42.867692307692309</v>
      </c>
      <c r="AJ43" t="s">
        <v>34</v>
      </c>
    </row>
    <row r="44" spans="1:37" x14ac:dyDescent="0.2">
      <c r="A44" s="47" t="s">
        <v>18</v>
      </c>
      <c r="B44" s="11">
        <f>[40]Novembro!$J$5</f>
        <v>66.239999999999995</v>
      </c>
      <c r="C44" s="11">
        <f>[40]Novembro!$J$6</f>
        <v>44.64</v>
      </c>
      <c r="D44" s="11">
        <f>[40]Novembro!$J$7</f>
        <v>35.28</v>
      </c>
      <c r="E44" s="11">
        <f>[40]Novembro!$J$8</f>
        <v>39.24</v>
      </c>
      <c r="F44" s="11">
        <f>[40]Novembro!$J$9</f>
        <v>40.32</v>
      </c>
      <c r="G44" s="11">
        <f>[40]Novembro!$J$10</f>
        <v>33.480000000000004</v>
      </c>
      <c r="H44" s="11">
        <f>[40]Novembro!$J$11</f>
        <v>35.64</v>
      </c>
      <c r="I44" s="11">
        <f>[40]Novembro!$J$12</f>
        <v>38.159999999999997</v>
      </c>
      <c r="J44" s="11">
        <f>[40]Novembro!$J$13</f>
        <v>39.96</v>
      </c>
      <c r="K44" s="11">
        <f>[40]Novembro!$J$14</f>
        <v>33.840000000000003</v>
      </c>
      <c r="L44" s="11">
        <f>[40]Novembro!$J$15</f>
        <v>79.92</v>
      </c>
      <c r="M44" s="11">
        <f>[40]Novembro!$J$16</f>
        <v>32.4</v>
      </c>
      <c r="N44" s="11">
        <f>[40]Novembro!$J$17</f>
        <v>48.96</v>
      </c>
      <c r="O44" s="11">
        <f>[40]Novembro!$J$18</f>
        <v>46.440000000000005</v>
      </c>
      <c r="P44" s="11">
        <f>[40]Novembro!$J$19</f>
        <v>31.319999999999997</v>
      </c>
      <c r="Q44" s="11">
        <f>[40]Novembro!$J$20</f>
        <v>32.76</v>
      </c>
      <c r="R44" s="11">
        <f>[40]Novembro!$J$21</f>
        <v>28.44</v>
      </c>
      <c r="S44" s="11">
        <f>[40]Novembro!$J$22</f>
        <v>33.840000000000003</v>
      </c>
      <c r="T44" s="11">
        <f>[40]Novembro!$J$23</f>
        <v>30.6</v>
      </c>
      <c r="U44" s="11">
        <f>[40]Novembro!$J$24</f>
        <v>39.24</v>
      </c>
      <c r="V44" s="11">
        <f>[40]Novembro!$J$25</f>
        <v>36</v>
      </c>
      <c r="W44" s="11">
        <f>[40]Novembro!$J$26</f>
        <v>25.56</v>
      </c>
      <c r="X44" s="11">
        <f>[40]Novembro!$J$27</f>
        <v>32.4</v>
      </c>
      <c r="Y44" s="11">
        <f>[40]Novembro!$J$28</f>
        <v>38.519999999999996</v>
      </c>
      <c r="Z44" s="11">
        <f>[40]Novembro!$J$29</f>
        <v>25.56</v>
      </c>
      <c r="AA44" s="11">
        <f>[40]Novembro!$J$30</f>
        <v>28.08</v>
      </c>
      <c r="AB44" s="11">
        <f>[40]Novembro!$J$31</f>
        <v>26.28</v>
      </c>
      <c r="AC44" s="11">
        <f>[40]Novembro!$J$32</f>
        <v>35.28</v>
      </c>
      <c r="AD44" s="11">
        <f>[40]Novembro!$J$33</f>
        <v>30.96</v>
      </c>
      <c r="AE44" s="11">
        <f>[40]Novembro!$J$34</f>
        <v>47.16</v>
      </c>
      <c r="AF44" s="14">
        <f t="shared" si="1"/>
        <v>79.92</v>
      </c>
      <c r="AG44" s="96">
        <f t="shared" si="2"/>
        <v>37.884000000000007</v>
      </c>
      <c r="AJ44" t="s">
        <v>34</v>
      </c>
    </row>
    <row r="45" spans="1:37" hidden="1" x14ac:dyDescent="0.2">
      <c r="A45" s="91" t="s">
        <v>147</v>
      </c>
      <c r="B45" s="11" t="str">
        <f>[41]Novembro!$J$5</f>
        <v>*</v>
      </c>
      <c r="C45" s="11" t="str">
        <f>[41]Novembro!$J$6</f>
        <v>*</v>
      </c>
      <c r="D45" s="11" t="str">
        <f>[41]Novembro!$J$7</f>
        <v>*</v>
      </c>
      <c r="E45" s="11" t="str">
        <f>[41]Novembro!$J$8</f>
        <v>*</v>
      </c>
      <c r="F45" s="11" t="str">
        <f>[41]Novembro!$J$9</f>
        <v>*</v>
      </c>
      <c r="G45" s="11" t="str">
        <f>[41]Novembro!$J$10</f>
        <v>*</v>
      </c>
      <c r="H45" s="11" t="str">
        <f>[41]Novembro!$J$11</f>
        <v>*</v>
      </c>
      <c r="I45" s="11" t="str">
        <f>[41]Novembro!$J$12</f>
        <v>*</v>
      </c>
      <c r="J45" s="11" t="str">
        <f>[41]Novembro!$J$13</f>
        <v>*</v>
      </c>
      <c r="K45" s="11" t="str">
        <f>[41]Novembro!$J$14</f>
        <v>*</v>
      </c>
      <c r="L45" s="11" t="str">
        <f>[41]Novembro!$J$15</f>
        <v>*</v>
      </c>
      <c r="M45" s="11" t="str">
        <f>[41]Novembro!$J$16</f>
        <v>*</v>
      </c>
      <c r="N45" s="11" t="str">
        <f>[41]Novembro!$J$17</f>
        <v>*</v>
      </c>
      <c r="O45" s="11" t="str">
        <f>[41]Novembro!$J$18</f>
        <v>*</v>
      </c>
      <c r="P45" s="11" t="str">
        <f>[41]Novembro!$J$19</f>
        <v>*</v>
      </c>
      <c r="Q45" s="11" t="str">
        <f>[41]Novembro!$J$20</f>
        <v>*</v>
      </c>
      <c r="R45" s="11" t="str">
        <f>[41]Novembro!$J$21</f>
        <v>*</v>
      </c>
      <c r="S45" s="11" t="str">
        <f>[41]Novembro!$J$22</f>
        <v>*</v>
      </c>
      <c r="T45" s="11" t="str">
        <f>[41]Novembro!$J$23</f>
        <v>*</v>
      </c>
      <c r="U45" s="11" t="str">
        <f>[41]Novembro!$J$24</f>
        <v>*</v>
      </c>
      <c r="V45" s="11" t="str">
        <f>[41]Novembro!$J$25</f>
        <v>*</v>
      </c>
      <c r="W45" s="11" t="str">
        <f>[41]Novembro!$J$26</f>
        <v>*</v>
      </c>
      <c r="X45" s="11" t="str">
        <f>[41]Novembro!$J$27</f>
        <v>*</v>
      </c>
      <c r="Y45" s="11" t="str">
        <f>[41]Novembro!$J$28</f>
        <v>*</v>
      </c>
      <c r="Z45" s="11" t="str">
        <f>[41]Novembro!$J$29</f>
        <v>*</v>
      </c>
      <c r="AA45" s="11" t="str">
        <f>[41]Novembro!$J$30</f>
        <v>*</v>
      </c>
      <c r="AB45" s="11" t="str">
        <f>[41]Novembro!$J$31</f>
        <v>*</v>
      </c>
      <c r="AC45" s="11" t="str">
        <f>[41]Novembro!$J$32</f>
        <v>*</v>
      </c>
      <c r="AD45" s="11" t="str">
        <f>[41]Novembro!$J$33</f>
        <v>*</v>
      </c>
      <c r="AE45" s="11" t="str">
        <f>[41]Novembro!$J$34</f>
        <v>*</v>
      </c>
      <c r="AF45" s="14">
        <f t="shared" si="1"/>
        <v>0</v>
      </c>
      <c r="AG45" s="96" t="e">
        <f t="shared" si="2"/>
        <v>#DIV/0!</v>
      </c>
      <c r="AJ45" t="s">
        <v>34</v>
      </c>
      <c r="AK45" t="s">
        <v>34</v>
      </c>
    </row>
    <row r="46" spans="1:37" x14ac:dyDescent="0.2">
      <c r="A46" s="47" t="s">
        <v>19</v>
      </c>
      <c r="B46" s="11">
        <f>[42]Novembro!$J$5</f>
        <v>47.519999999999996</v>
      </c>
      <c r="C46" s="11">
        <f>[42]Novembro!$J$6</f>
        <v>41.4</v>
      </c>
      <c r="D46" s="11">
        <f>[42]Novembro!$J$7</f>
        <v>32.76</v>
      </c>
      <c r="E46" s="11">
        <f>[42]Novembro!$J$8</f>
        <v>31.319999999999997</v>
      </c>
      <c r="F46" s="11">
        <f>[42]Novembro!$J$9</f>
        <v>26.64</v>
      </c>
      <c r="G46" s="11">
        <f>[42]Novembro!$J$10</f>
        <v>29.52</v>
      </c>
      <c r="H46" s="11">
        <f>[42]Novembro!$J$11</f>
        <v>29.880000000000003</v>
      </c>
      <c r="I46" s="11">
        <f>[42]Novembro!$J$12</f>
        <v>23.040000000000003</v>
      </c>
      <c r="J46" s="11">
        <f>[42]Novembro!$J$13</f>
        <v>28.8</v>
      </c>
      <c r="K46" s="11">
        <f>[42]Novembro!$J$14</f>
        <v>63.360000000000007</v>
      </c>
      <c r="L46" s="11">
        <f>[42]Novembro!$J$15</f>
        <v>52.2</v>
      </c>
      <c r="M46" s="11">
        <f>[42]Novembro!$J$16</f>
        <v>23.040000000000003</v>
      </c>
      <c r="N46" s="11">
        <f>[42]Novembro!$J$17</f>
        <v>36.72</v>
      </c>
      <c r="O46" s="11">
        <f>[42]Novembro!$J$18</f>
        <v>24.840000000000003</v>
      </c>
      <c r="P46" s="11">
        <f>[42]Novembro!$J$19</f>
        <v>26.28</v>
      </c>
      <c r="Q46" s="11">
        <f>[42]Novembro!$J$20</f>
        <v>21.96</v>
      </c>
      <c r="R46" s="11">
        <f>[42]Novembro!$J$21</f>
        <v>36</v>
      </c>
      <c r="S46" s="11">
        <f>[42]Novembro!$J$22</f>
        <v>28.8</v>
      </c>
      <c r="T46" s="11">
        <f>[42]Novembro!$J$23</f>
        <v>34.92</v>
      </c>
      <c r="U46" s="11">
        <f>[42]Novembro!$J$24</f>
        <v>42.84</v>
      </c>
      <c r="V46" s="11">
        <f>[42]Novembro!$J$25</f>
        <v>42.12</v>
      </c>
      <c r="W46" s="11">
        <f>[42]Novembro!$J$26</f>
        <v>14.4</v>
      </c>
      <c r="X46" s="11">
        <f>[42]Novembro!$J$27</f>
        <v>28.08</v>
      </c>
      <c r="Y46" s="11">
        <f>[42]Novembro!$J$28</f>
        <v>26.28</v>
      </c>
      <c r="Z46" s="11">
        <f>[42]Novembro!$J$29</f>
        <v>24.48</v>
      </c>
      <c r="AA46" s="11">
        <f>[42]Novembro!$J$30</f>
        <v>25.92</v>
      </c>
      <c r="AB46" s="11">
        <f>[42]Novembro!$J$31</f>
        <v>21.240000000000002</v>
      </c>
      <c r="AC46" s="11">
        <f>[42]Novembro!$J$32</f>
        <v>28.8</v>
      </c>
      <c r="AD46" s="11">
        <f>[42]Novembro!$J$33</f>
        <v>30.96</v>
      </c>
      <c r="AE46" s="11">
        <f>[42]Novembro!$J$34</f>
        <v>22.32</v>
      </c>
      <c r="AF46" s="14">
        <f t="shared" si="1"/>
        <v>63.360000000000007</v>
      </c>
      <c r="AG46" s="96">
        <f t="shared" si="2"/>
        <v>31.548000000000002</v>
      </c>
      <c r="AH46" s="12" t="s">
        <v>34</v>
      </c>
      <c r="AI46" t="s">
        <v>34</v>
      </c>
      <c r="AJ46" t="s">
        <v>34</v>
      </c>
    </row>
    <row r="47" spans="1:37" x14ac:dyDescent="0.2">
      <c r="A47" s="47" t="s">
        <v>22</v>
      </c>
      <c r="B47" s="11">
        <f>[43]Novembro!$J$5</f>
        <v>47.88</v>
      </c>
      <c r="C47" s="11">
        <f>[43]Novembro!$J$6</f>
        <v>53.28</v>
      </c>
      <c r="D47" s="11">
        <f>[43]Novembro!$J$7</f>
        <v>42.480000000000004</v>
      </c>
      <c r="E47" s="11">
        <f>[43]Novembro!$J$8</f>
        <v>37.800000000000004</v>
      </c>
      <c r="F47" s="11">
        <f>[43]Novembro!$J$9</f>
        <v>45</v>
      </c>
      <c r="G47" s="11">
        <f>[43]Novembro!$J$10</f>
        <v>34.200000000000003</v>
      </c>
      <c r="H47" s="11">
        <f>[43]Novembro!$J$11</f>
        <v>36.36</v>
      </c>
      <c r="I47" s="11">
        <f>[43]Novembro!$J$12</f>
        <v>42.12</v>
      </c>
      <c r="J47" s="11">
        <f>[43]Novembro!$J$13</f>
        <v>30.6</v>
      </c>
      <c r="K47" s="11">
        <f>[43]Novembro!$J$14</f>
        <v>38.519999999999996</v>
      </c>
      <c r="L47" s="11">
        <f>[43]Novembro!$J$15</f>
        <v>55.440000000000005</v>
      </c>
      <c r="M47" s="11">
        <f>[43]Novembro!$J$16</f>
        <v>29.880000000000003</v>
      </c>
      <c r="N47" s="11">
        <f>[43]Novembro!$J$17</f>
        <v>46.080000000000005</v>
      </c>
      <c r="O47" s="11">
        <f>[43]Novembro!$J$18</f>
        <v>70.92</v>
      </c>
      <c r="P47" s="11">
        <f>[43]Novembro!$J$19</f>
        <v>38.159999999999997</v>
      </c>
      <c r="Q47" s="11">
        <f>[43]Novembro!$J$20</f>
        <v>34.200000000000003</v>
      </c>
      <c r="R47" s="11">
        <f>[43]Novembro!$J$21</f>
        <v>46.440000000000005</v>
      </c>
      <c r="S47" s="11">
        <f>[43]Novembro!$J$22</f>
        <v>38.519999999999996</v>
      </c>
      <c r="T47" s="11">
        <f>[43]Novembro!$J$23</f>
        <v>45.36</v>
      </c>
      <c r="U47" s="11">
        <f>[43]Novembro!$J$24</f>
        <v>34.92</v>
      </c>
      <c r="V47" s="11">
        <f>[43]Novembro!$J$25</f>
        <v>34.56</v>
      </c>
      <c r="W47" s="11">
        <f>[43]Novembro!$J$26</f>
        <v>38.159999999999997</v>
      </c>
      <c r="X47" s="11">
        <f>[43]Novembro!$J$27</f>
        <v>31.319999999999997</v>
      </c>
      <c r="Y47" s="11">
        <f>[43]Novembro!$J$28</f>
        <v>25.2</v>
      </c>
      <c r="Z47" s="11">
        <f>[43]Novembro!$J$29</f>
        <v>31.680000000000003</v>
      </c>
      <c r="AA47" s="11">
        <f>[43]Novembro!$J$30</f>
        <v>33.840000000000003</v>
      </c>
      <c r="AB47" s="11">
        <f>[43]Novembro!$J$31</f>
        <v>27.36</v>
      </c>
      <c r="AC47" s="11">
        <f>[43]Novembro!$J$32</f>
        <v>28.08</v>
      </c>
      <c r="AD47" s="11">
        <f>[43]Novembro!$J$33</f>
        <v>25.2</v>
      </c>
      <c r="AE47" s="11">
        <f>[43]Novembro!$J$34</f>
        <v>41.76</v>
      </c>
      <c r="AF47" s="14">
        <f t="shared" si="1"/>
        <v>70.92</v>
      </c>
      <c r="AG47" s="96">
        <f t="shared" si="2"/>
        <v>38.844000000000001</v>
      </c>
      <c r="AJ47" t="s">
        <v>34</v>
      </c>
    </row>
    <row r="48" spans="1:37" x14ac:dyDescent="0.2">
      <c r="A48" s="47" t="s">
        <v>33</v>
      </c>
      <c r="B48" s="11">
        <f>[44]Novembro!$J$5</f>
        <v>63.360000000000007</v>
      </c>
      <c r="C48" s="11">
        <f>[44]Novembro!$J$6</f>
        <v>35.28</v>
      </c>
      <c r="D48" s="11">
        <f>[44]Novembro!$J$7</f>
        <v>48.24</v>
      </c>
      <c r="E48" s="11">
        <f>[44]Novembro!$J$8</f>
        <v>42.480000000000004</v>
      </c>
      <c r="F48" s="11">
        <f>[44]Novembro!$J$9</f>
        <v>39.6</v>
      </c>
      <c r="G48" s="11">
        <f>[44]Novembro!$J$10</f>
        <v>45.72</v>
      </c>
      <c r="H48" s="11">
        <f>[44]Novembro!$J$11</f>
        <v>39.24</v>
      </c>
      <c r="I48" s="11">
        <f>[44]Novembro!$J$12</f>
        <v>36.36</v>
      </c>
      <c r="J48" s="11">
        <f>[44]Novembro!$J$13</f>
        <v>32.76</v>
      </c>
      <c r="K48" s="11">
        <f>[44]Novembro!$J$14</f>
        <v>37.800000000000004</v>
      </c>
      <c r="L48" s="11">
        <f>[44]Novembro!$J$15</f>
        <v>42.12</v>
      </c>
      <c r="M48" s="11">
        <f>[44]Novembro!$J$16</f>
        <v>30.96</v>
      </c>
      <c r="N48" s="11">
        <f>[44]Novembro!$J$17</f>
        <v>52.56</v>
      </c>
      <c r="O48" s="11">
        <f>[44]Novembro!$J$18</f>
        <v>54.36</v>
      </c>
      <c r="P48" s="11">
        <f>[44]Novembro!$J$19</f>
        <v>38.159999999999997</v>
      </c>
      <c r="Q48" s="11">
        <f>[44]Novembro!$J$20</f>
        <v>41.4</v>
      </c>
      <c r="R48" s="11">
        <f>[44]Novembro!$J$21</f>
        <v>29.16</v>
      </c>
      <c r="S48" s="11">
        <f>[44]Novembro!$J$22</f>
        <v>38.519999999999996</v>
      </c>
      <c r="T48" s="11">
        <f>[44]Novembro!$J$23</f>
        <v>41.76</v>
      </c>
      <c r="U48" s="11">
        <f>[44]Novembro!$J$24</f>
        <v>68.760000000000005</v>
      </c>
      <c r="V48" s="11">
        <f>[44]Novembro!$J$25</f>
        <v>40.32</v>
      </c>
      <c r="W48" s="11">
        <f>[44]Novembro!$J$26</f>
        <v>26.64</v>
      </c>
      <c r="X48" s="11">
        <f>[44]Novembro!$J$27</f>
        <v>40.32</v>
      </c>
      <c r="Y48" s="11">
        <f>[44]Novembro!$J$28</f>
        <v>30.6</v>
      </c>
      <c r="Z48" s="11">
        <f>[44]Novembro!$J$29</f>
        <v>37.440000000000005</v>
      </c>
      <c r="AA48" s="11">
        <f>[44]Novembro!$J$30</f>
        <v>45.36</v>
      </c>
      <c r="AB48" s="11">
        <f>[44]Novembro!$J$31</f>
        <v>36</v>
      </c>
      <c r="AC48" s="11">
        <f>[44]Novembro!$J$32</f>
        <v>31.319999999999997</v>
      </c>
      <c r="AD48" s="11">
        <f>[44]Novembro!$J$33</f>
        <v>42.84</v>
      </c>
      <c r="AE48" s="11">
        <f>[44]Novembro!$J$34</f>
        <v>39.24</v>
      </c>
      <c r="AF48" s="14">
        <f t="shared" si="1"/>
        <v>68.760000000000005</v>
      </c>
      <c r="AG48" s="96">
        <f t="shared" si="2"/>
        <v>40.955999999999996</v>
      </c>
      <c r="AH48" s="12" t="s">
        <v>34</v>
      </c>
      <c r="AJ48" t="s">
        <v>34</v>
      </c>
    </row>
    <row r="49" spans="1:37" x14ac:dyDescent="0.2">
      <c r="A49" s="47" t="s">
        <v>20</v>
      </c>
      <c r="B49" s="11">
        <f>[45]Novembro!$J$5</f>
        <v>33.119999999999997</v>
      </c>
      <c r="C49" s="11">
        <f>[45]Novembro!$J$6</f>
        <v>29.16</v>
      </c>
      <c r="D49" s="11">
        <f>[45]Novembro!$J$7</f>
        <v>33.480000000000004</v>
      </c>
      <c r="E49" s="11">
        <f>[45]Novembro!$J$8</f>
        <v>24.48</v>
      </c>
      <c r="F49" s="11">
        <f>[45]Novembro!$J$9</f>
        <v>25.56</v>
      </c>
      <c r="G49" s="11">
        <f>[45]Novembro!$J$10</f>
        <v>23.759999999999998</v>
      </c>
      <c r="H49" s="11">
        <f>[45]Novembro!$J$11</f>
        <v>21.96</v>
      </c>
      <c r="I49" s="11">
        <f>[45]Novembro!$J$12</f>
        <v>36</v>
      </c>
      <c r="J49" s="11">
        <f>[45]Novembro!$J$13</f>
        <v>18.720000000000002</v>
      </c>
      <c r="K49" s="11">
        <f>[45]Novembro!$J$14</f>
        <v>24.12</v>
      </c>
      <c r="L49" s="11">
        <f>[45]Novembro!$J$15</f>
        <v>53.64</v>
      </c>
      <c r="M49" s="11">
        <f>[45]Novembro!$J$16</f>
        <v>17.28</v>
      </c>
      <c r="N49" s="11">
        <f>[45]Novembro!$J$17</f>
        <v>40.32</v>
      </c>
      <c r="O49" s="11">
        <f>[45]Novembro!$J$18</f>
        <v>54.72</v>
      </c>
      <c r="P49" s="11">
        <f>[45]Novembro!$J$19</f>
        <v>34.200000000000003</v>
      </c>
      <c r="Q49" s="11">
        <f>[45]Novembro!$J$20</f>
        <v>38.519999999999996</v>
      </c>
      <c r="R49" s="11">
        <f>[45]Novembro!$J$21</f>
        <v>26.64</v>
      </c>
      <c r="S49" s="11">
        <f>[45]Novembro!$J$22</f>
        <v>22.68</v>
      </c>
      <c r="T49" s="11">
        <f>[45]Novembro!$J$23</f>
        <v>27</v>
      </c>
      <c r="U49" s="11">
        <f>[45]Novembro!$J$24</f>
        <v>42.12</v>
      </c>
      <c r="V49" s="11">
        <f>[45]Novembro!$J$25</f>
        <v>39.24</v>
      </c>
      <c r="W49" s="11">
        <f>[45]Novembro!$J$26</f>
        <v>42.480000000000004</v>
      </c>
      <c r="X49" s="11">
        <f>[45]Novembro!$J$27</f>
        <v>22.68</v>
      </c>
      <c r="Y49" s="11">
        <f>[45]Novembro!$J$28</f>
        <v>28.08</v>
      </c>
      <c r="Z49" s="11">
        <f>[45]Novembro!$J$29</f>
        <v>27</v>
      </c>
      <c r="AA49" s="11">
        <f>[45]Novembro!$J$30</f>
        <v>24.12</v>
      </c>
      <c r="AB49" s="11">
        <f>[45]Novembro!$J$31</f>
        <v>21.6</v>
      </c>
      <c r="AC49" s="11">
        <f>[45]Novembro!$J$32</f>
        <v>22.32</v>
      </c>
      <c r="AD49" s="11">
        <f>[45]Novembro!$J$33</f>
        <v>33.840000000000003</v>
      </c>
      <c r="AE49" s="11">
        <f>[45]Novembro!$J$34</f>
        <v>32.4</v>
      </c>
      <c r="AF49" s="14">
        <f t="shared" si="1"/>
        <v>54.72</v>
      </c>
      <c r="AG49" s="96">
        <f t="shared" si="2"/>
        <v>30.708000000000002</v>
      </c>
      <c r="AK49" t="s">
        <v>34</v>
      </c>
    </row>
    <row r="50" spans="1:37" s="5" customFormat="1" ht="17.100000000000001" customHeight="1" x14ac:dyDescent="0.2">
      <c r="A50" s="48" t="s">
        <v>23</v>
      </c>
      <c r="B50" s="13">
        <f t="shared" ref="B50:AE50" si="3">MAX(B5:B49)</f>
        <v>66.239999999999995</v>
      </c>
      <c r="C50" s="13">
        <f t="shared" si="3"/>
        <v>53.28</v>
      </c>
      <c r="D50" s="13">
        <f t="shared" si="3"/>
        <v>48.24</v>
      </c>
      <c r="E50" s="13">
        <f t="shared" si="3"/>
        <v>42.480000000000004</v>
      </c>
      <c r="F50" s="13">
        <f t="shared" si="3"/>
        <v>46.800000000000004</v>
      </c>
      <c r="G50" s="13">
        <f t="shared" si="3"/>
        <v>45.72</v>
      </c>
      <c r="H50" s="13">
        <f t="shared" si="3"/>
        <v>49.32</v>
      </c>
      <c r="I50" s="13">
        <f t="shared" si="3"/>
        <v>45</v>
      </c>
      <c r="J50" s="13">
        <f t="shared" si="3"/>
        <v>39.96</v>
      </c>
      <c r="K50" s="13">
        <f t="shared" si="3"/>
        <v>63.360000000000007</v>
      </c>
      <c r="L50" s="13">
        <f t="shared" si="3"/>
        <v>95.039999999999992</v>
      </c>
      <c r="M50" s="13">
        <f t="shared" si="3"/>
        <v>54.72</v>
      </c>
      <c r="N50" s="13">
        <f t="shared" si="3"/>
        <v>90</v>
      </c>
      <c r="O50" s="13">
        <f t="shared" si="3"/>
        <v>119.88</v>
      </c>
      <c r="P50" s="13">
        <f t="shared" si="3"/>
        <v>40.32</v>
      </c>
      <c r="Q50" s="13">
        <f t="shared" si="3"/>
        <v>41.4</v>
      </c>
      <c r="R50" s="13">
        <f t="shared" si="3"/>
        <v>46.440000000000005</v>
      </c>
      <c r="S50" s="13">
        <f t="shared" si="3"/>
        <v>44.64</v>
      </c>
      <c r="T50" s="13">
        <f t="shared" si="3"/>
        <v>59.4</v>
      </c>
      <c r="U50" s="13">
        <f t="shared" si="3"/>
        <v>68.760000000000005</v>
      </c>
      <c r="V50" s="13">
        <f t="shared" si="3"/>
        <v>59.04</v>
      </c>
      <c r="W50" s="13">
        <f t="shared" si="3"/>
        <v>66.239999999999995</v>
      </c>
      <c r="X50" s="13">
        <f t="shared" si="3"/>
        <v>41.04</v>
      </c>
      <c r="Y50" s="13">
        <f t="shared" si="3"/>
        <v>54</v>
      </c>
      <c r="Z50" s="13">
        <f t="shared" si="3"/>
        <v>40.680000000000007</v>
      </c>
      <c r="AA50" s="13">
        <f t="shared" si="3"/>
        <v>46.800000000000004</v>
      </c>
      <c r="AB50" s="13">
        <f t="shared" si="3"/>
        <v>38.880000000000003</v>
      </c>
      <c r="AC50" s="13">
        <f t="shared" si="3"/>
        <v>46.800000000000004</v>
      </c>
      <c r="AD50" s="13">
        <f t="shared" si="3"/>
        <v>70.2</v>
      </c>
      <c r="AE50" s="13">
        <f t="shared" si="3"/>
        <v>69.48</v>
      </c>
      <c r="AF50" s="14">
        <f>MAX(AF5:AF49)</f>
        <v>119.88</v>
      </c>
      <c r="AG50" s="96">
        <v>36</v>
      </c>
    </row>
    <row r="51" spans="1:37" x14ac:dyDescent="0.2">
      <c r="A51" s="36"/>
      <c r="B51" s="37"/>
      <c r="C51" s="37"/>
      <c r="D51" s="37" t="s">
        <v>86</v>
      </c>
      <c r="E51" s="37"/>
      <c r="F51" s="37"/>
      <c r="G51" s="37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44"/>
      <c r="AE51" s="50" t="s">
        <v>34</v>
      </c>
      <c r="AF51" s="41"/>
      <c r="AG51" s="100"/>
      <c r="AJ51" t="s">
        <v>34</v>
      </c>
    </row>
    <row r="52" spans="1:37" x14ac:dyDescent="0.2">
      <c r="A52" s="36"/>
      <c r="B52" s="38" t="s">
        <v>87</v>
      </c>
      <c r="C52" s="38"/>
      <c r="D52" s="38"/>
      <c r="E52" s="38"/>
      <c r="F52" s="38"/>
      <c r="G52" s="38"/>
      <c r="H52" s="38"/>
      <c r="I52" s="38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150"/>
      <c r="U52" s="150"/>
      <c r="V52" s="150"/>
      <c r="W52" s="150"/>
      <c r="X52" s="150"/>
      <c r="Y52" s="64"/>
      <c r="Z52" s="64"/>
      <c r="AA52" s="64"/>
      <c r="AB52" s="64"/>
      <c r="AC52" s="64"/>
      <c r="AD52" s="64"/>
      <c r="AE52" s="64"/>
      <c r="AF52" s="41"/>
      <c r="AG52" s="101"/>
    </row>
    <row r="53" spans="1:37" x14ac:dyDescent="0.2">
      <c r="A53" s="39"/>
      <c r="B53" s="64"/>
      <c r="C53" s="64"/>
      <c r="D53" s="64"/>
      <c r="E53" s="64"/>
      <c r="F53" s="64"/>
      <c r="G53" s="64"/>
      <c r="H53" s="64"/>
      <c r="I53" s="64"/>
      <c r="J53" s="65"/>
      <c r="K53" s="65"/>
      <c r="L53" s="65"/>
      <c r="M53" s="65"/>
      <c r="N53" s="65"/>
      <c r="O53" s="65"/>
      <c r="P53" s="65"/>
      <c r="Q53" s="64"/>
      <c r="R53" s="64"/>
      <c r="S53" s="64"/>
      <c r="T53" s="151"/>
      <c r="U53" s="151"/>
      <c r="V53" s="151"/>
      <c r="W53" s="151"/>
      <c r="X53" s="151"/>
      <c r="Y53" s="64"/>
      <c r="Z53" s="64"/>
      <c r="AA53" s="64"/>
      <c r="AB53" s="64"/>
      <c r="AC53" s="64"/>
      <c r="AD53" s="44"/>
      <c r="AE53" s="44"/>
      <c r="AF53" s="41"/>
      <c r="AG53" s="101"/>
    </row>
    <row r="54" spans="1:37" x14ac:dyDescent="0.2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44"/>
      <c r="AE54" s="44"/>
      <c r="AF54" s="41"/>
      <c r="AG54" s="102"/>
    </row>
    <row r="55" spans="1:37" x14ac:dyDescent="0.2">
      <c r="A55" s="39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44"/>
      <c r="AF55" s="41"/>
      <c r="AG55" s="100"/>
      <c r="AJ55" t="s">
        <v>34</v>
      </c>
    </row>
    <row r="56" spans="1:37" x14ac:dyDescent="0.2">
      <c r="A56" s="39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45"/>
      <c r="AF56" s="41"/>
      <c r="AG56" s="100"/>
    </row>
    <row r="57" spans="1:37" ht="13.5" thickBot="1" x14ac:dyDescent="0.25">
      <c r="A57" s="51"/>
      <c r="B57" s="52"/>
      <c r="C57" s="52"/>
      <c r="D57" s="52"/>
      <c r="E57" s="52"/>
      <c r="F57" s="52"/>
      <c r="G57" s="52" t="s">
        <v>34</v>
      </c>
      <c r="H57" s="52"/>
      <c r="I57" s="52"/>
      <c r="J57" s="52"/>
      <c r="K57" s="52"/>
      <c r="L57" s="52" t="s">
        <v>34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3"/>
      <c r="AG57" s="103"/>
    </row>
    <row r="58" spans="1:37" x14ac:dyDescent="0.2">
      <c r="AF58" s="7"/>
    </row>
    <row r="61" spans="1:37" x14ac:dyDescent="0.2">
      <c r="R61" s="2" t="s">
        <v>34</v>
      </c>
      <c r="S61" s="2" t="s">
        <v>34</v>
      </c>
    </row>
    <row r="62" spans="1:37" x14ac:dyDescent="0.2">
      <c r="N62" s="2" t="s">
        <v>34</v>
      </c>
      <c r="O62" s="2" t="s">
        <v>34</v>
      </c>
      <c r="S62" s="2" t="s">
        <v>34</v>
      </c>
      <c r="AJ62" t="s">
        <v>34</v>
      </c>
    </row>
    <row r="63" spans="1:37" x14ac:dyDescent="0.2">
      <c r="N63" s="2" t="s">
        <v>34</v>
      </c>
    </row>
    <row r="64" spans="1:37" x14ac:dyDescent="0.2">
      <c r="G64" s="2" t="s">
        <v>34</v>
      </c>
    </row>
    <row r="65" spans="7:33" x14ac:dyDescent="0.2">
      <c r="L65" s="2" t="s">
        <v>34</v>
      </c>
      <c r="M65" s="2" t="s">
        <v>34</v>
      </c>
      <c r="O65" s="2" t="s">
        <v>34</v>
      </c>
      <c r="P65" s="2" t="s">
        <v>34</v>
      </c>
      <c r="W65" s="2" t="s">
        <v>214</v>
      </c>
      <c r="AA65" s="2" t="s">
        <v>34</v>
      </c>
      <c r="AC65" s="2" t="s">
        <v>34</v>
      </c>
      <c r="AG65" s="104" t="s">
        <v>34</v>
      </c>
    </row>
    <row r="66" spans="7:33" x14ac:dyDescent="0.2">
      <c r="K66" s="2" t="s">
        <v>34</v>
      </c>
    </row>
    <row r="67" spans="7:33" x14ac:dyDescent="0.2">
      <c r="K67" s="2" t="s">
        <v>34</v>
      </c>
    </row>
    <row r="68" spans="7:33" x14ac:dyDescent="0.2">
      <c r="G68" s="2" t="s">
        <v>34</v>
      </c>
      <c r="H68" s="2" t="s">
        <v>34</v>
      </c>
    </row>
    <row r="69" spans="7:33" x14ac:dyDescent="0.2">
      <c r="P69" s="2" t="s">
        <v>34</v>
      </c>
    </row>
    <row r="71" spans="7:33" x14ac:dyDescent="0.2">
      <c r="H71" s="2" t="s">
        <v>34</v>
      </c>
      <c r="Z71" s="2" t="s">
        <v>34</v>
      </c>
    </row>
    <row r="72" spans="7:33" x14ac:dyDescent="0.2">
      <c r="I72" s="2" t="s">
        <v>34</v>
      </c>
      <c r="T72" s="2" t="s">
        <v>34</v>
      </c>
    </row>
  </sheetData>
  <mergeCells count="35"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2023-03-10T14:32:03Z</dcterms:modified>
</cp:coreProperties>
</file>